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80B10D3F-7AB5-43D5-B616-13741643ADAE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'1级数据'!$A$1:$AR$634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8" i="8" l="1"/>
  <c r="A70" i="8"/>
  <c r="A236" i="8"/>
  <c r="A280" i="8"/>
  <c r="A35" i="8"/>
  <c r="A37" i="8"/>
  <c r="A38" i="8"/>
  <c r="A48" i="8"/>
  <c r="A52" i="8"/>
  <c r="A53" i="8"/>
  <c r="A54" i="8"/>
  <c r="A55" i="8"/>
  <c r="A57" i="8"/>
  <c r="A58" i="8"/>
  <c r="A59" i="8"/>
  <c r="A60" i="8"/>
  <c r="A61" i="8"/>
  <c r="A62" i="8"/>
  <c r="A63" i="8"/>
  <c r="A66" i="8"/>
  <c r="A67" i="8"/>
  <c r="A68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7" i="8"/>
  <c r="A208" i="8"/>
  <c r="A210" i="8"/>
  <c r="A211" i="8"/>
  <c r="A212" i="8"/>
  <c r="A213" i="8"/>
  <c r="A214" i="8"/>
  <c r="A215" i="8"/>
  <c r="A216" i="8"/>
  <c r="A217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3" i="8"/>
  <c r="A274" i="8"/>
  <c r="A275" i="8"/>
  <c r="A276" i="8"/>
  <c r="A277" i="8"/>
  <c r="A278" i="8"/>
  <c r="A279" i="8"/>
  <c r="A281" i="8"/>
  <c r="A282" i="8"/>
  <c r="A283" i="8"/>
  <c r="A284" i="8"/>
  <c r="A285" i="8"/>
  <c r="A286" i="8"/>
  <c r="A287" i="8"/>
  <c r="A288" i="8"/>
  <c r="A289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6" i="8"/>
  <c r="A39" i="8"/>
  <c r="A40" i="8"/>
  <c r="A41" i="8"/>
  <c r="A42" i="8"/>
  <c r="A43" i="8"/>
  <c r="A44" i="8"/>
  <c r="A45" i="8"/>
  <c r="A46" i="8"/>
  <c r="A47" i="8"/>
  <c r="A49" i="8"/>
  <c r="A50" i="8"/>
  <c r="A51" i="8"/>
  <c r="A56" i="8"/>
  <c r="A64" i="8"/>
  <c r="A65" i="8"/>
  <c r="A69" i="8"/>
  <c r="A86" i="8"/>
  <c r="A87" i="8"/>
  <c r="A88" i="8"/>
  <c r="A206" i="8"/>
  <c r="A209" i="8"/>
  <c r="A272" i="8"/>
  <c r="A290" i="8"/>
  <c r="A332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<sst xmlns="http://schemas.openxmlformats.org/spreadsheetml/2006/main" count="7600" uniqueCount="2195">
  <si>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</si>
  <si>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</si>
  <si>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</si>
  <si>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</si>
  <si>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</si>
  <si>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</si>
  <si>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</si>
  <si>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</si>
  <si>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</si>
  <si>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</si>
  <si>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</si>
  <si>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</si>
  <si>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</si>
  <si>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</si>
  <si>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</si>
  <si>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</si>
  <si>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</si>
  <si>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</si>
  <si>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</si>
  <si>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</si>
  <si>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</si>
  <si>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</si>
  <si>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</si>
  <si>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</si>
  <si>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</si>
  <si>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</si>
  <si>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</si>
  <si>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</si>
  <si>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</si>
  <si>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</si>
  <si>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</si>
  <si>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</si>
  <si>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</si>
  <si>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</si>
  <si>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</si>
  <si>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</si>
  <si>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</si>
  <si>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</si>
  <si>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</si>
  <si>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</si>
  <si>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</si>
  <si>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</si>
  <si>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</si>
  <si>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</si>
  <si>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</si>
  <si>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</si>
  <si>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</si>
  <si>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</si>
  <si>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</si>
  <si>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</si>
  <si>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</si>
  <si>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</si>
  <si>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</si>
  <si>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</si>
  <si>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</si>
  <si>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</si>
  <si>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</si>
  <si>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</si>
  <si>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</si>
  <si>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</si>
  <si>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</si>
  <si>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</si>
  <si>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</si>
  <si>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</si>
  <si>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</si>
  <si>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</si>
  <si>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</si>
  <si>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</si>
  <si>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</si>
  <si>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</si>
  <si>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</si>
  <si>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</si>
  <si>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</si>
  <si>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</si>
  <si>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</si>
  <si>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</si>
  <si>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</si>
  <si>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</si>
  <si>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</si>
  <si>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</si>
  <si>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</si>
  <si>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</si>
  <si>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</si>
  <si>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</si>
  <si>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</si>
  <si>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</si>
  <si>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</si>
  <si>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</si>
  <si>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</si>
  <si>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</si>
  <si>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</si>
  <si>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</si>
  <si>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</si>
  <si>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</si>
  <si>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</si>
  <si>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</si>
  <si>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</si>
  <si>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</si>
  <si>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</si>
  <si>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</si>
  <si>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</si>
  <si>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</si>
  <si>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</si>
  <si>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</si>
  <si>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</si>
  <si>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</si>
  <si>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</si>
  <si>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</si>
  <si>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</si>
  <si>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</si>
  <si>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</si>
  <si>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</si>
  <si>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</si>
  <si>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</si>
  <si>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</si>
  <si>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</si>
  <si>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</si>
  <si>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</si>
  <si>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</si>
  <si>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</si>
  <si>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</si>
  <si>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</si>
  <si>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</si>
  <si>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</si>
  <si>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</si>
  <si>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</si>
  <si>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</si>
  <si>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</si>
  <si>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</si>
  <si>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</si>
  <si>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</si>
  <si>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</si>
  <si>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</si>
  <si>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</si>
  <si>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</si>
  <si>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</si>
  <si>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</si>
  <si>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</si>
  <si>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</si>
  <si>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</si>
  <si>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</si>
  <si>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</si>
  <si>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</si>
  <si>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</si>
  <si>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</si>
  <si>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</si>
  <si>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</si>
  <si>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</si>
  <si>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</si>
  <si>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</si>
  <si>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</si>
  <si>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</si>
  <si>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</si>
  <si>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</si>
  <si>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</si>
  <si>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</si>
  <si>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</si>
  <si>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</si>
  <si>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</si>
  <si>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</si>
  <si>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</si>
  <si>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</si>
  <si>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</si>
  <si>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</si>
  <si>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</si>
  <si>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</si>
  <si>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</si>
  <si>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</si>
  <si>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</si>
  <si>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</si>
  <si>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</si>
  <si>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</si>
  <si>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</si>
  <si>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</si>
  <si>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</si>
  <si>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</si>
  <si>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</si>
  <si>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</si>
  <si>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</si>
  <si>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</si>
  <si>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</si>
  <si>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</si>
  <si>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</si>
  <si>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</si>
  <si>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</si>
  <si>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</si>
  <si>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</si>
  <si>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</si>
  <si>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</si>
  <si>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</si>
  <si>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</si>
  <si>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</si>
  <si>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</si>
  <si>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</si>
  <si>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</si>
  <si>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</si>
  <si>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</si>
  <si>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</si>
  <si>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</si>
  <si>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</si>
  <si>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</si>
  <si>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</si>
  <si>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</si>
  <si>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</si>
  <si>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</si>
  <si>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</si>
  <si>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</si>
  <si>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</si>
  <si>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</si>
  <si>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</si>
  <si>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</si>
  <si>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</si>
  <si>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</si>
  <si>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</si>
  <si>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</si>
  <si>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</si>
  <si>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</si>
  <si>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</si>
  <si>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</si>
  <si>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</si>
  <si>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</si>
  <si>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</si>
  <si>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</si>
  <si>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</si>
  <si>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</si>
  <si>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</si>
  <si>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</si>
  <si>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</si>
  <si>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</si>
  <si>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</si>
  <si>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</si>
  <si>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</si>
  <si>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</si>
  <si>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</si>
  <si>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</si>
  <si>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</si>
  <si>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</si>
  <si>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</si>
  <si>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</si>
  <si>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</si>
  <si>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</si>
  <si>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</si>
  <si>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</si>
  <si>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</si>
  <si>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</si>
  <si>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</si>
  <si>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</si>
  <si>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</si>
  <si>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</si>
  <si>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</si>
  <si>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</si>
  <si>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</si>
  <si>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</si>
  <si>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</si>
  <si>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</si>
  <si>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</si>
  <si>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</si>
  <si>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</si>
  <si>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</si>
  <si>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</si>
  <si>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</si>
  <si>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</si>
  <si>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</si>
  <si>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</si>
  <si>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</si>
  <si>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</si>
  <si>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</si>
  <si>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</si>
  <si>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</si>
  <si>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</si>
  <si>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</si>
  <si>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</si>
  <si>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</si>
  <si>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</si>
  <si>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</si>
  <si>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</si>
  <si>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</si>
  <si>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</si>
  <si>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</si>
  <si>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</si>
  <si>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</si>
  <si>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</si>
  <si>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</si>
  <si>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</si>
  <si>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</si>
  <si>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</si>
  <si>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</si>
  <si>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</si>
  <si>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</si>
  <si>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</si>
  <si>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</si>
  <si>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</si>
  <si>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</si>
  <si>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</si>
  <si>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</si>
  <si>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</si>
  <si>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</si>
  <si>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</si>
  <si>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</si>
  <si>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</si>
  <si>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</si>
  <si>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</si>
  <si>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</si>
  <si>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</si>
  <si>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</si>
  <si>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</si>
  <si>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</si>
  <si>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</si>
  <si>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</si>
  <si>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</si>
  <si>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</si>
  <si>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</si>
  <si>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</si>
  <si>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</si>
  <si>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</si>
  <si>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</si>
  <si>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</si>
  <si>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</si>
  <si>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</si>
  <si>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</si>
  <si>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</si>
  <si>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</si>
  <si>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</si>
  <si>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</si>
  <si>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</si>
  <si>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</si>
  <si>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</si>
  <si>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</si>
  <si>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</si>
  <si>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</si>
  <si>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</si>
  <si>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</si>
  <si>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</si>
  <si>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</si>
  <si>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</si>
  <si>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</si>
  <si>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</si>
  <si>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</si>
  <si>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</si>
  <si>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</si>
  <si>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</si>
  <si>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</si>
  <si>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</si>
  <si>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</si>
  <si>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</si>
  <si>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</si>
  <si>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</si>
  <si>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</si>
  <si>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</si>
  <si>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</si>
  <si>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</si>
  <si>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</si>
  <si>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</si>
  <si>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</si>
  <si>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</si>
  <si>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</si>
  <si>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</si>
  <si>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</si>
  <si>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</si>
  <si>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</si>
  <si>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</si>
  <si>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</si>
  <si>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</si>
  <si>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</si>
  <si>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</si>
  <si>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</si>
  <si>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</si>
  <si>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</si>
  <si>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</si>
  <si>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</si>
  <si>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</si>
  <si>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</si>
  <si>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</si>
  <si>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</si>
  <si>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</si>
  <si>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</si>
  <si>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</si>
  <si>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</si>
  <si>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</si>
  <si>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</si>
  <si>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</si>
  <si>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</si>
  <si>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</si>
  <si>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</si>
  <si>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</si>
  <si>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</si>
  <si>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</si>
  <si>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</si>
  <si>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</si>
  <si>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</si>
  <si>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</si>
  <si>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</si>
  <si>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</si>
  <si>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</si>
  <si>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</si>
  <si>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</si>
  <si>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</si>
  <si>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</si>
  <si>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</si>
  <si>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</si>
  <si>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</si>
  <si>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</si>
  <si>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</si>
  <si>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</si>
  <si>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</si>
  <si>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</si>
  <si>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</si>
  <si>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</si>
  <si>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</si>
  <si>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</si>
  <si>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</si>
  <si>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</si>
  <si>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</si>
  <si>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</si>
  <si>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</si>
  <si>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</si>
  <si>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</si>
  <si>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</si>
  <si>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</si>
  <si>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</si>
  <si>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</si>
  <si>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</si>
  <si>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</si>
  <si>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</si>
  <si>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</si>
  <si>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</si>
  <si>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</si>
  <si>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</si>
  <si>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</si>
  <si>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</si>
  <si>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</si>
  <si>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</si>
  <si>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</si>
  <si>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</si>
  <si>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</si>
  <si>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</si>
  <si>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</si>
  <si>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</si>
  <si>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</si>
  <si>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</si>
  <si>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</si>
  <si>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</si>
  <si>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</si>
  <si>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</si>
  <si>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</si>
  <si>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</si>
  <si>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</si>
  <si>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</si>
  <si>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</si>
  <si>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</si>
  <si>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</si>
  <si>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</si>
  <si>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</si>
  <si>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</si>
  <si>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</si>
  <si>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</si>
  <si>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</si>
  <si>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</si>
  <si>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</si>
  <si>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</si>
  <si>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</si>
  <si>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</si>
  <si>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</si>
  <si>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</si>
  <si>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</si>
  <si>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</si>
  <si>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</si>
  <si>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</si>
  <si>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</si>
  <si>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</si>
  <si>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</si>
  <si>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</si>
  <si>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</si>
  <si>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</si>
  <si>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</si>
  <si>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</si>
  <si>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</si>
  <si>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</si>
  <si>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</si>
  <si>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</si>
  <si>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</si>
  <si>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</si>
  <si>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</si>
  <si>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</si>
  <si>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</si>
  <si>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</si>
  <si>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</si>
  <si>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</si>
  <si>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</si>
  <si>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</si>
  <si>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</si>
  <si>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</si>
  <si>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</si>
  <si>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</si>
  <si>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</si>
  <si>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</si>
  <si>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</si>
  <si>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</si>
  <si>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</si>
  <si>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</si>
  <si>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</si>
  <si>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</si>
  <si>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</si>
  <si>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</si>
  <si>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</si>
  <si>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</si>
  <si>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</si>
  <si>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</si>
  <si>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</si>
  <si>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</si>
  <si>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</si>
  <si>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</si>
  <si>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</si>
  <si>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</si>
  <si>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</si>
  <si>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</si>
  <si>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</si>
  <si>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</si>
  <si>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</si>
  <si>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</si>
  <si>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</si>
  <si>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</si>
  <si>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</si>
  <si>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</si>
  <si>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</si>
  <si>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</si>
  <si>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</si>
  <si>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</si>
  <si>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</si>
  <si>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</si>
  <si>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</si>
  <si>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</si>
  <si>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</si>
  <si>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</si>
  <si>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</si>
  <si>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</si>
  <si>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</si>
  <si>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</si>
  <si>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</si>
  <si>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</si>
  <si>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</si>
  <si>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</si>
  <si>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</si>
  <si>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</si>
  <si>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</si>
  <si>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</si>
  <si>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</si>
  <si>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</si>
  <si>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</si>
  <si>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</si>
  <si>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</si>
  <si>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</si>
  <si>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</si>
  <si>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</si>
  <si>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</si>
  <si>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</si>
  <si>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</si>
  <si>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</si>
  <si>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</si>
  <si>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</si>
  <si>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</si>
  <si>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</si>
  <si>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</si>
  <si>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</si>
  <si>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</si>
  <si>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</si>
  <si>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</si>
  <si>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</si>
  <si>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</si>
  <si>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</si>
  <si>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</si>
  <si>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</si>
  <si>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</si>
  <si>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</si>
  <si>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</si>
  <si>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</si>
  <si>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</si>
  <si>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</si>
  <si>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</si>
  <si>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</si>
  <si>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</si>
  <si>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</si>
  <si>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</si>
  <si>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</si>
  <si>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</si>
  <si>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</si>
  <si>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</si>
  <si>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</si>
  <si>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</si>
  <si>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</si>
  <si>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</si>
  <si>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</si>
  <si>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</si>
  <si>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</si>
  <si>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</si>
  <si>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</si>
  <si>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</si>
  <si>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</si>
  <si>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</si>
  <si>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</si>
  <si>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</si>
  <si>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</si>
  <si>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</si>
  <si>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</si>
  <si>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</si>
  <si>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</si>
  <si>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</si>
  <si>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</si>
  <si>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</si>
  <si>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</si>
  <si>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</si>
  <si>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</si>
  <si>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</si>
  <si>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</si>
  <si>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</si>
  <si>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</si>
  <si>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</si>
  <si>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</si>
  <si>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</si>
  <si>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</si>
  <si>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</si>
  <si>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</si>
  <si>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</si>
  <si>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</si>
  <si>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</si>
  <si>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</si>
  <si>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</si>
  <si>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</si>
  <si>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</si>
  <si>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</si>
  <si>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</si>
  <si>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</si>
  <si>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</si>
  <si>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</si>
  <si>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</si>
  <si>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</si>
  <si>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</si>
  <si>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</si>
  <si>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</si>
  <si>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</si>
  <si>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</si>
  <si>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</si>
  <si>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</si>
  <si>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</si>
  <si>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</si>
  <si>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</si>
  <si>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</si>
  <si>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</si>
  <si>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</si>
  <si>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</si>
  <si>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</si>
  <si>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</si>
  <si>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</si>
  <si>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</si>
  <si>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</si>
  <si>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</si>
  <si>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</si>
  <si>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</si>
  <si>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</si>
  <si>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</si>
  <si>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</si>
  <si>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</si>
  <si>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</si>
  <si>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</si>
  <si>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</si>
  <si>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</si>
  <si>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</si>
  <si>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</si>
  <si>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</si>
  <si>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</si>
  <si>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</si>
  <si>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</si>
  <si>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</si>
  <si>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</si>
  <si>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</si>
  <si>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</si>
  <si>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</si>
  <si>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</si>
  <si>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</si>
  <si>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</si>
  <si>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</si>
  <si>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</si>
  <si>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</si>
  <si>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</si>
  <si>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</si>
  <si>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</si>
  <si>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</si>
  <si>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</si>
  <si>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</si>
  <si>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</si>
  <si>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</si>
  <si>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</si>
  <si>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</si>
  <si>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</si>
  <si>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</si>
  <si>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</si>
  <si>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</si>
  <si>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</si>
  <si>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</si>
  <si>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</si>
  <si>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</si>
  <si>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</si>
  <si>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</si>
  <si>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</si>
  <si>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</si>
  <si>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</si>
  <si>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</si>
  <si>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</si>
  <si>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</si>
  <si>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</si>
  <si>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</si>
  <si>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</si>
  <si>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</si>
  <si>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</si>
  <si>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</si>
  <si>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</si>
  <si>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</si>
  <si>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</si>
  <si>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</si>
  <si>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</si>
  <si>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</si>
  <si>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</si>
  <si>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</si>
  <si>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</si>
  <si>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</si>
  <si>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</si>
  <si>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</si>
  <si>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</si>
  <si>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</si>
  <si>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</si>
  <si>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</si>
  <si>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</si>
  <si>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</si>
  <si>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</si>
  <si>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</si>
  <si>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</si>
  <si>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</si>
  <si>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</si>
  <si>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</si>
  <si>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</si>
  <si>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</si>
  <si>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</si>
  <si>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</si>
  <si>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</si>
  <si>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</si>
  <si>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</si>
  <si>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</si>
  <si>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</si>
  <si>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</si>
  <si>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</si>
  <si>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</si>
  <si>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</si>
  <si>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</si>
  <si>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</si>
  <si>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</si>
  <si>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</si>
  <si>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</si>
  <si>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</si>
  <si>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</si>
  <si>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</si>
  <si>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</si>
  <si>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</si>
  <si>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</si>
  <si>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</si>
  <si>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</si>
  <si>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</si>
  <si>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</si>
  <si>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</si>
  <si>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</si>
  <si>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</si>
  <si>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</si>
  <si>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</si>
  <si>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</si>
  <si>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</si>
  <si>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</si>
  <si>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</si>
  <si>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</si>
  <si>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</si>
  <si>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</si>
  <si>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</si>
  <si>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</si>
  <si>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</si>
  <si>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</si>
  <si>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</si>
  <si>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</si>
  <si>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</si>
  <si>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</si>
  <si>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</si>
  <si>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</si>
  <si>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</si>
  <si>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</si>
  <si>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</si>
  <si>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</si>
  <si>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</si>
  <si>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</si>
  <si>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</si>
  <si>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</si>
  <si>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</si>
  <si>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</si>
  <si>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</si>
  <si>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</si>
  <si>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</si>
  <si>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</si>
  <si>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</si>
  <si>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</si>
  <si>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</si>
  <si>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</si>
  <si>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</si>
  <si>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</si>
  <si>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</si>
  <si>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</si>
  <si>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</si>
  <si>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</si>
  <si>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</si>
  <si>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</si>
  <si>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</si>
  <si>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</si>
  <si>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</si>
  <si>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</si>
  <si>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</si>
  <si>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</si>
  <si>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</si>
  <si>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</si>
  <si>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</si>
  <si>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</si>
  <si>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</si>
  <si>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</si>
  <si>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</si>
  <si>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</si>
  <si>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</si>
  <si>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</si>
  <si>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</si>
  <si>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</si>
  <si>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</si>
  <si>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</si>
  <si>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</si>
  <si>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</si>
  <si>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</si>
  <si>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</si>
  <si>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</si>
  <si>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</si>
  <si>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</si>
  <si>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</si>
  <si>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</si>
  <si>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</si>
  <si>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</si>
  <si>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</si>
  <si>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</si>
  <si>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</si>
  <si>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</si>
  <si>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</si>
  <si>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</si>
  <si>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</si>
  <si>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</si>
  <si>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</si>
  <si>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</si>
  <si>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</si>
  <si>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</si>
  <si>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</si>
  <si>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</si>
  <si>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</si>
  <si>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</si>
  <si>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</si>
  <si>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</si>
  <si>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</si>
  <si>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</si>
  <si>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</si>
  <si>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</si>
  <si>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</si>
  <si>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</si>
  <si>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</si>
  <si>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</si>
  <si>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</si>
  <si>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</si>
  <si>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</si>
  <si>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</si>
  <si>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</si>
  <si>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</si>
  <si>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</si>
  <si>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</si>
  <si>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</si>
  <si>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</si>
  <si>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</si>
  <si>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</si>
  <si>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</si>
  <si>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</si>
  <si>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</si>
  <si>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</si>
  <si>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</si>
  <si>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</si>
  <si>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</si>
  <si>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</si>
  <si>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</si>
  <si>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</si>
  <si>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</si>
  <si>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</si>
  <si>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</si>
  <si>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</si>
  <si>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</si>
  <si>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</si>
  <si>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</si>
  <si>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</si>
  <si>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</si>
  <si>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</si>
  <si>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</si>
  <si>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</si>
  <si>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</si>
  <si>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</si>
  <si>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</si>
  <si>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</si>
  <si>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</si>
  <si>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</si>
  <si>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</si>
  <si>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</si>
  <si>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</si>
  <si>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</si>
  <si>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</si>
  <si>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</si>
  <si>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</si>
  <si>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</si>
  <si>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</si>
  <si>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</si>
  <si>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</si>
  <si>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</si>
  <si>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</si>
  <si>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</si>
  <si>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</si>
  <si>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</si>
  <si>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</si>
  <si>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</si>
  <si>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</si>
  <si>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</si>
  <si>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</si>
  <si>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</si>
  <si>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</si>
  <si>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</si>
  <si>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</si>
  <si>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</si>
  <si>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</si>
  <si>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</si>
  <si>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</si>
  <si>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</si>
  <si>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</si>
  <si>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</si>
  <si>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</si>
  <si>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</si>
  <si>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</si>
  <si>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</si>
  <si>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</si>
  <si>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</si>
  <si>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</si>
  <si>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</si>
  <si>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</si>
  <si>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</si>
  <si>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</si>
  <si>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</si>
  <si>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</si>
  <si>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</si>
  <si>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</si>
  <si>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</si>
  <si>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</si>
  <si>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</si>
  <si>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</si>
  <si>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</si>
  <si>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</si>
  <si>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</si>
  <si>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</si>
  <si>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</si>
  <si>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</si>
  <si>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</si>
  <si>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</si>
  <si>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</si>
  <si>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</si>
  <si>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</si>
  <si>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</si>
  <si>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</si>
  <si>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</si>
  <si>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</si>
  <si>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</si>
  <si>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</si>
  <si>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</si>
  <si>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</si>
  <si>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</si>
  <si>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</si>
  <si>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</si>
  <si>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</si>
  <si>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</si>
  <si>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</si>
  <si>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</si>
  <si>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</si>
  <si>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</si>
  <si>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</si>
  <si>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</si>
  <si>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</si>
  <si>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</si>
  <si>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</si>
  <si>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</si>
  <si>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</si>
  <si>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</si>
  <si>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</si>
  <si>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</si>
  <si>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</si>
  <si>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</si>
  <si>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</si>
  <si>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</si>
  <si>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</si>
  <si>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</si>
  <si>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</si>
  <si>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</si>
  <si>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</si>
  <si>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</si>
  <si>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</si>
  <si>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</si>
  <si>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</si>
  <si>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</si>
  <si>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</si>
  <si>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</si>
  <si>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</si>
  <si>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</si>
  <si>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</si>
  <si>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</si>
  <si>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</si>
  <si>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</si>
  <si>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</si>
  <si>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</si>
  <si>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</si>
  <si>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</si>
  <si>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</si>
  <si>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</si>
  <si>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</si>
  <si>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</si>
  <si>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</si>
  <si>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</si>
  <si>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</si>
  <si>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</si>
  <si>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</si>
  <si>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</si>
  <si>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</si>
  <si>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</si>
  <si>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</si>
  <si>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</si>
  <si>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</si>
  <si>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</si>
  <si>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</si>
  <si>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</si>
  <si>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</si>
  <si>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</si>
  <si>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</si>
  <si>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</si>
  <si>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</si>
  <si>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</si>
  <si>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</si>
  <si>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</si>
  <si>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</si>
  <si>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</si>
  <si>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</si>
  <si>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</si>
  <si>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</si>
  <si>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</si>
  <si>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</si>
  <si>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</si>
  <si>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</si>
  <si>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</si>
  <si>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</si>
  <si>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</si>
  <si>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</si>
  <si>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</si>
  <si>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</si>
  <si>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</si>
  <si>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</si>
  <si>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</si>
  <si>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</si>
  <si>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</si>
  <si>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</si>
  <si>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</si>
  <si>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</si>
  <si>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</si>
  <si>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</si>
  <si>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</si>
  <si>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</si>
  <si>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</si>
  <si>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</si>
  <si>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</si>
  <si>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</si>
  <si>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</si>
  <si>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</si>
  <si>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</si>
  <si>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</si>
  <si>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</si>
  <si>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</si>
  <si>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</si>
  <si>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</si>
  <si>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</si>
  <si>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</si>
  <si>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</si>
  <si>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</si>
  <si>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</si>
  <si>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</si>
  <si>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</si>
  <si>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</si>
  <si>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</si>
  <si>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</si>
  <si>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</si>
  <si>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</si>
  <si>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</si>
  <si>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</si>
  <si>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</si>
  <si>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</si>
  <si>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</si>
  <si>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</si>
  <si>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</si>
  <si>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</si>
  <si>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</si>
  <si>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</si>
  <si>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</si>
  <si>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</si>
  <si>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</si>
  <si>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</si>
  <si>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</si>
  <si>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</si>
  <si>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</si>
  <si>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</si>
  <si>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</si>
  <si>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</si>
  <si>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</si>
  <si>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</si>
  <si>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</si>
  <si>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</si>
  <si>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</si>
  <si>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</si>
  <si>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</si>
  <si>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</si>
  <si>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</si>
  <si>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</si>
  <si>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</si>
  <si>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</si>
  <si>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</si>
  <si>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</si>
  <si>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</si>
  <si>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</si>
  <si>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</si>
  <si>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</si>
  <si>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</si>
  <si>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</si>
  <si>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</si>
  <si>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</si>
  <si>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</si>
  <si>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</si>
  <si>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</si>
  <si>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</si>
  <si>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</si>
  <si>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</si>
  <si>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</si>
  <si>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</si>
  <si>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</si>
  <si>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</si>
  <si>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</si>
  <si>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</si>
  <si>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</si>
  <si>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</si>
  <si>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</si>
  <si>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</si>
  <si>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</si>
  <si>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</si>
  <si>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</si>
  <si>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</si>
  <si>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</si>
  <si>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</si>
  <si>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</si>
  <si>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</si>
  <si>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</si>
  <si>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</si>
  <si>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</si>
  <si>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</si>
  <si>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</si>
  <si>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</si>
  <si>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</si>
  <si>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</si>
  <si>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</si>
  <si>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</si>
  <si>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</si>
  <si>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</si>
  <si>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</si>
  <si>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</si>
  <si>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</si>
  <si>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</si>
  <si>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</si>
  <si>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</si>
  <si>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</si>
  <si>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</si>
  <si>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</si>
  <si>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</si>
  <si>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</si>
  <si>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</si>
  <si>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</si>
  <si>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</si>
  <si>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</si>
  <si>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</si>
  <si>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</si>
  <si>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</si>
  <si>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</si>
  <si>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</si>
  <si>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</si>
  <si>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</si>
  <si>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</si>
  <si>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</si>
  <si>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</si>
  <si>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</si>
  <si>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</si>
  <si>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</si>
  <si>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</si>
  <si>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</si>
  <si>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</si>
  <si>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</si>
  <si>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</si>
  <si>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</si>
  <si>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</si>
  <si>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</si>
  <si>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</si>
  <si>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</si>
  <si>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</si>
  <si>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</si>
  <si>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</si>
  <si>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</si>
  <si>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</si>
  <si>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</si>
  <si>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</si>
  <si>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</si>
  <si>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</si>
  <si>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</si>
  <si>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</si>
  <si>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</si>
  <si>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</si>
  <si>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</si>
  <si>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</si>
  <si>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</si>
  <si>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</si>
  <si>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</si>
  <si>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</si>
  <si>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</si>
  <si>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</si>
  <si>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</si>
  <si>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</si>
  <si>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</si>
  <si>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</si>
  <si>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</si>
  <si>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</si>
  <si>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</si>
  <si>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</si>
  <si>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</si>
  <si>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</si>
  <si>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</si>
  <si>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</si>
  <si>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</si>
  <si>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</si>
  <si>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</si>
  <si>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</si>
  <si>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</si>
  <si>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</si>
  <si>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</si>
  <si>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</si>
  <si>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</si>
  <si>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</si>
  <si>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</si>
  <si>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</si>
  <si>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</si>
  <si>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</si>
  <si>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</si>
  <si>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</si>
  <si>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</si>
  <si>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</si>
  <si>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</si>
  <si>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</si>
  <si>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</si>
  <si>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</si>
  <si>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</si>
  <si>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</si>
  <si>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</si>
  <si>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</si>
  <si>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</si>
  <si>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</si>
  <si>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</si>
  <si>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</si>
  <si>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</si>
  <si>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</si>
  <si>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</si>
  <si>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</si>
  <si>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</si>
  <si>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</si>
  <si>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</si>
  <si>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</si>
  <si>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</si>
  <si>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</si>
  <si>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</si>
  <si>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</si>
  <si>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</si>
  <si>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</si>
  <si>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</si>
  <si>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</si>
  <si>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</si>
  <si>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</si>
  <si>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</si>
  <si>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</si>
  <si>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</si>
  <si>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</si>
  <si>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</si>
  <si>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</si>
  <si>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</si>
  <si>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</si>
  <si>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</si>
  <si>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</si>
  <si>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</si>
  <si>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</si>
  <si>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</si>
  <si>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</si>
  <si>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</si>
  <si>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</si>
  <si>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</si>
  <si>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</si>
  <si>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</si>
  <si>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</si>
  <si>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</si>
  <si>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</si>
  <si>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</si>
  <si>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</si>
  <si>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</si>
  <si>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</si>
  <si>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</si>
  <si>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</si>
  <si>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</si>
  <si>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</si>
  <si>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</si>
  <si>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</si>
  <si>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</si>
  <si>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</si>
  <si>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</si>
  <si>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</si>
  <si>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</si>
  <si>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</si>
  <si>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</si>
  <si>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</si>
  <si>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</si>
  <si>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</si>
  <si>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</si>
  <si>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</si>
  <si>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</si>
  <si>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</si>
  <si>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</si>
  <si>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</si>
  <si>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</si>
  <si>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</si>
  <si>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</si>
  <si>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</si>
  <si>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</si>
  <si>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</si>
  <si>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</si>
  <si>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</si>
  <si>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</si>
  <si>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</si>
  <si>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</si>
  <si>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</si>
  <si>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</si>
  <si>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</si>
  <si>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</si>
  <si>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</si>
  <si>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</si>
  <si>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</si>
  <si>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</si>
  <si>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</si>
  <si>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</si>
  <si>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</si>
  <si>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</si>
  <si>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</si>
  <si>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</si>
  <si>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</si>
  <si>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</si>
  <si>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</si>
  <si>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</si>
  <si>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</si>
  <si>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</si>
  <si>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</si>
  <si>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</si>
  <si>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</si>
  <si>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</si>
  <si>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</si>
  <si>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</si>
  <si>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</si>
  <si>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</si>
  <si>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</si>
  <si>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</si>
  <si>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</si>
  <si>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</si>
  <si>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</si>
  <si>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</si>
  <si>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</si>
  <si>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</si>
  <si>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</si>
  <si>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</si>
  <si>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</si>
  <si>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</si>
  <si>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</si>
  <si>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</si>
  <si>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</si>
  <si>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</si>
  <si>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</si>
  <si>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</si>
  <si>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</si>
  <si>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</si>
  <si>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</si>
  <si>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</si>
  <si>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</si>
  <si>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</si>
  <si>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</si>
  <si>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</si>
  <si>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</si>
  <si>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</si>
  <si>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</si>
  <si>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</si>
  <si>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</si>
  <si>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</si>
  <si>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</si>
  <si>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</si>
  <si>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</si>
  <si>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</si>
  <si>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</si>
  <si>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</si>
  <si>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</si>
  <si>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</si>
  <si>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</si>
  <si>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</si>
  <si>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</si>
  <si>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</si>
  <si>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</si>
  <si>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</si>
  <si>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</si>
  <si>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</si>
  <si>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</si>
  <si>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</si>
  <si>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</si>
  <si>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</si>
  <si>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</si>
  <si>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</si>
  <si>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</si>
  <si>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</si>
  <si>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</si>
  <si>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</si>
  <si>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</si>
  <si>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</si>
  <si>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</si>
  <si>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</si>
  <si>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</si>
  <si>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</si>
  <si>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</si>
  <si>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</si>
  <si>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</si>
  <si>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</si>
  <si>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</si>
  <si>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</si>
  <si>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</si>
  <si>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</si>
  <si>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</si>
  <si>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</si>
  <si>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</si>
  <si>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</si>
  <si>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</si>
  <si>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</si>
  <si>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</si>
  <si>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</si>
  <si>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</si>
  <si>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</si>
  <si>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</si>
  <si>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</si>
  <si>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</si>
  <si>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</si>
  <si>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</si>
  <si>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</si>
  <si>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</si>
  <si>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</si>
  <si>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</si>
  <si>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</si>
  <si>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</si>
  <si>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</si>
  <si>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</si>
  <si>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</si>
  <si>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</si>
  <si>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</si>
  <si>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</si>
  <si>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</si>
  <si>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</si>
  <si>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</si>
  <si>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</si>
  <si>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</si>
  <si>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</si>
  <si>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</si>
  <si>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</si>
  <si>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</si>
  <si>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</si>
  <si>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</si>
  <si>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</si>
  <si>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</si>
  <si>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</si>
  <si>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</si>
  <si>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</si>
  <si>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</si>
  <si>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</si>
  <si>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</si>
  <si>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</si>
  <si>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</si>
  <si>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</si>
  <si>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</si>
  <si>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</si>
  <si>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</si>
  <si>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</si>
  <si>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</si>
  <si>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</si>
  <si>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</si>
  <si>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</si>
  <si>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</si>
  <si>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</si>
  <si>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</si>
  <si>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</si>
  <si>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</si>
  <si>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</si>
  <si>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</si>
  <si>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</si>
  <si>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</si>
  <si>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</si>
  <si>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</si>
  <si>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</si>
  <si>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</si>
  <si>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</si>
  <si>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</si>
  <si>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</si>
  <si>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</si>
  <si>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</si>
  <si>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</si>
  <si>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</si>
  <si>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</si>
  <si>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</si>
  <si>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</si>
  <si>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</si>
  <si>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</si>
  <si>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</si>
  <si>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</si>
  <si>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</si>
  <si>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</si>
  <si>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</si>
  <si>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</si>
  <si>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</si>
  <si>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</si>
  <si>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</si>
  <si>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</si>
  <si>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</si>
  <si>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</si>
  <si>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</si>
  <si>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</si>
  <si>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</si>
  <si>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</si>
  <si>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</si>
  <si>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</si>
  <si>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</si>
  <si>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</si>
  <si>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</si>
  <si>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</si>
  <si>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</si>
  <si>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</si>
  <si>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</si>
  <si>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</si>
  <si>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</si>
  <si>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</si>
  <si>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</si>
  <si>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</si>
  <si>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</si>
  <si>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</si>
  <si>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</si>
  <si>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</si>
  <si>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</si>
  <si>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</si>
  <si>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</si>
  <si>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</si>
  <si>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</si>
  <si>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</si>
  <si>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</si>
  <si>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</si>
  <si>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</si>
  <si>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</si>
  <si>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</si>
  <si>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</si>
  <si>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</si>
  <si>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</si>
  <si>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</si>
  <si>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</si>
  <si>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</si>
  <si>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</si>
  <si>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</si>
  <si>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</si>
  <si>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</si>
  <si>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</si>
  <si>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</si>
  <si>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</si>
  <si>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</si>
  <si>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</si>
  <si>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</si>
  <si>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</si>
  <si>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</si>
  <si>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</si>
  <si>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</si>
  <si>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</si>
  <si>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</si>
  <si>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</si>
  <si>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</si>
  <si>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</si>
  <si>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</si>
  <si>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</si>
  <si>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</si>
  <si>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</si>
  <si>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</si>
  <si>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</si>
  <si>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</si>
  <si>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</si>
  <si>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</si>
  <si>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</si>
  <si>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</si>
  <si>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</si>
  <si>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</si>
  <si>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</si>
  <si>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</si>
  <si>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</si>
  <si>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</si>
  <si>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</si>
  <si>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</si>
  <si>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</si>
  <si>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</si>
  <si>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</si>
  <si>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</si>
  <si>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</si>
  <si>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</si>
  <si>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</si>
  <si>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</si>
  <si>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</si>
  <si>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</si>
  <si>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</si>
  <si>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</si>
  <si>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</si>
  <si>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</si>
  <si>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</si>
  <si>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</si>
  <si>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</si>
  <si>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</si>
  <si>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</si>
  <si>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</si>
  <si>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</si>
  <si>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</si>
  <si>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</si>
  <si>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</si>
  <si>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</si>
  <si>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</si>
  <si>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</si>
  <si>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</si>
  <si>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</si>
  <si>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</si>
  <si>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</si>
  <si>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</si>
  <si>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</si>
  <si>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</si>
  <si>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</si>
  <si>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</si>
  <si>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</si>
  <si>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</si>
  <si>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</si>
  <si>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</si>
  <si>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</si>
  <si>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</si>
  <si>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</si>
  <si>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</si>
  <si>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</si>
  <si>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</si>
  <si>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</si>
  <si>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</si>
  <si>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</si>
  <si>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</si>
  <si>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</si>
  <si>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</si>
  <si>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</si>
  <si>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</si>
  <si>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</si>
  <si>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</si>
  <si>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</si>
  <si>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</si>
  <si>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</si>
  <si>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</si>
  <si>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</si>
  <si>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</si>
  <si>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</si>
  <si>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</si>
  <si>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</si>
  <si>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</si>
  <si>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</si>
  <si>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</si>
  <si>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</si>
  <si>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</si>
  <si>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</si>
  <si>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</si>
  <si>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</si>
  <si>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</si>
  <si>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</si>
  <si>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</si>
  <si>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</si>
  <si>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</si>
  <si>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</si>
  <si>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</si>
  <si>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</si>
  <si>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</si>
  <si>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</si>
  <si>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</si>
  <si>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</si>
  <si>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</si>
  <si>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</si>
  <si>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</si>
  <si>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</si>
  <si>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</si>
  <si>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</si>
  <si>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</si>
  <si>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</si>
  <si>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</si>
  <si>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</si>
  <si>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</si>
  <si>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</si>
  <si>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</si>
  <si>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</si>
  <si>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</si>
  <si>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</si>
  <si>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</si>
  <si>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</si>
  <si>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</si>
  <si>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</si>
  <si>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</si>
  <si>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</si>
  <si>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</si>
  <si>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</si>
  <si>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</si>
  <si>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</si>
  <si>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</si>
  <si>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</si>
  <si>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</si>
  <si>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</si>
  <si>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</si>
  <si>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</si>
  <si>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</si>
  <si>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</si>
  <si>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</si>
  <si>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</si>
  <si>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</si>
  <si>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</si>
  <si>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</si>
  <si>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</si>
  <si>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</si>
  <si>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</si>
  <si>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</si>
  <si>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</si>
  <si>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</si>
  <si>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</si>
  <si>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</si>
  <si>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</si>
  <si>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</si>
  <si>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</si>
  <si>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</si>
  <si>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</si>
  <si>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</si>
  <si>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</si>
  <si>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</si>
  <si>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</si>
  <si>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</si>
  <si>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</si>
  <si>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</si>
  <si>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</si>
  <si>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</si>
  <si>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</si>
  <si>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</si>
  <si>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</si>
  <si>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</si>
  <si>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</si>
  <si>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</si>
  <si>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</si>
  <si>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</si>
  <si>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</si>
  <si>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</si>
  <si>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</si>
  <si>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</si>
  <si>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</si>
  <si>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</si>
  <si>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</si>
  <si>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</si>
  <si>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</si>
  <si>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</si>
  <si>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</si>
  <si>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</si>
  <si>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</si>
  <si>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</si>
  <si>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</si>
  <si>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</si>
  <si>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</si>
  <si>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</si>
  <si>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</si>
  <si>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</si>
  <si>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</si>
  <si>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</si>
  <si>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</si>
  <si>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</si>
  <si>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</si>
  <si>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</si>
  <si>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</si>
  <si>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</si>
  <si>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</si>
  <si>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</si>
  <si>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</si>
  <si>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</si>
  <si>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</si>
  <si>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</si>
  <si>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</si>
  <si>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</si>
  <si>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</si>
  <si>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</si>
  <si>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</si>
  <si>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</si>
  <si>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</si>
  <si>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</si>
  <si>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</si>
  <si>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</si>
  <si>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</si>
  <si>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</si>
  <si>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</si>
  <si>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</si>
  <si>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</si>
  <si>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</si>
  <si>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</si>
  <si>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</si>
  <si>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</si>
  <si>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</si>
  <si>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</si>
  <si>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</si>
  <si>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</si>
  <si>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</si>
  <si>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</si>
  <si>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</si>
  <si>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</si>
  <si>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</si>
  <si>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</si>
  <si>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</si>
  <si>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</si>
  <si>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</si>
  <si>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</si>
  <si>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</si>
  <si>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</si>
  <si>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</si>
  <si>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</si>
  <si>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</si>
  <si>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</si>
  <si>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</si>
  <si>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</si>
  <si>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</si>
  <si>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</si>
  <si>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</si>
  <si>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</si>
  <si>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</si>
  <si>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</si>
  <si>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</si>
  <si>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</si>
  <si>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</si>
  <si>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</si>
  <si>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</si>
  <si>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</si>
  <si>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</si>
  <si>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</si>
  <si>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</si>
  <si>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</si>
  <si>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</si>
  <si>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</si>
  <si>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</si>
  <si>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</si>
  <si>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</si>
  <si>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</si>
  <si>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</si>
  <si>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</si>
  <si>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</si>
  <si>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</si>
  <si>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</si>
  <si>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</si>
  <si>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</si>
  <si>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</si>
  <si>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</si>
  <si>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</si>
  <si>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</si>
  <si>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</si>
  <si>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</si>
  <si>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</si>
  <si>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</si>
  <si>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</si>
  <si>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</si>
  <si>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</si>
  <si>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</si>
  <si>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</si>
  <si>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</si>
  <si>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</si>
  <si>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</si>
  <si>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</si>
  <si>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</si>
  <si>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</si>
  <si>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</si>
  <si>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</si>
  <si>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</si>
  <si>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</si>
  <si>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</si>
  <si>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</si>
  <si>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</si>
  <si>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</si>
  <si>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</si>
  <si>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</si>
  <si>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</si>
  <si>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</si>
  <si>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</si>
  <si>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</si>
  <si>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</si>
  <si>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</si>
  <si>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</si>
  <si>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</si>
  <si>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</si>
  <si>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</si>
  <si>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</si>
  <si>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</si>
  <si>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</si>
  <si>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</si>
  <si>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</si>
  <si>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</si>
  <si>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</si>
  <si>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</si>
  <si>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</si>
  <si>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</si>
  <si>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</si>
  <si>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</si>
  <si>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</si>
  <si>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</si>
  <si>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</si>
  <si>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</si>
  <si>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</si>
  <si>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</si>
  <si>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</si>
  <si>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</si>
  <si>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</si>
  <si>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</si>
  <si>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</si>
  <si>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</si>
  <si>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</si>
  <si>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</si>
  <si>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</si>
  <si>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</si>
  <si>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</si>
  <si>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</si>
  <si>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</si>
  <si>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</si>
  <si>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</si>
  <si>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</si>
  <si>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</si>
  <si>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</si>
  <si>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</si>
  <si>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</si>
  <si>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</si>
  <si>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</si>
  <si>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</si>
  <si>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</si>
  <si>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</si>
  <si>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</si>
  <si>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</si>
  <si>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</si>
  <si>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</si>
  <si>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</si>
  <si>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</si>
  <si>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</si>
  <si>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</si>
  <si>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</si>
  <si>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</si>
  <si>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</si>
  <si>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</si>
  <si>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</si>
  <si>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</si>
  <si>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</si>
  <si>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</si>
  <si>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</si>
  <si>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</si>
  <si>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</si>
  <si>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</si>
  <si>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</si>
  <si>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</si>
  <si>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</si>
  <si>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</si>
  <si>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</si>
  <si>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</si>
  <si>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</si>
  <si>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</si>
  <si>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</si>
  <si>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</si>
  <si>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</si>
  <si>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</si>
  <si>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</si>
  <si>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</si>
  <si>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</si>
  <si>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</si>
  <si>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</si>
  <si>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</si>
  <si>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</si>
  <si>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</si>
  <si>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</si>
  <si>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</si>
  <si>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</si>
  <si>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</si>
  <si>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</si>
  <si>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</si>
  <si>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</si>
  <si>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</si>
  <si>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</si>
  <si>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</si>
  <si>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</si>
  <si>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</si>
  <si>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</si>
  <si>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</si>
  <si>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</si>
  <si>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</si>
  <si>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</si>
  <si>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</si>
  <si>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</si>
  <si>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</si>
  <si>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</si>
  <si>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</si>
  <si>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</si>
  <si>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</si>
  <si>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</si>
  <si>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</si>
  <si>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</si>
  <si>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</si>
  <si>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</si>
  <si>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</si>
  <si>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</si>
  <si>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</si>
  <si>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</si>
  <si>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</si>
  <si>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</si>
  <si>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</si>
  <si>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</si>
  <si>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</si>
  <si>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</si>
  <si>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</si>
  <si>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</si>
  <si>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</si>
  <si>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</si>
  <si>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</si>
  <si>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</si>
  <si>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</si>
  <si>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</si>
  <si>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</si>
  <si>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</si>
  <si>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</si>
  <si>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</si>
  <si>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</si>
  <si>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</si>
  <si>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</si>
  <si>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</si>
  <si>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</si>
  <si>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</si>
  <si>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</si>
  <si>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</si>
  <si>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</si>
  <si>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</si>
  <si>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</si>
  <si>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</si>
  <si>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</si>
  <si>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</si>
  <si>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</si>
  <si>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</si>
  <si>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</si>
  <si>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</si>
  <si>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</si>
  <si>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</si>
  <si>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</si>
  <si>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</si>
  <si>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</si>
  <si>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</si>
  <si>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</si>
  <si>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</si>
  <si>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</si>
  <si>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</si>
  <si>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</si>
  <si>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</si>
  <si>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</si>
  <si>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</si>
  <si>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</si>
  <si>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</si>
  <si>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</si>
  <si>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</si>
  <si>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</si>
  <si>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</si>
  <si>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</si>
  <si>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</si>
  <si>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</si>
  <si>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</si>
  <si>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</si>
  <si>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</si>
  <si>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</si>
  <si>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</si>
  <si>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</si>
  <si>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</si>
  <si>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</si>
  <si>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</si>
  <si>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</si>
  <si>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</si>
  <si>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</si>
  <si>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</si>
  <si>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</si>
  <si>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</si>
  <si>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</si>
  <si>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</si>
  <si>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</si>
  <si>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</si>
  <si>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</si>
  <si>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</si>
  <si>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</si>
  <si>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</si>
  <si>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</si>
  <si>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</si>
  <si>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</si>
  <si>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</si>
  <si>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</si>
  <si>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</si>
  <si>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</si>
  <si>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</si>
  <si>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</si>
  <si>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</si>
  <si>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</si>
  <si>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</si>
  <si>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</si>
  <si>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</si>
  <si>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</si>
  <si>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</si>
  <si>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</si>
  <si>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</si>
  <si>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</si>
  <si>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</si>
  <si>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</si>
  <si>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</si>
  <si>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</si>
  <si>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</si>
  <si>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</si>
  <si>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</si>
  <si>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</si>
  <si>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</si>
  <si>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</si>
  <si>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</si>
  <si>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</si>
  <si>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</si>
  <si>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</si>
  <si>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</si>
  <si>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</si>
  <si>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</si>
  <si>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</si>
  <si>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</si>
  <si>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</si>
  <si>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</si>
  <si>
    <t>达尼·塞瓦略斯</t>
    <phoneticPr fontId="9" type="noConversion"/>
  </si>
  <si>
    <t>安特·雷比奇</t>
    <phoneticPr fontId="9" type="noConversion"/>
  </si>
  <si>
    <t>影锋</t>
    <phoneticPr fontId="9" type="noConversion"/>
  </si>
  <si>
    <t>利桑德罗·洛佩斯</t>
    <phoneticPr fontId="9" type="noConversion"/>
  </si>
  <si>
    <t>莱昂纳多·西加利</t>
    <phoneticPr fontId="9" type="noConversion"/>
  </si>
  <si>
    <t>纳乔·蒙雷亚尔</t>
    <phoneticPr fontId="9" type="noConversion"/>
  </si>
  <si>
    <t>SÃO PAULO</t>
  </si>
  <si>
    <t>圣保罗</t>
  </si>
  <si>
    <t>圣保罗</t>
    <phoneticPr fontId="9" type="noConversion"/>
  </si>
  <si>
    <t>MEDELLÍN RA</t>
  </si>
  <si>
    <t>麦德林独立</t>
    <phoneticPr fontId="9" type="noConversion"/>
  </si>
  <si>
    <t>卡里姆·本泽马</t>
    <phoneticPr fontId="9" type="noConversion"/>
  </si>
  <si>
    <t>佩佩·雷纳</t>
    <phoneticPr fontId="9" type="noConversion"/>
  </si>
  <si>
    <t>迪沃克·奥里吉</t>
    <phoneticPr fontId="9" type="noConversion"/>
  </si>
  <si>
    <t>若尔丹·韦勒图</t>
    <phoneticPr fontId="9" type="noConversion"/>
  </si>
  <si>
    <t>贾森·德纳耶尔</t>
    <phoneticPr fontId="9" type="noConversion"/>
  </si>
  <si>
    <t>费代里科·贝尔纳代斯基</t>
    <phoneticPr fontId="9" type="noConversion"/>
  </si>
  <si>
    <t>彼得·古拉奇</t>
    <phoneticPr fontId="9" type="noConversion"/>
  </si>
  <si>
    <t>丹尼·罗斯</t>
    <phoneticPr fontId="9" type="noConversion"/>
  </si>
  <si>
    <t>凯文·斯特罗曼</t>
    <phoneticPr fontId="9" type="noConversion"/>
  </si>
  <si>
    <t>萨穆埃尔·乌姆蒂蒂</t>
    <phoneticPr fontId="9" type="noConversion"/>
  </si>
  <si>
    <t>Z. IBRAHIMOVIĆ</t>
  </si>
  <si>
    <t>Z. IBRAHIMOVIĆ_中锋_85</t>
  </si>
  <si>
    <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AN_中前卫_85</t>
    </r>
  </si>
  <si>
    <t>R. CENTURIÓN</t>
  </si>
  <si>
    <t>R. CENTURIÓN_左边锋_81</t>
  </si>
  <si>
    <t>J. WEIGL</t>
  </si>
  <si>
    <t>J. WEIGL_后腰_80</t>
  </si>
  <si>
    <t>卡西奥·拉莫斯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</si>
</sst>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Z. IBRAHIMOVIĆ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81.5</c:v>
                </c:pt>
                <c:pt idx="2">
                  <c:v>79</c:v>
                </c:pt>
                <c:pt idx="3">
                  <c:v>74.5</c:v>
                </c:pt>
                <c:pt idx="4">
                  <c:v>68.5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33.54895706018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5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s v="圣保罗"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1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1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1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1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1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2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1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1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1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1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1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1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1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1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1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1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1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2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1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2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2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3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2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2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2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2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2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2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1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3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2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2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1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3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2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2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2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2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2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2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99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100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3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1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2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2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1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2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2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3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104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101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6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1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104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x="99"/>
        <item x="100"/>
        <item x="102"/>
        <item x="103"/>
        <item x="45"/>
        <item x="60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6">
    <i>
      <x/>
    </i>
    <i r="1">
      <x v="3"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5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4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1836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1837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1929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3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3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3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3</v>
      </c>
      <c r="E11" s="16" t="s">
        <v>1887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3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3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3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1887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2048</v>
      </c>
      <c r="D21" s="22">
        <f>VLOOKUP(AR:AR,球员!A:F,6,FALSE)</f>
        <v>3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2050</v>
      </c>
    </row>
    <row r="22" spans="1:44" x14ac:dyDescent="0.25">
      <c r="A22" s="19">
        <v>21</v>
      </c>
      <c r="B22" s="19" t="s">
        <v>1970</v>
      </c>
      <c r="C22" s="20" t="s">
        <v>122</v>
      </c>
      <c r="D22" s="22">
        <f>VLOOKUP(AR:AR,球员!A:F,6,FALSE)</f>
        <v>3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1971</v>
      </c>
    </row>
    <row r="23" spans="1:44" x14ac:dyDescent="0.25">
      <c r="A23" s="19">
        <v>22</v>
      </c>
      <c r="B23" s="19" t="s">
        <v>211</v>
      </c>
      <c r="C23" s="34" t="s">
        <v>43</v>
      </c>
      <c r="D23" s="22">
        <f>VLOOKUP(AR:AR,球员!A:F,6,FALSE)</f>
        <v>3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4" t="s">
        <v>62</v>
      </c>
      <c r="D24" s="22">
        <f>VLOOKUP(AR:AR,球员!A:F,6,FALSE)</f>
        <v>3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3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9">
        <v>26</v>
      </c>
      <c r="B27" s="19" t="s">
        <v>115</v>
      </c>
      <c r="C27" s="20" t="s">
        <v>70</v>
      </c>
      <c r="D27" s="22">
        <f>VLOOKUP(AR:AR,球员!A:F,6,FALSE)</f>
        <v>3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2048</v>
      </c>
      <c r="D30" s="22">
        <f>VLOOKUP(AR:AR,球员!A:F,6,FALSE)</f>
        <v>3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2051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3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4" t="s">
        <v>2048</v>
      </c>
      <c r="D33" s="22">
        <f>VLOOKUP(AR:AR,球员!A:F,6,FALSE)</f>
        <v>3</v>
      </c>
      <c r="E33" s="16" t="s">
        <v>1887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2052</v>
      </c>
    </row>
    <row r="34" spans="1:44" x14ac:dyDescent="0.25">
      <c r="A34" s="19">
        <v>33</v>
      </c>
      <c r="B34" s="19" t="s">
        <v>179</v>
      </c>
      <c r="C34" s="20" t="s">
        <v>2048</v>
      </c>
      <c r="D34" s="22">
        <f>VLOOKUP(AR:AR,球员!A:F,6,FALSE)</f>
        <v>3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2053</v>
      </c>
    </row>
    <row r="35" spans="1:44" x14ac:dyDescent="0.25">
      <c r="A35" s="19">
        <v>34</v>
      </c>
      <c r="B35" s="19" t="s">
        <v>113</v>
      </c>
      <c r="C35" s="20" t="s">
        <v>2048</v>
      </c>
      <c r="D35" s="22">
        <f>VLOOKUP(AR:AR,球员!A:F,6,FALSE)</f>
        <v>3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2054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3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3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3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2048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2055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3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3</v>
      </c>
      <c r="E47" s="16" t="s">
        <v>1887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4" t="s">
        <v>89</v>
      </c>
      <c r="D48" s="22">
        <f>VLOOKUP(AR:AR,球员!A:F,6,FALSE)</f>
        <v>3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3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2048</v>
      </c>
      <c r="D51" s="22">
        <f>VLOOKUP(AR:AR,球员!A:F,6,FALSE)</f>
        <v>3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2056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3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2048</v>
      </c>
      <c r="D53" s="22">
        <f>VLOOKUP(AR:AR,球员!A:F,6,FALSE)</f>
        <v>3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2057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3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1887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3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2048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2058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1887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2048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2059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3</v>
      </c>
      <c r="E69" s="16" t="s">
        <v>1887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9">
        <v>74</v>
      </c>
      <c r="B75" s="19" t="s">
        <v>136</v>
      </c>
      <c r="C75" s="20" t="s">
        <v>89</v>
      </c>
      <c r="D75" s="22">
        <f>VLOOKUP(AR:AR,球员!A:F,6,FALSE)</f>
        <v>1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3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1972</v>
      </c>
    </row>
    <row r="83" spans="1:44" x14ac:dyDescent="0.25">
      <c r="A83" s="19">
        <v>82</v>
      </c>
      <c r="B83" s="19" t="s">
        <v>221</v>
      </c>
      <c r="C83" s="20" t="s">
        <v>2048</v>
      </c>
      <c r="D83" s="22">
        <f>VLOOKUP(AR:AR,球员!A:F,6,FALSE)</f>
        <v>3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2060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3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5">
        <v>85</v>
      </c>
      <c r="B86" s="15" t="s">
        <v>2187</v>
      </c>
      <c r="C86" s="16" t="s">
        <v>70</v>
      </c>
      <c r="D86" s="22" t="e">
        <f>VLOOKUP(AR:AR,球员!A:F,6,FALSE)</f>
        <v>#N/A</v>
      </c>
      <c r="E86" s="16" t="s">
        <v>304</v>
      </c>
      <c r="F86" s="16" t="s">
        <v>45</v>
      </c>
      <c r="G86" s="16" t="s">
        <v>472</v>
      </c>
      <c r="H86" s="15">
        <v>195</v>
      </c>
      <c r="I86" s="15">
        <v>95</v>
      </c>
      <c r="J86" s="15">
        <v>38</v>
      </c>
      <c r="K86" s="16" t="s">
        <v>47</v>
      </c>
      <c r="L86" s="21">
        <v>85</v>
      </c>
      <c r="M86" s="21">
        <v>17</v>
      </c>
      <c r="N86" s="21">
        <v>90</v>
      </c>
      <c r="O86" s="15">
        <v>86</v>
      </c>
      <c r="P86" s="15">
        <v>83</v>
      </c>
      <c r="Q86" s="15">
        <v>80</v>
      </c>
      <c r="R86" s="15">
        <v>79</v>
      </c>
      <c r="S86" s="15">
        <v>81</v>
      </c>
      <c r="T86" s="15">
        <v>77</v>
      </c>
      <c r="U86" s="15">
        <v>89</v>
      </c>
      <c r="V86" s="15">
        <v>86</v>
      </c>
      <c r="W86" s="15">
        <v>82</v>
      </c>
      <c r="X86" s="15">
        <v>80</v>
      </c>
      <c r="Y86" s="15">
        <v>69</v>
      </c>
      <c r="Z86" s="15">
        <v>65</v>
      </c>
      <c r="AA86" s="15">
        <v>88</v>
      </c>
      <c r="AB86" s="15">
        <v>70</v>
      </c>
      <c r="AC86" s="15">
        <v>90</v>
      </c>
      <c r="AD86" s="15">
        <v>67</v>
      </c>
      <c r="AE86" s="15">
        <v>77</v>
      </c>
      <c r="AF86" s="15">
        <v>50</v>
      </c>
      <c r="AG86" s="15">
        <v>53</v>
      </c>
      <c r="AH86" s="15">
        <v>83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3</v>
      </c>
      <c r="AO86" s="15">
        <v>4</v>
      </c>
      <c r="AP86" s="15">
        <v>5</v>
      </c>
      <c r="AQ86" s="15">
        <v>1</v>
      </c>
      <c r="AR86" t="s">
        <v>2188</v>
      </c>
    </row>
    <row r="87" spans="1:44" x14ac:dyDescent="0.25">
      <c r="A87" s="19">
        <v>86</v>
      </c>
      <c r="B87" s="19" t="s">
        <v>229</v>
      </c>
      <c r="C87" s="20" t="s">
        <v>2048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80</v>
      </c>
      <c r="H87" s="15">
        <v>180</v>
      </c>
      <c r="I87" s="15">
        <v>75</v>
      </c>
      <c r="J87" s="15">
        <v>32</v>
      </c>
      <c r="K87" s="16" t="s">
        <v>53</v>
      </c>
      <c r="L87" s="21">
        <v>85</v>
      </c>
      <c r="M87" s="21">
        <v>25</v>
      </c>
      <c r="N87" s="21">
        <v>89</v>
      </c>
      <c r="O87" s="15">
        <v>74</v>
      </c>
      <c r="P87" s="15">
        <v>78</v>
      </c>
      <c r="Q87" s="15">
        <v>78</v>
      </c>
      <c r="R87" s="15">
        <v>77</v>
      </c>
      <c r="S87" s="15">
        <v>83</v>
      </c>
      <c r="T87" s="15">
        <v>80</v>
      </c>
      <c r="U87" s="15">
        <v>73</v>
      </c>
      <c r="V87" s="15">
        <v>73</v>
      </c>
      <c r="W87" s="15">
        <v>63</v>
      </c>
      <c r="X87" s="15">
        <v>76</v>
      </c>
      <c r="Y87" s="15">
        <v>79</v>
      </c>
      <c r="Z87" s="15">
        <v>81</v>
      </c>
      <c r="AA87" s="15">
        <v>78</v>
      </c>
      <c r="AB87" s="15">
        <v>83</v>
      </c>
      <c r="AC87" s="15">
        <v>77</v>
      </c>
      <c r="AD87" s="15">
        <v>78</v>
      </c>
      <c r="AE87" s="15">
        <v>93</v>
      </c>
      <c r="AF87" s="15">
        <v>86</v>
      </c>
      <c r="AG87" s="15">
        <v>85</v>
      </c>
      <c r="AH87" s="15">
        <v>86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2</v>
      </c>
      <c r="AP87" s="15">
        <v>6</v>
      </c>
      <c r="AQ87" s="15">
        <v>3</v>
      </c>
      <c r="AR87" t="s">
        <v>2061</v>
      </c>
    </row>
    <row r="88" spans="1:44" x14ac:dyDescent="0.25">
      <c r="A88" s="19">
        <v>87</v>
      </c>
      <c r="B88" s="19" t="s">
        <v>148</v>
      </c>
      <c r="C88" s="20" t="s">
        <v>89</v>
      </c>
      <c r="D88" s="22">
        <f>VLOOKUP(AR:AR,球员!A:F,6,FALSE)</f>
        <v>2</v>
      </c>
      <c r="E88" s="16" t="s">
        <v>44</v>
      </c>
      <c r="F88" s="16" t="s">
        <v>45</v>
      </c>
      <c r="G88" s="16" t="s">
        <v>99</v>
      </c>
      <c r="H88" s="15">
        <v>190</v>
      </c>
      <c r="I88" s="15">
        <v>85</v>
      </c>
      <c r="J88" s="15">
        <v>32</v>
      </c>
      <c r="K88" s="16" t="s">
        <v>47</v>
      </c>
      <c r="L88" s="21">
        <v>85</v>
      </c>
      <c r="M88" s="21">
        <v>25</v>
      </c>
      <c r="N88" s="21">
        <v>91</v>
      </c>
      <c r="O88" s="15">
        <v>68</v>
      </c>
      <c r="P88" s="15">
        <v>74</v>
      </c>
      <c r="Q88" s="15">
        <v>73</v>
      </c>
      <c r="R88" s="15">
        <v>71</v>
      </c>
      <c r="S88" s="15">
        <v>79</v>
      </c>
      <c r="T88" s="15">
        <v>85</v>
      </c>
      <c r="U88" s="15">
        <v>67</v>
      </c>
      <c r="V88" s="15">
        <v>86</v>
      </c>
      <c r="W88" s="15">
        <v>66</v>
      </c>
      <c r="X88" s="15">
        <v>65</v>
      </c>
      <c r="Y88" s="15">
        <v>74</v>
      </c>
      <c r="Z88" s="15">
        <v>68</v>
      </c>
      <c r="AA88" s="15">
        <v>78</v>
      </c>
      <c r="AB88" s="15">
        <v>84</v>
      </c>
      <c r="AC88" s="15">
        <v>84</v>
      </c>
      <c r="AD88" s="15">
        <v>68</v>
      </c>
      <c r="AE88" s="15">
        <v>82</v>
      </c>
      <c r="AF88" s="15">
        <v>88</v>
      </c>
      <c r="AG88" s="15">
        <v>89</v>
      </c>
      <c r="AH88" s="15">
        <v>82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3</v>
      </c>
      <c r="AO88" s="15">
        <v>3</v>
      </c>
      <c r="AP88" s="15">
        <v>4</v>
      </c>
      <c r="AQ88" s="15">
        <v>2</v>
      </c>
      <c r="AR88" t="s">
        <v>1369</v>
      </c>
    </row>
    <row r="89" spans="1:44" x14ac:dyDescent="0.25">
      <c r="A89" s="15">
        <v>88</v>
      </c>
      <c r="B89" s="15" t="s">
        <v>1370</v>
      </c>
      <c r="C89" s="16" t="s">
        <v>122</v>
      </c>
      <c r="D89" s="22" t="e">
        <f>VLOOKUP(AR:AR,球员!A:F,6,FALSE)</f>
        <v>#N/A</v>
      </c>
      <c r="E89" s="16" t="s">
        <v>1887</v>
      </c>
      <c r="F89" s="16" t="s">
        <v>273</v>
      </c>
      <c r="G89" s="16" t="s">
        <v>65</v>
      </c>
      <c r="H89" s="15">
        <v>190</v>
      </c>
      <c r="I89" s="15">
        <v>81</v>
      </c>
      <c r="J89" s="15">
        <v>31</v>
      </c>
      <c r="K89" s="16" t="s">
        <v>47</v>
      </c>
      <c r="L89" s="21">
        <v>85</v>
      </c>
      <c r="M89" s="21">
        <v>26</v>
      </c>
      <c r="N89" s="21">
        <v>91</v>
      </c>
      <c r="O89" s="15">
        <v>68</v>
      </c>
      <c r="P89" s="15">
        <v>85</v>
      </c>
      <c r="Q89" s="15">
        <v>74</v>
      </c>
      <c r="R89" s="15">
        <v>70</v>
      </c>
      <c r="S89" s="15">
        <v>87</v>
      </c>
      <c r="T89" s="15">
        <v>85</v>
      </c>
      <c r="U89" s="15">
        <v>66</v>
      </c>
      <c r="V89" s="15">
        <v>91</v>
      </c>
      <c r="W89" s="15">
        <v>70</v>
      </c>
      <c r="X89" s="15">
        <v>70</v>
      </c>
      <c r="Y89" s="15">
        <v>64</v>
      </c>
      <c r="Z89" s="15">
        <v>60</v>
      </c>
      <c r="AA89" s="15">
        <v>81</v>
      </c>
      <c r="AB89" s="15">
        <v>79</v>
      </c>
      <c r="AC89" s="15">
        <v>87</v>
      </c>
      <c r="AD89" s="15">
        <v>63</v>
      </c>
      <c r="AE89" s="15">
        <v>84</v>
      </c>
      <c r="AF89" s="15">
        <v>89</v>
      </c>
      <c r="AG89" s="15">
        <v>84</v>
      </c>
      <c r="AH89" s="15">
        <v>83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7</v>
      </c>
      <c r="AQ89" s="15">
        <v>1</v>
      </c>
      <c r="AR89" t="s">
        <v>1371</v>
      </c>
    </row>
    <row r="90" spans="1:44" x14ac:dyDescent="0.25">
      <c r="A90" s="19">
        <v>89</v>
      </c>
      <c r="B90" s="19" t="s">
        <v>307</v>
      </c>
      <c r="C90" s="20" t="s">
        <v>89</v>
      </c>
      <c r="D90" s="22">
        <f>VLOOKUP(AR:AR,球员!A:F,6,FALSE)</f>
        <v>2</v>
      </c>
      <c r="E90" s="16" t="s">
        <v>107</v>
      </c>
      <c r="F90" s="16" t="s">
        <v>64</v>
      </c>
      <c r="G90" s="16" t="s">
        <v>57</v>
      </c>
      <c r="H90" s="15">
        <v>189</v>
      </c>
      <c r="I90" s="15">
        <v>84</v>
      </c>
      <c r="J90" s="15">
        <v>32</v>
      </c>
      <c r="K90" s="16" t="s">
        <v>47</v>
      </c>
      <c r="L90" s="21">
        <v>85</v>
      </c>
      <c r="M90" s="21">
        <v>25</v>
      </c>
      <c r="N90" s="21">
        <v>90</v>
      </c>
      <c r="O90" s="15">
        <v>71</v>
      </c>
      <c r="P90" s="15">
        <v>79</v>
      </c>
      <c r="Q90" s="15">
        <v>74</v>
      </c>
      <c r="R90" s="15">
        <v>75</v>
      </c>
      <c r="S90" s="15">
        <v>82</v>
      </c>
      <c r="T90" s="15">
        <v>80</v>
      </c>
      <c r="U90" s="15">
        <v>69</v>
      </c>
      <c r="V90" s="15">
        <v>87</v>
      </c>
      <c r="W90" s="15">
        <v>76</v>
      </c>
      <c r="X90" s="15">
        <v>72</v>
      </c>
      <c r="Y90" s="15">
        <v>75</v>
      </c>
      <c r="Z90" s="15">
        <v>71</v>
      </c>
      <c r="AA90" s="15">
        <v>82</v>
      </c>
      <c r="AB90" s="15">
        <v>86</v>
      </c>
      <c r="AC90" s="15">
        <v>83</v>
      </c>
      <c r="AD90" s="15">
        <v>65</v>
      </c>
      <c r="AE90" s="15">
        <v>78</v>
      </c>
      <c r="AF90" s="15">
        <v>80</v>
      </c>
      <c r="AG90" s="15">
        <v>88</v>
      </c>
      <c r="AH90" s="15">
        <v>87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3</v>
      </c>
      <c r="AO90" s="15">
        <v>3</v>
      </c>
      <c r="AP90" s="15">
        <v>6</v>
      </c>
      <c r="AQ90" s="15">
        <v>2</v>
      </c>
      <c r="AR90" t="s">
        <v>1372</v>
      </c>
    </row>
    <row r="91" spans="1:44" x14ac:dyDescent="0.25">
      <c r="A91" s="19">
        <v>90</v>
      </c>
      <c r="B91" s="19" t="s">
        <v>198</v>
      </c>
      <c r="C91" s="20" t="s">
        <v>191</v>
      </c>
      <c r="D91" s="22">
        <f>VLOOKUP(AR:AR,球员!A:F,6,FALSE)</f>
        <v>2</v>
      </c>
      <c r="E91" s="16" t="s">
        <v>74</v>
      </c>
      <c r="F91" s="16" t="s">
        <v>64</v>
      </c>
      <c r="G91" s="16" t="s">
        <v>65</v>
      </c>
      <c r="H91" s="15">
        <v>178</v>
      </c>
      <c r="I91" s="15">
        <v>78</v>
      </c>
      <c r="J91" s="15">
        <v>30</v>
      </c>
      <c r="K91" s="16" t="s">
        <v>47</v>
      </c>
      <c r="L91" s="21">
        <v>85</v>
      </c>
      <c r="M91" s="21">
        <v>26</v>
      </c>
      <c r="N91" s="21">
        <v>91</v>
      </c>
      <c r="O91" s="15">
        <v>67</v>
      </c>
      <c r="P91" s="15">
        <v>79</v>
      </c>
      <c r="Q91" s="15">
        <v>70</v>
      </c>
      <c r="R91" s="15">
        <v>66</v>
      </c>
      <c r="S91" s="15">
        <v>81</v>
      </c>
      <c r="T91" s="15">
        <v>81</v>
      </c>
      <c r="U91" s="15">
        <v>57</v>
      </c>
      <c r="V91" s="15">
        <v>77</v>
      </c>
      <c r="W91" s="15">
        <v>63</v>
      </c>
      <c r="X91" s="15">
        <v>69</v>
      </c>
      <c r="Y91" s="15">
        <v>79</v>
      </c>
      <c r="Z91" s="15">
        <v>78</v>
      </c>
      <c r="AA91" s="15">
        <v>70</v>
      </c>
      <c r="AB91" s="15">
        <v>79</v>
      </c>
      <c r="AC91" s="15">
        <v>76</v>
      </c>
      <c r="AD91" s="15">
        <v>83</v>
      </c>
      <c r="AE91" s="15">
        <v>92</v>
      </c>
      <c r="AF91" s="15">
        <v>90</v>
      </c>
      <c r="AG91" s="15">
        <v>87</v>
      </c>
      <c r="AH91" s="15">
        <v>85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2</v>
      </c>
      <c r="AO91" s="15">
        <v>3</v>
      </c>
      <c r="AP91" s="15">
        <v>7</v>
      </c>
      <c r="AQ91" s="15">
        <v>3</v>
      </c>
      <c r="AR91" t="s">
        <v>1373</v>
      </c>
    </row>
    <row r="92" spans="1:44" x14ac:dyDescent="0.25">
      <c r="A92" s="19">
        <v>91</v>
      </c>
      <c r="B92" s="19" t="s">
        <v>240</v>
      </c>
      <c r="C92" s="20" t="s">
        <v>89</v>
      </c>
      <c r="D92" s="22">
        <f>VLOOKUP(AR:AR,球员!A:F,6,FALSE)</f>
        <v>2</v>
      </c>
      <c r="E92" s="16" t="s">
        <v>107</v>
      </c>
      <c r="F92" s="16" t="s">
        <v>64</v>
      </c>
      <c r="G92" s="16" t="s">
        <v>165</v>
      </c>
      <c r="H92" s="15">
        <v>186</v>
      </c>
      <c r="I92" s="15">
        <v>89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54</v>
      </c>
      <c r="P92" s="15">
        <v>65</v>
      </c>
      <c r="Q92" s="15">
        <v>62</v>
      </c>
      <c r="R92" s="15">
        <v>65</v>
      </c>
      <c r="S92" s="15">
        <v>70</v>
      </c>
      <c r="T92" s="15">
        <v>64</v>
      </c>
      <c r="U92" s="15">
        <v>54</v>
      </c>
      <c r="V92" s="15">
        <v>87</v>
      </c>
      <c r="W92" s="15">
        <v>60</v>
      </c>
      <c r="X92" s="15">
        <v>51</v>
      </c>
      <c r="Y92" s="15">
        <v>85</v>
      </c>
      <c r="Z92" s="15">
        <v>77</v>
      </c>
      <c r="AA92" s="15">
        <v>78</v>
      </c>
      <c r="AB92" s="15">
        <v>90</v>
      </c>
      <c r="AC92" s="15">
        <v>92</v>
      </c>
      <c r="AD92" s="15">
        <v>69</v>
      </c>
      <c r="AE92" s="15">
        <v>79</v>
      </c>
      <c r="AF92" s="15">
        <v>87</v>
      </c>
      <c r="AG92" s="15">
        <v>90</v>
      </c>
      <c r="AH92" s="15">
        <v>92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1</v>
      </c>
      <c r="AP92" s="15">
        <v>6</v>
      </c>
      <c r="AQ92" s="15">
        <v>2</v>
      </c>
      <c r="AR92" t="s">
        <v>1374</v>
      </c>
    </row>
    <row r="93" spans="1:44" x14ac:dyDescent="0.25">
      <c r="A93" s="19">
        <v>92</v>
      </c>
      <c r="B93" s="19" t="s">
        <v>119</v>
      </c>
      <c r="C93" s="20" t="s">
        <v>43</v>
      </c>
      <c r="D93" s="22">
        <f>VLOOKUP(AR:AR,球员!A:F,6,FALSE)</f>
        <v>2</v>
      </c>
      <c r="E93" s="16" t="s">
        <v>140</v>
      </c>
      <c r="F93" s="16" t="s">
        <v>45</v>
      </c>
      <c r="G93" s="16" t="s">
        <v>118</v>
      </c>
      <c r="H93" s="15">
        <v>169</v>
      </c>
      <c r="I93" s="15">
        <v>62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81</v>
      </c>
      <c r="P93" s="15">
        <v>84</v>
      </c>
      <c r="Q93" s="15">
        <v>85</v>
      </c>
      <c r="R93" s="15">
        <v>80</v>
      </c>
      <c r="S93" s="15">
        <v>76</v>
      </c>
      <c r="T93" s="15">
        <v>76</v>
      </c>
      <c r="U93" s="15">
        <v>79</v>
      </c>
      <c r="V93" s="15">
        <v>72</v>
      </c>
      <c r="W93" s="15">
        <v>79</v>
      </c>
      <c r="X93" s="15">
        <v>80</v>
      </c>
      <c r="Y93" s="15">
        <v>80</v>
      </c>
      <c r="Z93" s="15">
        <v>87</v>
      </c>
      <c r="AA93" s="15">
        <v>84</v>
      </c>
      <c r="AB93" s="15">
        <v>87</v>
      </c>
      <c r="AC93" s="15">
        <v>72</v>
      </c>
      <c r="AD93" s="15">
        <v>88</v>
      </c>
      <c r="AE93" s="15">
        <v>81</v>
      </c>
      <c r="AF93" s="15">
        <v>58</v>
      </c>
      <c r="AG93" s="15">
        <v>55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1</v>
      </c>
      <c r="AO93" s="15">
        <v>2</v>
      </c>
      <c r="AP93" s="15">
        <v>4</v>
      </c>
      <c r="AQ93" s="15">
        <v>2</v>
      </c>
      <c r="AR93" t="s">
        <v>1375</v>
      </c>
    </row>
    <row r="94" spans="1:44" x14ac:dyDescent="0.25">
      <c r="A94" s="15">
        <v>93</v>
      </c>
      <c r="B94" s="15" t="s">
        <v>120</v>
      </c>
      <c r="C94" s="16" t="s">
        <v>70</v>
      </c>
      <c r="D94" s="22" t="e">
        <f>VLOOKUP(AR:AR,球员!A:F,6,FALSE)</f>
        <v>#N/A</v>
      </c>
      <c r="E94" s="16" t="s">
        <v>79</v>
      </c>
      <c r="F94" s="16" t="s">
        <v>51</v>
      </c>
      <c r="G94" s="16" t="s">
        <v>65</v>
      </c>
      <c r="H94" s="15">
        <v>188</v>
      </c>
      <c r="I94" s="15">
        <v>85</v>
      </c>
      <c r="J94" s="15">
        <v>31</v>
      </c>
      <c r="K94" s="16" t="s">
        <v>47</v>
      </c>
      <c r="L94" s="21">
        <v>85</v>
      </c>
      <c r="M94" s="21">
        <v>26</v>
      </c>
      <c r="N94" s="21">
        <v>91</v>
      </c>
      <c r="O94" s="15">
        <v>86</v>
      </c>
      <c r="P94" s="15">
        <v>81</v>
      </c>
      <c r="Q94" s="15">
        <v>76</v>
      </c>
      <c r="R94" s="15">
        <v>74</v>
      </c>
      <c r="S94" s="15">
        <v>72</v>
      </c>
      <c r="T94" s="15">
        <v>65</v>
      </c>
      <c r="U94" s="15">
        <v>83</v>
      </c>
      <c r="V94" s="15">
        <v>86</v>
      </c>
      <c r="W94" s="15">
        <v>63</v>
      </c>
      <c r="X94" s="15">
        <v>69</v>
      </c>
      <c r="Y94" s="15">
        <v>82</v>
      </c>
      <c r="Z94" s="15">
        <v>78</v>
      </c>
      <c r="AA94" s="15">
        <v>86</v>
      </c>
      <c r="AB94" s="15">
        <v>79</v>
      </c>
      <c r="AC94" s="15">
        <v>88</v>
      </c>
      <c r="AD94" s="15">
        <v>78</v>
      </c>
      <c r="AE94" s="15">
        <v>83</v>
      </c>
      <c r="AF94" s="15">
        <v>60</v>
      </c>
      <c r="AG94" s="15">
        <v>74</v>
      </c>
      <c r="AH94" s="15">
        <v>80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4</v>
      </c>
      <c r="AQ94" s="15">
        <v>1</v>
      </c>
      <c r="AR94" t="s">
        <v>1376</v>
      </c>
    </row>
    <row r="95" spans="1:44" x14ac:dyDescent="0.25">
      <c r="A95" s="15">
        <v>94</v>
      </c>
      <c r="B95" s="15" t="s">
        <v>395</v>
      </c>
      <c r="C95" s="16" t="s">
        <v>122</v>
      </c>
      <c r="D95" s="22" t="e">
        <f>VLOOKUP(AR:AR,球员!A:F,6,FALSE)</f>
        <v>#N/A</v>
      </c>
      <c r="E95" s="16" t="s">
        <v>67</v>
      </c>
      <c r="F95" s="16" t="s">
        <v>67</v>
      </c>
      <c r="G95" s="16" t="s">
        <v>75</v>
      </c>
      <c r="H95" s="15">
        <v>186</v>
      </c>
      <c r="I95" s="15">
        <v>73</v>
      </c>
      <c r="J95" s="15">
        <v>30</v>
      </c>
      <c r="K95" s="16" t="s">
        <v>47</v>
      </c>
      <c r="L95" s="21">
        <v>85</v>
      </c>
      <c r="M95" s="21">
        <v>26</v>
      </c>
      <c r="N95" s="21">
        <v>91</v>
      </c>
      <c r="O95" s="15">
        <v>76</v>
      </c>
      <c r="P95" s="15">
        <v>85</v>
      </c>
      <c r="Q95" s="15">
        <v>79</v>
      </c>
      <c r="R95" s="15">
        <v>73</v>
      </c>
      <c r="S95" s="15">
        <v>87</v>
      </c>
      <c r="T95" s="15">
        <v>82</v>
      </c>
      <c r="U95" s="15">
        <v>74</v>
      </c>
      <c r="V95" s="15">
        <v>79</v>
      </c>
      <c r="W95" s="15">
        <v>72</v>
      </c>
      <c r="X95" s="15">
        <v>71</v>
      </c>
      <c r="Y95" s="15">
        <v>76</v>
      </c>
      <c r="Z95" s="15">
        <v>72</v>
      </c>
      <c r="AA95" s="15">
        <v>82</v>
      </c>
      <c r="AB95" s="15">
        <v>74</v>
      </c>
      <c r="AC95" s="15">
        <v>80</v>
      </c>
      <c r="AD95" s="15">
        <v>65</v>
      </c>
      <c r="AE95" s="15">
        <v>88</v>
      </c>
      <c r="AF95" s="15">
        <v>73</v>
      </c>
      <c r="AG95" s="15">
        <v>78</v>
      </c>
      <c r="AH95" s="15">
        <v>82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3</v>
      </c>
      <c r="AP95" s="15">
        <v>7</v>
      </c>
      <c r="AQ95" s="15">
        <v>3</v>
      </c>
      <c r="AR95" t="s">
        <v>1377</v>
      </c>
    </row>
    <row r="96" spans="1:44" x14ac:dyDescent="0.25">
      <c r="A96" s="19">
        <v>95</v>
      </c>
      <c r="B96" s="19" t="s">
        <v>243</v>
      </c>
      <c r="C96" s="20" t="s">
        <v>2048</v>
      </c>
      <c r="D96" s="22">
        <f>VLOOKUP(AR:AR,球员!A:F,6,FALSE)</f>
        <v>2</v>
      </c>
      <c r="E96" s="16" t="s">
        <v>44</v>
      </c>
      <c r="F96" s="16" t="s">
        <v>45</v>
      </c>
      <c r="G96" s="16" t="s">
        <v>105</v>
      </c>
      <c r="H96" s="15">
        <v>183</v>
      </c>
      <c r="I96" s="15">
        <v>76</v>
      </c>
      <c r="J96" s="15">
        <v>29</v>
      </c>
      <c r="K96" s="16" t="s">
        <v>47</v>
      </c>
      <c r="L96" s="21">
        <v>85</v>
      </c>
      <c r="M96" s="21">
        <v>26</v>
      </c>
      <c r="N96" s="21">
        <v>91</v>
      </c>
      <c r="O96" s="15">
        <v>84</v>
      </c>
      <c r="P96" s="15">
        <v>86</v>
      </c>
      <c r="Q96" s="15">
        <v>84</v>
      </c>
      <c r="R96" s="15">
        <v>80</v>
      </c>
      <c r="S96" s="15">
        <v>86</v>
      </c>
      <c r="T96" s="15">
        <v>83</v>
      </c>
      <c r="U96" s="15">
        <v>76</v>
      </c>
      <c r="V96" s="15">
        <v>63</v>
      </c>
      <c r="W96" s="15">
        <v>68</v>
      </c>
      <c r="X96" s="15">
        <v>72</v>
      </c>
      <c r="Y96" s="15">
        <v>72</v>
      </c>
      <c r="Z96" s="15">
        <v>74</v>
      </c>
      <c r="AA96" s="15">
        <v>81</v>
      </c>
      <c r="AB96" s="15">
        <v>71</v>
      </c>
      <c r="AC96" s="15">
        <v>72</v>
      </c>
      <c r="AD96" s="15">
        <v>82</v>
      </c>
      <c r="AE96" s="15">
        <v>90</v>
      </c>
      <c r="AF96" s="15">
        <v>72</v>
      </c>
      <c r="AG96" s="15">
        <v>75</v>
      </c>
      <c r="AH96" s="15">
        <v>77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2</v>
      </c>
      <c r="AO96" s="15">
        <v>2</v>
      </c>
      <c r="AP96" s="15">
        <v>6</v>
      </c>
      <c r="AQ96" s="15">
        <v>2</v>
      </c>
      <c r="AR96" t="s">
        <v>2062</v>
      </c>
    </row>
    <row r="97" spans="1:44" x14ac:dyDescent="0.25">
      <c r="A97" s="15">
        <v>96</v>
      </c>
      <c r="B97" s="15" t="s">
        <v>121</v>
      </c>
      <c r="C97" s="16" t="s">
        <v>82</v>
      </c>
      <c r="D97" s="22" t="e">
        <f>VLOOKUP(AR:AR,球员!A:F,6,FALSE)</f>
        <v>#N/A</v>
      </c>
      <c r="E97" s="16" t="s">
        <v>107</v>
      </c>
      <c r="F97" s="16" t="s">
        <v>64</v>
      </c>
      <c r="G97" s="16" t="s">
        <v>68</v>
      </c>
      <c r="H97" s="15">
        <v>180</v>
      </c>
      <c r="I97" s="15">
        <v>71</v>
      </c>
      <c r="J97" s="15">
        <v>31</v>
      </c>
      <c r="K97" s="16" t="s">
        <v>53</v>
      </c>
      <c r="L97" s="21">
        <v>85</v>
      </c>
      <c r="M97" s="21">
        <v>26</v>
      </c>
      <c r="N97" s="21">
        <v>91</v>
      </c>
      <c r="O97" s="15">
        <v>84</v>
      </c>
      <c r="P97" s="15">
        <v>92</v>
      </c>
      <c r="Q97" s="15">
        <v>86</v>
      </c>
      <c r="R97" s="15">
        <v>84</v>
      </c>
      <c r="S97" s="15">
        <v>90</v>
      </c>
      <c r="T97" s="15">
        <v>86</v>
      </c>
      <c r="U97" s="15">
        <v>74</v>
      </c>
      <c r="V97" s="15">
        <v>61</v>
      </c>
      <c r="W97" s="15">
        <v>79</v>
      </c>
      <c r="X97" s="15">
        <v>84</v>
      </c>
      <c r="Y97" s="15">
        <v>74</v>
      </c>
      <c r="Z97" s="15">
        <v>81</v>
      </c>
      <c r="AA97" s="15">
        <v>70</v>
      </c>
      <c r="AB97" s="15">
        <v>63</v>
      </c>
      <c r="AC97" s="15">
        <v>66</v>
      </c>
      <c r="AD97" s="15">
        <v>90</v>
      </c>
      <c r="AE97" s="15">
        <v>76</v>
      </c>
      <c r="AF97" s="15">
        <v>54</v>
      </c>
      <c r="AG97" s="15">
        <v>50</v>
      </c>
      <c r="AH97" s="15">
        <v>60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1</v>
      </c>
      <c r="AO97" s="15">
        <v>1</v>
      </c>
      <c r="AP97" s="15">
        <v>3</v>
      </c>
      <c r="AQ97" s="15">
        <v>2</v>
      </c>
      <c r="AR97" t="s">
        <v>1378</v>
      </c>
    </row>
    <row r="98" spans="1:44" x14ac:dyDescent="0.25">
      <c r="A98" s="19">
        <v>97</v>
      </c>
      <c r="B98" s="19" t="s">
        <v>199</v>
      </c>
      <c r="C98" s="20" t="s">
        <v>85</v>
      </c>
      <c r="D98" s="22">
        <f>VLOOKUP(AR:AR,球员!A:F,6,FALSE)</f>
        <v>2</v>
      </c>
      <c r="E98" s="16" t="s">
        <v>74</v>
      </c>
      <c r="F98" s="16" t="s">
        <v>64</v>
      </c>
      <c r="G98" s="16" t="s">
        <v>57</v>
      </c>
      <c r="H98" s="15">
        <v>175</v>
      </c>
      <c r="I98" s="15">
        <v>77</v>
      </c>
      <c r="J98" s="15">
        <v>31</v>
      </c>
      <c r="K98" s="16" t="s">
        <v>47</v>
      </c>
      <c r="L98" s="21">
        <v>85</v>
      </c>
      <c r="M98" s="21">
        <v>26</v>
      </c>
      <c r="N98" s="21">
        <v>92</v>
      </c>
      <c r="O98" s="15">
        <v>80</v>
      </c>
      <c r="P98" s="15">
        <v>85</v>
      </c>
      <c r="Q98" s="15">
        <v>89</v>
      </c>
      <c r="R98" s="15">
        <v>84</v>
      </c>
      <c r="S98" s="15">
        <v>81</v>
      </c>
      <c r="T98" s="15">
        <v>80</v>
      </c>
      <c r="U98" s="15">
        <v>76</v>
      </c>
      <c r="V98" s="15">
        <v>60</v>
      </c>
      <c r="W98" s="15">
        <v>85</v>
      </c>
      <c r="X98" s="15">
        <v>86</v>
      </c>
      <c r="Y98" s="15">
        <v>86</v>
      </c>
      <c r="Z98" s="15">
        <v>91</v>
      </c>
      <c r="AA98" s="15">
        <v>78</v>
      </c>
      <c r="AB98" s="15">
        <v>58</v>
      </c>
      <c r="AC98" s="15">
        <v>62</v>
      </c>
      <c r="AD98" s="15">
        <v>86</v>
      </c>
      <c r="AE98" s="15">
        <v>84</v>
      </c>
      <c r="AF98" s="15">
        <v>58</v>
      </c>
      <c r="AG98" s="15">
        <v>57</v>
      </c>
      <c r="AH98" s="15">
        <v>59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2</v>
      </c>
      <c r="AR98" t="s">
        <v>1379</v>
      </c>
    </row>
    <row r="99" spans="1:44" x14ac:dyDescent="0.25">
      <c r="A99" s="15">
        <v>98</v>
      </c>
      <c r="B99" s="15" t="s">
        <v>163</v>
      </c>
      <c r="C99" s="16" t="s">
        <v>70</v>
      </c>
      <c r="D99" s="22" t="e">
        <f>VLOOKUP(AR:AR,球员!A:F,6,FALSE)</f>
        <v>#N/A</v>
      </c>
      <c r="E99" s="16" t="s">
        <v>138</v>
      </c>
      <c r="F99" s="16" t="s">
        <v>45</v>
      </c>
      <c r="G99" s="16" t="s">
        <v>75</v>
      </c>
      <c r="H99" s="15">
        <v>169</v>
      </c>
      <c r="I99" s="15">
        <v>61</v>
      </c>
      <c r="J99" s="15">
        <v>32</v>
      </c>
      <c r="K99" s="16" t="s">
        <v>47</v>
      </c>
      <c r="L99" s="21">
        <v>85</v>
      </c>
      <c r="M99" s="21">
        <v>25</v>
      </c>
      <c r="N99" s="21">
        <v>91</v>
      </c>
      <c r="O99" s="15">
        <v>86</v>
      </c>
      <c r="P99" s="15">
        <v>88</v>
      </c>
      <c r="Q99" s="15">
        <v>87</v>
      </c>
      <c r="R99" s="15">
        <v>91</v>
      </c>
      <c r="S99" s="15">
        <v>82</v>
      </c>
      <c r="T99" s="15">
        <v>76</v>
      </c>
      <c r="U99" s="15">
        <v>84</v>
      </c>
      <c r="V99" s="15">
        <v>65</v>
      </c>
      <c r="W99" s="15">
        <v>82</v>
      </c>
      <c r="X99" s="15">
        <v>83</v>
      </c>
      <c r="Y99" s="15">
        <v>84</v>
      </c>
      <c r="Z99" s="15">
        <v>90</v>
      </c>
      <c r="AA99" s="15">
        <v>80</v>
      </c>
      <c r="AB99" s="15">
        <v>63</v>
      </c>
      <c r="AC99" s="15">
        <v>60</v>
      </c>
      <c r="AD99" s="15">
        <v>87</v>
      </c>
      <c r="AE99" s="15">
        <v>77</v>
      </c>
      <c r="AF99" s="15">
        <v>51</v>
      </c>
      <c r="AG99" s="15">
        <v>47</v>
      </c>
      <c r="AH99" s="15">
        <v>56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3</v>
      </c>
      <c r="AP99" s="15">
        <v>6</v>
      </c>
      <c r="AQ99" s="15">
        <v>3</v>
      </c>
      <c r="AR99" t="s">
        <v>1380</v>
      </c>
    </row>
    <row r="100" spans="1:44" x14ac:dyDescent="0.25">
      <c r="A100" s="19">
        <v>99</v>
      </c>
      <c r="B100" s="19" t="s">
        <v>164</v>
      </c>
      <c r="C100" s="20" t="s">
        <v>89</v>
      </c>
      <c r="D100" s="22">
        <f>VLOOKUP(AR:AR,球员!A:F,6,FALSE)</f>
        <v>2</v>
      </c>
      <c r="E100" s="16" t="s">
        <v>138</v>
      </c>
      <c r="F100" s="16" t="s">
        <v>45</v>
      </c>
      <c r="G100" s="16" t="s">
        <v>165</v>
      </c>
      <c r="H100" s="15">
        <v>189</v>
      </c>
      <c r="I100" s="15">
        <v>83</v>
      </c>
      <c r="J100" s="15">
        <v>28</v>
      </c>
      <c r="K100" s="16" t="s">
        <v>47</v>
      </c>
      <c r="L100" s="21">
        <v>85</v>
      </c>
      <c r="M100" s="21">
        <v>27</v>
      </c>
      <c r="N100" s="21">
        <v>92</v>
      </c>
      <c r="O100" s="15">
        <v>57</v>
      </c>
      <c r="P100" s="15">
        <v>66</v>
      </c>
      <c r="Q100" s="15">
        <v>64</v>
      </c>
      <c r="R100" s="15">
        <v>68</v>
      </c>
      <c r="S100" s="15">
        <v>66</v>
      </c>
      <c r="T100" s="15">
        <v>68</v>
      </c>
      <c r="U100" s="15">
        <v>58</v>
      </c>
      <c r="V100" s="15">
        <v>87</v>
      </c>
      <c r="W100" s="15">
        <v>60</v>
      </c>
      <c r="X100" s="15">
        <v>60</v>
      </c>
      <c r="Y100" s="15">
        <v>84</v>
      </c>
      <c r="Z100" s="15">
        <v>82</v>
      </c>
      <c r="AA100" s="15">
        <v>75</v>
      </c>
      <c r="AB100" s="15">
        <v>87</v>
      </c>
      <c r="AC100" s="15">
        <v>86</v>
      </c>
      <c r="AD100" s="15">
        <v>72</v>
      </c>
      <c r="AE100" s="15">
        <v>85</v>
      </c>
      <c r="AF100" s="15">
        <v>90</v>
      </c>
      <c r="AG100" s="15">
        <v>90</v>
      </c>
      <c r="AH100" s="15">
        <v>87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2</v>
      </c>
      <c r="AP100" s="15">
        <v>6</v>
      </c>
      <c r="AQ100" s="15">
        <v>2</v>
      </c>
      <c r="AR100" t="s">
        <v>1381</v>
      </c>
    </row>
    <row r="101" spans="1:44" x14ac:dyDescent="0.25">
      <c r="A101" s="19">
        <v>100</v>
      </c>
      <c r="B101" s="19" t="s">
        <v>124</v>
      </c>
      <c r="C101" s="20" t="s">
        <v>70</v>
      </c>
      <c r="D101" s="22">
        <f>VLOOKUP(AR:AR,球员!A:F,6,FALSE)</f>
        <v>2</v>
      </c>
      <c r="E101" s="16" t="s">
        <v>140</v>
      </c>
      <c r="F101" s="16" t="s">
        <v>45</v>
      </c>
      <c r="G101" s="16" t="s">
        <v>75</v>
      </c>
      <c r="H101" s="15">
        <v>190</v>
      </c>
      <c r="I101" s="15">
        <v>94</v>
      </c>
      <c r="J101" s="15">
        <v>26</v>
      </c>
      <c r="K101" s="16" t="s">
        <v>53</v>
      </c>
      <c r="L101" s="21">
        <v>85</v>
      </c>
      <c r="M101" s="21">
        <v>29</v>
      </c>
      <c r="N101" s="21">
        <v>92</v>
      </c>
      <c r="O101" s="15">
        <v>86</v>
      </c>
      <c r="P101" s="15">
        <v>73</v>
      </c>
      <c r="Q101" s="15">
        <v>80</v>
      </c>
      <c r="R101" s="15">
        <v>70</v>
      </c>
      <c r="S101" s="15">
        <v>75</v>
      </c>
      <c r="T101" s="15">
        <v>78</v>
      </c>
      <c r="U101" s="15">
        <v>85</v>
      </c>
      <c r="V101" s="15">
        <v>86</v>
      </c>
      <c r="W101" s="15">
        <v>70</v>
      </c>
      <c r="X101" s="15">
        <v>80</v>
      </c>
      <c r="Y101" s="15">
        <v>87</v>
      </c>
      <c r="Z101" s="15">
        <v>81</v>
      </c>
      <c r="AA101" s="15">
        <v>87</v>
      </c>
      <c r="AB101" s="15">
        <v>84</v>
      </c>
      <c r="AC101" s="15">
        <v>94</v>
      </c>
      <c r="AD101" s="15">
        <v>72</v>
      </c>
      <c r="AE101" s="15">
        <v>83</v>
      </c>
      <c r="AF101" s="15">
        <v>50</v>
      </c>
      <c r="AG101" s="15">
        <v>50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2</v>
      </c>
      <c r="AO101" s="15">
        <v>3</v>
      </c>
      <c r="AP101" s="15">
        <v>6</v>
      </c>
      <c r="AQ101" s="15">
        <v>2</v>
      </c>
      <c r="AR101" t="s">
        <v>1382</v>
      </c>
    </row>
    <row r="102" spans="1:44" x14ac:dyDescent="0.25">
      <c r="A102" s="19">
        <v>101</v>
      </c>
      <c r="B102" s="19" t="s">
        <v>125</v>
      </c>
      <c r="C102" s="20" t="s">
        <v>89</v>
      </c>
      <c r="D102" s="22">
        <f>VLOOKUP(AR:AR,球员!A:F,6,FALSE)</f>
        <v>2</v>
      </c>
      <c r="E102" s="16" t="s">
        <v>1887</v>
      </c>
      <c r="F102" s="16" t="s">
        <v>273</v>
      </c>
      <c r="G102" s="16" t="s">
        <v>68</v>
      </c>
      <c r="H102" s="15">
        <v>192</v>
      </c>
      <c r="I102" s="15">
        <v>90</v>
      </c>
      <c r="J102" s="15">
        <v>31</v>
      </c>
      <c r="K102" s="16" t="s">
        <v>47</v>
      </c>
      <c r="L102" s="21">
        <v>85</v>
      </c>
      <c r="M102" s="21">
        <v>26</v>
      </c>
      <c r="N102" s="21">
        <v>91</v>
      </c>
      <c r="O102" s="15">
        <v>60</v>
      </c>
      <c r="P102" s="15">
        <v>74</v>
      </c>
      <c r="Q102" s="15">
        <v>68</v>
      </c>
      <c r="R102" s="15">
        <v>65</v>
      </c>
      <c r="S102" s="15">
        <v>78</v>
      </c>
      <c r="T102" s="15">
        <v>81</v>
      </c>
      <c r="U102" s="15">
        <v>55</v>
      </c>
      <c r="V102" s="15">
        <v>90</v>
      </c>
      <c r="W102" s="15">
        <v>60</v>
      </c>
      <c r="X102" s="15">
        <v>61</v>
      </c>
      <c r="Y102" s="15">
        <v>76</v>
      </c>
      <c r="Z102" s="15">
        <v>70</v>
      </c>
      <c r="AA102" s="15">
        <v>80</v>
      </c>
      <c r="AB102" s="15">
        <v>84</v>
      </c>
      <c r="AC102" s="15">
        <v>91</v>
      </c>
      <c r="AD102" s="15">
        <v>64</v>
      </c>
      <c r="AE102" s="15">
        <v>74</v>
      </c>
      <c r="AF102" s="15">
        <v>86</v>
      </c>
      <c r="AG102" s="15">
        <v>92</v>
      </c>
      <c r="AH102" s="15">
        <v>85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3</v>
      </c>
      <c r="AO102" s="15">
        <v>3</v>
      </c>
      <c r="AP102" s="15">
        <v>4</v>
      </c>
      <c r="AQ102" s="15">
        <v>1</v>
      </c>
      <c r="AR102" t="s">
        <v>1383</v>
      </c>
    </row>
    <row r="103" spans="1:44" x14ac:dyDescent="0.25">
      <c r="A103" s="19">
        <v>102</v>
      </c>
      <c r="B103" s="19" t="s">
        <v>126</v>
      </c>
      <c r="C103" s="20" t="s">
        <v>85</v>
      </c>
      <c r="D103" s="22">
        <f>VLOOKUP(AR:AR,球员!A:F,6,FALSE)</f>
        <v>2</v>
      </c>
      <c r="E103" s="16" t="s">
        <v>44</v>
      </c>
      <c r="F103" s="16" t="s">
        <v>45</v>
      </c>
      <c r="G103" s="16" t="s">
        <v>57</v>
      </c>
      <c r="H103" s="15">
        <v>172</v>
      </c>
      <c r="I103" s="15">
        <v>70</v>
      </c>
      <c r="J103" s="15">
        <v>29</v>
      </c>
      <c r="K103" s="16" t="s">
        <v>53</v>
      </c>
      <c r="L103" s="21">
        <v>85</v>
      </c>
      <c r="M103" s="21">
        <v>26</v>
      </c>
      <c r="N103" s="21">
        <v>92</v>
      </c>
      <c r="O103" s="15">
        <v>76</v>
      </c>
      <c r="P103" s="15">
        <v>87</v>
      </c>
      <c r="Q103" s="15">
        <v>92</v>
      </c>
      <c r="R103" s="15">
        <v>89</v>
      </c>
      <c r="S103" s="15">
        <v>82</v>
      </c>
      <c r="T103" s="15">
        <v>84</v>
      </c>
      <c r="U103" s="15">
        <v>71</v>
      </c>
      <c r="V103" s="15">
        <v>60</v>
      </c>
      <c r="W103" s="15">
        <v>76</v>
      </c>
      <c r="X103" s="15">
        <v>80</v>
      </c>
      <c r="Y103" s="15">
        <v>87</v>
      </c>
      <c r="Z103" s="15">
        <v>92</v>
      </c>
      <c r="AA103" s="15">
        <v>84</v>
      </c>
      <c r="AB103" s="15">
        <v>64</v>
      </c>
      <c r="AC103" s="15">
        <v>67</v>
      </c>
      <c r="AD103" s="15">
        <v>85</v>
      </c>
      <c r="AE103" s="15">
        <v>78</v>
      </c>
      <c r="AF103" s="15">
        <v>55</v>
      </c>
      <c r="AG103" s="15">
        <v>58</v>
      </c>
      <c r="AH103" s="15">
        <v>64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4</v>
      </c>
      <c r="AQ103" s="15">
        <v>1</v>
      </c>
      <c r="AR103" t="s">
        <v>1384</v>
      </c>
    </row>
    <row r="104" spans="1:44" x14ac:dyDescent="0.25">
      <c r="A104" s="19">
        <v>103</v>
      </c>
      <c r="B104" s="19" t="s">
        <v>207</v>
      </c>
      <c r="C104" s="20" t="s">
        <v>89</v>
      </c>
      <c r="D104" s="22">
        <f>VLOOKUP(AR:AR,球员!A:F,6,FALSE)</f>
        <v>2</v>
      </c>
      <c r="E104" s="16" t="s">
        <v>140</v>
      </c>
      <c r="F104" s="16" t="s">
        <v>45</v>
      </c>
      <c r="G104" s="16" t="s">
        <v>135</v>
      </c>
      <c r="H104" s="15">
        <v>189</v>
      </c>
      <c r="I104" s="15">
        <v>78</v>
      </c>
      <c r="J104" s="15">
        <v>27</v>
      </c>
      <c r="K104" s="16" t="s">
        <v>47</v>
      </c>
      <c r="L104" s="21">
        <v>85</v>
      </c>
      <c r="M104" s="21">
        <v>28</v>
      </c>
      <c r="N104" s="21">
        <v>92</v>
      </c>
      <c r="O104" s="15">
        <v>66</v>
      </c>
      <c r="P104" s="15">
        <v>75</v>
      </c>
      <c r="Q104" s="15">
        <v>73</v>
      </c>
      <c r="R104" s="15">
        <v>78</v>
      </c>
      <c r="S104" s="15">
        <v>76</v>
      </c>
      <c r="T104" s="15">
        <v>76</v>
      </c>
      <c r="U104" s="15">
        <v>60</v>
      </c>
      <c r="V104" s="15">
        <v>87</v>
      </c>
      <c r="W104" s="15">
        <v>62</v>
      </c>
      <c r="X104" s="15">
        <v>63</v>
      </c>
      <c r="Y104" s="15">
        <v>75</v>
      </c>
      <c r="Z104" s="15">
        <v>73</v>
      </c>
      <c r="AA104" s="15">
        <v>79</v>
      </c>
      <c r="AB104" s="15">
        <v>85</v>
      </c>
      <c r="AC104" s="15">
        <v>87</v>
      </c>
      <c r="AD104" s="15">
        <v>67</v>
      </c>
      <c r="AE104" s="15">
        <v>81</v>
      </c>
      <c r="AF104" s="15">
        <v>90</v>
      </c>
      <c r="AG104" s="15">
        <v>89</v>
      </c>
      <c r="AH104" s="15">
        <v>88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3</v>
      </c>
      <c r="AO104" s="15">
        <v>3</v>
      </c>
      <c r="AP104" s="15">
        <v>6</v>
      </c>
      <c r="AQ104" s="15">
        <v>3</v>
      </c>
      <c r="AR104" t="s">
        <v>1385</v>
      </c>
    </row>
    <row r="105" spans="1:44" x14ac:dyDescent="0.25">
      <c r="A105" s="19">
        <v>104</v>
      </c>
      <c r="B105" s="19" t="s">
        <v>254</v>
      </c>
      <c r="C105" s="20" t="s">
        <v>191</v>
      </c>
      <c r="D105" s="22">
        <f>VLOOKUP(AR:AR,球员!A:F,6,FALSE)</f>
        <v>2</v>
      </c>
      <c r="E105" s="16" t="s">
        <v>83</v>
      </c>
      <c r="F105" s="16" t="s">
        <v>64</v>
      </c>
      <c r="G105" s="16" t="s">
        <v>96</v>
      </c>
      <c r="H105" s="15">
        <v>183</v>
      </c>
      <c r="I105" s="15">
        <v>83</v>
      </c>
      <c r="J105" s="15">
        <v>29</v>
      </c>
      <c r="K105" s="16" t="s">
        <v>47</v>
      </c>
      <c r="L105" s="21">
        <v>85</v>
      </c>
      <c r="M105" s="21">
        <v>26</v>
      </c>
      <c r="N105" s="21">
        <v>91</v>
      </c>
      <c r="O105" s="15">
        <v>66</v>
      </c>
      <c r="P105" s="15">
        <v>76</v>
      </c>
      <c r="Q105" s="15">
        <v>76</v>
      </c>
      <c r="R105" s="15">
        <v>68</v>
      </c>
      <c r="S105" s="15">
        <v>76</v>
      </c>
      <c r="T105" s="15">
        <v>78</v>
      </c>
      <c r="U105" s="15">
        <v>60</v>
      </c>
      <c r="V105" s="15">
        <v>71</v>
      </c>
      <c r="W105" s="15">
        <v>70</v>
      </c>
      <c r="X105" s="15">
        <v>73</v>
      </c>
      <c r="Y105" s="15">
        <v>95</v>
      </c>
      <c r="Z105" s="15">
        <v>88</v>
      </c>
      <c r="AA105" s="15">
        <v>83</v>
      </c>
      <c r="AB105" s="15">
        <v>82</v>
      </c>
      <c r="AC105" s="15">
        <v>77</v>
      </c>
      <c r="AD105" s="15">
        <v>70</v>
      </c>
      <c r="AE105" s="15">
        <v>87</v>
      </c>
      <c r="AF105" s="15">
        <v>75</v>
      </c>
      <c r="AG105" s="15">
        <v>80</v>
      </c>
      <c r="AH105" s="15">
        <v>75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1</v>
      </c>
      <c r="AO105" s="15">
        <v>2</v>
      </c>
      <c r="AP105" s="15">
        <v>5</v>
      </c>
      <c r="AQ105" s="15">
        <v>2</v>
      </c>
      <c r="AR105" t="s">
        <v>1386</v>
      </c>
    </row>
    <row r="106" spans="1:44" x14ac:dyDescent="0.25">
      <c r="A106" s="15">
        <v>105</v>
      </c>
      <c r="B106" s="15" t="s">
        <v>255</v>
      </c>
      <c r="C106" s="16" t="s">
        <v>49</v>
      </c>
      <c r="D106" s="22" t="e">
        <f>VLOOKUP(AR:AR,球员!A:F,6,FALSE)</f>
        <v>#N/A</v>
      </c>
      <c r="E106" s="16" t="s">
        <v>256</v>
      </c>
      <c r="F106" s="16" t="s">
        <v>45</v>
      </c>
      <c r="G106" s="16" t="s">
        <v>52</v>
      </c>
      <c r="H106" s="15">
        <v>165</v>
      </c>
      <c r="I106" s="15">
        <v>68</v>
      </c>
      <c r="J106" s="15">
        <v>31</v>
      </c>
      <c r="K106" s="16" t="s">
        <v>47</v>
      </c>
      <c r="L106" s="21">
        <v>85</v>
      </c>
      <c r="M106" s="21">
        <v>26</v>
      </c>
      <c r="N106" s="21">
        <v>91</v>
      </c>
      <c r="O106" s="15">
        <v>80</v>
      </c>
      <c r="P106" s="15">
        <v>85</v>
      </c>
      <c r="Q106" s="15">
        <v>88</v>
      </c>
      <c r="R106" s="15">
        <v>85</v>
      </c>
      <c r="S106" s="15">
        <v>82</v>
      </c>
      <c r="T106" s="15">
        <v>83</v>
      </c>
      <c r="U106" s="15">
        <v>77</v>
      </c>
      <c r="V106" s="15">
        <v>54</v>
      </c>
      <c r="W106" s="15">
        <v>83</v>
      </c>
      <c r="X106" s="15">
        <v>85</v>
      </c>
      <c r="Y106" s="15">
        <v>81</v>
      </c>
      <c r="Z106" s="15">
        <v>91</v>
      </c>
      <c r="AA106" s="15">
        <v>83</v>
      </c>
      <c r="AB106" s="15">
        <v>62</v>
      </c>
      <c r="AC106" s="15">
        <v>60</v>
      </c>
      <c r="AD106" s="15">
        <v>88</v>
      </c>
      <c r="AE106" s="15">
        <v>75</v>
      </c>
      <c r="AF106" s="15">
        <v>48</v>
      </c>
      <c r="AG106" s="15">
        <v>50</v>
      </c>
      <c r="AH106" s="15">
        <v>70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4</v>
      </c>
      <c r="AO106" s="15">
        <v>4</v>
      </c>
      <c r="AP106" s="15">
        <v>6</v>
      </c>
      <c r="AQ106" s="15">
        <v>3</v>
      </c>
      <c r="AR106" s="24" t="s">
        <v>1387</v>
      </c>
    </row>
    <row r="107" spans="1:44" x14ac:dyDescent="0.25">
      <c r="A107" s="15">
        <v>106</v>
      </c>
      <c r="B107" s="15" t="s">
        <v>178</v>
      </c>
      <c r="C107" s="16" t="s">
        <v>103</v>
      </c>
      <c r="D107" s="22" t="e">
        <f>VLOOKUP(AR:AR,球员!A:F,6,FALSE)</f>
        <v>#N/A</v>
      </c>
      <c r="E107" s="16" t="s">
        <v>44</v>
      </c>
      <c r="F107" s="16" t="s">
        <v>45</v>
      </c>
      <c r="G107" s="16" t="s">
        <v>57</v>
      </c>
      <c r="H107" s="15">
        <v>180</v>
      </c>
      <c r="I107" s="15">
        <v>80</v>
      </c>
      <c r="J107" s="15">
        <v>28</v>
      </c>
      <c r="K107" s="16" t="s">
        <v>53</v>
      </c>
      <c r="L107" s="21">
        <v>85</v>
      </c>
      <c r="M107" s="21">
        <v>27</v>
      </c>
      <c r="N107" s="21">
        <v>92</v>
      </c>
      <c r="O107" s="15">
        <v>73</v>
      </c>
      <c r="P107" s="15">
        <v>80</v>
      </c>
      <c r="Q107" s="15">
        <v>82</v>
      </c>
      <c r="R107" s="15">
        <v>79</v>
      </c>
      <c r="S107" s="15">
        <v>80</v>
      </c>
      <c r="T107" s="15">
        <v>81</v>
      </c>
      <c r="U107" s="15">
        <v>64</v>
      </c>
      <c r="V107" s="15">
        <v>76</v>
      </c>
      <c r="W107" s="15">
        <v>64</v>
      </c>
      <c r="X107" s="15">
        <v>77</v>
      </c>
      <c r="Y107" s="15">
        <v>85</v>
      </c>
      <c r="Z107" s="15">
        <v>83</v>
      </c>
      <c r="AA107" s="15">
        <v>82</v>
      </c>
      <c r="AB107" s="15">
        <v>78</v>
      </c>
      <c r="AC107" s="15">
        <v>79</v>
      </c>
      <c r="AD107" s="15">
        <v>76</v>
      </c>
      <c r="AE107" s="15">
        <v>85</v>
      </c>
      <c r="AF107" s="15">
        <v>73</v>
      </c>
      <c r="AG107" s="15">
        <v>76</v>
      </c>
      <c r="AH107" s="15">
        <v>80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2</v>
      </c>
      <c r="AO107" s="15">
        <v>3</v>
      </c>
      <c r="AP107" s="15">
        <v>5</v>
      </c>
      <c r="AQ107" s="15">
        <v>2</v>
      </c>
      <c r="AR107" s="24" t="s">
        <v>1388</v>
      </c>
    </row>
    <row r="108" spans="1:44" x14ac:dyDescent="0.25">
      <c r="A108" s="15">
        <v>107</v>
      </c>
      <c r="B108" s="15" t="s">
        <v>269</v>
      </c>
      <c r="C108" s="16" t="s">
        <v>2048</v>
      </c>
      <c r="D108" s="22" t="e">
        <f>VLOOKUP(AR:AR,球员!A:F,6,FALSE)</f>
        <v>#N/A</v>
      </c>
      <c r="E108" s="16" t="s">
        <v>83</v>
      </c>
      <c r="F108" s="16" t="s">
        <v>64</v>
      </c>
      <c r="G108" s="16" t="s">
        <v>68</v>
      </c>
      <c r="H108" s="15">
        <v>180</v>
      </c>
      <c r="I108" s="15">
        <v>80</v>
      </c>
      <c r="J108" s="15">
        <v>29</v>
      </c>
      <c r="K108" s="16" t="s">
        <v>47</v>
      </c>
      <c r="L108" s="21">
        <v>85</v>
      </c>
      <c r="M108" s="21">
        <v>26</v>
      </c>
      <c r="N108" s="21">
        <v>91</v>
      </c>
      <c r="O108" s="15">
        <v>76</v>
      </c>
      <c r="P108" s="15">
        <v>87</v>
      </c>
      <c r="Q108" s="15">
        <v>86</v>
      </c>
      <c r="R108" s="15">
        <v>83</v>
      </c>
      <c r="S108" s="15">
        <v>89</v>
      </c>
      <c r="T108" s="15">
        <v>82</v>
      </c>
      <c r="U108" s="15">
        <v>70</v>
      </c>
      <c r="V108" s="15">
        <v>60</v>
      </c>
      <c r="W108" s="15">
        <v>77</v>
      </c>
      <c r="X108" s="15">
        <v>80</v>
      </c>
      <c r="Y108" s="15">
        <v>76</v>
      </c>
      <c r="Z108" s="15">
        <v>80</v>
      </c>
      <c r="AA108" s="15">
        <v>77</v>
      </c>
      <c r="AB108" s="15">
        <v>68</v>
      </c>
      <c r="AC108" s="15">
        <v>74</v>
      </c>
      <c r="AD108" s="15">
        <v>84</v>
      </c>
      <c r="AE108" s="15">
        <v>80</v>
      </c>
      <c r="AF108" s="15">
        <v>78</v>
      </c>
      <c r="AG108" s="15">
        <v>69</v>
      </c>
      <c r="AH108" s="15">
        <v>73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3</v>
      </c>
      <c r="AO108" s="15">
        <v>3</v>
      </c>
      <c r="AP108" s="15">
        <v>6</v>
      </c>
      <c r="AQ108" s="15">
        <v>1</v>
      </c>
      <c r="AR108" s="24" t="s">
        <v>2189</v>
      </c>
    </row>
    <row r="109" spans="1:44" x14ac:dyDescent="0.25">
      <c r="A109" s="19">
        <v>108</v>
      </c>
      <c r="B109" s="19" t="s">
        <v>214</v>
      </c>
      <c r="C109" s="20" t="s">
        <v>202</v>
      </c>
      <c r="D109" s="22">
        <f>VLOOKUP(AR:AR,球员!A:F,6,FALSE)</f>
        <v>2</v>
      </c>
      <c r="E109" s="16" t="s">
        <v>215</v>
      </c>
      <c r="F109" s="16" t="s">
        <v>56</v>
      </c>
      <c r="G109" s="16" t="s">
        <v>80</v>
      </c>
      <c r="H109" s="15">
        <v>179</v>
      </c>
      <c r="I109" s="15">
        <v>70</v>
      </c>
      <c r="J109" s="15">
        <v>26</v>
      </c>
      <c r="K109" s="16" t="s">
        <v>53</v>
      </c>
      <c r="L109" s="21">
        <v>85</v>
      </c>
      <c r="M109" s="21">
        <v>29</v>
      </c>
      <c r="N109" s="21">
        <v>91</v>
      </c>
      <c r="O109" s="15">
        <v>83</v>
      </c>
      <c r="P109" s="15">
        <v>86</v>
      </c>
      <c r="Q109" s="15">
        <v>87</v>
      </c>
      <c r="R109" s="15">
        <v>86</v>
      </c>
      <c r="S109" s="15">
        <v>83</v>
      </c>
      <c r="T109" s="15">
        <v>84</v>
      </c>
      <c r="U109" s="15">
        <v>82</v>
      </c>
      <c r="V109" s="15">
        <v>75</v>
      </c>
      <c r="W109" s="15">
        <v>78</v>
      </c>
      <c r="X109" s="15">
        <v>82</v>
      </c>
      <c r="Y109" s="15">
        <v>82</v>
      </c>
      <c r="Z109" s="15">
        <v>87</v>
      </c>
      <c r="AA109" s="15">
        <v>83</v>
      </c>
      <c r="AB109" s="15">
        <v>71</v>
      </c>
      <c r="AC109" s="15">
        <v>75</v>
      </c>
      <c r="AD109" s="15">
        <v>85</v>
      </c>
      <c r="AE109" s="15">
        <v>80</v>
      </c>
      <c r="AF109" s="15">
        <v>54</v>
      </c>
      <c r="AG109" s="15">
        <v>52</v>
      </c>
      <c r="AH109" s="15">
        <v>64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2</v>
      </c>
      <c r="AP109" s="15">
        <v>6</v>
      </c>
      <c r="AQ109" s="15">
        <v>2</v>
      </c>
      <c r="AR109" t="s">
        <v>1389</v>
      </c>
    </row>
    <row r="110" spans="1:44" x14ac:dyDescent="0.25">
      <c r="A110" s="19">
        <v>109</v>
      </c>
      <c r="B110" s="19" t="s">
        <v>274</v>
      </c>
      <c r="C110" s="20" t="s">
        <v>70</v>
      </c>
      <c r="D110" s="22">
        <f>VLOOKUP(AR:AR,球员!A:F,6,FALSE)</f>
        <v>2</v>
      </c>
      <c r="E110" s="16" t="s">
        <v>1893</v>
      </c>
      <c r="F110" s="16" t="s">
        <v>51</v>
      </c>
      <c r="G110" s="16" t="s">
        <v>65</v>
      </c>
      <c r="H110" s="15">
        <v>176</v>
      </c>
      <c r="I110" s="15">
        <v>67</v>
      </c>
      <c r="J110" s="15">
        <v>32</v>
      </c>
      <c r="K110" s="16" t="s">
        <v>53</v>
      </c>
      <c r="L110" s="21">
        <v>85</v>
      </c>
      <c r="M110" s="21">
        <v>25</v>
      </c>
      <c r="N110" s="21">
        <v>91</v>
      </c>
      <c r="O110" s="15">
        <v>88</v>
      </c>
      <c r="P110" s="15">
        <v>83</v>
      </c>
      <c r="Q110" s="15">
        <v>88</v>
      </c>
      <c r="R110" s="15">
        <v>86</v>
      </c>
      <c r="S110" s="15">
        <v>80</v>
      </c>
      <c r="T110" s="15">
        <v>70</v>
      </c>
      <c r="U110" s="15">
        <v>87</v>
      </c>
      <c r="V110" s="15">
        <v>73</v>
      </c>
      <c r="W110" s="15">
        <v>78</v>
      </c>
      <c r="X110" s="15">
        <v>81</v>
      </c>
      <c r="Y110" s="15">
        <v>77</v>
      </c>
      <c r="Z110" s="15">
        <v>85</v>
      </c>
      <c r="AA110" s="15">
        <v>79</v>
      </c>
      <c r="AB110" s="15">
        <v>69</v>
      </c>
      <c r="AC110" s="15">
        <v>62</v>
      </c>
      <c r="AD110" s="15">
        <v>82</v>
      </c>
      <c r="AE110" s="15">
        <v>74</v>
      </c>
      <c r="AF110" s="15">
        <v>49</v>
      </c>
      <c r="AG110" s="15">
        <v>57</v>
      </c>
      <c r="AH110" s="15">
        <v>69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1</v>
      </c>
      <c r="AO110" s="15">
        <v>1</v>
      </c>
      <c r="AP110" s="15">
        <v>7</v>
      </c>
      <c r="AQ110" s="15">
        <v>1</v>
      </c>
      <c r="AR110" t="s">
        <v>1390</v>
      </c>
    </row>
    <row r="111" spans="1:44" x14ac:dyDescent="0.25">
      <c r="A111" s="19">
        <v>110</v>
      </c>
      <c r="B111" s="19" t="s">
        <v>275</v>
      </c>
      <c r="C111" s="20" t="s">
        <v>70</v>
      </c>
      <c r="D111" s="22">
        <f>VLOOKUP(AR:AR,球员!A:F,6,FALSE)</f>
        <v>2</v>
      </c>
      <c r="E111" s="16" t="s">
        <v>184</v>
      </c>
      <c r="F111" s="16" t="s">
        <v>56</v>
      </c>
      <c r="G111" s="16" t="s">
        <v>135</v>
      </c>
      <c r="H111" s="15">
        <v>176</v>
      </c>
      <c r="I111" s="15">
        <v>78</v>
      </c>
      <c r="J111" s="15">
        <v>25</v>
      </c>
      <c r="K111" s="16" t="s">
        <v>47</v>
      </c>
      <c r="L111" s="21">
        <v>85</v>
      </c>
      <c r="M111" s="21">
        <v>32</v>
      </c>
      <c r="N111" s="21">
        <v>92</v>
      </c>
      <c r="O111" s="15">
        <v>81</v>
      </c>
      <c r="P111" s="15">
        <v>86</v>
      </c>
      <c r="Q111" s="15">
        <v>87</v>
      </c>
      <c r="R111" s="15">
        <v>88</v>
      </c>
      <c r="S111" s="15">
        <v>81</v>
      </c>
      <c r="T111" s="15">
        <v>76</v>
      </c>
      <c r="U111" s="15">
        <v>82</v>
      </c>
      <c r="V111" s="15">
        <v>63</v>
      </c>
      <c r="W111" s="15">
        <v>86</v>
      </c>
      <c r="X111" s="15">
        <v>87</v>
      </c>
      <c r="Y111" s="15">
        <v>87</v>
      </c>
      <c r="Z111" s="15">
        <v>90</v>
      </c>
      <c r="AA111" s="15">
        <v>85</v>
      </c>
      <c r="AB111" s="15">
        <v>71</v>
      </c>
      <c r="AC111" s="15">
        <v>74</v>
      </c>
      <c r="AD111" s="15">
        <v>82</v>
      </c>
      <c r="AE111" s="15">
        <v>75</v>
      </c>
      <c r="AF111" s="15">
        <v>49</v>
      </c>
      <c r="AG111" s="15">
        <v>53</v>
      </c>
      <c r="AH111" s="15">
        <v>75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3</v>
      </c>
      <c r="AP111" s="15">
        <v>6</v>
      </c>
      <c r="AQ111" s="15">
        <v>2</v>
      </c>
      <c r="AR111" t="s">
        <v>1391</v>
      </c>
    </row>
    <row r="112" spans="1:44" x14ac:dyDescent="0.25">
      <c r="A112" s="15">
        <v>111</v>
      </c>
      <c r="B112" s="15" t="s">
        <v>276</v>
      </c>
      <c r="C112" s="16" t="s">
        <v>82</v>
      </c>
      <c r="D112" s="22" t="e">
        <f>VLOOKUP(AR:AR,球员!A:F,6,FALSE)</f>
        <v>#N/A</v>
      </c>
      <c r="E112" s="16" t="s">
        <v>277</v>
      </c>
      <c r="F112" s="16" t="s">
        <v>278</v>
      </c>
      <c r="G112" s="16" t="s">
        <v>150</v>
      </c>
      <c r="H112" s="15">
        <v>183</v>
      </c>
      <c r="I112" s="15">
        <v>68</v>
      </c>
      <c r="J112" s="15">
        <v>26</v>
      </c>
      <c r="K112" s="16" t="s">
        <v>53</v>
      </c>
      <c r="L112" s="21">
        <v>85</v>
      </c>
      <c r="M112" s="21">
        <v>29</v>
      </c>
      <c r="N112" s="21">
        <v>91</v>
      </c>
      <c r="O112" s="15">
        <v>78</v>
      </c>
      <c r="P112" s="15">
        <v>83</v>
      </c>
      <c r="Q112" s="15">
        <v>82</v>
      </c>
      <c r="R112" s="15">
        <v>86</v>
      </c>
      <c r="S112" s="15">
        <v>83</v>
      </c>
      <c r="T112" s="15">
        <v>87</v>
      </c>
      <c r="U112" s="15">
        <v>77</v>
      </c>
      <c r="V112" s="15">
        <v>65</v>
      </c>
      <c r="W112" s="15">
        <v>83</v>
      </c>
      <c r="X112" s="15">
        <v>85</v>
      </c>
      <c r="Y112" s="15">
        <v>80</v>
      </c>
      <c r="Z112" s="15">
        <v>81</v>
      </c>
      <c r="AA112" s="15">
        <v>83</v>
      </c>
      <c r="AB112" s="15">
        <v>70</v>
      </c>
      <c r="AC112" s="15">
        <v>71</v>
      </c>
      <c r="AD112" s="15">
        <v>81</v>
      </c>
      <c r="AE112" s="15">
        <v>82</v>
      </c>
      <c r="AF112" s="15">
        <v>64</v>
      </c>
      <c r="AG112" s="15">
        <v>68</v>
      </c>
      <c r="AH112" s="15">
        <v>78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1392</v>
      </c>
    </row>
    <row r="113" spans="1:44" x14ac:dyDescent="0.25">
      <c r="A113" s="19">
        <v>112</v>
      </c>
      <c r="B113" s="19" t="s">
        <v>339</v>
      </c>
      <c r="C113" s="20" t="s">
        <v>89</v>
      </c>
      <c r="D113" s="22">
        <f>VLOOKUP(AR:AR,球员!A:F,6,FALSE)</f>
        <v>2</v>
      </c>
      <c r="E113" s="16" t="s">
        <v>304</v>
      </c>
      <c r="F113" s="16" t="s">
        <v>45</v>
      </c>
      <c r="G113" s="16" t="s">
        <v>99</v>
      </c>
      <c r="H113" s="15">
        <v>188</v>
      </c>
      <c r="I113" s="15">
        <v>78</v>
      </c>
      <c r="J113" s="15">
        <v>24</v>
      </c>
      <c r="K113" s="16" t="s">
        <v>53</v>
      </c>
      <c r="L113" s="21">
        <v>85</v>
      </c>
      <c r="M113" s="21">
        <v>33</v>
      </c>
      <c r="N113" s="21">
        <v>92</v>
      </c>
      <c r="O113" s="15">
        <v>64</v>
      </c>
      <c r="P113" s="15">
        <v>73</v>
      </c>
      <c r="Q113" s="15">
        <v>69</v>
      </c>
      <c r="R113" s="15">
        <v>68</v>
      </c>
      <c r="S113" s="15">
        <v>77</v>
      </c>
      <c r="T113" s="15">
        <v>75</v>
      </c>
      <c r="U113" s="15">
        <v>62</v>
      </c>
      <c r="V113" s="15">
        <v>85</v>
      </c>
      <c r="W113" s="15">
        <v>61</v>
      </c>
      <c r="X113" s="15">
        <v>65</v>
      </c>
      <c r="Y113" s="15">
        <v>78</v>
      </c>
      <c r="Z113" s="15">
        <v>74</v>
      </c>
      <c r="AA113" s="15">
        <v>73</v>
      </c>
      <c r="AB113" s="15">
        <v>87</v>
      </c>
      <c r="AC113" s="15">
        <v>86</v>
      </c>
      <c r="AD113" s="15">
        <v>73</v>
      </c>
      <c r="AE113" s="15">
        <v>83</v>
      </c>
      <c r="AF113" s="15">
        <v>89</v>
      </c>
      <c r="AG113" s="15">
        <v>86</v>
      </c>
      <c r="AH113" s="15">
        <v>86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2</v>
      </c>
      <c r="AP113" s="15">
        <v>6</v>
      </c>
      <c r="AQ113" s="15">
        <v>3</v>
      </c>
      <c r="AR113" t="s">
        <v>1393</v>
      </c>
    </row>
    <row r="114" spans="1:44" x14ac:dyDescent="0.25">
      <c r="A114" s="19">
        <v>113</v>
      </c>
      <c r="B114" s="19" t="s">
        <v>180</v>
      </c>
      <c r="C114" s="20" t="s">
        <v>62</v>
      </c>
      <c r="D114" s="22">
        <f>VLOOKUP(AR:AR,球员!A:F,6,FALSE)</f>
        <v>2</v>
      </c>
      <c r="E114" s="16" t="s">
        <v>181</v>
      </c>
      <c r="F114" s="16" t="s">
        <v>64</v>
      </c>
      <c r="G114" s="16" t="s">
        <v>96</v>
      </c>
      <c r="H114" s="15">
        <v>185</v>
      </c>
      <c r="I114" s="15">
        <v>77</v>
      </c>
      <c r="J114" s="15">
        <v>25</v>
      </c>
      <c r="K114" s="16" t="s">
        <v>53</v>
      </c>
      <c r="L114" s="21">
        <v>85</v>
      </c>
      <c r="M114" s="21">
        <v>32</v>
      </c>
      <c r="N114" s="21">
        <v>91</v>
      </c>
      <c r="O114" s="15">
        <v>44</v>
      </c>
      <c r="P114" s="15">
        <v>60</v>
      </c>
      <c r="Q114" s="15">
        <v>43</v>
      </c>
      <c r="R114" s="15">
        <v>45</v>
      </c>
      <c r="S114" s="15">
        <v>60</v>
      </c>
      <c r="T114" s="15">
        <v>65</v>
      </c>
      <c r="U114" s="15">
        <v>42</v>
      </c>
      <c r="V114" s="15">
        <v>60</v>
      </c>
      <c r="W114" s="15">
        <v>60</v>
      </c>
      <c r="X114" s="15">
        <v>48</v>
      </c>
      <c r="Y114" s="15">
        <v>64</v>
      </c>
      <c r="Z114" s="15">
        <v>65</v>
      </c>
      <c r="AA114" s="15">
        <v>80</v>
      </c>
      <c r="AB114" s="15">
        <v>85</v>
      </c>
      <c r="AC114" s="15">
        <v>80</v>
      </c>
      <c r="AD114" s="15">
        <v>75</v>
      </c>
      <c r="AE114" s="15">
        <v>60</v>
      </c>
      <c r="AF114" s="15">
        <v>46</v>
      </c>
      <c r="AG114" s="15">
        <v>50</v>
      </c>
      <c r="AH114" s="15">
        <v>72</v>
      </c>
      <c r="AI114" s="15">
        <v>89</v>
      </c>
      <c r="AJ114" s="15">
        <v>89</v>
      </c>
      <c r="AK114" s="15">
        <v>95</v>
      </c>
      <c r="AL114" s="15">
        <v>94</v>
      </c>
      <c r="AM114" s="15">
        <v>91</v>
      </c>
      <c r="AN114" s="15">
        <v>2</v>
      </c>
      <c r="AO114" s="15">
        <v>3</v>
      </c>
      <c r="AP114" s="15">
        <v>6</v>
      </c>
      <c r="AQ114" s="15">
        <v>2</v>
      </c>
      <c r="AR114" t="s">
        <v>1394</v>
      </c>
    </row>
    <row r="115" spans="1:44" x14ac:dyDescent="0.25">
      <c r="A115" s="19">
        <v>114</v>
      </c>
      <c r="B115" s="19" t="s">
        <v>279</v>
      </c>
      <c r="C115" s="20" t="s">
        <v>89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96</v>
      </c>
      <c r="H115" s="15">
        <v>188</v>
      </c>
      <c r="I115" s="15">
        <v>70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92</v>
      </c>
      <c r="O115" s="15">
        <v>64</v>
      </c>
      <c r="P115" s="15">
        <v>81</v>
      </c>
      <c r="Q115" s="15">
        <v>73</v>
      </c>
      <c r="R115" s="15">
        <v>84</v>
      </c>
      <c r="S115" s="15">
        <v>82</v>
      </c>
      <c r="T115" s="15">
        <v>76</v>
      </c>
      <c r="U115" s="15">
        <v>59</v>
      </c>
      <c r="V115" s="15">
        <v>86</v>
      </c>
      <c r="W115" s="15">
        <v>60</v>
      </c>
      <c r="X115" s="15">
        <v>68</v>
      </c>
      <c r="Y115" s="15">
        <v>76</v>
      </c>
      <c r="Z115" s="15">
        <v>72</v>
      </c>
      <c r="AA115" s="15">
        <v>72</v>
      </c>
      <c r="AB115" s="15">
        <v>85</v>
      </c>
      <c r="AC115" s="15">
        <v>82</v>
      </c>
      <c r="AD115" s="15">
        <v>79</v>
      </c>
      <c r="AE115" s="15">
        <v>83</v>
      </c>
      <c r="AF115" s="15">
        <v>87</v>
      </c>
      <c r="AG115" s="15">
        <v>87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2</v>
      </c>
      <c r="AO115" s="15">
        <v>2</v>
      </c>
      <c r="AP115" s="15">
        <v>6</v>
      </c>
      <c r="AQ115" s="15">
        <v>2</v>
      </c>
      <c r="AR115" t="s">
        <v>1395</v>
      </c>
    </row>
    <row r="116" spans="1:44" x14ac:dyDescent="0.25">
      <c r="A116" s="19">
        <v>115</v>
      </c>
      <c r="B116" s="19" t="s">
        <v>280</v>
      </c>
      <c r="C116" s="20" t="s">
        <v>191</v>
      </c>
      <c r="D116" s="22">
        <f>VLOOKUP(AR:AR,球员!A:F,6,FALSE)</f>
        <v>2</v>
      </c>
      <c r="E116" s="16" t="s">
        <v>83</v>
      </c>
      <c r="F116" s="16" t="s">
        <v>64</v>
      </c>
      <c r="G116" s="16" t="s">
        <v>46</v>
      </c>
      <c r="H116" s="15">
        <v>182</v>
      </c>
      <c r="I116" s="15">
        <v>74</v>
      </c>
      <c r="J116" s="15">
        <v>25</v>
      </c>
      <c r="K116" s="16" t="s">
        <v>47</v>
      </c>
      <c r="L116" s="21">
        <v>85</v>
      </c>
      <c r="M116" s="21">
        <v>32</v>
      </c>
      <c r="N116" s="21">
        <v>93</v>
      </c>
      <c r="O116" s="15">
        <v>75</v>
      </c>
      <c r="P116" s="15">
        <v>83</v>
      </c>
      <c r="Q116" s="15">
        <v>84</v>
      </c>
      <c r="R116" s="15">
        <v>83</v>
      </c>
      <c r="S116" s="15">
        <v>77</v>
      </c>
      <c r="T116" s="15">
        <v>80</v>
      </c>
      <c r="U116" s="15">
        <v>65</v>
      </c>
      <c r="V116" s="15">
        <v>65</v>
      </c>
      <c r="W116" s="15">
        <v>67</v>
      </c>
      <c r="X116" s="15">
        <v>73</v>
      </c>
      <c r="Y116" s="15">
        <v>87</v>
      </c>
      <c r="Z116" s="15">
        <v>85</v>
      </c>
      <c r="AA116" s="15">
        <v>78</v>
      </c>
      <c r="AB116" s="15">
        <v>74</v>
      </c>
      <c r="AC116" s="15">
        <v>73</v>
      </c>
      <c r="AD116" s="15">
        <v>78</v>
      </c>
      <c r="AE116" s="15">
        <v>86</v>
      </c>
      <c r="AF116" s="15">
        <v>73</v>
      </c>
      <c r="AG116" s="15">
        <v>75</v>
      </c>
      <c r="AH116" s="15">
        <v>75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3</v>
      </c>
      <c r="AO116" s="15">
        <v>3</v>
      </c>
      <c r="AP116" s="15">
        <v>6</v>
      </c>
      <c r="AQ116" s="15">
        <v>2</v>
      </c>
      <c r="AR116" t="s">
        <v>1396</v>
      </c>
    </row>
    <row r="117" spans="1:44" x14ac:dyDescent="0.25">
      <c r="A117" s="19">
        <v>116</v>
      </c>
      <c r="B117" s="19" t="s">
        <v>1973</v>
      </c>
      <c r="C117" s="20" t="s">
        <v>191</v>
      </c>
      <c r="D117" s="22">
        <f>VLOOKUP(AR:AR,球员!A:F,6,FALSE)</f>
        <v>2</v>
      </c>
      <c r="E117" s="16" t="s">
        <v>59</v>
      </c>
      <c r="F117" s="16" t="s">
        <v>51</v>
      </c>
      <c r="G117" s="16" t="s">
        <v>65</v>
      </c>
      <c r="H117" s="15">
        <v>173</v>
      </c>
      <c r="I117" s="15">
        <v>73</v>
      </c>
      <c r="J117" s="15">
        <v>27</v>
      </c>
      <c r="K117" s="16" t="s">
        <v>47</v>
      </c>
      <c r="L117" s="21">
        <v>85</v>
      </c>
      <c r="M117" s="21">
        <v>28</v>
      </c>
      <c r="N117" s="21">
        <v>93</v>
      </c>
      <c r="O117" s="15">
        <v>67</v>
      </c>
      <c r="P117" s="15">
        <v>80</v>
      </c>
      <c r="Q117" s="15">
        <v>79</v>
      </c>
      <c r="R117" s="15">
        <v>77</v>
      </c>
      <c r="S117" s="15">
        <v>80</v>
      </c>
      <c r="T117" s="15">
        <v>83</v>
      </c>
      <c r="U117" s="15">
        <v>54</v>
      </c>
      <c r="V117" s="15">
        <v>65</v>
      </c>
      <c r="W117" s="15">
        <v>61</v>
      </c>
      <c r="X117" s="15">
        <v>81</v>
      </c>
      <c r="Y117" s="15">
        <v>85</v>
      </c>
      <c r="Z117" s="15">
        <v>82</v>
      </c>
      <c r="AA117" s="15">
        <v>72</v>
      </c>
      <c r="AB117" s="15">
        <v>77</v>
      </c>
      <c r="AC117" s="15">
        <v>76</v>
      </c>
      <c r="AD117" s="15">
        <v>77</v>
      </c>
      <c r="AE117" s="15">
        <v>87</v>
      </c>
      <c r="AF117" s="15">
        <v>86</v>
      </c>
      <c r="AG117" s="15">
        <v>84</v>
      </c>
      <c r="AH117" s="15">
        <v>83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1</v>
      </c>
      <c r="AP117" s="15">
        <v>5</v>
      </c>
      <c r="AQ117" s="15">
        <v>1</v>
      </c>
      <c r="AR117" t="s">
        <v>1974</v>
      </c>
    </row>
    <row r="118" spans="1:44" x14ac:dyDescent="0.25">
      <c r="A118" s="19">
        <v>117</v>
      </c>
      <c r="B118" s="19" t="s">
        <v>281</v>
      </c>
      <c r="C118" s="34" t="s">
        <v>89</v>
      </c>
      <c r="D118" s="22">
        <f>VLOOKUP(AR:AR,球员!A:F,6,FALSE)</f>
        <v>2</v>
      </c>
      <c r="E118" s="33" t="s">
        <v>79</v>
      </c>
      <c r="F118" s="16" t="s">
        <v>51</v>
      </c>
      <c r="G118" s="16" t="s">
        <v>71</v>
      </c>
      <c r="H118" s="15">
        <v>185</v>
      </c>
      <c r="I118" s="15">
        <v>80</v>
      </c>
      <c r="J118" s="15">
        <v>24</v>
      </c>
      <c r="K118" s="16" t="s">
        <v>47</v>
      </c>
      <c r="L118" s="21">
        <v>85</v>
      </c>
      <c r="M118" s="21">
        <v>33</v>
      </c>
      <c r="N118" s="21">
        <v>92</v>
      </c>
      <c r="O118" s="15">
        <v>60</v>
      </c>
      <c r="P118" s="15">
        <v>69</v>
      </c>
      <c r="Q118" s="15">
        <v>67</v>
      </c>
      <c r="R118" s="15">
        <v>70</v>
      </c>
      <c r="S118" s="15">
        <v>74</v>
      </c>
      <c r="T118" s="15">
        <v>67</v>
      </c>
      <c r="U118" s="15">
        <v>57</v>
      </c>
      <c r="V118" s="15">
        <v>85</v>
      </c>
      <c r="W118" s="15">
        <v>62</v>
      </c>
      <c r="X118" s="15">
        <v>59</v>
      </c>
      <c r="Y118" s="15">
        <v>79</v>
      </c>
      <c r="Z118" s="15">
        <v>75</v>
      </c>
      <c r="AA118" s="15">
        <v>81</v>
      </c>
      <c r="AB118" s="15">
        <v>90</v>
      </c>
      <c r="AC118" s="15">
        <v>88</v>
      </c>
      <c r="AD118" s="15">
        <v>68</v>
      </c>
      <c r="AE118" s="15">
        <v>84</v>
      </c>
      <c r="AF118" s="15">
        <v>86</v>
      </c>
      <c r="AG118" s="15">
        <v>89</v>
      </c>
      <c r="AH118" s="15">
        <v>86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1</v>
      </c>
      <c r="AO118" s="15">
        <v>2</v>
      </c>
      <c r="AP118" s="15">
        <v>6</v>
      </c>
      <c r="AQ118" s="15">
        <v>1</v>
      </c>
      <c r="AR118" t="s">
        <v>1397</v>
      </c>
    </row>
    <row r="119" spans="1:44" x14ac:dyDescent="0.25">
      <c r="A119" s="19">
        <v>118</v>
      </c>
      <c r="B119" s="19" t="s">
        <v>218</v>
      </c>
      <c r="C119" s="20" t="s">
        <v>122</v>
      </c>
      <c r="D119" s="22">
        <f>VLOOKUP(AR:AR,球员!A:F,6,FALSE)</f>
        <v>2</v>
      </c>
      <c r="E119" s="16" t="s">
        <v>74</v>
      </c>
      <c r="F119" s="16" t="s">
        <v>64</v>
      </c>
      <c r="G119" s="16" t="s">
        <v>99</v>
      </c>
      <c r="H119" s="15">
        <v>180</v>
      </c>
      <c r="I119" s="15">
        <v>65</v>
      </c>
      <c r="J119" s="15">
        <v>28</v>
      </c>
      <c r="K119" s="16" t="s">
        <v>47</v>
      </c>
      <c r="L119" s="21">
        <v>85</v>
      </c>
      <c r="M119" s="21">
        <v>27</v>
      </c>
      <c r="N119" s="21">
        <v>92</v>
      </c>
      <c r="O119" s="15">
        <v>67</v>
      </c>
      <c r="P119" s="15">
        <v>83</v>
      </c>
      <c r="Q119" s="15">
        <v>80</v>
      </c>
      <c r="R119" s="15">
        <v>87</v>
      </c>
      <c r="S119" s="15">
        <v>90</v>
      </c>
      <c r="T119" s="15">
        <v>86</v>
      </c>
      <c r="U119" s="15">
        <v>66</v>
      </c>
      <c r="V119" s="15">
        <v>66</v>
      </c>
      <c r="W119" s="15">
        <v>79</v>
      </c>
      <c r="X119" s="15">
        <v>76</v>
      </c>
      <c r="Y119" s="15">
        <v>75</v>
      </c>
      <c r="Z119" s="15">
        <v>79</v>
      </c>
      <c r="AA119" s="15">
        <v>75</v>
      </c>
      <c r="AB119" s="15">
        <v>67</v>
      </c>
      <c r="AC119" s="15">
        <v>69</v>
      </c>
      <c r="AD119" s="15">
        <v>75</v>
      </c>
      <c r="AE119" s="15">
        <v>84</v>
      </c>
      <c r="AF119" s="15">
        <v>79</v>
      </c>
      <c r="AG119" s="15">
        <v>79</v>
      </c>
      <c r="AH119" s="15">
        <v>74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3</v>
      </c>
      <c r="AR119" t="s">
        <v>1398</v>
      </c>
    </row>
    <row r="120" spans="1:44" x14ac:dyDescent="0.25">
      <c r="A120" s="19">
        <v>119</v>
      </c>
      <c r="B120" s="19" t="s">
        <v>183</v>
      </c>
      <c r="C120" s="20" t="s">
        <v>82</v>
      </c>
      <c r="D120" s="22">
        <f>VLOOKUP(AR:AR,球员!A:F,6,FALSE)</f>
        <v>2</v>
      </c>
      <c r="E120" s="16" t="s">
        <v>369</v>
      </c>
      <c r="F120" s="16" t="s">
        <v>51</v>
      </c>
      <c r="G120" s="16" t="s">
        <v>80</v>
      </c>
      <c r="H120" s="15">
        <v>173</v>
      </c>
      <c r="I120" s="15">
        <v>72</v>
      </c>
      <c r="J120" s="15">
        <v>26</v>
      </c>
      <c r="K120" s="16" t="s">
        <v>53</v>
      </c>
      <c r="L120" s="21">
        <v>85</v>
      </c>
      <c r="M120" s="21">
        <v>29</v>
      </c>
      <c r="N120" s="21">
        <v>93</v>
      </c>
      <c r="O120" s="15">
        <v>84</v>
      </c>
      <c r="P120" s="15">
        <v>86</v>
      </c>
      <c r="Q120" s="15">
        <v>89</v>
      </c>
      <c r="R120" s="15">
        <v>87</v>
      </c>
      <c r="S120" s="15">
        <v>79</v>
      </c>
      <c r="T120" s="15">
        <v>80</v>
      </c>
      <c r="U120" s="15">
        <v>84</v>
      </c>
      <c r="V120" s="15">
        <v>60</v>
      </c>
      <c r="W120" s="15">
        <v>83</v>
      </c>
      <c r="X120" s="15">
        <v>80</v>
      </c>
      <c r="Y120" s="15">
        <v>80</v>
      </c>
      <c r="Z120" s="15">
        <v>86</v>
      </c>
      <c r="AA120" s="15">
        <v>87</v>
      </c>
      <c r="AB120" s="15">
        <v>62</v>
      </c>
      <c r="AC120" s="15">
        <v>77</v>
      </c>
      <c r="AD120" s="15">
        <v>85</v>
      </c>
      <c r="AE120" s="15">
        <v>77</v>
      </c>
      <c r="AF120" s="15">
        <v>48</v>
      </c>
      <c r="AG120" s="15">
        <v>52</v>
      </c>
      <c r="AH120" s="15">
        <v>70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1</v>
      </c>
      <c r="AR120" t="s">
        <v>1399</v>
      </c>
    </row>
    <row r="121" spans="1:44" x14ac:dyDescent="0.25">
      <c r="A121" s="15">
        <v>120</v>
      </c>
      <c r="B121" s="15" t="s">
        <v>284</v>
      </c>
      <c r="C121" s="16" t="s">
        <v>2048</v>
      </c>
      <c r="D121" s="22" t="e">
        <f>VLOOKUP(AR:AR,球员!A:F,6,FALSE)</f>
        <v>#N/A</v>
      </c>
      <c r="E121" s="16" t="s">
        <v>1887</v>
      </c>
      <c r="F121" s="16" t="s">
        <v>273</v>
      </c>
      <c r="G121" s="16" t="s">
        <v>68</v>
      </c>
      <c r="H121" s="15">
        <v>189</v>
      </c>
      <c r="I121" s="15">
        <v>79</v>
      </c>
      <c r="J121" s="15">
        <v>24</v>
      </c>
      <c r="K121" s="16" t="s">
        <v>47</v>
      </c>
      <c r="L121" s="21">
        <v>85</v>
      </c>
      <c r="M121" s="21">
        <v>33</v>
      </c>
      <c r="N121" s="21">
        <v>93</v>
      </c>
      <c r="O121" s="15">
        <v>75</v>
      </c>
      <c r="P121" s="15">
        <v>85</v>
      </c>
      <c r="Q121" s="15">
        <v>83</v>
      </c>
      <c r="R121" s="15">
        <v>78</v>
      </c>
      <c r="S121" s="15">
        <v>85</v>
      </c>
      <c r="T121" s="15">
        <v>79</v>
      </c>
      <c r="U121" s="15">
        <v>73</v>
      </c>
      <c r="V121" s="15">
        <v>86</v>
      </c>
      <c r="W121" s="15">
        <v>78</v>
      </c>
      <c r="X121" s="15">
        <v>77</v>
      </c>
      <c r="Y121" s="15">
        <v>83</v>
      </c>
      <c r="Z121" s="15">
        <v>80</v>
      </c>
      <c r="AA121" s="15">
        <v>82</v>
      </c>
      <c r="AB121" s="15">
        <v>81</v>
      </c>
      <c r="AC121" s="15">
        <v>85</v>
      </c>
      <c r="AD121" s="15">
        <v>80</v>
      </c>
      <c r="AE121" s="15">
        <v>85</v>
      </c>
      <c r="AF121" s="15">
        <v>73</v>
      </c>
      <c r="AG121" s="15">
        <v>77</v>
      </c>
      <c r="AH121" s="15">
        <v>72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1</v>
      </c>
      <c r="AR121" t="s">
        <v>2064</v>
      </c>
    </row>
    <row r="122" spans="1:44" x14ac:dyDescent="0.25">
      <c r="A122" s="19">
        <v>121</v>
      </c>
      <c r="B122" s="19" t="s">
        <v>584</v>
      </c>
      <c r="C122" s="20" t="s">
        <v>82</v>
      </c>
      <c r="D122" s="22">
        <f>VLOOKUP(AR:AR,球员!A:F,6,FALSE)</f>
        <v>2</v>
      </c>
      <c r="E122" s="16" t="s">
        <v>585</v>
      </c>
      <c r="F122" s="16" t="s">
        <v>225</v>
      </c>
      <c r="G122" s="16" t="s">
        <v>46</v>
      </c>
      <c r="H122" s="15">
        <v>173</v>
      </c>
      <c r="I122" s="15">
        <v>75</v>
      </c>
      <c r="J122" s="15">
        <v>25</v>
      </c>
      <c r="K122" s="16" t="s">
        <v>47</v>
      </c>
      <c r="L122" s="21">
        <v>85</v>
      </c>
      <c r="M122" s="21">
        <v>32</v>
      </c>
      <c r="N122" s="21">
        <v>92</v>
      </c>
      <c r="O122" s="15">
        <v>80</v>
      </c>
      <c r="P122" s="15">
        <v>86</v>
      </c>
      <c r="Q122" s="15">
        <v>82</v>
      </c>
      <c r="R122" s="15">
        <v>81</v>
      </c>
      <c r="S122" s="15">
        <v>87</v>
      </c>
      <c r="T122" s="15">
        <v>84</v>
      </c>
      <c r="U122" s="15">
        <v>76</v>
      </c>
      <c r="V122" s="15">
        <v>61</v>
      </c>
      <c r="W122" s="15">
        <v>83</v>
      </c>
      <c r="X122" s="15">
        <v>84</v>
      </c>
      <c r="Y122" s="15">
        <v>79</v>
      </c>
      <c r="Z122" s="15">
        <v>81</v>
      </c>
      <c r="AA122" s="15">
        <v>89</v>
      </c>
      <c r="AB122" s="15">
        <v>62</v>
      </c>
      <c r="AC122" s="15">
        <v>69</v>
      </c>
      <c r="AD122" s="15">
        <v>79</v>
      </c>
      <c r="AE122" s="15">
        <v>85</v>
      </c>
      <c r="AF122" s="15">
        <v>69</v>
      </c>
      <c r="AG122" s="15">
        <v>65</v>
      </c>
      <c r="AH122" s="15">
        <v>71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2</v>
      </c>
      <c r="AO122" s="15">
        <v>2</v>
      </c>
      <c r="AP122" s="15">
        <v>6</v>
      </c>
      <c r="AQ122" s="15">
        <v>3</v>
      </c>
      <c r="AR122" t="s">
        <v>1400</v>
      </c>
    </row>
    <row r="123" spans="1:44" x14ac:dyDescent="0.25">
      <c r="A123" s="19">
        <v>122</v>
      </c>
      <c r="B123" s="19" t="s">
        <v>185</v>
      </c>
      <c r="C123" s="20" t="s">
        <v>85</v>
      </c>
      <c r="D123" s="22">
        <f>VLOOKUP(AR:AR,球员!A:F,6,FALSE)</f>
        <v>2</v>
      </c>
      <c r="E123" s="16" t="s">
        <v>83</v>
      </c>
      <c r="F123" s="16" t="s">
        <v>64</v>
      </c>
      <c r="G123" s="16" t="s">
        <v>186</v>
      </c>
      <c r="H123" s="15">
        <v>179</v>
      </c>
      <c r="I123" s="15">
        <v>67</v>
      </c>
      <c r="J123" s="15">
        <v>28</v>
      </c>
      <c r="K123" s="16" t="s">
        <v>53</v>
      </c>
      <c r="L123" s="21">
        <v>85</v>
      </c>
      <c r="M123" s="21">
        <v>27</v>
      </c>
      <c r="N123" s="21">
        <v>92</v>
      </c>
      <c r="O123" s="15">
        <v>80</v>
      </c>
      <c r="P123" s="15">
        <v>89</v>
      </c>
      <c r="Q123" s="15">
        <v>89</v>
      </c>
      <c r="R123" s="15">
        <v>90</v>
      </c>
      <c r="S123" s="15">
        <v>79</v>
      </c>
      <c r="T123" s="15">
        <v>80</v>
      </c>
      <c r="U123" s="15">
        <v>80</v>
      </c>
      <c r="V123" s="15">
        <v>60</v>
      </c>
      <c r="W123" s="15">
        <v>79</v>
      </c>
      <c r="X123" s="15">
        <v>83</v>
      </c>
      <c r="Y123" s="15">
        <v>84</v>
      </c>
      <c r="Z123" s="15">
        <v>89</v>
      </c>
      <c r="AA123" s="15">
        <v>80</v>
      </c>
      <c r="AB123" s="15">
        <v>62</v>
      </c>
      <c r="AC123" s="15">
        <v>65</v>
      </c>
      <c r="AD123" s="15">
        <v>87</v>
      </c>
      <c r="AE123" s="15">
        <v>77</v>
      </c>
      <c r="AF123" s="15">
        <v>54</v>
      </c>
      <c r="AG123" s="15">
        <v>52</v>
      </c>
      <c r="AH123" s="15">
        <v>60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1</v>
      </c>
      <c r="AO123" s="15">
        <v>2</v>
      </c>
      <c r="AP123" s="15">
        <v>6</v>
      </c>
      <c r="AQ123" s="15">
        <v>2</v>
      </c>
      <c r="AR123" t="s">
        <v>1401</v>
      </c>
    </row>
    <row r="124" spans="1:44" x14ac:dyDescent="0.25">
      <c r="A124" s="19">
        <v>123</v>
      </c>
      <c r="B124" s="19" t="s">
        <v>285</v>
      </c>
      <c r="C124" s="20" t="s">
        <v>122</v>
      </c>
      <c r="D124" s="22">
        <f>VLOOKUP(AR:AR,球员!A:F,6,FALSE)</f>
        <v>3</v>
      </c>
      <c r="E124" s="16" t="s">
        <v>86</v>
      </c>
      <c r="F124" s="16" t="s">
        <v>64</v>
      </c>
      <c r="G124" s="16" t="s">
        <v>57</v>
      </c>
      <c r="H124" s="15">
        <v>188</v>
      </c>
      <c r="I124" s="15">
        <v>78</v>
      </c>
      <c r="J124" s="15">
        <v>26</v>
      </c>
      <c r="K124" s="16" t="s">
        <v>47</v>
      </c>
      <c r="L124" s="21">
        <v>85</v>
      </c>
      <c r="M124" s="21">
        <v>29</v>
      </c>
      <c r="N124" s="21">
        <v>92</v>
      </c>
      <c r="O124" s="15">
        <v>70</v>
      </c>
      <c r="P124" s="15">
        <v>82</v>
      </c>
      <c r="Q124" s="15">
        <v>75</v>
      </c>
      <c r="R124" s="15">
        <v>85</v>
      </c>
      <c r="S124" s="15">
        <v>83</v>
      </c>
      <c r="T124" s="15">
        <v>81</v>
      </c>
      <c r="U124" s="15">
        <v>68</v>
      </c>
      <c r="V124" s="15">
        <v>78</v>
      </c>
      <c r="W124" s="15">
        <v>71</v>
      </c>
      <c r="X124" s="15">
        <v>76</v>
      </c>
      <c r="Y124" s="15">
        <v>76</v>
      </c>
      <c r="Z124" s="15">
        <v>74</v>
      </c>
      <c r="AA124" s="15">
        <v>78</v>
      </c>
      <c r="AB124" s="15">
        <v>75</v>
      </c>
      <c r="AC124" s="15">
        <v>82</v>
      </c>
      <c r="AD124" s="15">
        <v>72</v>
      </c>
      <c r="AE124" s="15">
        <v>83</v>
      </c>
      <c r="AF124" s="15">
        <v>82</v>
      </c>
      <c r="AG124" s="15">
        <v>83</v>
      </c>
      <c r="AH124" s="15">
        <v>84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2</v>
      </c>
      <c r="AO124" s="15">
        <v>3</v>
      </c>
      <c r="AP124" s="15">
        <v>6</v>
      </c>
      <c r="AQ124" s="15">
        <v>3</v>
      </c>
      <c r="AR124" t="s">
        <v>1402</v>
      </c>
    </row>
    <row r="125" spans="1:44" x14ac:dyDescent="0.25">
      <c r="A125" s="15">
        <v>124</v>
      </c>
      <c r="B125" s="15" t="s">
        <v>467</v>
      </c>
      <c r="C125" s="16" t="s">
        <v>103</v>
      </c>
      <c r="D125" s="22" t="e">
        <f>VLOOKUP(AR:AR,球员!A:F,6,FALSE)</f>
        <v>#N/A</v>
      </c>
      <c r="E125" s="16" t="s">
        <v>86</v>
      </c>
      <c r="F125" s="16" t="s">
        <v>64</v>
      </c>
      <c r="G125" s="16" t="s">
        <v>468</v>
      </c>
      <c r="H125" s="15">
        <v>178</v>
      </c>
      <c r="I125" s="15">
        <v>64</v>
      </c>
      <c r="J125" s="15">
        <v>25</v>
      </c>
      <c r="K125" s="16" t="s">
        <v>53</v>
      </c>
      <c r="L125" s="21">
        <v>85</v>
      </c>
      <c r="M125" s="21">
        <v>32</v>
      </c>
      <c r="N125" s="21">
        <v>93</v>
      </c>
      <c r="O125" s="15">
        <v>71</v>
      </c>
      <c r="P125" s="15">
        <v>78</v>
      </c>
      <c r="Q125" s="15">
        <v>77</v>
      </c>
      <c r="R125" s="15">
        <v>79</v>
      </c>
      <c r="S125" s="15">
        <v>78</v>
      </c>
      <c r="T125" s="15">
        <v>84</v>
      </c>
      <c r="U125" s="15">
        <v>60</v>
      </c>
      <c r="V125" s="15">
        <v>64</v>
      </c>
      <c r="W125" s="15">
        <v>60</v>
      </c>
      <c r="X125" s="15">
        <v>81</v>
      </c>
      <c r="Y125" s="15">
        <v>88</v>
      </c>
      <c r="Z125" s="15">
        <v>85</v>
      </c>
      <c r="AA125" s="15">
        <v>77</v>
      </c>
      <c r="AB125" s="15">
        <v>64</v>
      </c>
      <c r="AC125" s="15">
        <v>70</v>
      </c>
      <c r="AD125" s="15">
        <v>72</v>
      </c>
      <c r="AE125" s="15">
        <v>92</v>
      </c>
      <c r="AF125" s="15">
        <v>82</v>
      </c>
      <c r="AG125" s="15">
        <v>84</v>
      </c>
      <c r="AH125" s="15">
        <v>90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1</v>
      </c>
      <c r="AO125" s="15">
        <v>2</v>
      </c>
      <c r="AP125" s="15">
        <v>6</v>
      </c>
      <c r="AQ125" s="15">
        <v>3</v>
      </c>
      <c r="AR125" t="s">
        <v>1403</v>
      </c>
    </row>
    <row r="126" spans="1:44" x14ac:dyDescent="0.25">
      <c r="A126" s="19">
        <v>125</v>
      </c>
      <c r="B126" s="19" t="s">
        <v>360</v>
      </c>
      <c r="C126" s="20" t="s">
        <v>89</v>
      </c>
      <c r="D126" s="22">
        <f>VLOOKUP(AR:AR,球员!A:F,6,FALSE)</f>
        <v>2</v>
      </c>
      <c r="E126" s="16" t="s">
        <v>50</v>
      </c>
      <c r="F126" s="16" t="s">
        <v>51</v>
      </c>
      <c r="G126" s="16" t="s">
        <v>80</v>
      </c>
      <c r="H126" s="15">
        <v>186</v>
      </c>
      <c r="I126" s="15">
        <v>81</v>
      </c>
      <c r="J126" s="15">
        <v>24</v>
      </c>
      <c r="K126" s="16" t="s">
        <v>53</v>
      </c>
      <c r="L126" s="21">
        <v>85</v>
      </c>
      <c r="M126" s="21">
        <v>33</v>
      </c>
      <c r="N126" s="21">
        <v>92</v>
      </c>
      <c r="O126" s="15">
        <v>63</v>
      </c>
      <c r="P126" s="15">
        <v>74</v>
      </c>
      <c r="Q126" s="15">
        <v>67</v>
      </c>
      <c r="R126" s="15">
        <v>76</v>
      </c>
      <c r="S126" s="15">
        <v>81</v>
      </c>
      <c r="T126" s="15">
        <v>75</v>
      </c>
      <c r="U126" s="15">
        <v>57</v>
      </c>
      <c r="V126" s="15">
        <v>86</v>
      </c>
      <c r="W126" s="15">
        <v>60</v>
      </c>
      <c r="X126" s="15">
        <v>62</v>
      </c>
      <c r="Y126" s="15">
        <v>77</v>
      </c>
      <c r="Z126" s="15">
        <v>73</v>
      </c>
      <c r="AA126" s="15">
        <v>78</v>
      </c>
      <c r="AB126" s="15">
        <v>88</v>
      </c>
      <c r="AC126" s="15">
        <v>86</v>
      </c>
      <c r="AD126" s="15">
        <v>70</v>
      </c>
      <c r="AE126" s="15">
        <v>84</v>
      </c>
      <c r="AF126" s="15">
        <v>89</v>
      </c>
      <c r="AG126" s="15">
        <v>88</v>
      </c>
      <c r="AH126" s="15">
        <v>82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3</v>
      </c>
      <c r="AO126" s="15">
        <v>4</v>
      </c>
      <c r="AP126" s="15">
        <v>6</v>
      </c>
      <c r="AQ126" s="15">
        <v>2</v>
      </c>
      <c r="AR126" t="s">
        <v>1404</v>
      </c>
    </row>
    <row r="127" spans="1:44" x14ac:dyDescent="0.25">
      <c r="A127" s="19">
        <v>126</v>
      </c>
      <c r="B127" s="19" t="s">
        <v>362</v>
      </c>
      <c r="C127" s="20" t="s">
        <v>89</v>
      </c>
      <c r="D127" s="22">
        <f>VLOOKUP(AR:AR,球员!A:F,6,FALSE)</f>
        <v>2</v>
      </c>
      <c r="E127" s="16" t="s">
        <v>1887</v>
      </c>
      <c r="F127" s="16" t="s">
        <v>273</v>
      </c>
      <c r="G127" s="16" t="s">
        <v>80</v>
      </c>
      <c r="H127" s="15">
        <v>182</v>
      </c>
      <c r="I127" s="15">
        <v>76</v>
      </c>
      <c r="J127" s="15">
        <v>23</v>
      </c>
      <c r="K127" s="16" t="s">
        <v>53</v>
      </c>
      <c r="L127" s="21">
        <v>85</v>
      </c>
      <c r="M127" s="21">
        <v>34</v>
      </c>
      <c r="N127" s="21">
        <v>93</v>
      </c>
      <c r="O127" s="15">
        <v>65</v>
      </c>
      <c r="P127" s="15">
        <v>78</v>
      </c>
      <c r="Q127" s="15">
        <v>75</v>
      </c>
      <c r="R127" s="15">
        <v>75</v>
      </c>
      <c r="S127" s="15">
        <v>77</v>
      </c>
      <c r="T127" s="15">
        <v>75</v>
      </c>
      <c r="U127" s="15">
        <v>57</v>
      </c>
      <c r="V127" s="15">
        <v>84</v>
      </c>
      <c r="W127" s="15">
        <v>61</v>
      </c>
      <c r="X127" s="15">
        <v>75</v>
      </c>
      <c r="Y127" s="15">
        <v>84</v>
      </c>
      <c r="Z127" s="15">
        <v>86</v>
      </c>
      <c r="AA127" s="15">
        <v>75</v>
      </c>
      <c r="AB127" s="15">
        <v>88</v>
      </c>
      <c r="AC127" s="15">
        <v>81</v>
      </c>
      <c r="AD127" s="15">
        <v>80</v>
      </c>
      <c r="AE127" s="15">
        <v>84</v>
      </c>
      <c r="AF127" s="15">
        <v>87</v>
      </c>
      <c r="AG127" s="15">
        <v>85</v>
      </c>
      <c r="AH127" s="15">
        <v>86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1</v>
      </c>
      <c r="AO127" s="15">
        <v>1</v>
      </c>
      <c r="AP127" s="15">
        <v>5</v>
      </c>
      <c r="AQ127" s="15">
        <v>1</v>
      </c>
      <c r="AR127" t="s">
        <v>1405</v>
      </c>
    </row>
    <row r="128" spans="1:44" x14ac:dyDescent="0.25">
      <c r="A128" s="19">
        <v>127</v>
      </c>
      <c r="B128" s="19" t="s">
        <v>220</v>
      </c>
      <c r="C128" s="20" t="s">
        <v>70</v>
      </c>
      <c r="D128" s="22">
        <f>VLOOKUP(AR:AR,球员!A:F,6,FALSE)</f>
        <v>3</v>
      </c>
      <c r="E128" s="16" t="s">
        <v>83</v>
      </c>
      <c r="F128" s="16" t="s">
        <v>64</v>
      </c>
      <c r="G128" s="16" t="s">
        <v>57</v>
      </c>
      <c r="H128" s="15">
        <v>175</v>
      </c>
      <c r="I128" s="15">
        <v>73</v>
      </c>
      <c r="J128" s="15">
        <v>22</v>
      </c>
      <c r="K128" s="16" t="s">
        <v>47</v>
      </c>
      <c r="L128" s="21">
        <v>85</v>
      </c>
      <c r="M128" s="21">
        <v>39</v>
      </c>
      <c r="N128" s="21">
        <v>95</v>
      </c>
      <c r="O128" s="15">
        <v>88</v>
      </c>
      <c r="P128" s="15">
        <v>84</v>
      </c>
      <c r="Q128" s="15">
        <v>85</v>
      </c>
      <c r="R128" s="15">
        <v>81</v>
      </c>
      <c r="S128" s="15">
        <v>74</v>
      </c>
      <c r="T128" s="15">
        <v>65</v>
      </c>
      <c r="U128" s="15">
        <v>85</v>
      </c>
      <c r="V128" s="15">
        <v>75</v>
      </c>
      <c r="W128" s="15">
        <v>70</v>
      </c>
      <c r="X128" s="15">
        <v>74</v>
      </c>
      <c r="Y128" s="15">
        <v>85</v>
      </c>
      <c r="Z128" s="15">
        <v>88</v>
      </c>
      <c r="AA128" s="15">
        <v>79</v>
      </c>
      <c r="AB128" s="15">
        <v>80</v>
      </c>
      <c r="AC128" s="15">
        <v>70</v>
      </c>
      <c r="AD128" s="15">
        <v>90</v>
      </c>
      <c r="AE128" s="15">
        <v>84</v>
      </c>
      <c r="AF128" s="15">
        <v>47</v>
      </c>
      <c r="AG128" s="15">
        <v>51</v>
      </c>
      <c r="AH128" s="15">
        <v>75</v>
      </c>
      <c r="AI128" s="15">
        <v>40</v>
      </c>
      <c r="AJ128" s="15">
        <v>40</v>
      </c>
      <c r="AK128" s="15">
        <v>40</v>
      </c>
      <c r="AL128" s="15">
        <v>40</v>
      </c>
      <c r="AM128" s="15">
        <v>40</v>
      </c>
      <c r="AN128" s="15">
        <v>2</v>
      </c>
      <c r="AO128" s="15">
        <v>3</v>
      </c>
      <c r="AP128" s="15">
        <v>6</v>
      </c>
      <c r="AQ128" s="15">
        <v>2</v>
      </c>
      <c r="AR128" t="s">
        <v>1406</v>
      </c>
    </row>
    <row r="129" spans="1:44" x14ac:dyDescent="0.25">
      <c r="A129" s="19">
        <v>128</v>
      </c>
      <c r="B129" s="19" t="s">
        <v>367</v>
      </c>
      <c r="C129" s="34" t="s">
        <v>62</v>
      </c>
      <c r="D129" s="22">
        <f>VLOOKUP(AR:AR,球员!A:F,6,FALSE)</f>
        <v>3</v>
      </c>
      <c r="E129" s="16" t="s">
        <v>304</v>
      </c>
      <c r="F129" s="16" t="s">
        <v>45</v>
      </c>
      <c r="G129" s="16" t="s">
        <v>99</v>
      </c>
      <c r="H129" s="15">
        <v>196</v>
      </c>
      <c r="I129" s="15">
        <v>76</v>
      </c>
      <c r="J129" s="15">
        <v>20</v>
      </c>
      <c r="K129" s="16" t="s">
        <v>47</v>
      </c>
      <c r="L129" s="21">
        <v>85</v>
      </c>
      <c r="M129" s="21">
        <v>47</v>
      </c>
      <c r="N129" s="21">
        <v>93</v>
      </c>
      <c r="O129" s="15">
        <v>40</v>
      </c>
      <c r="P129" s="15">
        <v>60</v>
      </c>
      <c r="Q129" s="15">
        <v>51</v>
      </c>
      <c r="R129" s="15">
        <v>51</v>
      </c>
      <c r="S129" s="15">
        <v>61</v>
      </c>
      <c r="T129" s="15">
        <v>60</v>
      </c>
      <c r="U129" s="15">
        <v>40</v>
      </c>
      <c r="V129" s="15">
        <v>72</v>
      </c>
      <c r="W129" s="15">
        <v>60</v>
      </c>
      <c r="X129" s="15">
        <v>56</v>
      </c>
      <c r="Y129" s="15">
        <v>62</v>
      </c>
      <c r="Z129" s="15">
        <v>69</v>
      </c>
      <c r="AA129" s="15">
        <v>81</v>
      </c>
      <c r="AB129" s="15">
        <v>80</v>
      </c>
      <c r="AC129" s="15">
        <v>81</v>
      </c>
      <c r="AD129" s="15">
        <v>70</v>
      </c>
      <c r="AE129" s="15">
        <v>72</v>
      </c>
      <c r="AF129" s="15">
        <v>63</v>
      </c>
      <c r="AG129" s="15">
        <v>65</v>
      </c>
      <c r="AH129" s="15">
        <v>55</v>
      </c>
      <c r="AI129" s="15">
        <v>91</v>
      </c>
      <c r="AJ129" s="15">
        <v>90</v>
      </c>
      <c r="AK129" s="15">
        <v>89</v>
      </c>
      <c r="AL129" s="15">
        <v>96</v>
      </c>
      <c r="AM129" s="15">
        <v>92</v>
      </c>
      <c r="AN129" s="15">
        <v>2</v>
      </c>
      <c r="AO129" s="15">
        <v>2</v>
      </c>
      <c r="AP129" s="15">
        <v>7</v>
      </c>
      <c r="AQ129" s="15">
        <v>3</v>
      </c>
      <c r="AR129" t="s">
        <v>1407</v>
      </c>
    </row>
    <row r="130" spans="1:44" x14ac:dyDescent="0.25">
      <c r="A130" s="15">
        <v>129</v>
      </c>
      <c r="B130" s="15" t="s">
        <v>702</v>
      </c>
      <c r="C130" s="23" t="s">
        <v>2048</v>
      </c>
      <c r="D130" s="22" t="e">
        <f>VLOOKUP(AR:AR,球员!A:F,6,FALSE)</f>
        <v>#N/A</v>
      </c>
      <c r="E130" s="16" t="s">
        <v>50</v>
      </c>
      <c r="F130" s="16" t="s">
        <v>51</v>
      </c>
      <c r="G130" s="16" t="s">
        <v>135</v>
      </c>
      <c r="H130" s="15">
        <v>180</v>
      </c>
      <c r="I130" s="15">
        <v>68</v>
      </c>
      <c r="J130" s="15">
        <v>22</v>
      </c>
      <c r="K130" s="16" t="s">
        <v>47</v>
      </c>
      <c r="L130" s="21">
        <v>85</v>
      </c>
      <c r="M130" s="21">
        <v>39</v>
      </c>
      <c r="N130" s="21">
        <v>93</v>
      </c>
      <c r="O130" s="15">
        <v>77</v>
      </c>
      <c r="P130" s="15">
        <v>86</v>
      </c>
      <c r="Q130" s="15">
        <v>85</v>
      </c>
      <c r="R130" s="15">
        <v>88</v>
      </c>
      <c r="S130" s="15">
        <v>85</v>
      </c>
      <c r="T130" s="15">
        <v>80</v>
      </c>
      <c r="U130" s="15">
        <v>67</v>
      </c>
      <c r="V130" s="15">
        <v>74</v>
      </c>
      <c r="W130" s="15">
        <v>70</v>
      </c>
      <c r="X130" s="15">
        <v>71</v>
      </c>
      <c r="Y130" s="15">
        <v>81</v>
      </c>
      <c r="Z130" s="15">
        <v>83</v>
      </c>
      <c r="AA130" s="15">
        <v>74</v>
      </c>
      <c r="AB130" s="15">
        <v>78</v>
      </c>
      <c r="AC130" s="15">
        <v>72</v>
      </c>
      <c r="AD130" s="15">
        <v>80</v>
      </c>
      <c r="AE130" s="15">
        <v>84</v>
      </c>
      <c r="AF130" s="15">
        <v>70</v>
      </c>
      <c r="AG130" s="15">
        <v>75</v>
      </c>
      <c r="AH130" s="15">
        <v>78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3</v>
      </c>
      <c r="AO130" s="15">
        <v>3</v>
      </c>
      <c r="AP130" s="15">
        <v>6</v>
      </c>
      <c r="AQ130" s="15">
        <v>2</v>
      </c>
      <c r="AR130" t="s">
        <v>2065</v>
      </c>
    </row>
    <row r="131" spans="1:44" x14ac:dyDescent="0.25">
      <c r="A131" s="19">
        <v>130</v>
      </c>
      <c r="B131" s="19" t="s">
        <v>487</v>
      </c>
      <c r="C131" s="20" t="s">
        <v>122</v>
      </c>
      <c r="D131" s="22">
        <f>VLOOKUP(AR:AR,球员!A:F,6,FALSE)</f>
        <v>2</v>
      </c>
      <c r="E131" s="16" t="s">
        <v>83</v>
      </c>
      <c r="F131" s="16" t="s">
        <v>64</v>
      </c>
      <c r="G131" s="16" t="s">
        <v>65</v>
      </c>
      <c r="H131" s="15">
        <v>191</v>
      </c>
      <c r="I131" s="15">
        <v>82</v>
      </c>
      <c r="J131" s="15">
        <v>23</v>
      </c>
      <c r="K131" s="16" t="s">
        <v>47</v>
      </c>
      <c r="L131" s="21">
        <v>85</v>
      </c>
      <c r="M131" s="21">
        <v>34</v>
      </c>
      <c r="N131" s="21">
        <v>93</v>
      </c>
      <c r="O131" s="15">
        <v>64</v>
      </c>
      <c r="P131" s="15">
        <v>85</v>
      </c>
      <c r="Q131" s="15">
        <v>72</v>
      </c>
      <c r="R131" s="15">
        <v>80</v>
      </c>
      <c r="S131" s="15">
        <v>89</v>
      </c>
      <c r="T131" s="15">
        <v>85</v>
      </c>
      <c r="U131" s="15">
        <v>58</v>
      </c>
      <c r="V131" s="15">
        <v>76</v>
      </c>
      <c r="W131" s="15">
        <v>70</v>
      </c>
      <c r="X131" s="15">
        <v>61</v>
      </c>
      <c r="Y131" s="15">
        <v>77</v>
      </c>
      <c r="Z131" s="15">
        <v>75</v>
      </c>
      <c r="AA131" s="15">
        <v>71</v>
      </c>
      <c r="AB131" s="15">
        <v>75</v>
      </c>
      <c r="AC131" s="15">
        <v>79</v>
      </c>
      <c r="AD131" s="15">
        <v>72</v>
      </c>
      <c r="AE131" s="15">
        <v>87</v>
      </c>
      <c r="AF131" s="15">
        <v>88</v>
      </c>
      <c r="AG131" s="15">
        <v>89</v>
      </c>
      <c r="AH131" s="15">
        <v>86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3</v>
      </c>
      <c r="AR131" t="s">
        <v>1408</v>
      </c>
    </row>
    <row r="132" spans="1:44" x14ac:dyDescent="0.25">
      <c r="A132" s="19">
        <v>131</v>
      </c>
      <c r="B132" s="19" t="s">
        <v>297</v>
      </c>
      <c r="C132" s="20" t="s">
        <v>89</v>
      </c>
      <c r="D132" s="22">
        <f>VLOOKUP(AR:AR,球员!A:F,6,FALSE)</f>
        <v>2</v>
      </c>
      <c r="E132" s="16" t="s">
        <v>1887</v>
      </c>
      <c r="F132" s="16" t="s">
        <v>273</v>
      </c>
      <c r="G132" s="16" t="s">
        <v>68</v>
      </c>
      <c r="H132" s="15">
        <v>195</v>
      </c>
      <c r="I132" s="15">
        <v>97</v>
      </c>
      <c r="J132" s="15">
        <v>24</v>
      </c>
      <c r="K132" s="16" t="s">
        <v>47</v>
      </c>
      <c r="L132" s="21">
        <v>85</v>
      </c>
      <c r="M132" s="21">
        <v>33</v>
      </c>
      <c r="N132" s="21">
        <v>92</v>
      </c>
      <c r="O132" s="15">
        <v>63</v>
      </c>
      <c r="P132" s="15">
        <v>70</v>
      </c>
      <c r="Q132" s="15">
        <v>66</v>
      </c>
      <c r="R132" s="15">
        <v>63</v>
      </c>
      <c r="S132" s="15">
        <v>75</v>
      </c>
      <c r="T132" s="15">
        <v>72</v>
      </c>
      <c r="U132" s="15">
        <v>60</v>
      </c>
      <c r="V132" s="15">
        <v>92</v>
      </c>
      <c r="W132" s="15">
        <v>60</v>
      </c>
      <c r="X132" s="15">
        <v>66</v>
      </c>
      <c r="Y132" s="15">
        <v>76</v>
      </c>
      <c r="Z132" s="15">
        <v>71</v>
      </c>
      <c r="AA132" s="15">
        <v>85</v>
      </c>
      <c r="AB132" s="15">
        <v>83</v>
      </c>
      <c r="AC132" s="15">
        <v>91</v>
      </c>
      <c r="AD132" s="15">
        <v>70</v>
      </c>
      <c r="AE132" s="15">
        <v>76</v>
      </c>
      <c r="AF132" s="15">
        <v>86</v>
      </c>
      <c r="AG132" s="15">
        <v>88</v>
      </c>
      <c r="AH132" s="15">
        <v>90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2</v>
      </c>
      <c r="AP132" s="15">
        <v>6</v>
      </c>
      <c r="AQ132" s="15">
        <v>2</v>
      </c>
      <c r="AR132" t="s">
        <v>1409</v>
      </c>
    </row>
    <row r="133" spans="1:44" x14ac:dyDescent="0.25">
      <c r="A133" s="19">
        <v>132</v>
      </c>
      <c r="B133" s="19" t="s">
        <v>222</v>
      </c>
      <c r="C133" s="34" t="s">
        <v>70</v>
      </c>
      <c r="D133" s="22">
        <f>VLOOKUP(AR:AR,球员!A:F,6,FALSE)</f>
        <v>2</v>
      </c>
      <c r="E133" s="16" t="s">
        <v>67</v>
      </c>
      <c r="F133" s="16" t="s">
        <v>67</v>
      </c>
      <c r="G133" s="16" t="s">
        <v>68</v>
      </c>
      <c r="H133" s="15">
        <v>180</v>
      </c>
      <c r="I133" s="15">
        <v>75</v>
      </c>
      <c r="J133" s="15">
        <v>23</v>
      </c>
      <c r="K133" s="16" t="s">
        <v>47</v>
      </c>
      <c r="L133" s="21">
        <v>85</v>
      </c>
      <c r="M133" s="21">
        <v>34</v>
      </c>
      <c r="N133" s="21">
        <v>93</v>
      </c>
      <c r="O133" s="15">
        <v>86</v>
      </c>
      <c r="P133" s="15">
        <v>77</v>
      </c>
      <c r="Q133" s="15">
        <v>84</v>
      </c>
      <c r="R133" s="15">
        <v>75</v>
      </c>
      <c r="S133" s="15">
        <v>72</v>
      </c>
      <c r="T133" s="15">
        <v>60</v>
      </c>
      <c r="U133" s="15">
        <v>84</v>
      </c>
      <c r="V133" s="15">
        <v>79</v>
      </c>
      <c r="W133" s="15">
        <v>74</v>
      </c>
      <c r="X133" s="15">
        <v>68</v>
      </c>
      <c r="Y133" s="15">
        <v>92</v>
      </c>
      <c r="Z133" s="15">
        <v>95</v>
      </c>
      <c r="AA133" s="15">
        <v>79</v>
      </c>
      <c r="AB133" s="15">
        <v>85</v>
      </c>
      <c r="AC133" s="15">
        <v>76</v>
      </c>
      <c r="AD133" s="15">
        <v>86</v>
      </c>
      <c r="AE133" s="15">
        <v>89</v>
      </c>
      <c r="AF133" s="15">
        <v>58</v>
      </c>
      <c r="AG133" s="15">
        <v>57</v>
      </c>
      <c r="AH133" s="15">
        <v>49</v>
      </c>
      <c r="AI133" s="15">
        <v>40</v>
      </c>
      <c r="AJ133" s="15">
        <v>40</v>
      </c>
      <c r="AK133" s="15">
        <v>40</v>
      </c>
      <c r="AL133" s="15">
        <v>40</v>
      </c>
      <c r="AM133" s="15">
        <v>40</v>
      </c>
      <c r="AN133" s="15">
        <v>2</v>
      </c>
      <c r="AO133" s="15">
        <v>3</v>
      </c>
      <c r="AP133" s="15">
        <v>6</v>
      </c>
      <c r="AQ133" s="15">
        <v>3</v>
      </c>
      <c r="AR133" t="s">
        <v>1410</v>
      </c>
    </row>
    <row r="134" spans="1:44" x14ac:dyDescent="0.25">
      <c r="A134" s="19">
        <v>133</v>
      </c>
      <c r="B134" s="19" t="s">
        <v>146</v>
      </c>
      <c r="C134" s="20" t="s">
        <v>62</v>
      </c>
      <c r="D134" s="22">
        <f>VLOOKUP(AR:AR,球员!A:F,6,FALSE)</f>
        <v>2</v>
      </c>
      <c r="E134" s="16" t="s">
        <v>44</v>
      </c>
      <c r="F134" s="16" t="s">
        <v>45</v>
      </c>
      <c r="G134" s="16" t="s">
        <v>99</v>
      </c>
      <c r="H134" s="15">
        <v>191</v>
      </c>
      <c r="I134" s="15">
        <v>83</v>
      </c>
      <c r="J134" s="15">
        <v>41</v>
      </c>
      <c r="K134" s="16" t="s">
        <v>47</v>
      </c>
      <c r="L134" s="21">
        <v>84</v>
      </c>
      <c r="M134" s="21">
        <v>13</v>
      </c>
      <c r="N134" s="21">
        <v>86</v>
      </c>
      <c r="O134" s="15">
        <v>40</v>
      </c>
      <c r="P134" s="15">
        <v>60</v>
      </c>
      <c r="Q134" s="15">
        <v>51</v>
      </c>
      <c r="R134" s="15">
        <v>49</v>
      </c>
      <c r="S134" s="15">
        <v>60</v>
      </c>
      <c r="T134" s="15">
        <v>62</v>
      </c>
      <c r="U134" s="15">
        <v>40</v>
      </c>
      <c r="V134" s="15">
        <v>70</v>
      </c>
      <c r="W134" s="15">
        <v>60</v>
      </c>
      <c r="X134" s="15">
        <v>56</v>
      </c>
      <c r="Y134" s="15">
        <v>54</v>
      </c>
      <c r="Z134" s="15">
        <v>50</v>
      </c>
      <c r="AA134" s="15">
        <v>80</v>
      </c>
      <c r="AB134" s="15">
        <v>77</v>
      </c>
      <c r="AC134" s="15">
        <v>83</v>
      </c>
      <c r="AD134" s="15">
        <v>64</v>
      </c>
      <c r="AE134" s="15">
        <v>60</v>
      </c>
      <c r="AF134" s="15">
        <v>54</v>
      </c>
      <c r="AG134" s="15">
        <v>55</v>
      </c>
      <c r="AH134" s="15">
        <v>51</v>
      </c>
      <c r="AI134" s="15">
        <v>97</v>
      </c>
      <c r="AJ134" s="15">
        <v>85</v>
      </c>
      <c r="AK134" s="15">
        <v>87</v>
      </c>
      <c r="AL134" s="15">
        <v>89</v>
      </c>
      <c r="AM134" s="15">
        <v>89</v>
      </c>
      <c r="AN134" s="15">
        <v>2</v>
      </c>
      <c r="AO134" s="15">
        <v>2</v>
      </c>
      <c r="AP134" s="15">
        <v>7</v>
      </c>
      <c r="AQ134" s="15">
        <v>3</v>
      </c>
      <c r="AR134" t="s">
        <v>1411</v>
      </c>
    </row>
    <row r="135" spans="1:44" x14ac:dyDescent="0.25">
      <c r="A135" s="19">
        <v>134</v>
      </c>
      <c r="B135" s="19" t="s">
        <v>192</v>
      </c>
      <c r="C135" s="20" t="s">
        <v>89</v>
      </c>
      <c r="D135" s="22">
        <f>VLOOKUP(AR:AR,球员!A:F,6,FALSE)</f>
        <v>2</v>
      </c>
      <c r="E135" s="16" t="s">
        <v>737</v>
      </c>
      <c r="F135" s="16" t="s">
        <v>516</v>
      </c>
      <c r="G135" s="16" t="s">
        <v>75</v>
      </c>
      <c r="H135" s="15">
        <v>193</v>
      </c>
      <c r="I135" s="15">
        <v>85</v>
      </c>
      <c r="J135" s="15">
        <v>33</v>
      </c>
      <c r="K135" s="16" t="s">
        <v>47</v>
      </c>
      <c r="L135" s="21">
        <v>84</v>
      </c>
      <c r="M135" s="21">
        <v>25</v>
      </c>
      <c r="N135" s="21">
        <v>91</v>
      </c>
      <c r="O135" s="15">
        <v>59</v>
      </c>
      <c r="P135" s="15">
        <v>72</v>
      </c>
      <c r="Q135" s="15">
        <v>65</v>
      </c>
      <c r="R135" s="15">
        <v>70</v>
      </c>
      <c r="S135" s="15">
        <v>75</v>
      </c>
      <c r="T135" s="15">
        <v>73</v>
      </c>
      <c r="U135" s="15">
        <v>57</v>
      </c>
      <c r="V135" s="15">
        <v>89</v>
      </c>
      <c r="W135" s="15">
        <v>62</v>
      </c>
      <c r="X135" s="15">
        <v>64</v>
      </c>
      <c r="Y135" s="15">
        <v>72</v>
      </c>
      <c r="Z135" s="15">
        <v>67</v>
      </c>
      <c r="AA135" s="15">
        <v>83</v>
      </c>
      <c r="AB135" s="15">
        <v>81</v>
      </c>
      <c r="AC135" s="15">
        <v>91</v>
      </c>
      <c r="AD135" s="15">
        <v>62</v>
      </c>
      <c r="AE135" s="15">
        <v>72</v>
      </c>
      <c r="AF135" s="15">
        <v>93</v>
      </c>
      <c r="AG135" s="15">
        <v>90</v>
      </c>
      <c r="AH135" s="15">
        <v>91</v>
      </c>
      <c r="AI135" s="15">
        <v>40</v>
      </c>
      <c r="AJ135" s="15">
        <v>40</v>
      </c>
      <c r="AK135" s="15">
        <v>40</v>
      </c>
      <c r="AL135" s="15">
        <v>40</v>
      </c>
      <c r="AM135" s="15">
        <v>40</v>
      </c>
      <c r="AN135" s="15">
        <v>2</v>
      </c>
      <c r="AO135" s="15">
        <v>2</v>
      </c>
      <c r="AP135" s="15">
        <v>6</v>
      </c>
      <c r="AQ135" s="15">
        <v>1</v>
      </c>
      <c r="AR135" t="s">
        <v>1412</v>
      </c>
    </row>
    <row r="136" spans="1:44" x14ac:dyDescent="0.25">
      <c r="A136" s="19">
        <v>135</v>
      </c>
      <c r="B136" s="19" t="s">
        <v>384</v>
      </c>
      <c r="C136" s="20" t="s">
        <v>62</v>
      </c>
      <c r="D136" s="22">
        <f>VLOOKUP(AR:AR,球员!A:F,6,FALSE)</f>
        <v>2</v>
      </c>
      <c r="E136" s="16" t="s">
        <v>354</v>
      </c>
      <c r="F136" s="16" t="s">
        <v>64</v>
      </c>
      <c r="G136" s="16" t="s">
        <v>128</v>
      </c>
      <c r="H136" s="15">
        <v>189</v>
      </c>
      <c r="I136" s="15">
        <v>89</v>
      </c>
      <c r="J136" s="15">
        <v>33</v>
      </c>
      <c r="K136" s="16" t="s">
        <v>47</v>
      </c>
      <c r="L136" s="21">
        <v>84</v>
      </c>
      <c r="M136" s="21">
        <v>25</v>
      </c>
      <c r="N136" s="21">
        <v>89</v>
      </c>
      <c r="O136" s="15">
        <v>44</v>
      </c>
      <c r="P136" s="15">
        <v>55</v>
      </c>
      <c r="Q136" s="15">
        <v>46</v>
      </c>
      <c r="R136" s="15">
        <v>46</v>
      </c>
      <c r="S136" s="15">
        <v>58</v>
      </c>
      <c r="T136" s="15">
        <v>61</v>
      </c>
      <c r="U136" s="15">
        <v>44</v>
      </c>
      <c r="V136" s="15">
        <v>60</v>
      </c>
      <c r="W136" s="15">
        <v>55</v>
      </c>
      <c r="X136" s="15">
        <v>43</v>
      </c>
      <c r="Y136" s="15">
        <v>68</v>
      </c>
      <c r="Z136" s="15">
        <v>67</v>
      </c>
      <c r="AA136" s="15">
        <v>66</v>
      </c>
      <c r="AB136" s="15">
        <v>70</v>
      </c>
      <c r="AC136" s="15">
        <v>82</v>
      </c>
      <c r="AD136" s="15">
        <v>67</v>
      </c>
      <c r="AE136" s="15">
        <v>55</v>
      </c>
      <c r="AF136" s="15">
        <v>51</v>
      </c>
      <c r="AG136" s="15">
        <v>52</v>
      </c>
      <c r="AH136" s="15">
        <v>47</v>
      </c>
      <c r="AI136" s="15">
        <v>89</v>
      </c>
      <c r="AJ136" s="15">
        <v>89</v>
      </c>
      <c r="AK136" s="15">
        <v>90</v>
      </c>
      <c r="AL136" s="15">
        <v>96</v>
      </c>
      <c r="AM136" s="15">
        <v>93</v>
      </c>
      <c r="AN136" s="15">
        <v>2</v>
      </c>
      <c r="AO136" s="15">
        <v>2</v>
      </c>
      <c r="AP136" s="15">
        <v>5</v>
      </c>
      <c r="AQ136" s="15">
        <v>2</v>
      </c>
      <c r="AR136" t="s">
        <v>1413</v>
      </c>
    </row>
    <row r="137" spans="1:44" x14ac:dyDescent="0.25">
      <c r="A137" s="15">
        <v>136</v>
      </c>
      <c r="B137" s="15" t="s">
        <v>1414</v>
      </c>
      <c r="C137" s="16" t="s">
        <v>43</v>
      </c>
      <c r="D137" s="22" t="e">
        <f>VLOOKUP(AR:AR,球员!A:F,6,FALSE)</f>
        <v>#N/A</v>
      </c>
      <c r="E137" s="16" t="s">
        <v>495</v>
      </c>
      <c r="F137" s="16" t="s">
        <v>45</v>
      </c>
      <c r="G137" s="16" t="s">
        <v>80</v>
      </c>
      <c r="H137" s="15">
        <v>170</v>
      </c>
      <c r="I137" s="15">
        <v>72</v>
      </c>
      <c r="J137" s="15">
        <v>36</v>
      </c>
      <c r="K137" s="16" t="s">
        <v>47</v>
      </c>
      <c r="L137" s="21">
        <v>84</v>
      </c>
      <c r="M137" s="21">
        <v>20</v>
      </c>
      <c r="N137" s="21">
        <v>89</v>
      </c>
      <c r="O137" s="15">
        <v>78</v>
      </c>
      <c r="P137" s="15">
        <v>90</v>
      </c>
      <c r="Q137" s="15">
        <v>92</v>
      </c>
      <c r="R137" s="15">
        <v>88</v>
      </c>
      <c r="S137" s="15">
        <v>83</v>
      </c>
      <c r="T137" s="15">
        <v>79</v>
      </c>
      <c r="U137" s="15">
        <v>80</v>
      </c>
      <c r="V137" s="15">
        <v>51</v>
      </c>
      <c r="W137" s="15">
        <v>82</v>
      </c>
      <c r="X137" s="15">
        <v>85</v>
      </c>
      <c r="Y137" s="15">
        <v>79</v>
      </c>
      <c r="Z137" s="15">
        <v>85</v>
      </c>
      <c r="AA137" s="15">
        <v>78</v>
      </c>
      <c r="AB137" s="15">
        <v>60</v>
      </c>
      <c r="AC137" s="15">
        <v>65</v>
      </c>
      <c r="AD137" s="15">
        <v>87</v>
      </c>
      <c r="AE137" s="15">
        <v>65</v>
      </c>
      <c r="AF137" s="15">
        <v>56</v>
      </c>
      <c r="AG137" s="15">
        <v>54</v>
      </c>
      <c r="AH137" s="15">
        <v>77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3</v>
      </c>
      <c r="AO137" s="15">
        <v>3</v>
      </c>
      <c r="AP137" s="15">
        <v>6</v>
      </c>
      <c r="AQ137" s="15">
        <v>1</v>
      </c>
      <c r="AR137" t="s">
        <v>1415</v>
      </c>
    </row>
    <row r="138" spans="1:44" x14ac:dyDescent="0.25">
      <c r="A138" s="19">
        <v>137</v>
      </c>
      <c r="B138" s="19" t="s">
        <v>505</v>
      </c>
      <c r="C138" s="20" t="s">
        <v>2048</v>
      </c>
      <c r="D138" s="22">
        <f>VLOOKUP(AR:AR,球员!A:F,6,FALSE)</f>
        <v>2</v>
      </c>
      <c r="E138" s="16" t="s">
        <v>1898</v>
      </c>
      <c r="F138" s="16" t="s">
        <v>64</v>
      </c>
      <c r="G138" s="16" t="s">
        <v>46</v>
      </c>
      <c r="H138" s="15">
        <v>170</v>
      </c>
      <c r="I138" s="15">
        <v>61</v>
      </c>
      <c r="J138" s="15">
        <v>33</v>
      </c>
      <c r="K138" s="16" t="s">
        <v>47</v>
      </c>
      <c r="L138" s="21">
        <v>84</v>
      </c>
      <c r="M138" s="21">
        <v>25</v>
      </c>
      <c r="N138" s="21">
        <v>90</v>
      </c>
      <c r="O138" s="15">
        <v>75</v>
      </c>
      <c r="P138" s="15">
        <v>85</v>
      </c>
      <c r="Q138" s="15">
        <v>81</v>
      </c>
      <c r="R138" s="15">
        <v>76</v>
      </c>
      <c r="S138" s="15">
        <v>86</v>
      </c>
      <c r="T138" s="15">
        <v>85</v>
      </c>
      <c r="U138" s="15">
        <v>74</v>
      </c>
      <c r="V138" s="15">
        <v>70</v>
      </c>
      <c r="W138" s="15">
        <v>81</v>
      </c>
      <c r="X138" s="15">
        <v>85</v>
      </c>
      <c r="Y138" s="15">
        <v>69</v>
      </c>
      <c r="Z138" s="15">
        <v>71</v>
      </c>
      <c r="AA138" s="15">
        <v>77</v>
      </c>
      <c r="AB138" s="15">
        <v>76</v>
      </c>
      <c r="AC138" s="15">
        <v>66</v>
      </c>
      <c r="AD138" s="15">
        <v>85</v>
      </c>
      <c r="AE138" s="15">
        <v>82</v>
      </c>
      <c r="AF138" s="15">
        <v>74</v>
      </c>
      <c r="AG138" s="15">
        <v>74</v>
      </c>
      <c r="AH138" s="15">
        <v>73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2</v>
      </c>
      <c r="AO138" s="15">
        <v>3</v>
      </c>
      <c r="AP138" s="15">
        <v>5</v>
      </c>
      <c r="AQ138" s="15">
        <v>2</v>
      </c>
      <c r="AR138" t="s">
        <v>2066</v>
      </c>
    </row>
    <row r="139" spans="1:44" x14ac:dyDescent="0.25">
      <c r="A139" s="15">
        <v>138</v>
      </c>
      <c r="B139" s="15" t="s">
        <v>509</v>
      </c>
      <c r="C139" s="16" t="s">
        <v>70</v>
      </c>
      <c r="D139" s="22" t="e">
        <f>VLOOKUP(AR:AR,球员!A:F,6,FALSE)</f>
        <v>#N/A</v>
      </c>
      <c r="E139" s="16" t="s">
        <v>510</v>
      </c>
      <c r="F139" s="16" t="s">
        <v>45</v>
      </c>
      <c r="G139" s="16" t="s">
        <v>99</v>
      </c>
      <c r="H139" s="15">
        <v>180</v>
      </c>
      <c r="I139" s="15">
        <v>79</v>
      </c>
      <c r="J139" s="15">
        <v>36</v>
      </c>
      <c r="K139" s="16" t="s">
        <v>47</v>
      </c>
      <c r="L139" s="21">
        <v>84</v>
      </c>
      <c r="M139" s="21">
        <v>20</v>
      </c>
      <c r="N139" s="21">
        <v>89</v>
      </c>
      <c r="O139" s="15">
        <v>87</v>
      </c>
      <c r="P139" s="15">
        <v>83</v>
      </c>
      <c r="Q139" s="15">
        <v>78</v>
      </c>
      <c r="R139" s="15">
        <v>80</v>
      </c>
      <c r="S139" s="15">
        <v>76</v>
      </c>
      <c r="T139" s="15">
        <v>74</v>
      </c>
      <c r="U139" s="15">
        <v>86</v>
      </c>
      <c r="V139" s="15">
        <v>77</v>
      </c>
      <c r="W139" s="15">
        <v>80</v>
      </c>
      <c r="X139" s="15">
        <v>80</v>
      </c>
      <c r="Y139" s="15">
        <v>72</v>
      </c>
      <c r="Z139" s="15">
        <v>76</v>
      </c>
      <c r="AA139" s="15">
        <v>86</v>
      </c>
      <c r="AB139" s="15">
        <v>75</v>
      </c>
      <c r="AC139" s="15">
        <v>79</v>
      </c>
      <c r="AD139" s="15">
        <v>77</v>
      </c>
      <c r="AE139" s="15">
        <v>80</v>
      </c>
      <c r="AF139" s="15">
        <v>55</v>
      </c>
      <c r="AG139" s="15">
        <v>51</v>
      </c>
      <c r="AH139" s="15">
        <v>62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3</v>
      </c>
      <c r="AP139" s="15">
        <v>7</v>
      </c>
      <c r="AQ139" s="15">
        <v>3</v>
      </c>
      <c r="AR139" t="s">
        <v>1416</v>
      </c>
    </row>
    <row r="140" spans="1:44" x14ac:dyDescent="0.25">
      <c r="A140" s="19">
        <v>139</v>
      </c>
      <c r="B140" s="19" t="s">
        <v>101</v>
      </c>
      <c r="C140" s="20" t="s">
        <v>70</v>
      </c>
      <c r="D140" s="22">
        <f>VLOOKUP(AR:AR,球员!A:F,6,FALSE)</f>
        <v>2</v>
      </c>
      <c r="E140" s="16" t="s">
        <v>44</v>
      </c>
      <c r="F140" s="16" t="s">
        <v>45</v>
      </c>
      <c r="G140" s="16" t="s">
        <v>52</v>
      </c>
      <c r="H140" s="15">
        <v>184</v>
      </c>
      <c r="I140" s="15">
        <v>82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91</v>
      </c>
      <c r="P140" s="15">
        <v>82</v>
      </c>
      <c r="Q140" s="15">
        <v>79</v>
      </c>
      <c r="R140" s="15">
        <v>84</v>
      </c>
      <c r="S140" s="15">
        <v>75</v>
      </c>
      <c r="T140" s="15">
        <v>68</v>
      </c>
      <c r="U140" s="15">
        <v>85</v>
      </c>
      <c r="V140" s="15">
        <v>80</v>
      </c>
      <c r="W140" s="15">
        <v>67</v>
      </c>
      <c r="X140" s="15">
        <v>76</v>
      </c>
      <c r="Y140" s="15">
        <v>72</v>
      </c>
      <c r="Z140" s="15">
        <v>68</v>
      </c>
      <c r="AA140" s="15">
        <v>87</v>
      </c>
      <c r="AB140" s="15">
        <v>78</v>
      </c>
      <c r="AC140" s="15">
        <v>85</v>
      </c>
      <c r="AD140" s="15">
        <v>70</v>
      </c>
      <c r="AE140" s="15">
        <v>73</v>
      </c>
      <c r="AF140" s="15">
        <v>47</v>
      </c>
      <c r="AG140" s="15">
        <v>52</v>
      </c>
      <c r="AH140" s="15">
        <v>60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3</v>
      </c>
      <c r="AO140" s="15">
        <v>4</v>
      </c>
      <c r="AP140" s="15">
        <v>5</v>
      </c>
      <c r="AQ140" s="15">
        <v>3</v>
      </c>
      <c r="AR140" t="s">
        <v>1417</v>
      </c>
    </row>
    <row r="141" spans="1:44" x14ac:dyDescent="0.25">
      <c r="A141" s="19">
        <v>140</v>
      </c>
      <c r="B141" s="19" t="s">
        <v>149</v>
      </c>
      <c r="C141" s="20" t="s">
        <v>89</v>
      </c>
      <c r="D141" s="22">
        <f>VLOOKUP(AR:AR,球员!A:F,6,FALSE)</f>
        <v>2</v>
      </c>
      <c r="E141" s="16" t="s">
        <v>67</v>
      </c>
      <c r="F141" s="16" t="s">
        <v>67</v>
      </c>
      <c r="G141" s="16" t="s">
        <v>150</v>
      </c>
      <c r="H141" s="15">
        <v>190</v>
      </c>
      <c r="I141" s="15">
        <v>88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91</v>
      </c>
      <c r="O141" s="15">
        <v>60</v>
      </c>
      <c r="P141" s="15">
        <v>72</v>
      </c>
      <c r="Q141" s="15">
        <v>68</v>
      </c>
      <c r="R141" s="15">
        <v>65</v>
      </c>
      <c r="S141" s="15">
        <v>75</v>
      </c>
      <c r="T141" s="15">
        <v>70</v>
      </c>
      <c r="U141" s="15">
        <v>60</v>
      </c>
      <c r="V141" s="15">
        <v>87</v>
      </c>
      <c r="W141" s="15">
        <v>55</v>
      </c>
      <c r="X141" s="15">
        <v>65</v>
      </c>
      <c r="Y141" s="15">
        <v>79</v>
      </c>
      <c r="Z141" s="15">
        <v>74</v>
      </c>
      <c r="AA141" s="15">
        <v>77</v>
      </c>
      <c r="AB141" s="15">
        <v>84</v>
      </c>
      <c r="AC141" s="15">
        <v>90</v>
      </c>
      <c r="AD141" s="15">
        <v>62</v>
      </c>
      <c r="AE141" s="15">
        <v>78</v>
      </c>
      <c r="AF141" s="15">
        <v>91</v>
      </c>
      <c r="AG141" s="15">
        <v>90</v>
      </c>
      <c r="AH141" s="15">
        <v>90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2</v>
      </c>
      <c r="AP141" s="15">
        <v>6</v>
      </c>
      <c r="AQ141" s="15">
        <v>2</v>
      </c>
      <c r="AR141" t="s">
        <v>1418</v>
      </c>
    </row>
    <row r="142" spans="1:44" x14ac:dyDescent="0.25">
      <c r="A142" s="19">
        <v>141</v>
      </c>
      <c r="B142" s="19" t="s">
        <v>151</v>
      </c>
      <c r="C142" s="20" t="s">
        <v>2048</v>
      </c>
      <c r="D142" s="22">
        <f>VLOOKUP(AR:AR,球员!A:F,6,FALSE)</f>
        <v>2</v>
      </c>
      <c r="E142" s="16" t="s">
        <v>152</v>
      </c>
      <c r="F142" s="16" t="s">
        <v>153</v>
      </c>
      <c r="G142" s="16" t="s">
        <v>154</v>
      </c>
      <c r="H142" s="15">
        <v>183</v>
      </c>
      <c r="I142" s="15">
        <v>79</v>
      </c>
      <c r="J142" s="15">
        <v>32</v>
      </c>
      <c r="K142" s="16" t="s">
        <v>47</v>
      </c>
      <c r="L142" s="21">
        <v>84</v>
      </c>
      <c r="M142" s="21">
        <v>26</v>
      </c>
      <c r="N142" s="21">
        <v>90</v>
      </c>
      <c r="O142" s="15">
        <v>79</v>
      </c>
      <c r="P142" s="15">
        <v>84</v>
      </c>
      <c r="Q142" s="15">
        <v>82</v>
      </c>
      <c r="R142" s="15">
        <v>77</v>
      </c>
      <c r="S142" s="15">
        <v>85</v>
      </c>
      <c r="T142" s="15">
        <v>84</v>
      </c>
      <c r="U142" s="15">
        <v>78</v>
      </c>
      <c r="V142" s="15">
        <v>77</v>
      </c>
      <c r="W142" s="15">
        <v>75</v>
      </c>
      <c r="X142" s="15">
        <v>82</v>
      </c>
      <c r="Y142" s="15">
        <v>78</v>
      </c>
      <c r="Z142" s="15">
        <v>80</v>
      </c>
      <c r="AA142" s="15">
        <v>85</v>
      </c>
      <c r="AB142" s="15">
        <v>77</v>
      </c>
      <c r="AC142" s="15">
        <v>80</v>
      </c>
      <c r="AD142" s="15">
        <v>74</v>
      </c>
      <c r="AE142" s="15">
        <v>77</v>
      </c>
      <c r="AF142" s="15">
        <v>64</v>
      </c>
      <c r="AG142" s="15">
        <v>71</v>
      </c>
      <c r="AH142" s="15">
        <v>82</v>
      </c>
      <c r="AI142" s="15">
        <v>40</v>
      </c>
      <c r="AJ142" s="15">
        <v>40</v>
      </c>
      <c r="AK142" s="15">
        <v>40</v>
      </c>
      <c r="AL142" s="15">
        <v>40</v>
      </c>
      <c r="AM142" s="15">
        <v>40</v>
      </c>
      <c r="AN142" s="15">
        <v>2</v>
      </c>
      <c r="AO142" s="15">
        <v>4</v>
      </c>
      <c r="AP142" s="15">
        <v>6</v>
      </c>
      <c r="AQ142" s="15">
        <v>3</v>
      </c>
      <c r="AR142" t="s">
        <v>2067</v>
      </c>
    </row>
    <row r="143" spans="1:44" x14ac:dyDescent="0.25">
      <c r="A143" s="15">
        <v>142</v>
      </c>
      <c r="B143" s="15" t="s">
        <v>513</v>
      </c>
      <c r="C143" s="16" t="s">
        <v>62</v>
      </c>
      <c r="D143" s="22" t="e">
        <f>VLOOKUP(AR:AR,球员!A:F,6,FALSE)</f>
        <v>#N/A</v>
      </c>
      <c r="E143" s="16" t="s">
        <v>306</v>
      </c>
      <c r="F143" s="16" t="s">
        <v>64</v>
      </c>
      <c r="G143" s="16" t="s">
        <v>77</v>
      </c>
      <c r="H143" s="15">
        <v>190</v>
      </c>
      <c r="I143" s="15">
        <v>83</v>
      </c>
      <c r="J143" s="15">
        <v>34</v>
      </c>
      <c r="K143" s="16" t="s">
        <v>47</v>
      </c>
      <c r="L143" s="21">
        <v>84</v>
      </c>
      <c r="M143" s="21">
        <v>24</v>
      </c>
      <c r="N143" s="21">
        <v>89</v>
      </c>
      <c r="O143" s="15">
        <v>45</v>
      </c>
      <c r="P143" s="15">
        <v>55</v>
      </c>
      <c r="Q143" s="15">
        <v>46</v>
      </c>
      <c r="R143" s="15">
        <v>48</v>
      </c>
      <c r="S143" s="15">
        <v>55</v>
      </c>
      <c r="T143" s="15">
        <v>57</v>
      </c>
      <c r="U143" s="15">
        <v>43</v>
      </c>
      <c r="V143" s="15">
        <v>60</v>
      </c>
      <c r="W143" s="15">
        <v>55</v>
      </c>
      <c r="X143" s="15">
        <v>48</v>
      </c>
      <c r="Y143" s="15">
        <v>67</v>
      </c>
      <c r="Z143" s="15">
        <v>66</v>
      </c>
      <c r="AA143" s="15">
        <v>76</v>
      </c>
      <c r="AB143" s="15">
        <v>82</v>
      </c>
      <c r="AC143" s="15">
        <v>75</v>
      </c>
      <c r="AD143" s="15">
        <v>66</v>
      </c>
      <c r="AE143" s="15">
        <v>55</v>
      </c>
      <c r="AF143" s="15">
        <v>51</v>
      </c>
      <c r="AG143" s="15">
        <v>47</v>
      </c>
      <c r="AH143" s="15">
        <v>50</v>
      </c>
      <c r="AI143" s="15">
        <v>93</v>
      </c>
      <c r="AJ143" s="15">
        <v>94</v>
      </c>
      <c r="AK143" s="15">
        <v>81</v>
      </c>
      <c r="AL143" s="15">
        <v>96</v>
      </c>
      <c r="AM143" s="15">
        <v>91</v>
      </c>
      <c r="AN143" s="15">
        <v>2</v>
      </c>
      <c r="AO143" s="15">
        <v>2</v>
      </c>
      <c r="AP143" s="15">
        <v>7</v>
      </c>
      <c r="AQ143" s="15">
        <v>2</v>
      </c>
      <c r="AR143" t="s">
        <v>1419</v>
      </c>
    </row>
    <row r="144" spans="1:44" x14ac:dyDescent="0.25">
      <c r="A144" s="19">
        <v>143</v>
      </c>
      <c r="B144" s="19" t="s">
        <v>235</v>
      </c>
      <c r="C144" s="20" t="s">
        <v>62</v>
      </c>
      <c r="D144" s="22">
        <f>VLOOKUP(AR:AR,球员!A:F,6,FALSE)</f>
        <v>2</v>
      </c>
      <c r="E144" s="16" t="s">
        <v>1898</v>
      </c>
      <c r="F144" s="16" t="s">
        <v>64</v>
      </c>
      <c r="G144" s="16" t="s">
        <v>46</v>
      </c>
      <c r="H144" s="15">
        <v>190</v>
      </c>
      <c r="I144" s="15">
        <v>84</v>
      </c>
      <c r="J144" s="15">
        <v>31</v>
      </c>
      <c r="K144" s="16" t="s">
        <v>53</v>
      </c>
      <c r="L144" s="21">
        <v>84</v>
      </c>
      <c r="M144" s="21">
        <v>27</v>
      </c>
      <c r="N144" s="21">
        <v>89</v>
      </c>
      <c r="O144" s="15">
        <v>40</v>
      </c>
      <c r="P144" s="15">
        <v>61</v>
      </c>
      <c r="Q144" s="15">
        <v>58</v>
      </c>
      <c r="R144" s="15">
        <v>46</v>
      </c>
      <c r="S144" s="15">
        <v>55</v>
      </c>
      <c r="T144" s="15">
        <v>63</v>
      </c>
      <c r="U144" s="15">
        <v>45</v>
      </c>
      <c r="V144" s="15">
        <v>60</v>
      </c>
      <c r="W144" s="15">
        <v>55</v>
      </c>
      <c r="X144" s="15">
        <v>45</v>
      </c>
      <c r="Y144" s="15">
        <v>69</v>
      </c>
      <c r="Z144" s="15">
        <v>71</v>
      </c>
      <c r="AA144" s="15">
        <v>83</v>
      </c>
      <c r="AB144" s="15">
        <v>83</v>
      </c>
      <c r="AC144" s="15">
        <v>82</v>
      </c>
      <c r="AD144" s="15">
        <v>70</v>
      </c>
      <c r="AE144" s="15">
        <v>63</v>
      </c>
      <c r="AF144" s="15">
        <v>55</v>
      </c>
      <c r="AG144" s="15">
        <v>52</v>
      </c>
      <c r="AH144" s="15">
        <v>47</v>
      </c>
      <c r="AI144" s="15">
        <v>92</v>
      </c>
      <c r="AJ144" s="15">
        <v>89</v>
      </c>
      <c r="AK144" s="15">
        <v>83</v>
      </c>
      <c r="AL144" s="15">
        <v>92</v>
      </c>
      <c r="AM144" s="15">
        <v>92</v>
      </c>
      <c r="AN144" s="15">
        <v>2</v>
      </c>
      <c r="AO144" s="15">
        <v>2</v>
      </c>
      <c r="AP144" s="15">
        <v>7</v>
      </c>
      <c r="AQ144" s="15">
        <v>3</v>
      </c>
      <c r="AR144" t="s">
        <v>1420</v>
      </c>
    </row>
    <row r="145" spans="1:44" x14ac:dyDescent="0.25">
      <c r="A145" s="19">
        <v>144</v>
      </c>
      <c r="B145" s="19" t="s">
        <v>237</v>
      </c>
      <c r="C145" s="20" t="s">
        <v>62</v>
      </c>
      <c r="D145" s="22">
        <f>VLOOKUP(AR:AR,球员!A:F,6,FALSE)</f>
        <v>2</v>
      </c>
      <c r="E145" s="16" t="s">
        <v>238</v>
      </c>
      <c r="F145" s="16" t="s">
        <v>56</v>
      </c>
      <c r="G145" s="16" t="s">
        <v>80</v>
      </c>
      <c r="H145" s="15">
        <v>188</v>
      </c>
      <c r="I145" s="15">
        <v>93</v>
      </c>
      <c r="J145" s="15">
        <v>33</v>
      </c>
      <c r="K145" s="16" t="s">
        <v>47</v>
      </c>
      <c r="L145" s="21">
        <v>84</v>
      </c>
      <c r="M145" s="21">
        <v>25</v>
      </c>
      <c r="N145" s="21">
        <v>89</v>
      </c>
      <c r="O145" s="15">
        <v>40</v>
      </c>
      <c r="P145" s="15">
        <v>55</v>
      </c>
      <c r="Q145" s="15">
        <v>46</v>
      </c>
      <c r="R145" s="15">
        <v>45</v>
      </c>
      <c r="S145" s="15">
        <v>55</v>
      </c>
      <c r="T145" s="15">
        <v>59</v>
      </c>
      <c r="U145" s="15">
        <v>40</v>
      </c>
      <c r="V145" s="15">
        <v>70</v>
      </c>
      <c r="W145" s="15">
        <v>55</v>
      </c>
      <c r="X145" s="15">
        <v>48</v>
      </c>
      <c r="Y145" s="15">
        <v>56</v>
      </c>
      <c r="Z145" s="15">
        <v>58</v>
      </c>
      <c r="AA145" s="15">
        <v>81</v>
      </c>
      <c r="AB145" s="15">
        <v>77</v>
      </c>
      <c r="AC145" s="15">
        <v>82</v>
      </c>
      <c r="AD145" s="15">
        <v>63</v>
      </c>
      <c r="AE145" s="15">
        <v>60</v>
      </c>
      <c r="AF145" s="15">
        <v>48</v>
      </c>
      <c r="AG145" s="15">
        <v>47</v>
      </c>
      <c r="AH145" s="15">
        <v>49</v>
      </c>
      <c r="AI145" s="15">
        <v>91</v>
      </c>
      <c r="AJ145" s="15">
        <v>89</v>
      </c>
      <c r="AK145" s="15">
        <v>87</v>
      </c>
      <c r="AL145" s="15">
        <v>92</v>
      </c>
      <c r="AM145" s="15">
        <v>91</v>
      </c>
      <c r="AN145" s="15">
        <v>1</v>
      </c>
      <c r="AO145" s="15">
        <v>2</v>
      </c>
      <c r="AP145" s="15">
        <v>6</v>
      </c>
      <c r="AQ145" s="15">
        <v>3</v>
      </c>
      <c r="AR145" t="s">
        <v>1421</v>
      </c>
    </row>
    <row r="146" spans="1:44" x14ac:dyDescent="0.25">
      <c r="A146" s="19">
        <v>145</v>
      </c>
      <c r="B146" s="19" t="s">
        <v>310</v>
      </c>
      <c r="C146" s="20" t="s">
        <v>122</v>
      </c>
      <c r="D146" s="22">
        <f>VLOOKUP(AR:AR,球员!A:F,6,FALSE)</f>
        <v>2</v>
      </c>
      <c r="E146" s="16" t="s">
        <v>170</v>
      </c>
      <c r="F146" s="16" t="s">
        <v>45</v>
      </c>
      <c r="G146" s="16" t="s">
        <v>57</v>
      </c>
      <c r="H146" s="15">
        <v>179</v>
      </c>
      <c r="I146" s="15">
        <v>74</v>
      </c>
      <c r="J146" s="15">
        <v>32</v>
      </c>
      <c r="K146" s="16" t="s">
        <v>47</v>
      </c>
      <c r="L146" s="21">
        <v>84</v>
      </c>
      <c r="M146" s="21">
        <v>26</v>
      </c>
      <c r="N146" s="21">
        <v>91</v>
      </c>
      <c r="O146" s="15">
        <v>72</v>
      </c>
      <c r="P146" s="15">
        <v>84</v>
      </c>
      <c r="Q146" s="15">
        <v>74</v>
      </c>
      <c r="R146" s="15">
        <v>80</v>
      </c>
      <c r="S146" s="15">
        <v>83</v>
      </c>
      <c r="T146" s="15">
        <v>82</v>
      </c>
      <c r="U146" s="15">
        <v>68</v>
      </c>
      <c r="V146" s="15">
        <v>77</v>
      </c>
      <c r="W146" s="15">
        <v>66</v>
      </c>
      <c r="X146" s="15">
        <v>68</v>
      </c>
      <c r="Y146" s="15">
        <v>70</v>
      </c>
      <c r="Z146" s="15">
        <v>75</v>
      </c>
      <c r="AA146" s="15">
        <v>78</v>
      </c>
      <c r="AB146" s="15">
        <v>72</v>
      </c>
      <c r="AC146" s="15">
        <v>72</v>
      </c>
      <c r="AD146" s="15">
        <v>79</v>
      </c>
      <c r="AE146" s="15">
        <v>85</v>
      </c>
      <c r="AF146" s="15">
        <v>85</v>
      </c>
      <c r="AG146" s="15">
        <v>85</v>
      </c>
      <c r="AH146" s="15">
        <v>87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7</v>
      </c>
      <c r="AQ146" s="15">
        <v>1</v>
      </c>
      <c r="AR146" t="s">
        <v>1422</v>
      </c>
    </row>
    <row r="147" spans="1:44" x14ac:dyDescent="0.25">
      <c r="A147" s="19">
        <v>146</v>
      </c>
      <c r="B147" s="19" t="s">
        <v>311</v>
      </c>
      <c r="C147" s="20" t="s">
        <v>2048</v>
      </c>
      <c r="D147" s="22">
        <f>VLOOKUP(AR:AR,球员!A:F,6,FALSE)</f>
        <v>2</v>
      </c>
      <c r="E147" s="16" t="s">
        <v>86</v>
      </c>
      <c r="F147" s="16" t="s">
        <v>64</v>
      </c>
      <c r="G147" s="16" t="s">
        <v>135</v>
      </c>
      <c r="H147" s="15">
        <v>175</v>
      </c>
      <c r="I147" s="15">
        <v>69</v>
      </c>
      <c r="J147" s="15">
        <v>29</v>
      </c>
      <c r="K147" s="16" t="s">
        <v>47</v>
      </c>
      <c r="L147" s="21">
        <v>84</v>
      </c>
      <c r="M147" s="21">
        <v>27</v>
      </c>
      <c r="N147" s="21">
        <v>91</v>
      </c>
      <c r="O147" s="15">
        <v>78</v>
      </c>
      <c r="P147" s="15">
        <v>83</v>
      </c>
      <c r="Q147" s="15">
        <v>83</v>
      </c>
      <c r="R147" s="15">
        <v>85</v>
      </c>
      <c r="S147" s="15">
        <v>84</v>
      </c>
      <c r="T147" s="15">
        <v>77</v>
      </c>
      <c r="U147" s="15">
        <v>72</v>
      </c>
      <c r="V147" s="15">
        <v>75</v>
      </c>
      <c r="W147" s="15">
        <v>70</v>
      </c>
      <c r="X147" s="15">
        <v>74</v>
      </c>
      <c r="Y147" s="15">
        <v>81</v>
      </c>
      <c r="Z147" s="15">
        <v>79</v>
      </c>
      <c r="AA147" s="15">
        <v>79</v>
      </c>
      <c r="AB147" s="15">
        <v>88</v>
      </c>
      <c r="AC147" s="15">
        <v>74</v>
      </c>
      <c r="AD147" s="15">
        <v>82</v>
      </c>
      <c r="AE147" s="15">
        <v>85</v>
      </c>
      <c r="AF147" s="15">
        <v>72</v>
      </c>
      <c r="AG147" s="15">
        <v>75</v>
      </c>
      <c r="AH147" s="15">
        <v>76</v>
      </c>
      <c r="AI147" s="15">
        <v>40</v>
      </c>
      <c r="AJ147" s="15">
        <v>40</v>
      </c>
      <c r="AK147" s="15">
        <v>40</v>
      </c>
      <c r="AL147" s="15">
        <v>40</v>
      </c>
      <c r="AM147" s="15">
        <v>40</v>
      </c>
      <c r="AN147" s="15">
        <v>2</v>
      </c>
      <c r="AO147" s="15">
        <v>2</v>
      </c>
      <c r="AP147" s="15">
        <v>5</v>
      </c>
      <c r="AQ147" s="15">
        <v>2</v>
      </c>
      <c r="AR147" t="s">
        <v>2068</v>
      </c>
    </row>
    <row r="148" spans="1:44" x14ac:dyDescent="0.25">
      <c r="A148" s="19">
        <v>147</v>
      </c>
      <c r="B148" s="19" t="s">
        <v>312</v>
      </c>
      <c r="C148" s="20" t="s">
        <v>62</v>
      </c>
      <c r="D148" s="22">
        <f>VLOOKUP(AR:AR,球员!A:F,6,FALSE)</f>
        <v>2</v>
      </c>
      <c r="E148" s="16" t="s">
        <v>67</v>
      </c>
      <c r="F148" s="16" t="s">
        <v>67</v>
      </c>
      <c r="G148" s="16" t="s">
        <v>313</v>
      </c>
      <c r="H148" s="15">
        <v>183</v>
      </c>
      <c r="I148" s="15">
        <v>79</v>
      </c>
      <c r="J148" s="15">
        <v>31</v>
      </c>
      <c r="K148" s="16" t="s">
        <v>47</v>
      </c>
      <c r="L148" s="21">
        <v>84</v>
      </c>
      <c r="M148" s="21">
        <v>27</v>
      </c>
      <c r="N148" s="21">
        <v>90</v>
      </c>
      <c r="O148" s="15">
        <v>40</v>
      </c>
      <c r="P148" s="15">
        <v>55</v>
      </c>
      <c r="Q148" s="15">
        <v>50</v>
      </c>
      <c r="R148" s="15">
        <v>53</v>
      </c>
      <c r="S148" s="15">
        <v>57</v>
      </c>
      <c r="T148" s="15">
        <v>61</v>
      </c>
      <c r="U148" s="15">
        <v>40</v>
      </c>
      <c r="V148" s="15">
        <v>63</v>
      </c>
      <c r="W148" s="15">
        <v>55</v>
      </c>
      <c r="X148" s="15">
        <v>54</v>
      </c>
      <c r="Y148" s="15">
        <v>58</v>
      </c>
      <c r="Z148" s="15">
        <v>59</v>
      </c>
      <c r="AA148" s="15">
        <v>80</v>
      </c>
      <c r="AB148" s="15">
        <v>86</v>
      </c>
      <c r="AC148" s="15">
        <v>80</v>
      </c>
      <c r="AD148" s="15">
        <v>67</v>
      </c>
      <c r="AE148" s="15">
        <v>61</v>
      </c>
      <c r="AF148" s="15">
        <v>56</v>
      </c>
      <c r="AG148" s="15">
        <v>55</v>
      </c>
      <c r="AH148" s="15">
        <v>55</v>
      </c>
      <c r="AI148" s="15">
        <v>91</v>
      </c>
      <c r="AJ148" s="15">
        <v>90</v>
      </c>
      <c r="AK148" s="15">
        <v>92</v>
      </c>
      <c r="AL148" s="15">
        <v>95</v>
      </c>
      <c r="AM148" s="15">
        <v>86</v>
      </c>
      <c r="AN148" s="15">
        <v>2</v>
      </c>
      <c r="AO148" s="15">
        <v>2</v>
      </c>
      <c r="AP148" s="15">
        <v>6</v>
      </c>
      <c r="AQ148" s="15">
        <v>3</v>
      </c>
      <c r="AR148" t="s">
        <v>1423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1887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1424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1425</v>
      </c>
    </row>
    <row r="151" spans="1:44" x14ac:dyDescent="0.25">
      <c r="A151" s="19">
        <v>150</v>
      </c>
      <c r="B151" s="19" t="s">
        <v>248</v>
      </c>
      <c r="C151" s="20" t="s">
        <v>2048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2069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1426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1427</v>
      </c>
    </row>
    <row r="154" spans="1:44" x14ac:dyDescent="0.25">
      <c r="A154" s="15">
        <v>153</v>
      </c>
      <c r="B154" s="15" t="s">
        <v>533</v>
      </c>
      <c r="C154" s="16" t="s">
        <v>2048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2070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1428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519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1429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1430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1431</v>
      </c>
    </row>
    <row r="159" spans="1:44" x14ac:dyDescent="0.25">
      <c r="A159" s="15">
        <v>158</v>
      </c>
      <c r="B159" s="15" t="s">
        <v>209</v>
      </c>
      <c r="C159" s="16" t="s">
        <v>2048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2071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1432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1433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1434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1435</v>
      </c>
    </row>
    <row r="164" spans="1:44" x14ac:dyDescent="0.25">
      <c r="A164" s="19">
        <v>163</v>
      </c>
      <c r="B164" s="19" t="s">
        <v>175</v>
      </c>
      <c r="C164" s="20" t="s">
        <v>2048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2072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1436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1437</v>
      </c>
    </row>
    <row r="167" spans="1:44" x14ac:dyDescent="0.25">
      <c r="A167" s="15">
        <v>166</v>
      </c>
      <c r="B167" s="15" t="s">
        <v>1975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1976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1438</v>
      </c>
    </row>
    <row r="169" spans="1:44" x14ac:dyDescent="0.25">
      <c r="A169" s="19">
        <v>168</v>
      </c>
      <c r="B169" s="19" t="s">
        <v>268</v>
      </c>
      <c r="C169" s="20" t="s">
        <v>2048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2073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1439</v>
      </c>
    </row>
    <row r="171" spans="1:44" x14ac:dyDescent="0.25">
      <c r="A171" s="15">
        <v>170</v>
      </c>
      <c r="B171" s="15" t="s">
        <v>338</v>
      </c>
      <c r="C171" s="16" t="s">
        <v>2048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2074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1440</v>
      </c>
    </row>
    <row r="173" spans="1:44" x14ac:dyDescent="0.25">
      <c r="A173" s="15">
        <v>172</v>
      </c>
      <c r="B173" s="15" t="s">
        <v>1441</v>
      </c>
      <c r="C173" s="16" t="s">
        <v>43</v>
      </c>
      <c r="D173" s="22" t="e">
        <f>VLOOKUP(AR:AR,球员!A:F,6,FALSE)</f>
        <v>#N/A</v>
      </c>
      <c r="E173" s="16" t="s">
        <v>1887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1442</v>
      </c>
    </row>
    <row r="174" spans="1:44" x14ac:dyDescent="0.25">
      <c r="A174" s="15">
        <v>173</v>
      </c>
      <c r="B174" s="15" t="s">
        <v>1443</v>
      </c>
      <c r="C174" s="16" t="s">
        <v>85</v>
      </c>
      <c r="D174" s="22" t="e">
        <f>VLOOKUP(AR:AR,球员!A:F,6,FALSE)</f>
        <v>#N/A</v>
      </c>
      <c r="E174" s="16" t="s">
        <v>1887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1444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1445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1446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1447</v>
      </c>
    </row>
    <row r="178" spans="1:44" x14ac:dyDescent="0.25">
      <c r="A178" s="19">
        <v>177</v>
      </c>
      <c r="B178" s="19" t="s">
        <v>286</v>
      </c>
      <c r="C178" s="20" t="s">
        <v>85</v>
      </c>
      <c r="D178" s="22">
        <f>VLOOKUP(AR:AR,球员!A:F,6,FALSE)</f>
        <v>2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1448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1449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1450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1451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1452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1887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1453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1454</v>
      </c>
    </row>
    <row r="185" spans="1:44" x14ac:dyDescent="0.25">
      <c r="A185" s="19">
        <v>184</v>
      </c>
      <c r="B185" s="19" t="s">
        <v>609</v>
      </c>
      <c r="C185" s="20" t="s">
        <v>2048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2075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1455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1456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1457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1458</v>
      </c>
    </row>
    <row r="190" spans="1:44" x14ac:dyDescent="0.25">
      <c r="A190" s="15">
        <v>189</v>
      </c>
      <c r="B190" s="15" t="s">
        <v>1459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1460</v>
      </c>
    </row>
    <row r="191" spans="1:44" x14ac:dyDescent="0.25">
      <c r="A191" s="19">
        <v>190</v>
      </c>
      <c r="B191" s="19" t="s">
        <v>493</v>
      </c>
      <c r="C191" s="20" t="s">
        <v>2048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2076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1461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1977</v>
      </c>
    </row>
    <row r="194" spans="1:44" x14ac:dyDescent="0.25">
      <c r="A194" s="19">
        <v>193</v>
      </c>
      <c r="B194" s="19" t="s">
        <v>498</v>
      </c>
      <c r="C194" s="20" t="s">
        <v>2048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2077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1462</v>
      </c>
    </row>
    <row r="196" spans="1:44" x14ac:dyDescent="0.25">
      <c r="A196" s="15">
        <v>195</v>
      </c>
      <c r="B196" s="15" t="s">
        <v>630</v>
      </c>
      <c r="C196" s="16" t="s">
        <v>2048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2078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1463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1464</v>
      </c>
    </row>
    <row r="199" spans="1:44" x14ac:dyDescent="0.25">
      <c r="A199" s="19">
        <v>198</v>
      </c>
      <c r="B199" s="19" t="s">
        <v>1465</v>
      </c>
      <c r="C199" s="20" t="s">
        <v>70</v>
      </c>
      <c r="D199" s="22">
        <f>VLOOKUP(AR:AR,球员!A:F,6,FALSE)</f>
        <v>2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1466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1467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1468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1469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1470</v>
      </c>
    </row>
    <row r="204" spans="1:44" x14ac:dyDescent="0.25">
      <c r="A204" s="15">
        <v>203</v>
      </c>
      <c r="B204" s="15" t="s">
        <v>1471</v>
      </c>
      <c r="C204" s="16" t="s">
        <v>2048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2079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1903</v>
      </c>
      <c r="F205" s="16" t="s">
        <v>1881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1472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1473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1474</v>
      </c>
    </row>
    <row r="208" spans="1:44" x14ac:dyDescent="0.25">
      <c r="A208" s="19">
        <v>207</v>
      </c>
      <c r="B208" s="19" t="s">
        <v>645</v>
      </c>
      <c r="C208" s="20" t="s">
        <v>62</v>
      </c>
      <c r="D208" s="22">
        <f>VLOOKUP(AR:AR,球员!A:F,6,FALSE)</f>
        <v>2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1475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3" t="s">
        <v>2018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1978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1476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1477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1478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1479</v>
      </c>
    </row>
    <row r="214" spans="1:44" x14ac:dyDescent="0.25">
      <c r="A214" s="19">
        <v>213</v>
      </c>
      <c r="B214" s="19" t="s">
        <v>328</v>
      </c>
      <c r="C214" s="20" t="s">
        <v>2048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2080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1480</v>
      </c>
    </row>
    <row r="216" spans="1:44" x14ac:dyDescent="0.25">
      <c r="A216" s="19">
        <v>215</v>
      </c>
      <c r="B216" s="19" t="s">
        <v>420</v>
      </c>
      <c r="C216" s="34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1481</v>
      </c>
    </row>
    <row r="217" spans="1:44" x14ac:dyDescent="0.25">
      <c r="A217" s="19">
        <v>216</v>
      </c>
      <c r="B217" s="19" t="s">
        <v>547</v>
      </c>
      <c r="C217" s="34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1482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3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1483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1484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1979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1485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1486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1487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1488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1489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1490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1491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1492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1493</v>
      </c>
    </row>
    <row r="230" spans="1:44" x14ac:dyDescent="0.25">
      <c r="A230" s="19">
        <v>229</v>
      </c>
      <c r="B230" s="19" t="s">
        <v>562</v>
      </c>
      <c r="C230" s="34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1494</v>
      </c>
    </row>
    <row r="231" spans="1:44" x14ac:dyDescent="0.25">
      <c r="A231" s="19">
        <v>230</v>
      </c>
      <c r="B231" s="19" t="s">
        <v>447</v>
      </c>
      <c r="C231" s="20" t="s">
        <v>2048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2081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1495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1496</v>
      </c>
    </row>
    <row r="234" spans="1:44" x14ac:dyDescent="0.25">
      <c r="A234" s="19">
        <v>233</v>
      </c>
      <c r="B234" s="19" t="s">
        <v>567</v>
      </c>
      <c r="C234" s="20" t="s">
        <v>2048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2082</v>
      </c>
    </row>
    <row r="235" spans="1:44" x14ac:dyDescent="0.25">
      <c r="A235" s="19">
        <v>234</v>
      </c>
      <c r="B235" s="19" t="s">
        <v>450</v>
      </c>
      <c r="C235" s="20" t="s">
        <v>2048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2083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1497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1498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2</v>
      </c>
      <c r="E238" s="16" t="s">
        <v>1898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1499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1500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1501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1502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1503</v>
      </c>
    </row>
    <row r="243" spans="1:44" x14ac:dyDescent="0.25">
      <c r="A243" s="15">
        <v>242</v>
      </c>
      <c r="B243" s="15" t="s">
        <v>1504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1505</v>
      </c>
    </row>
    <row r="244" spans="1:44" x14ac:dyDescent="0.25">
      <c r="A244" s="15">
        <v>243</v>
      </c>
      <c r="B244" s="15" t="s">
        <v>347</v>
      </c>
      <c r="C244" s="16" t="s">
        <v>2048</v>
      </c>
      <c r="D244" s="22" t="e">
        <f>VLOOKUP(AR:AR,球员!A:F,6,FALSE)</f>
        <v>#N/A</v>
      </c>
      <c r="E244" s="16" t="s">
        <v>1887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2084</v>
      </c>
    </row>
    <row r="245" spans="1:44" x14ac:dyDescent="0.25">
      <c r="A245" s="15">
        <v>244</v>
      </c>
      <c r="B245" s="15" t="s">
        <v>1572</v>
      </c>
      <c r="C245" s="16" t="s">
        <v>43</v>
      </c>
      <c r="D245" s="22" t="e">
        <f>VLOOKUP(AR:AR,球员!A:F,6,FALSE)</f>
        <v>#N/A</v>
      </c>
      <c r="E245" s="16" t="s">
        <v>1912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1980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1981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1506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1507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1508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1509</v>
      </c>
    </row>
    <row r="251" spans="1:44" x14ac:dyDescent="0.25">
      <c r="A251" s="19">
        <v>250</v>
      </c>
      <c r="B251" s="19" t="s">
        <v>355</v>
      </c>
      <c r="C251" s="34" t="s">
        <v>2048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2085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1510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1511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1512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1513</v>
      </c>
    </row>
    <row r="256" spans="1:44" x14ac:dyDescent="0.25">
      <c r="A256" s="19">
        <v>255</v>
      </c>
      <c r="B256" s="19" t="s">
        <v>1982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1983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1898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1514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1515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1516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1517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1518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1519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1520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1521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1522</v>
      </c>
    </row>
    <row r="266" spans="1:44" x14ac:dyDescent="0.25">
      <c r="A266" s="19">
        <v>265</v>
      </c>
      <c r="B266" s="19" t="s">
        <v>368</v>
      </c>
      <c r="C266" s="20" t="s">
        <v>2048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2086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1523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1524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1525</v>
      </c>
    </row>
    <row r="270" spans="1:44" x14ac:dyDescent="0.25">
      <c r="A270" s="19">
        <v>269</v>
      </c>
      <c r="B270" s="19" t="s">
        <v>1526</v>
      </c>
      <c r="C270" s="20" t="s">
        <v>70</v>
      </c>
      <c r="D270" s="22">
        <f>VLOOKUP(AR:AR,球员!A:F,6,FALSE)</f>
        <v>2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1527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1528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1529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1530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1531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1532</v>
      </c>
    </row>
    <row r="276" spans="1:44" x14ac:dyDescent="0.25">
      <c r="A276" s="19">
        <v>275</v>
      </c>
      <c r="B276" s="19" t="s">
        <v>380</v>
      </c>
      <c r="C276" s="20" t="s">
        <v>62</v>
      </c>
      <c r="D276" s="22">
        <f>VLOOKUP(AR:AR,球员!A:F,6,FALSE)</f>
        <v>2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1533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1534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 t="s">
        <v>2173</v>
      </c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1535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1536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1537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1538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1539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1540</v>
      </c>
    </row>
    <row r="284" spans="1:44" x14ac:dyDescent="0.25">
      <c r="A284" s="19">
        <v>283</v>
      </c>
      <c r="B284" s="19" t="s">
        <v>388</v>
      </c>
      <c r="C284" s="20" t="s">
        <v>103</v>
      </c>
      <c r="D284" s="22">
        <f>VLOOKUP(AR:AR,球员!A:F,6,FALSE)</f>
        <v>2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1541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1542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1543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1544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1545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1546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>
        <f>VLOOKUP(AR:AR,球员!A:F,6,FALSE)</f>
        <v>1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1547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1937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1938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1939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1940</v>
      </c>
    </row>
    <row r="294" spans="1:44" x14ac:dyDescent="0.25">
      <c r="A294" s="19">
        <v>293</v>
      </c>
      <c r="B294" s="19" t="s">
        <v>315</v>
      </c>
      <c r="C294" s="20" t="s">
        <v>2048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2087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2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1941</v>
      </c>
    </row>
    <row r="296" spans="1:44" x14ac:dyDescent="0.25">
      <c r="A296" s="19">
        <v>295</v>
      </c>
      <c r="B296" s="19" t="s">
        <v>316</v>
      </c>
      <c r="C296" s="20" t="s">
        <v>2048</v>
      </c>
      <c r="D296" s="22">
        <f>VLOOKUP(AR:AR,球员!A:F,6,FALSE)</f>
        <v>2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2088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1942</v>
      </c>
    </row>
    <row r="298" spans="1:44" x14ac:dyDescent="0.25">
      <c r="A298" s="19">
        <v>297</v>
      </c>
      <c r="B298" s="19" t="s">
        <v>647</v>
      </c>
      <c r="C298" s="34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1943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1944</v>
      </c>
    </row>
    <row r="300" spans="1:44" x14ac:dyDescent="0.25">
      <c r="A300" s="15">
        <v>299</v>
      </c>
      <c r="B300" s="15" t="s">
        <v>320</v>
      </c>
      <c r="C300" s="16" t="s">
        <v>2048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2089</v>
      </c>
    </row>
    <row r="301" spans="1:44" x14ac:dyDescent="0.25">
      <c r="A301" s="15">
        <v>300</v>
      </c>
      <c r="B301" s="15" t="s">
        <v>534</v>
      </c>
      <c r="C301" s="16" t="s">
        <v>2048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2090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1945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1946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1984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1947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1948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1949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1950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1951</v>
      </c>
    </row>
    <row r="310" spans="1:44" x14ac:dyDescent="0.25">
      <c r="A310" s="15">
        <v>309</v>
      </c>
      <c r="B310" s="15" t="s">
        <v>259</v>
      </c>
      <c r="C310" s="16" t="s">
        <v>2048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2091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1952</v>
      </c>
    </row>
    <row r="312" spans="1:44" x14ac:dyDescent="0.25">
      <c r="A312" s="19">
        <v>311</v>
      </c>
      <c r="B312" s="19" t="s">
        <v>423</v>
      </c>
      <c r="C312" s="20" t="s">
        <v>2048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2092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1953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1954</v>
      </c>
    </row>
    <row r="315" spans="1:44" x14ac:dyDescent="0.25">
      <c r="A315" s="19">
        <v>314</v>
      </c>
      <c r="B315" s="19" t="s">
        <v>2157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2158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1955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1956</v>
      </c>
    </row>
    <row r="318" spans="1:44" x14ac:dyDescent="0.25">
      <c r="A318" s="19">
        <v>317</v>
      </c>
      <c r="B318" s="19" t="s">
        <v>1548</v>
      </c>
      <c r="C318" s="20" t="s">
        <v>2048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2093</v>
      </c>
    </row>
    <row r="319" spans="1:44" x14ac:dyDescent="0.25">
      <c r="A319" s="15">
        <v>318</v>
      </c>
      <c r="B319" s="15" t="s">
        <v>1957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1958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1959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1960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1961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1549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1550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1551</v>
      </c>
    </row>
    <row r="326" spans="1:44" x14ac:dyDescent="0.25">
      <c r="A326" s="15">
        <v>325</v>
      </c>
      <c r="B326" s="15" t="s">
        <v>1552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1553</v>
      </c>
    </row>
    <row r="327" spans="1:44" x14ac:dyDescent="0.25">
      <c r="A327" s="19">
        <v>326</v>
      </c>
      <c r="B327" s="19" t="s">
        <v>671</v>
      </c>
      <c r="C327" s="20" t="s">
        <v>2048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2094</v>
      </c>
    </row>
    <row r="328" spans="1:44" x14ac:dyDescent="0.25">
      <c r="A328" s="19">
        <v>327</v>
      </c>
      <c r="B328" s="19" t="s">
        <v>672</v>
      </c>
      <c r="C328" s="20" t="s">
        <v>2048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2095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1554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1555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3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1985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1556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1557</v>
      </c>
    </row>
    <row r="334" spans="1:44" x14ac:dyDescent="0.25">
      <c r="A334" s="15">
        <v>333</v>
      </c>
      <c r="B334" s="15" t="s">
        <v>1656</v>
      </c>
      <c r="C334" s="16" t="s">
        <v>70</v>
      </c>
      <c r="D334" s="22" t="e">
        <f>VLOOKUP(AR:AR,球员!A:F,6,FALSE)</f>
        <v>#N/A</v>
      </c>
      <c r="E334" s="16" t="s">
        <v>140</v>
      </c>
      <c r="F334" s="16" t="s">
        <v>45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1986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1558</v>
      </c>
    </row>
    <row r="336" spans="1:44" x14ac:dyDescent="0.25">
      <c r="A336" s="19">
        <v>335</v>
      </c>
      <c r="B336" s="19" t="s">
        <v>457</v>
      </c>
      <c r="C336" s="20" t="s">
        <v>2048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2096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1559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1560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1561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1562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1563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1564</v>
      </c>
    </row>
    <row r="343" spans="1:44" x14ac:dyDescent="0.25">
      <c r="A343" s="19">
        <v>342</v>
      </c>
      <c r="B343" s="19" t="s">
        <v>586</v>
      </c>
      <c r="C343" s="34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1565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1566</v>
      </c>
    </row>
    <row r="345" spans="1:44" x14ac:dyDescent="0.25">
      <c r="A345" s="19">
        <v>344</v>
      </c>
      <c r="B345" s="19" t="s">
        <v>587</v>
      </c>
      <c r="C345" s="20" t="s">
        <v>49</v>
      </c>
      <c r="D345" s="22">
        <f>VLOOKUP(AR:AR,球员!A:F,6,FALSE)</f>
        <v>2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1567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1568</v>
      </c>
    </row>
    <row r="347" spans="1:44" x14ac:dyDescent="0.25">
      <c r="A347" s="15">
        <v>346</v>
      </c>
      <c r="B347" s="15" t="s">
        <v>1569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1570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1571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1573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1574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1575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2159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1576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1577</v>
      </c>
    </row>
    <row r="355" spans="1:44" x14ac:dyDescent="0.25">
      <c r="A355" s="19">
        <v>354</v>
      </c>
      <c r="B355" s="19" t="s">
        <v>696</v>
      </c>
      <c r="C355" s="20" t="s">
        <v>2048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2097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1578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1579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1580</v>
      </c>
    </row>
    <row r="359" spans="1:44" x14ac:dyDescent="0.25">
      <c r="A359" s="19">
        <v>358</v>
      </c>
      <c r="B359" s="19" t="s">
        <v>614</v>
      </c>
      <c r="C359" s="20" t="s">
        <v>2048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2098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1581</v>
      </c>
    </row>
    <row r="361" spans="1:44" x14ac:dyDescent="0.25">
      <c r="A361" s="19">
        <v>360</v>
      </c>
      <c r="B361" s="19" t="s">
        <v>615</v>
      </c>
      <c r="C361" s="34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1582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1583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1584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1585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2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1586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1587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1588</v>
      </c>
    </row>
    <row r="368" spans="1:44" x14ac:dyDescent="0.25">
      <c r="A368" s="15">
        <v>367</v>
      </c>
      <c r="B368" s="15" t="s">
        <v>1589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1590</v>
      </c>
    </row>
    <row r="369" spans="1:44" x14ac:dyDescent="0.25">
      <c r="A369" s="15">
        <v>368</v>
      </c>
      <c r="B369" s="15" t="s">
        <v>1591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1592</v>
      </c>
    </row>
    <row r="370" spans="1:44" x14ac:dyDescent="0.25">
      <c r="A370" s="19">
        <v>369</v>
      </c>
      <c r="B370" s="19" t="s">
        <v>1593</v>
      </c>
      <c r="C370" s="20" t="s">
        <v>2048</v>
      </c>
      <c r="D370" s="22">
        <f>VLOOKUP(AR:AR,球员!A:F,6,FALSE)</f>
        <v>2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2099</v>
      </c>
    </row>
    <row r="371" spans="1:44" x14ac:dyDescent="0.25">
      <c r="A371" s="15">
        <v>370</v>
      </c>
      <c r="B371" s="15" t="s">
        <v>1594</v>
      </c>
      <c r="C371" s="16" t="s">
        <v>49</v>
      </c>
      <c r="D371" s="22" t="e">
        <f>VLOOKUP(AR:AR,球员!A:F,6,FALSE)</f>
        <v>#N/A</v>
      </c>
      <c r="E371" s="16" t="s">
        <v>1914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1595</v>
      </c>
    </row>
    <row r="372" spans="1:44" x14ac:dyDescent="0.25">
      <c r="A372" s="15">
        <v>371</v>
      </c>
      <c r="B372" s="15" t="s">
        <v>1596</v>
      </c>
      <c r="C372" s="16" t="s">
        <v>82</v>
      </c>
      <c r="D372" s="22" t="e">
        <f>VLOOKUP(AR:AR,球员!A:F,6,FALSE)</f>
        <v>#N/A</v>
      </c>
      <c r="E372" s="16" t="s">
        <v>1916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1597</v>
      </c>
    </row>
    <row r="373" spans="1:44" x14ac:dyDescent="0.25">
      <c r="A373" s="15">
        <v>372</v>
      </c>
      <c r="B373" s="15" t="s">
        <v>376</v>
      </c>
      <c r="C373" s="16" t="s">
        <v>2048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2160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1598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1599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1600</v>
      </c>
    </row>
    <row r="377" spans="1:44" x14ac:dyDescent="0.25">
      <c r="A377" s="19">
        <v>376</v>
      </c>
      <c r="B377" s="19" t="s">
        <v>383</v>
      </c>
      <c r="C377" s="20" t="s">
        <v>2048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2100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1601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1602</v>
      </c>
    </row>
    <row r="380" spans="1:44" x14ac:dyDescent="0.25">
      <c r="A380" s="15">
        <v>379</v>
      </c>
      <c r="B380" s="15" t="s">
        <v>1603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1604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1605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1606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1607</v>
      </c>
    </row>
    <row r="384" spans="1:44" x14ac:dyDescent="0.25">
      <c r="A384" s="19">
        <v>383</v>
      </c>
      <c r="B384" s="19" t="s">
        <v>512</v>
      </c>
      <c r="C384" s="20" t="s">
        <v>2048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2101</v>
      </c>
    </row>
    <row r="385" spans="1:44" x14ac:dyDescent="0.25">
      <c r="A385" s="15">
        <v>384</v>
      </c>
      <c r="B385" s="15" t="s">
        <v>1608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1609</v>
      </c>
    </row>
    <row r="386" spans="1:44" x14ac:dyDescent="0.25">
      <c r="A386" s="15">
        <v>385</v>
      </c>
      <c r="B386" s="15" t="s">
        <v>1610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1611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1612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1613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1614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1615</v>
      </c>
    </row>
    <row r="391" spans="1:44" x14ac:dyDescent="0.25">
      <c r="A391" s="19">
        <v>390</v>
      </c>
      <c r="B391" s="19" t="s">
        <v>393</v>
      </c>
      <c r="C391" s="20" t="s">
        <v>103</v>
      </c>
      <c r="D391" s="22">
        <f>VLOOKUP(AR:AR,球员!A:F,6,FALSE)</f>
        <v>2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1616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1617</v>
      </c>
    </row>
    <row r="393" spans="1:44" x14ac:dyDescent="0.25">
      <c r="A393" s="19">
        <v>392</v>
      </c>
      <c r="B393" s="19" t="s">
        <v>643</v>
      </c>
      <c r="C393" s="34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1618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1619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1620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1621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1622</v>
      </c>
    </row>
    <row r="398" spans="1:44" x14ac:dyDescent="0.25">
      <c r="A398" s="19">
        <v>397</v>
      </c>
      <c r="B398" s="19" t="s">
        <v>532</v>
      </c>
      <c r="C398" s="20" t="s">
        <v>2048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2102</v>
      </c>
    </row>
    <row r="399" spans="1:44" x14ac:dyDescent="0.25">
      <c r="A399" s="19">
        <v>398</v>
      </c>
      <c r="B399" s="19" t="s">
        <v>763</v>
      </c>
      <c r="C399" s="20" t="s">
        <v>89</v>
      </c>
      <c r="D399" s="22">
        <f>VLOOKUP(AR:AR,球员!A:F,6,FALSE)</f>
        <v>2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1623</v>
      </c>
    </row>
    <row r="400" spans="1:44" x14ac:dyDescent="0.25">
      <c r="A400" s="19">
        <v>399</v>
      </c>
      <c r="B400" s="19" t="s">
        <v>403</v>
      </c>
      <c r="C400" s="20" t="s">
        <v>2048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2103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1624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1625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1626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3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1627</v>
      </c>
    </row>
    <row r="405" spans="1:44" x14ac:dyDescent="0.25">
      <c r="A405" s="19">
        <v>404</v>
      </c>
      <c r="B405" s="19" t="s">
        <v>537</v>
      </c>
      <c r="C405" s="34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1628</v>
      </c>
    </row>
    <row r="406" spans="1:44" x14ac:dyDescent="0.25">
      <c r="A406" s="15">
        <v>405</v>
      </c>
      <c r="B406" s="15" t="s">
        <v>1629</v>
      </c>
      <c r="C406" s="16" t="s">
        <v>2048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2104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1631</v>
      </c>
    </row>
    <row r="408" spans="1:44" x14ac:dyDescent="0.25">
      <c r="A408" s="19">
        <v>407</v>
      </c>
      <c r="B408" s="19" t="s">
        <v>322</v>
      </c>
      <c r="C408" s="34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1632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1633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1634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1635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1636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1637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1638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1639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1640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1641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1642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1643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1644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1645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1646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1647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1648</v>
      </c>
    </row>
    <row r="425" spans="1:44" x14ac:dyDescent="0.25">
      <c r="A425" s="15">
        <v>424</v>
      </c>
      <c r="B425" s="15" t="s">
        <v>1649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1650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1893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1651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1652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1653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1654</v>
      </c>
    </row>
    <row r="430" spans="1:44" x14ac:dyDescent="0.25">
      <c r="A430" s="19">
        <v>429</v>
      </c>
      <c r="B430" s="19" t="s">
        <v>569</v>
      </c>
      <c r="C430" s="20" t="s">
        <v>2048</v>
      </c>
      <c r="D430" s="22">
        <f>VLOOKUP(AR:AR,球员!A:F,6,FALSE)</f>
        <v>2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2105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1655</v>
      </c>
    </row>
    <row r="432" spans="1:44" x14ac:dyDescent="0.25">
      <c r="A432" s="19">
        <v>431</v>
      </c>
      <c r="B432" s="19" t="s">
        <v>342</v>
      </c>
      <c r="C432" s="20" t="s">
        <v>2048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2106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1657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1658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1659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1660</v>
      </c>
    </row>
    <row r="437" spans="1:44" x14ac:dyDescent="0.25">
      <c r="A437" s="15">
        <v>436</v>
      </c>
      <c r="B437" s="15" t="s">
        <v>344</v>
      </c>
      <c r="C437" s="16" t="s">
        <v>2048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2107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1661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1662</v>
      </c>
    </row>
    <row r="440" spans="1:44" x14ac:dyDescent="0.25">
      <c r="A440" s="15">
        <v>439</v>
      </c>
      <c r="B440" s="15" t="s">
        <v>1663</v>
      </c>
      <c r="C440" s="16" t="s">
        <v>89</v>
      </c>
      <c r="D440" s="22" t="e">
        <f>VLOOKUP(AR:AR,球员!A:F,6,FALSE)</f>
        <v>#N/A</v>
      </c>
      <c r="E440" s="16" t="s">
        <v>1912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1664</v>
      </c>
    </row>
    <row r="441" spans="1:44" x14ac:dyDescent="0.25">
      <c r="A441" s="15">
        <v>440</v>
      </c>
      <c r="B441" s="15" t="s">
        <v>1665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1666</v>
      </c>
    </row>
    <row r="442" spans="1:44" x14ac:dyDescent="0.25">
      <c r="A442" s="15">
        <v>441</v>
      </c>
      <c r="B442" s="15" t="s">
        <v>2190</v>
      </c>
      <c r="C442" s="23" t="s">
        <v>43</v>
      </c>
      <c r="D442" s="22" t="e">
        <f>VLOOKUP(AR:AR,球员!A:F,6,FALSE)</f>
        <v>#N/A</v>
      </c>
      <c r="E442" s="16" t="s">
        <v>580</v>
      </c>
      <c r="F442" s="16" t="s">
        <v>365</v>
      </c>
      <c r="G442" s="16" t="s">
        <v>52</v>
      </c>
      <c r="H442" s="15">
        <v>174</v>
      </c>
      <c r="I442" s="15">
        <v>74</v>
      </c>
      <c r="J442" s="15">
        <v>26</v>
      </c>
      <c r="K442" s="16" t="s">
        <v>47</v>
      </c>
      <c r="L442" s="21">
        <v>81</v>
      </c>
      <c r="M442" s="21">
        <v>32</v>
      </c>
      <c r="N442" s="21">
        <v>90</v>
      </c>
      <c r="O442" s="15">
        <v>74</v>
      </c>
      <c r="P442" s="15">
        <v>82</v>
      </c>
      <c r="Q442" s="15">
        <v>86</v>
      </c>
      <c r="R442" s="15">
        <v>89</v>
      </c>
      <c r="S442" s="15">
        <v>76</v>
      </c>
      <c r="T442" s="15">
        <v>74</v>
      </c>
      <c r="U442" s="15">
        <v>74</v>
      </c>
      <c r="V442" s="15">
        <v>63</v>
      </c>
      <c r="W442" s="15">
        <v>71</v>
      </c>
      <c r="X442" s="15">
        <v>79</v>
      </c>
      <c r="Y442" s="15">
        <v>83</v>
      </c>
      <c r="Z442" s="15">
        <v>87</v>
      </c>
      <c r="AA442" s="15">
        <v>78</v>
      </c>
      <c r="AB442" s="15">
        <v>76</v>
      </c>
      <c r="AC442" s="15">
        <v>65</v>
      </c>
      <c r="AD442" s="15">
        <v>90</v>
      </c>
      <c r="AE442" s="15">
        <v>81</v>
      </c>
      <c r="AF442" s="15">
        <v>51</v>
      </c>
      <c r="AG442" s="15">
        <v>50</v>
      </c>
      <c r="AH442" s="15">
        <v>57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3</v>
      </c>
      <c r="AO442" s="15">
        <v>3</v>
      </c>
      <c r="AP442" s="15">
        <v>4</v>
      </c>
      <c r="AQ442" s="15">
        <v>2</v>
      </c>
      <c r="AR442" t="s">
        <v>2191</v>
      </c>
    </row>
    <row r="443" spans="1:44" x14ac:dyDescent="0.25">
      <c r="A443" s="15">
        <v>442</v>
      </c>
      <c r="B443" s="15" t="s">
        <v>1667</v>
      </c>
      <c r="C443" s="16" t="s">
        <v>2048</v>
      </c>
      <c r="D443" s="22" t="e">
        <f>VLOOKUP(AR:AR,球员!A:F,6,FALSE)</f>
        <v>#N/A</v>
      </c>
      <c r="E443" s="16" t="s">
        <v>442</v>
      </c>
      <c r="F443" s="16" t="s">
        <v>365</v>
      </c>
      <c r="G443" s="16" t="s">
        <v>52</v>
      </c>
      <c r="H443" s="15">
        <v>182</v>
      </c>
      <c r="I443" s="15">
        <v>67</v>
      </c>
      <c r="J443" s="15">
        <v>29</v>
      </c>
      <c r="K443" s="16" t="s">
        <v>53</v>
      </c>
      <c r="L443" s="21">
        <v>81</v>
      </c>
      <c r="M443" s="21">
        <v>30</v>
      </c>
      <c r="N443" s="21">
        <v>89</v>
      </c>
      <c r="O443" s="15">
        <v>74</v>
      </c>
      <c r="P443" s="15">
        <v>83</v>
      </c>
      <c r="Q443" s="15">
        <v>82</v>
      </c>
      <c r="R443" s="15">
        <v>82</v>
      </c>
      <c r="S443" s="15">
        <v>83</v>
      </c>
      <c r="T443" s="15">
        <v>84</v>
      </c>
      <c r="U443" s="15">
        <v>73</v>
      </c>
      <c r="V443" s="15">
        <v>68</v>
      </c>
      <c r="W443" s="15">
        <v>76</v>
      </c>
      <c r="X443" s="15">
        <v>80</v>
      </c>
      <c r="Y443" s="15">
        <v>78</v>
      </c>
      <c r="Z443" s="15">
        <v>76</v>
      </c>
      <c r="AA443" s="15">
        <v>79</v>
      </c>
      <c r="AB443" s="15">
        <v>70</v>
      </c>
      <c r="AC443" s="15">
        <v>74</v>
      </c>
      <c r="AD443" s="15">
        <v>78</v>
      </c>
      <c r="AE443" s="15">
        <v>78</v>
      </c>
      <c r="AF443" s="15">
        <v>58</v>
      </c>
      <c r="AG443" s="15">
        <v>62</v>
      </c>
      <c r="AH443" s="15">
        <v>76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2</v>
      </c>
      <c r="AO443" s="15">
        <v>3</v>
      </c>
      <c r="AP443" s="15">
        <v>5</v>
      </c>
      <c r="AQ443" s="15">
        <v>2</v>
      </c>
      <c r="AR443" t="s">
        <v>2108</v>
      </c>
    </row>
    <row r="444" spans="1:44" x14ac:dyDescent="0.25">
      <c r="A444" s="19">
        <v>443</v>
      </c>
      <c r="B444" s="19" t="s">
        <v>458</v>
      </c>
      <c r="C444" s="20" t="s">
        <v>85</v>
      </c>
      <c r="D444" s="22">
        <f>VLOOKUP(AR:AR,球员!A:F,6,FALSE)</f>
        <v>2</v>
      </c>
      <c r="E444" s="16" t="s">
        <v>194</v>
      </c>
      <c r="F444" s="16" t="s">
        <v>56</v>
      </c>
      <c r="G444" s="16" t="s">
        <v>144</v>
      </c>
      <c r="H444" s="15">
        <v>184</v>
      </c>
      <c r="I444" s="15">
        <v>77</v>
      </c>
      <c r="J444" s="15">
        <v>24</v>
      </c>
      <c r="K444" s="16" t="s">
        <v>47</v>
      </c>
      <c r="L444" s="21">
        <v>81</v>
      </c>
      <c r="M444" s="21">
        <v>36</v>
      </c>
      <c r="N444" s="21">
        <v>91</v>
      </c>
      <c r="O444" s="15">
        <v>81</v>
      </c>
      <c r="P444" s="15">
        <v>83</v>
      </c>
      <c r="Q444" s="15">
        <v>82</v>
      </c>
      <c r="R444" s="15">
        <v>83</v>
      </c>
      <c r="S444" s="15">
        <v>72</v>
      </c>
      <c r="T444" s="15">
        <v>69</v>
      </c>
      <c r="U444" s="15">
        <v>78</v>
      </c>
      <c r="V444" s="15">
        <v>63</v>
      </c>
      <c r="W444" s="15">
        <v>63</v>
      </c>
      <c r="X444" s="15">
        <v>70</v>
      </c>
      <c r="Y444" s="15">
        <v>89</v>
      </c>
      <c r="Z444" s="15">
        <v>89</v>
      </c>
      <c r="AA444" s="15">
        <v>82</v>
      </c>
      <c r="AB444" s="15">
        <v>64</v>
      </c>
      <c r="AC444" s="15">
        <v>72</v>
      </c>
      <c r="AD444" s="15">
        <v>76</v>
      </c>
      <c r="AE444" s="15">
        <v>77</v>
      </c>
      <c r="AF444" s="15">
        <v>42</v>
      </c>
      <c r="AG444" s="15">
        <v>45</v>
      </c>
      <c r="AH444" s="15">
        <v>68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3</v>
      </c>
      <c r="AO444" s="15">
        <v>4</v>
      </c>
      <c r="AP444" s="15">
        <v>5</v>
      </c>
      <c r="AQ444" s="15">
        <v>2</v>
      </c>
      <c r="AR444" t="s">
        <v>1668</v>
      </c>
    </row>
    <row r="445" spans="1:44" x14ac:dyDescent="0.25">
      <c r="A445" s="19">
        <v>444</v>
      </c>
      <c r="B445" s="19" t="s">
        <v>1987</v>
      </c>
      <c r="C445" s="20" t="s">
        <v>103</v>
      </c>
      <c r="D445" s="22">
        <f>VLOOKUP(AR:AR,球员!A:F,6,FALSE)</f>
        <v>2</v>
      </c>
      <c r="E445" s="16" t="s">
        <v>249</v>
      </c>
      <c r="F445" s="16" t="s">
        <v>51</v>
      </c>
      <c r="G445" s="16" t="s">
        <v>65</v>
      </c>
      <c r="H445" s="15">
        <v>172</v>
      </c>
      <c r="I445" s="15">
        <v>62</v>
      </c>
      <c r="J445" s="15">
        <v>24</v>
      </c>
      <c r="K445" s="16" t="s">
        <v>53</v>
      </c>
      <c r="L445" s="21">
        <v>81</v>
      </c>
      <c r="M445" s="21">
        <v>36</v>
      </c>
      <c r="N445" s="21">
        <v>91</v>
      </c>
      <c r="O445" s="15">
        <v>80</v>
      </c>
      <c r="P445" s="15">
        <v>82</v>
      </c>
      <c r="Q445" s="15">
        <v>84</v>
      </c>
      <c r="R445" s="15">
        <v>77</v>
      </c>
      <c r="S445" s="15">
        <v>78</v>
      </c>
      <c r="T445" s="15">
        <v>73</v>
      </c>
      <c r="U445" s="15">
        <v>63</v>
      </c>
      <c r="V445" s="15">
        <v>62</v>
      </c>
      <c r="W445" s="15">
        <v>63</v>
      </c>
      <c r="X445" s="15">
        <v>70</v>
      </c>
      <c r="Y445" s="15">
        <v>87</v>
      </c>
      <c r="Z445" s="15">
        <v>90</v>
      </c>
      <c r="AA445" s="15">
        <v>71</v>
      </c>
      <c r="AB445" s="15">
        <v>58</v>
      </c>
      <c r="AC445" s="15">
        <v>68</v>
      </c>
      <c r="AD445" s="15">
        <v>70</v>
      </c>
      <c r="AE445" s="15">
        <v>88</v>
      </c>
      <c r="AF445" s="15">
        <v>79</v>
      </c>
      <c r="AG445" s="15">
        <v>75</v>
      </c>
      <c r="AH445" s="15">
        <v>73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1</v>
      </c>
      <c r="AP445" s="15">
        <v>6</v>
      </c>
      <c r="AQ445" s="15">
        <v>2</v>
      </c>
      <c r="AR445" t="s">
        <v>1988</v>
      </c>
    </row>
    <row r="446" spans="1:44" x14ac:dyDescent="0.25">
      <c r="A446" s="15">
        <v>445</v>
      </c>
      <c r="B446" s="15" t="s">
        <v>1669</v>
      </c>
      <c r="C446" s="16" t="s">
        <v>89</v>
      </c>
      <c r="D446" s="22" t="e">
        <f>VLOOKUP(AR:AR,球员!A:F,6,FALSE)</f>
        <v>#N/A</v>
      </c>
      <c r="E446" s="16" t="s">
        <v>55</v>
      </c>
      <c r="F446" s="16" t="s">
        <v>56</v>
      </c>
      <c r="G446" s="16" t="s">
        <v>80</v>
      </c>
      <c r="H446" s="15">
        <v>186</v>
      </c>
      <c r="I446" s="15">
        <v>79</v>
      </c>
      <c r="J446" s="15">
        <v>23</v>
      </c>
      <c r="K446" s="16" t="s">
        <v>53</v>
      </c>
      <c r="L446" s="21">
        <v>81</v>
      </c>
      <c r="M446" s="21">
        <v>37</v>
      </c>
      <c r="N446" s="21">
        <v>89</v>
      </c>
      <c r="O446" s="15">
        <v>63</v>
      </c>
      <c r="P446" s="15">
        <v>69</v>
      </c>
      <c r="Q446" s="15">
        <v>73</v>
      </c>
      <c r="R446" s="15">
        <v>75</v>
      </c>
      <c r="S446" s="15">
        <v>77</v>
      </c>
      <c r="T446" s="15">
        <v>79</v>
      </c>
      <c r="U446" s="15">
        <v>62</v>
      </c>
      <c r="V446" s="15">
        <v>83</v>
      </c>
      <c r="W446" s="15">
        <v>60</v>
      </c>
      <c r="X446" s="15">
        <v>69</v>
      </c>
      <c r="Y446" s="15">
        <v>79</v>
      </c>
      <c r="Z446" s="15">
        <v>76</v>
      </c>
      <c r="AA446" s="15">
        <v>76</v>
      </c>
      <c r="AB446" s="15">
        <v>83</v>
      </c>
      <c r="AC446" s="15">
        <v>79</v>
      </c>
      <c r="AD446" s="15">
        <v>73</v>
      </c>
      <c r="AE446" s="15">
        <v>78</v>
      </c>
      <c r="AF446" s="15">
        <v>79</v>
      </c>
      <c r="AG446" s="15">
        <v>81</v>
      </c>
      <c r="AH446" s="15">
        <v>80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1</v>
      </c>
      <c r="AO446" s="15">
        <v>2</v>
      </c>
      <c r="AP446" s="15">
        <v>5</v>
      </c>
      <c r="AQ446" s="15">
        <v>2</v>
      </c>
      <c r="AR446" t="s">
        <v>1670</v>
      </c>
    </row>
    <row r="447" spans="1:44" x14ac:dyDescent="0.25">
      <c r="A447" s="19">
        <v>446</v>
      </c>
      <c r="B447" s="19" t="s">
        <v>780</v>
      </c>
      <c r="C447" s="20" t="s">
        <v>70</v>
      </c>
      <c r="D447" s="22">
        <f>VLOOKUP(AR:AR,球员!A:F,6,FALSE)</f>
        <v>2</v>
      </c>
      <c r="E447" s="16" t="s">
        <v>387</v>
      </c>
      <c r="F447" s="16" t="s">
        <v>324</v>
      </c>
      <c r="G447" s="16" t="s">
        <v>677</v>
      </c>
      <c r="H447" s="15">
        <v>186</v>
      </c>
      <c r="I447" s="15">
        <v>79</v>
      </c>
      <c r="J447" s="15">
        <v>24</v>
      </c>
      <c r="K447" s="16" t="s">
        <v>47</v>
      </c>
      <c r="L447" s="21">
        <v>81</v>
      </c>
      <c r="M447" s="21">
        <v>36</v>
      </c>
      <c r="N447" s="21">
        <v>91</v>
      </c>
      <c r="O447" s="15">
        <v>84</v>
      </c>
      <c r="P447" s="15">
        <v>80</v>
      </c>
      <c r="Q447" s="15">
        <v>79</v>
      </c>
      <c r="R447" s="15">
        <v>77</v>
      </c>
      <c r="S447" s="15">
        <v>74</v>
      </c>
      <c r="T447" s="15">
        <v>65</v>
      </c>
      <c r="U447" s="15">
        <v>78</v>
      </c>
      <c r="V447" s="15">
        <v>85</v>
      </c>
      <c r="W447" s="15">
        <v>67</v>
      </c>
      <c r="X447" s="15">
        <v>73</v>
      </c>
      <c r="Y447" s="15">
        <v>86</v>
      </c>
      <c r="Z447" s="15">
        <v>85</v>
      </c>
      <c r="AA447" s="15">
        <v>79</v>
      </c>
      <c r="AB447" s="15">
        <v>88</v>
      </c>
      <c r="AC447" s="15">
        <v>82</v>
      </c>
      <c r="AD447" s="15">
        <v>78</v>
      </c>
      <c r="AE447" s="15">
        <v>77</v>
      </c>
      <c r="AF447" s="15">
        <v>47</v>
      </c>
      <c r="AG447" s="15">
        <v>50</v>
      </c>
      <c r="AH447" s="15">
        <v>58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2</v>
      </c>
      <c r="AR447" t="s">
        <v>1671</v>
      </c>
    </row>
    <row r="448" spans="1:44" x14ac:dyDescent="0.25">
      <c r="A448" s="19">
        <v>447</v>
      </c>
      <c r="B448" s="19" t="s">
        <v>351</v>
      </c>
      <c r="C448" s="20" t="s">
        <v>43</v>
      </c>
      <c r="D448" s="22">
        <f>VLOOKUP(AR:AR,球员!A:F,6,FALSE)</f>
        <v>2</v>
      </c>
      <c r="E448" s="16" t="s">
        <v>277</v>
      </c>
      <c r="F448" s="16" t="s">
        <v>278</v>
      </c>
      <c r="G448" s="16" t="s">
        <v>135</v>
      </c>
      <c r="H448" s="15">
        <v>174</v>
      </c>
      <c r="I448" s="15">
        <v>71</v>
      </c>
      <c r="J448" s="15">
        <v>27</v>
      </c>
      <c r="K448" s="16" t="s">
        <v>47</v>
      </c>
      <c r="L448" s="21">
        <v>81</v>
      </c>
      <c r="M448" s="21">
        <v>31</v>
      </c>
      <c r="N448" s="21">
        <v>89</v>
      </c>
      <c r="O448" s="15">
        <v>71</v>
      </c>
      <c r="P448" s="15">
        <v>83</v>
      </c>
      <c r="Q448" s="15">
        <v>83</v>
      </c>
      <c r="R448" s="15">
        <v>86</v>
      </c>
      <c r="S448" s="15">
        <v>71</v>
      </c>
      <c r="T448" s="15">
        <v>73</v>
      </c>
      <c r="U448" s="15">
        <v>75</v>
      </c>
      <c r="V448" s="15">
        <v>64</v>
      </c>
      <c r="W448" s="15">
        <v>77</v>
      </c>
      <c r="X448" s="15">
        <v>81</v>
      </c>
      <c r="Y448" s="15">
        <v>89</v>
      </c>
      <c r="Z448" s="15">
        <v>88</v>
      </c>
      <c r="AA448" s="15">
        <v>73</v>
      </c>
      <c r="AB448" s="15">
        <v>70</v>
      </c>
      <c r="AC448" s="15">
        <v>65</v>
      </c>
      <c r="AD448" s="15">
        <v>82</v>
      </c>
      <c r="AE448" s="15">
        <v>77</v>
      </c>
      <c r="AF448" s="15">
        <v>58</v>
      </c>
      <c r="AG448" s="15">
        <v>61</v>
      </c>
      <c r="AH448" s="15">
        <v>64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3</v>
      </c>
      <c r="AR448" t="s">
        <v>1672</v>
      </c>
    </row>
    <row r="449" spans="1:44" x14ac:dyDescent="0.25">
      <c r="A449" s="15">
        <v>448</v>
      </c>
      <c r="B449" s="15" t="s">
        <v>596</v>
      </c>
      <c r="C449" s="16" t="s">
        <v>82</v>
      </c>
      <c r="D449" s="22" t="e">
        <f>VLOOKUP(AR:AR,球员!A:F,6,FALSE)</f>
        <v>#N/A</v>
      </c>
      <c r="E449" s="16" t="s">
        <v>445</v>
      </c>
      <c r="F449" s="16" t="s">
        <v>427</v>
      </c>
      <c r="G449" s="16" t="s">
        <v>57</v>
      </c>
      <c r="H449" s="15">
        <v>173</v>
      </c>
      <c r="I449" s="15">
        <v>73</v>
      </c>
      <c r="J449" s="15">
        <v>34</v>
      </c>
      <c r="K449" s="16" t="s">
        <v>47</v>
      </c>
      <c r="L449" s="21">
        <v>81</v>
      </c>
      <c r="M449" s="21">
        <v>25</v>
      </c>
      <c r="N449" s="21">
        <v>88</v>
      </c>
      <c r="O449" s="15">
        <v>75</v>
      </c>
      <c r="P449" s="15">
        <v>83</v>
      </c>
      <c r="Q449" s="15">
        <v>84</v>
      </c>
      <c r="R449" s="15">
        <v>88</v>
      </c>
      <c r="S449" s="15">
        <v>85</v>
      </c>
      <c r="T449" s="15">
        <v>83</v>
      </c>
      <c r="U449" s="15">
        <v>73</v>
      </c>
      <c r="V449" s="15">
        <v>60</v>
      </c>
      <c r="W449" s="15">
        <v>88</v>
      </c>
      <c r="X449" s="15">
        <v>85</v>
      </c>
      <c r="Y449" s="15">
        <v>68</v>
      </c>
      <c r="Z449" s="15">
        <v>80</v>
      </c>
      <c r="AA449" s="15">
        <v>81</v>
      </c>
      <c r="AB449" s="15">
        <v>66</v>
      </c>
      <c r="AC449" s="15">
        <v>71</v>
      </c>
      <c r="AD449" s="15">
        <v>88</v>
      </c>
      <c r="AE449" s="15">
        <v>70</v>
      </c>
      <c r="AF449" s="15">
        <v>50</v>
      </c>
      <c r="AG449" s="15">
        <v>53</v>
      </c>
      <c r="AH449" s="15">
        <v>60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2</v>
      </c>
      <c r="AR449" t="s">
        <v>1673</v>
      </c>
    </row>
    <row r="450" spans="1:44" x14ac:dyDescent="0.25">
      <c r="A450" s="15">
        <v>449</v>
      </c>
      <c r="B450" s="15" t="s">
        <v>1674</v>
      </c>
      <c r="C450" s="16" t="s">
        <v>49</v>
      </c>
      <c r="D450" s="22" t="e">
        <f>VLOOKUP(AR:AR,球员!A:F,6,FALSE)</f>
        <v>#N/A</v>
      </c>
      <c r="E450" s="16" t="s">
        <v>530</v>
      </c>
      <c r="F450" s="16" t="s">
        <v>378</v>
      </c>
      <c r="G450" s="16" t="s">
        <v>68</v>
      </c>
      <c r="H450" s="15">
        <v>180</v>
      </c>
      <c r="I450" s="15">
        <v>76</v>
      </c>
      <c r="J450" s="15">
        <v>31</v>
      </c>
      <c r="K450" s="16" t="s">
        <v>53</v>
      </c>
      <c r="L450" s="21">
        <v>81</v>
      </c>
      <c r="M450" s="21">
        <v>29</v>
      </c>
      <c r="N450" s="21">
        <v>88</v>
      </c>
      <c r="O450" s="15">
        <v>81</v>
      </c>
      <c r="P450" s="15">
        <v>84</v>
      </c>
      <c r="Q450" s="15">
        <v>82</v>
      </c>
      <c r="R450" s="15">
        <v>79</v>
      </c>
      <c r="S450" s="15">
        <v>83</v>
      </c>
      <c r="T450" s="15">
        <v>79</v>
      </c>
      <c r="U450" s="15">
        <v>82</v>
      </c>
      <c r="V450" s="15">
        <v>67</v>
      </c>
      <c r="W450" s="15">
        <v>70</v>
      </c>
      <c r="X450" s="15">
        <v>80</v>
      </c>
      <c r="Y450" s="15">
        <v>71</v>
      </c>
      <c r="Z450" s="15">
        <v>77</v>
      </c>
      <c r="AA450" s="15">
        <v>81</v>
      </c>
      <c r="AB450" s="15">
        <v>73</v>
      </c>
      <c r="AC450" s="15">
        <v>75</v>
      </c>
      <c r="AD450" s="15">
        <v>80</v>
      </c>
      <c r="AE450" s="15">
        <v>74</v>
      </c>
      <c r="AF450" s="15">
        <v>55</v>
      </c>
      <c r="AG450" s="15">
        <v>54</v>
      </c>
      <c r="AH450" s="15">
        <v>65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2</v>
      </c>
      <c r="AO450" s="15">
        <v>3</v>
      </c>
      <c r="AP450" s="15">
        <v>6</v>
      </c>
      <c r="AQ450" s="15">
        <v>3</v>
      </c>
      <c r="AR450" t="s">
        <v>1675</v>
      </c>
    </row>
    <row r="451" spans="1:44" x14ac:dyDescent="0.25">
      <c r="A451" s="19">
        <v>450</v>
      </c>
      <c r="B451" s="19" t="s">
        <v>597</v>
      </c>
      <c r="C451" s="20" t="s">
        <v>89</v>
      </c>
      <c r="D451" s="22">
        <f>VLOOKUP(AR:AR,球员!A:F,6,FALSE)</f>
        <v>2</v>
      </c>
      <c r="E451" s="16" t="s">
        <v>295</v>
      </c>
      <c r="F451" s="16" t="s">
        <v>273</v>
      </c>
      <c r="G451" s="16" t="s">
        <v>68</v>
      </c>
      <c r="H451" s="15">
        <v>186</v>
      </c>
      <c r="I451" s="15">
        <v>80</v>
      </c>
      <c r="J451" s="15">
        <v>30</v>
      </c>
      <c r="K451" s="16" t="s">
        <v>47</v>
      </c>
      <c r="L451" s="21">
        <v>81</v>
      </c>
      <c r="M451" s="21">
        <v>30</v>
      </c>
      <c r="N451" s="21">
        <v>87</v>
      </c>
      <c r="O451" s="15">
        <v>55</v>
      </c>
      <c r="P451" s="15">
        <v>70</v>
      </c>
      <c r="Q451" s="15">
        <v>60</v>
      </c>
      <c r="R451" s="15">
        <v>71</v>
      </c>
      <c r="S451" s="15">
        <v>79</v>
      </c>
      <c r="T451" s="15">
        <v>75</v>
      </c>
      <c r="U451" s="15">
        <v>54</v>
      </c>
      <c r="V451" s="15">
        <v>81</v>
      </c>
      <c r="W451" s="15">
        <v>55</v>
      </c>
      <c r="X451" s="15">
        <v>61</v>
      </c>
      <c r="Y451" s="15">
        <v>73</v>
      </c>
      <c r="Z451" s="15">
        <v>69</v>
      </c>
      <c r="AA451" s="15">
        <v>78</v>
      </c>
      <c r="AB451" s="15">
        <v>77</v>
      </c>
      <c r="AC451" s="15">
        <v>85</v>
      </c>
      <c r="AD451" s="15">
        <v>64</v>
      </c>
      <c r="AE451" s="15">
        <v>86</v>
      </c>
      <c r="AF451" s="15">
        <v>85</v>
      </c>
      <c r="AG451" s="15">
        <v>87</v>
      </c>
      <c r="AH451" s="15">
        <v>84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3</v>
      </c>
      <c r="AO451" s="15">
        <v>4</v>
      </c>
      <c r="AP451" s="15">
        <v>7</v>
      </c>
      <c r="AQ451" s="15">
        <v>1</v>
      </c>
      <c r="AR451" t="s">
        <v>1676</v>
      </c>
    </row>
    <row r="452" spans="1:44" x14ac:dyDescent="0.25">
      <c r="A452" s="19">
        <v>451</v>
      </c>
      <c r="B452" s="19" t="s">
        <v>462</v>
      </c>
      <c r="C452" s="20" t="s">
        <v>191</v>
      </c>
      <c r="D452" s="22">
        <f>VLOOKUP(AR:AR,球员!A:F,6,FALSE)</f>
        <v>2</v>
      </c>
      <c r="E452" s="16" t="s">
        <v>79</v>
      </c>
      <c r="F452" s="16" t="s">
        <v>51</v>
      </c>
      <c r="G452" s="16" t="s">
        <v>96</v>
      </c>
      <c r="H452" s="15">
        <v>178</v>
      </c>
      <c r="I452" s="15">
        <v>71</v>
      </c>
      <c r="J452" s="15">
        <v>29</v>
      </c>
      <c r="K452" s="16" t="s">
        <v>47</v>
      </c>
      <c r="L452" s="21">
        <v>81</v>
      </c>
      <c r="M452" s="21">
        <v>30</v>
      </c>
      <c r="N452" s="21">
        <v>89</v>
      </c>
      <c r="O452" s="15">
        <v>72</v>
      </c>
      <c r="P452" s="15">
        <v>78</v>
      </c>
      <c r="Q452" s="15">
        <v>79</v>
      </c>
      <c r="R452" s="15">
        <v>76</v>
      </c>
      <c r="S452" s="15">
        <v>81</v>
      </c>
      <c r="T452" s="15">
        <v>85</v>
      </c>
      <c r="U452" s="15">
        <v>60</v>
      </c>
      <c r="V452" s="15">
        <v>70</v>
      </c>
      <c r="W452" s="15">
        <v>82</v>
      </c>
      <c r="X452" s="15">
        <v>80</v>
      </c>
      <c r="Y452" s="15">
        <v>79</v>
      </c>
      <c r="Z452" s="15">
        <v>79</v>
      </c>
      <c r="AA452" s="15">
        <v>76</v>
      </c>
      <c r="AB452" s="15">
        <v>70</v>
      </c>
      <c r="AC452" s="15">
        <v>65</v>
      </c>
      <c r="AD452" s="15">
        <v>72</v>
      </c>
      <c r="AE452" s="15">
        <v>86</v>
      </c>
      <c r="AF452" s="15">
        <v>71</v>
      </c>
      <c r="AG452" s="15">
        <v>73</v>
      </c>
      <c r="AH452" s="15">
        <v>80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2</v>
      </c>
      <c r="AO452" s="15">
        <v>3</v>
      </c>
      <c r="AP452" s="15">
        <v>5</v>
      </c>
      <c r="AQ452" s="15">
        <v>3</v>
      </c>
      <c r="AR452" t="s">
        <v>1677</v>
      </c>
    </row>
    <row r="453" spans="1:44" x14ac:dyDescent="0.25">
      <c r="A453" s="15">
        <v>452</v>
      </c>
      <c r="B453" s="15" t="s">
        <v>774</v>
      </c>
      <c r="C453" s="16" t="s">
        <v>2048</v>
      </c>
      <c r="D453" s="22" t="e">
        <f>VLOOKUP(AR:AR,球员!A:F,6,FALSE)</f>
        <v>#N/A</v>
      </c>
      <c r="E453" s="16" t="s">
        <v>302</v>
      </c>
      <c r="F453" s="16" t="s">
        <v>225</v>
      </c>
      <c r="G453" s="16" t="s">
        <v>57</v>
      </c>
      <c r="H453" s="15">
        <v>187</v>
      </c>
      <c r="I453" s="15">
        <v>82</v>
      </c>
      <c r="J453" s="15">
        <v>26</v>
      </c>
      <c r="K453" s="16" t="s">
        <v>53</v>
      </c>
      <c r="L453" s="21">
        <v>81</v>
      </c>
      <c r="M453" s="21">
        <v>32</v>
      </c>
      <c r="N453" s="21">
        <v>89</v>
      </c>
      <c r="O453" s="15">
        <v>70</v>
      </c>
      <c r="P453" s="15">
        <v>82</v>
      </c>
      <c r="Q453" s="15">
        <v>81</v>
      </c>
      <c r="R453" s="15">
        <v>82</v>
      </c>
      <c r="S453" s="15">
        <v>81</v>
      </c>
      <c r="T453" s="15">
        <v>88</v>
      </c>
      <c r="U453" s="15">
        <v>62</v>
      </c>
      <c r="V453" s="15">
        <v>73</v>
      </c>
      <c r="W453" s="15">
        <v>73</v>
      </c>
      <c r="X453" s="15">
        <v>75</v>
      </c>
      <c r="Y453" s="15">
        <v>69</v>
      </c>
      <c r="Z453" s="15">
        <v>70</v>
      </c>
      <c r="AA453" s="15">
        <v>78</v>
      </c>
      <c r="AB453" s="15">
        <v>75</v>
      </c>
      <c r="AC453" s="15">
        <v>82</v>
      </c>
      <c r="AD453" s="15">
        <v>71</v>
      </c>
      <c r="AE453" s="15">
        <v>81</v>
      </c>
      <c r="AF453" s="15">
        <v>72</v>
      </c>
      <c r="AG453" s="15">
        <v>72</v>
      </c>
      <c r="AH453" s="15">
        <v>77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6</v>
      </c>
      <c r="AQ453" s="15">
        <v>2</v>
      </c>
      <c r="AR453" t="s">
        <v>2109</v>
      </c>
    </row>
    <row r="454" spans="1:44" x14ac:dyDescent="0.25">
      <c r="A454" s="15">
        <v>453</v>
      </c>
      <c r="B454" s="15" t="s">
        <v>775</v>
      </c>
      <c r="C454" s="16" t="s">
        <v>103</v>
      </c>
      <c r="D454" s="22" t="e">
        <f>VLOOKUP(AR:AR,球员!A:F,6,FALSE)</f>
        <v>#N/A</v>
      </c>
      <c r="E454" s="16" t="s">
        <v>160</v>
      </c>
      <c r="F454" s="16" t="s">
        <v>45</v>
      </c>
      <c r="G454" s="16" t="s">
        <v>99</v>
      </c>
      <c r="H454" s="15">
        <v>186</v>
      </c>
      <c r="I454" s="15">
        <v>75</v>
      </c>
      <c r="J454" s="15">
        <v>26</v>
      </c>
      <c r="K454" s="16" t="s">
        <v>47</v>
      </c>
      <c r="L454" s="21">
        <v>81</v>
      </c>
      <c r="M454" s="21">
        <v>32</v>
      </c>
      <c r="N454" s="21">
        <v>90</v>
      </c>
      <c r="O454" s="15">
        <v>71</v>
      </c>
      <c r="P454" s="15">
        <v>79</v>
      </c>
      <c r="Q454" s="15">
        <v>80</v>
      </c>
      <c r="R454" s="15">
        <v>79</v>
      </c>
      <c r="S454" s="15">
        <v>75</v>
      </c>
      <c r="T454" s="15">
        <v>76</v>
      </c>
      <c r="U454" s="15">
        <v>64</v>
      </c>
      <c r="V454" s="15">
        <v>65</v>
      </c>
      <c r="W454" s="15">
        <v>58</v>
      </c>
      <c r="X454" s="15">
        <v>67</v>
      </c>
      <c r="Y454" s="15">
        <v>84</v>
      </c>
      <c r="Z454" s="15">
        <v>84</v>
      </c>
      <c r="AA454" s="15">
        <v>77</v>
      </c>
      <c r="AB454" s="15">
        <v>73</v>
      </c>
      <c r="AC454" s="15">
        <v>77</v>
      </c>
      <c r="AD454" s="15">
        <v>73</v>
      </c>
      <c r="AE454" s="15">
        <v>85</v>
      </c>
      <c r="AF454" s="15">
        <v>69</v>
      </c>
      <c r="AG454" s="15">
        <v>72</v>
      </c>
      <c r="AH454" s="15">
        <v>73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3</v>
      </c>
      <c r="AO454" s="15">
        <v>3</v>
      </c>
      <c r="AP454" s="15">
        <v>5</v>
      </c>
      <c r="AQ454" s="15">
        <v>2</v>
      </c>
      <c r="AR454" t="s">
        <v>1678</v>
      </c>
    </row>
    <row r="455" spans="1:44" x14ac:dyDescent="0.25">
      <c r="A455" s="19">
        <v>454</v>
      </c>
      <c r="B455" s="19" t="s">
        <v>466</v>
      </c>
      <c r="C455" s="20" t="s">
        <v>202</v>
      </c>
      <c r="D455" s="22">
        <f>VLOOKUP(AR:AR,球员!A:F,6,FALSE)</f>
        <v>2</v>
      </c>
      <c r="E455" s="16" t="s">
        <v>309</v>
      </c>
      <c r="F455" s="16" t="s">
        <v>51</v>
      </c>
      <c r="G455" s="16" t="s">
        <v>46</v>
      </c>
      <c r="H455" s="15">
        <v>169</v>
      </c>
      <c r="I455" s="15">
        <v>72</v>
      </c>
      <c r="J455" s="15">
        <v>24</v>
      </c>
      <c r="K455" s="16" t="s">
        <v>53</v>
      </c>
      <c r="L455" s="21">
        <v>81</v>
      </c>
      <c r="M455" s="21">
        <v>36</v>
      </c>
      <c r="N455" s="21">
        <v>90</v>
      </c>
      <c r="O455" s="15">
        <v>76</v>
      </c>
      <c r="P455" s="15">
        <v>80</v>
      </c>
      <c r="Q455" s="15">
        <v>87</v>
      </c>
      <c r="R455" s="15">
        <v>82</v>
      </c>
      <c r="S455" s="15">
        <v>85</v>
      </c>
      <c r="T455" s="15">
        <v>78</v>
      </c>
      <c r="U455" s="15">
        <v>73</v>
      </c>
      <c r="V455" s="15">
        <v>62</v>
      </c>
      <c r="W455" s="15">
        <v>71</v>
      </c>
      <c r="X455" s="15">
        <v>81</v>
      </c>
      <c r="Y455" s="15">
        <v>85</v>
      </c>
      <c r="Z455" s="15">
        <v>88</v>
      </c>
      <c r="AA455" s="15">
        <v>76</v>
      </c>
      <c r="AB455" s="15">
        <v>64</v>
      </c>
      <c r="AC455" s="15">
        <v>63</v>
      </c>
      <c r="AD455" s="15">
        <v>86</v>
      </c>
      <c r="AE455" s="15">
        <v>80</v>
      </c>
      <c r="AF455" s="15">
        <v>45</v>
      </c>
      <c r="AG455" s="15">
        <v>48</v>
      </c>
      <c r="AH455" s="15">
        <v>60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3</v>
      </c>
      <c r="AP455" s="15">
        <v>6</v>
      </c>
      <c r="AQ455" s="15">
        <v>2</v>
      </c>
      <c r="AR455" t="s">
        <v>1679</v>
      </c>
    </row>
    <row r="456" spans="1:44" x14ac:dyDescent="0.25">
      <c r="A456" s="15">
        <v>455</v>
      </c>
      <c r="B456" s="15" t="s">
        <v>230</v>
      </c>
      <c r="C456" s="16" t="s">
        <v>70</v>
      </c>
      <c r="D456" s="22" t="e">
        <f>VLOOKUP(AR:AR,球员!A:F,6,FALSE)</f>
        <v>#N/A</v>
      </c>
      <c r="E456" s="16" t="s">
        <v>184</v>
      </c>
      <c r="F456" s="16" t="s">
        <v>56</v>
      </c>
      <c r="G456" s="16" t="s">
        <v>80</v>
      </c>
      <c r="H456" s="15">
        <v>183</v>
      </c>
      <c r="I456" s="15">
        <v>74</v>
      </c>
      <c r="J456" s="15">
        <v>23</v>
      </c>
      <c r="K456" s="16" t="s">
        <v>47</v>
      </c>
      <c r="L456" s="21">
        <v>81</v>
      </c>
      <c r="M456" s="21">
        <v>37</v>
      </c>
      <c r="N456" s="21">
        <v>90</v>
      </c>
      <c r="O456" s="15">
        <v>79</v>
      </c>
      <c r="P456" s="15">
        <v>80</v>
      </c>
      <c r="Q456" s="15">
        <v>77</v>
      </c>
      <c r="R456" s="15">
        <v>74</v>
      </c>
      <c r="S456" s="15">
        <v>71</v>
      </c>
      <c r="T456" s="15">
        <v>63</v>
      </c>
      <c r="U456" s="15">
        <v>83</v>
      </c>
      <c r="V456" s="15">
        <v>78</v>
      </c>
      <c r="W456" s="15">
        <v>62</v>
      </c>
      <c r="X456" s="15">
        <v>72</v>
      </c>
      <c r="Y456" s="15">
        <v>83</v>
      </c>
      <c r="Z456" s="15">
        <v>82</v>
      </c>
      <c r="AA456" s="15">
        <v>84</v>
      </c>
      <c r="AB456" s="15">
        <v>86</v>
      </c>
      <c r="AC456" s="15">
        <v>86</v>
      </c>
      <c r="AD456" s="15">
        <v>74</v>
      </c>
      <c r="AE456" s="15">
        <v>77</v>
      </c>
      <c r="AF456" s="15">
        <v>49</v>
      </c>
      <c r="AG456" s="15">
        <v>51</v>
      </c>
      <c r="AH456" s="15">
        <v>59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5</v>
      </c>
      <c r="AQ456" s="15">
        <v>2</v>
      </c>
      <c r="AR456" t="s">
        <v>1680</v>
      </c>
    </row>
    <row r="457" spans="1:44" x14ac:dyDescent="0.25">
      <c r="A457" s="19">
        <v>456</v>
      </c>
      <c r="B457" s="19" t="s">
        <v>691</v>
      </c>
      <c r="C457" s="20" t="s">
        <v>103</v>
      </c>
      <c r="D457" s="22">
        <f>VLOOKUP(AR:AR,球员!A:F,6,FALSE)</f>
        <v>3</v>
      </c>
      <c r="E457" s="16" t="s">
        <v>302</v>
      </c>
      <c r="F457" s="16" t="s">
        <v>225</v>
      </c>
      <c r="G457" s="16" t="s">
        <v>65</v>
      </c>
      <c r="H457" s="15">
        <v>170</v>
      </c>
      <c r="I457" s="15">
        <v>63</v>
      </c>
      <c r="J457" s="15">
        <v>24</v>
      </c>
      <c r="K457" s="16" t="s">
        <v>53</v>
      </c>
      <c r="L457" s="21">
        <v>81</v>
      </c>
      <c r="M457" s="21">
        <v>36</v>
      </c>
      <c r="N457" s="21">
        <v>90</v>
      </c>
      <c r="O457" s="15">
        <v>73</v>
      </c>
      <c r="P457" s="15">
        <v>81</v>
      </c>
      <c r="Q457" s="15">
        <v>83</v>
      </c>
      <c r="R457" s="15">
        <v>85</v>
      </c>
      <c r="S457" s="15">
        <v>78</v>
      </c>
      <c r="T457" s="15">
        <v>80</v>
      </c>
      <c r="U457" s="15">
        <v>67</v>
      </c>
      <c r="V457" s="15">
        <v>50</v>
      </c>
      <c r="W457" s="15">
        <v>83</v>
      </c>
      <c r="X457" s="15">
        <v>84</v>
      </c>
      <c r="Y457" s="15">
        <v>87</v>
      </c>
      <c r="Z457" s="15">
        <v>86</v>
      </c>
      <c r="AA457" s="15">
        <v>82</v>
      </c>
      <c r="AB457" s="15">
        <v>61</v>
      </c>
      <c r="AC457" s="15">
        <v>64</v>
      </c>
      <c r="AD457" s="15">
        <v>83</v>
      </c>
      <c r="AE457" s="15">
        <v>85</v>
      </c>
      <c r="AF457" s="15">
        <v>66</v>
      </c>
      <c r="AG457" s="15">
        <v>70</v>
      </c>
      <c r="AH457" s="15">
        <v>66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2</v>
      </c>
      <c r="AO457" s="15">
        <v>2</v>
      </c>
      <c r="AP457" s="15">
        <v>8</v>
      </c>
      <c r="AQ457" s="15">
        <v>2</v>
      </c>
      <c r="AR457" t="s">
        <v>1681</v>
      </c>
    </row>
    <row r="458" spans="1:44" x14ac:dyDescent="0.25">
      <c r="A458" s="19">
        <v>457</v>
      </c>
      <c r="B458" s="19" t="s">
        <v>1989</v>
      </c>
      <c r="C458" s="20" t="s">
        <v>85</v>
      </c>
      <c r="D458" s="22">
        <f>VLOOKUP(AR:AR,球员!A:F,6,FALSE)</f>
        <v>2</v>
      </c>
      <c r="E458" s="16" t="s">
        <v>506</v>
      </c>
      <c r="F458" s="16" t="s">
        <v>51</v>
      </c>
      <c r="G458" s="16" t="s">
        <v>65</v>
      </c>
      <c r="H458" s="15">
        <v>186</v>
      </c>
      <c r="I458" s="15">
        <v>79</v>
      </c>
      <c r="J458" s="15">
        <v>25</v>
      </c>
      <c r="K458" s="16" t="s">
        <v>47</v>
      </c>
      <c r="L458" s="21">
        <v>81</v>
      </c>
      <c r="M458" s="21">
        <v>35</v>
      </c>
      <c r="N458" s="21">
        <v>90</v>
      </c>
      <c r="O458" s="15">
        <v>83</v>
      </c>
      <c r="P458" s="15">
        <v>79</v>
      </c>
      <c r="Q458" s="15">
        <v>81</v>
      </c>
      <c r="R458" s="15">
        <v>75</v>
      </c>
      <c r="S458" s="15">
        <v>75</v>
      </c>
      <c r="T458" s="15">
        <v>72</v>
      </c>
      <c r="U458" s="15">
        <v>83</v>
      </c>
      <c r="V458" s="15">
        <v>68</v>
      </c>
      <c r="W458" s="15">
        <v>60</v>
      </c>
      <c r="X458" s="15">
        <v>65</v>
      </c>
      <c r="Y458" s="15">
        <v>90</v>
      </c>
      <c r="Z458" s="15">
        <v>88</v>
      </c>
      <c r="AA458" s="15">
        <v>74</v>
      </c>
      <c r="AB458" s="15">
        <v>77</v>
      </c>
      <c r="AC458" s="15">
        <v>82</v>
      </c>
      <c r="AD458" s="15">
        <v>69</v>
      </c>
      <c r="AE458" s="15">
        <v>82</v>
      </c>
      <c r="AF458" s="15">
        <v>50</v>
      </c>
      <c r="AG458" s="15">
        <v>62</v>
      </c>
      <c r="AH458" s="15">
        <v>64</v>
      </c>
      <c r="AI458" s="15">
        <v>40</v>
      </c>
      <c r="AJ458" s="15">
        <v>40</v>
      </c>
      <c r="AK458" s="15">
        <v>40</v>
      </c>
      <c r="AL458" s="15">
        <v>40</v>
      </c>
      <c r="AM458" s="15">
        <v>40</v>
      </c>
      <c r="AN458" s="15">
        <v>4</v>
      </c>
      <c r="AO458" s="15">
        <v>1</v>
      </c>
      <c r="AP458" s="15">
        <v>6</v>
      </c>
      <c r="AQ458" s="15">
        <v>3</v>
      </c>
      <c r="AR458" t="s">
        <v>1990</v>
      </c>
    </row>
    <row r="459" spans="1:44" x14ac:dyDescent="0.25">
      <c r="A459" s="15">
        <v>458</v>
      </c>
      <c r="B459" s="15" t="s">
        <v>1682</v>
      </c>
      <c r="C459" s="16" t="s">
        <v>62</v>
      </c>
      <c r="D459" s="22" t="e">
        <f>VLOOKUP(AR:AR,球员!A:F,6,FALSE)</f>
        <v>#N/A</v>
      </c>
      <c r="E459" s="16" t="s">
        <v>603</v>
      </c>
      <c r="F459" s="16" t="s">
        <v>45</v>
      </c>
      <c r="G459" s="16" t="s">
        <v>99</v>
      </c>
      <c r="H459" s="15">
        <v>184</v>
      </c>
      <c r="I459" s="15">
        <v>78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88</v>
      </c>
      <c r="O459" s="15">
        <v>40</v>
      </c>
      <c r="P459" s="15">
        <v>60</v>
      </c>
      <c r="Q459" s="15">
        <v>56</v>
      </c>
      <c r="R459" s="15">
        <v>54</v>
      </c>
      <c r="S459" s="15">
        <v>59</v>
      </c>
      <c r="T459" s="15">
        <v>61</v>
      </c>
      <c r="U459" s="15">
        <v>49</v>
      </c>
      <c r="V459" s="15">
        <v>66</v>
      </c>
      <c r="W459" s="15">
        <v>56</v>
      </c>
      <c r="X459" s="15">
        <v>53</v>
      </c>
      <c r="Y459" s="15">
        <v>65</v>
      </c>
      <c r="Z459" s="15">
        <v>68</v>
      </c>
      <c r="AA459" s="15">
        <v>72</v>
      </c>
      <c r="AB459" s="15">
        <v>85</v>
      </c>
      <c r="AC459" s="15">
        <v>71</v>
      </c>
      <c r="AD459" s="15">
        <v>75</v>
      </c>
      <c r="AE459" s="15">
        <v>66</v>
      </c>
      <c r="AF459" s="15">
        <v>68</v>
      </c>
      <c r="AG459" s="15">
        <v>55</v>
      </c>
      <c r="AH459" s="15">
        <v>58</v>
      </c>
      <c r="AI459" s="15">
        <v>87</v>
      </c>
      <c r="AJ459" s="15">
        <v>90</v>
      </c>
      <c r="AK459" s="15">
        <v>86</v>
      </c>
      <c r="AL459" s="15">
        <v>90</v>
      </c>
      <c r="AM459" s="15">
        <v>88</v>
      </c>
      <c r="AN459" s="15">
        <v>2</v>
      </c>
      <c r="AO459" s="15">
        <v>2</v>
      </c>
      <c r="AP459" s="15">
        <v>6</v>
      </c>
      <c r="AQ459" s="15">
        <v>3</v>
      </c>
      <c r="AR459" t="s">
        <v>1683</v>
      </c>
    </row>
    <row r="460" spans="1:44" x14ac:dyDescent="0.25">
      <c r="A460" s="19">
        <v>459</v>
      </c>
      <c r="B460" s="19" t="s">
        <v>692</v>
      </c>
      <c r="C460" s="20" t="s">
        <v>85</v>
      </c>
      <c r="D460" s="22">
        <f>VLOOKUP(AR:AR,球员!A:F,6,FALSE)</f>
        <v>2</v>
      </c>
      <c r="E460" s="16" t="s">
        <v>67</v>
      </c>
      <c r="F460" s="16" t="s">
        <v>67</v>
      </c>
      <c r="G460" s="16" t="s">
        <v>173</v>
      </c>
      <c r="H460" s="15">
        <v>177</v>
      </c>
      <c r="I460" s="15">
        <v>74</v>
      </c>
      <c r="J460" s="15">
        <v>25</v>
      </c>
      <c r="K460" s="16" t="s">
        <v>47</v>
      </c>
      <c r="L460" s="21">
        <v>81</v>
      </c>
      <c r="M460" s="21">
        <v>35</v>
      </c>
      <c r="N460" s="21">
        <v>89</v>
      </c>
      <c r="O460" s="15">
        <v>75</v>
      </c>
      <c r="P460" s="15">
        <v>80</v>
      </c>
      <c r="Q460" s="15">
        <v>82</v>
      </c>
      <c r="R460" s="15">
        <v>81</v>
      </c>
      <c r="S460" s="15">
        <v>76</v>
      </c>
      <c r="T460" s="15">
        <v>70</v>
      </c>
      <c r="U460" s="15">
        <v>73</v>
      </c>
      <c r="V460" s="15">
        <v>66</v>
      </c>
      <c r="W460" s="15">
        <v>68</v>
      </c>
      <c r="X460" s="15">
        <v>73</v>
      </c>
      <c r="Y460" s="15">
        <v>85</v>
      </c>
      <c r="Z460" s="15">
        <v>88</v>
      </c>
      <c r="AA460" s="15">
        <v>80</v>
      </c>
      <c r="AB460" s="15">
        <v>82</v>
      </c>
      <c r="AC460" s="15">
        <v>68</v>
      </c>
      <c r="AD460" s="15">
        <v>80</v>
      </c>
      <c r="AE460" s="15">
        <v>84</v>
      </c>
      <c r="AF460" s="15">
        <v>55</v>
      </c>
      <c r="AG460" s="15">
        <v>58</v>
      </c>
      <c r="AH460" s="15">
        <v>65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3</v>
      </c>
      <c r="AP460" s="15">
        <v>5</v>
      </c>
      <c r="AQ460" s="15">
        <v>2</v>
      </c>
      <c r="AR460" t="s">
        <v>1684</v>
      </c>
    </row>
    <row r="461" spans="1:44" x14ac:dyDescent="0.25">
      <c r="A461" s="19">
        <v>460</v>
      </c>
      <c r="B461" s="19" t="s">
        <v>599</v>
      </c>
      <c r="C461" s="20" t="s">
        <v>85</v>
      </c>
      <c r="D461" s="22">
        <f>VLOOKUP(AR:AR,球员!A:F,6,FALSE)</f>
        <v>2</v>
      </c>
      <c r="E461" s="16" t="s">
        <v>304</v>
      </c>
      <c r="F461" s="16" t="s">
        <v>45</v>
      </c>
      <c r="G461" s="16" t="s">
        <v>65</v>
      </c>
      <c r="H461" s="15">
        <v>182</v>
      </c>
      <c r="I461" s="15">
        <v>67</v>
      </c>
      <c r="J461" s="15">
        <v>24</v>
      </c>
      <c r="K461" s="16" t="s">
        <v>53</v>
      </c>
      <c r="L461" s="21">
        <v>81</v>
      </c>
      <c r="M461" s="21">
        <v>36</v>
      </c>
      <c r="N461" s="21">
        <v>90</v>
      </c>
      <c r="O461" s="15">
        <v>76</v>
      </c>
      <c r="P461" s="15">
        <v>83</v>
      </c>
      <c r="Q461" s="15">
        <v>86</v>
      </c>
      <c r="R461" s="15">
        <v>81</v>
      </c>
      <c r="S461" s="15">
        <v>79</v>
      </c>
      <c r="T461" s="15">
        <v>81</v>
      </c>
      <c r="U461" s="15">
        <v>77</v>
      </c>
      <c r="V461" s="15">
        <v>65</v>
      </c>
      <c r="W461" s="15">
        <v>80</v>
      </c>
      <c r="X461" s="15">
        <v>83</v>
      </c>
      <c r="Y461" s="15">
        <v>87</v>
      </c>
      <c r="Z461" s="15">
        <v>86</v>
      </c>
      <c r="AA461" s="15">
        <v>79</v>
      </c>
      <c r="AB461" s="15">
        <v>63</v>
      </c>
      <c r="AC461" s="15">
        <v>65</v>
      </c>
      <c r="AD461" s="15">
        <v>80</v>
      </c>
      <c r="AE461" s="15">
        <v>74</v>
      </c>
      <c r="AF461" s="15">
        <v>54</v>
      </c>
      <c r="AG461" s="15">
        <v>51</v>
      </c>
      <c r="AH461" s="15">
        <v>54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1</v>
      </c>
      <c r="AP461" s="15">
        <v>5</v>
      </c>
      <c r="AQ461" s="15">
        <v>2</v>
      </c>
      <c r="AR461" t="s">
        <v>1685</v>
      </c>
    </row>
    <row r="462" spans="1:44" x14ac:dyDescent="0.25">
      <c r="A462" s="15">
        <v>461</v>
      </c>
      <c r="B462" s="15" t="s">
        <v>770</v>
      </c>
      <c r="C462" s="16" t="s">
        <v>70</v>
      </c>
      <c r="D462" s="22" t="e">
        <f>VLOOKUP(AR:AR,球员!A:F,6,FALSE)</f>
        <v>#N/A</v>
      </c>
      <c r="E462" s="16" t="s">
        <v>565</v>
      </c>
      <c r="F462" s="16" t="s">
        <v>64</v>
      </c>
      <c r="G462" s="16" t="s">
        <v>96</v>
      </c>
      <c r="H462" s="15">
        <v>180</v>
      </c>
      <c r="I462" s="15">
        <v>66</v>
      </c>
      <c r="J462" s="15">
        <v>27</v>
      </c>
      <c r="K462" s="16" t="s">
        <v>47</v>
      </c>
      <c r="L462" s="21">
        <v>81</v>
      </c>
      <c r="M462" s="21">
        <v>31</v>
      </c>
      <c r="N462" s="21">
        <v>89</v>
      </c>
      <c r="O462" s="15">
        <v>84</v>
      </c>
      <c r="P462" s="15">
        <v>78</v>
      </c>
      <c r="Q462" s="15">
        <v>78</v>
      </c>
      <c r="R462" s="15">
        <v>80</v>
      </c>
      <c r="S462" s="15">
        <v>71</v>
      </c>
      <c r="T462" s="15">
        <v>65</v>
      </c>
      <c r="U462" s="15">
        <v>84</v>
      </c>
      <c r="V462" s="15">
        <v>78</v>
      </c>
      <c r="W462" s="15">
        <v>60</v>
      </c>
      <c r="X462" s="15">
        <v>68</v>
      </c>
      <c r="Y462" s="15">
        <v>88</v>
      </c>
      <c r="Z462" s="15">
        <v>88</v>
      </c>
      <c r="AA462" s="15">
        <v>76</v>
      </c>
      <c r="AB462" s="15">
        <v>70</v>
      </c>
      <c r="AC462" s="15">
        <v>76</v>
      </c>
      <c r="AD462" s="15">
        <v>75</v>
      </c>
      <c r="AE462" s="15">
        <v>76</v>
      </c>
      <c r="AF462" s="15">
        <v>52</v>
      </c>
      <c r="AG462" s="15">
        <v>50</v>
      </c>
      <c r="AH462" s="15">
        <v>75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2</v>
      </c>
      <c r="AP462" s="15">
        <v>6</v>
      </c>
      <c r="AQ462" s="15">
        <v>1</v>
      </c>
      <c r="AR462" t="s">
        <v>1686</v>
      </c>
    </row>
    <row r="463" spans="1:44" x14ac:dyDescent="0.25">
      <c r="A463" s="19">
        <v>462</v>
      </c>
      <c r="B463" s="19" t="s">
        <v>600</v>
      </c>
      <c r="C463" s="20" t="s">
        <v>89</v>
      </c>
      <c r="D463" s="22">
        <f>VLOOKUP(AR:AR,球员!A:F,6,FALSE)</f>
        <v>2</v>
      </c>
      <c r="E463" s="16" t="s">
        <v>309</v>
      </c>
      <c r="F463" s="16" t="s">
        <v>51</v>
      </c>
      <c r="G463" s="16" t="s">
        <v>57</v>
      </c>
      <c r="H463" s="15">
        <v>185</v>
      </c>
      <c r="I463" s="15">
        <v>79</v>
      </c>
      <c r="J463" s="15">
        <v>26</v>
      </c>
      <c r="K463" s="16" t="s">
        <v>47</v>
      </c>
      <c r="L463" s="21">
        <v>81</v>
      </c>
      <c r="M463" s="21">
        <v>32</v>
      </c>
      <c r="N463" s="21">
        <v>89</v>
      </c>
      <c r="O463" s="15">
        <v>57</v>
      </c>
      <c r="P463" s="15">
        <v>72</v>
      </c>
      <c r="Q463" s="15">
        <v>68</v>
      </c>
      <c r="R463" s="15">
        <v>65</v>
      </c>
      <c r="S463" s="15">
        <v>72</v>
      </c>
      <c r="T463" s="15">
        <v>74</v>
      </c>
      <c r="U463" s="15">
        <v>56</v>
      </c>
      <c r="V463" s="15">
        <v>81</v>
      </c>
      <c r="W463" s="15">
        <v>73</v>
      </c>
      <c r="X463" s="15">
        <v>70</v>
      </c>
      <c r="Y463" s="15">
        <v>79</v>
      </c>
      <c r="Z463" s="15">
        <v>82</v>
      </c>
      <c r="AA463" s="15">
        <v>74</v>
      </c>
      <c r="AB463" s="15">
        <v>82</v>
      </c>
      <c r="AC463" s="15">
        <v>84</v>
      </c>
      <c r="AD463" s="15">
        <v>76</v>
      </c>
      <c r="AE463" s="15">
        <v>79</v>
      </c>
      <c r="AF463" s="15">
        <v>83</v>
      </c>
      <c r="AG463" s="15">
        <v>82</v>
      </c>
      <c r="AH463" s="15">
        <v>83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1687</v>
      </c>
    </row>
    <row r="464" spans="1:44" x14ac:dyDescent="0.25">
      <c r="A464" s="19">
        <v>463</v>
      </c>
      <c r="B464" s="19" t="s">
        <v>1688</v>
      </c>
      <c r="C464" s="20" t="s">
        <v>89</v>
      </c>
      <c r="D464" s="22">
        <f>VLOOKUP(AR:AR,球员!A:F,6,FALSE)</f>
        <v>2</v>
      </c>
      <c r="E464" s="16" t="s">
        <v>184</v>
      </c>
      <c r="F464" s="16" t="s">
        <v>56</v>
      </c>
      <c r="G464" s="16" t="s">
        <v>75</v>
      </c>
      <c r="H464" s="15">
        <v>184</v>
      </c>
      <c r="I464" s="15">
        <v>80</v>
      </c>
      <c r="J464" s="15">
        <v>24</v>
      </c>
      <c r="K464" s="16" t="s">
        <v>47</v>
      </c>
      <c r="L464" s="21">
        <v>81</v>
      </c>
      <c r="M464" s="21">
        <v>36</v>
      </c>
      <c r="N464" s="21">
        <v>90</v>
      </c>
      <c r="O464" s="15">
        <v>62</v>
      </c>
      <c r="P464" s="15">
        <v>70</v>
      </c>
      <c r="Q464" s="15">
        <v>67</v>
      </c>
      <c r="R464" s="15">
        <v>72</v>
      </c>
      <c r="S464" s="15">
        <v>74</v>
      </c>
      <c r="T464" s="15">
        <v>71</v>
      </c>
      <c r="U464" s="15">
        <v>61</v>
      </c>
      <c r="V464" s="15">
        <v>78</v>
      </c>
      <c r="W464" s="15">
        <v>55</v>
      </c>
      <c r="X464" s="15">
        <v>57</v>
      </c>
      <c r="Y464" s="15">
        <v>82</v>
      </c>
      <c r="Z464" s="15">
        <v>77</v>
      </c>
      <c r="AA464" s="15">
        <v>79</v>
      </c>
      <c r="AB464" s="15">
        <v>87</v>
      </c>
      <c r="AC464" s="15">
        <v>85</v>
      </c>
      <c r="AD464" s="15">
        <v>77</v>
      </c>
      <c r="AE464" s="15">
        <v>80</v>
      </c>
      <c r="AF464" s="15">
        <v>82</v>
      </c>
      <c r="AG464" s="15">
        <v>81</v>
      </c>
      <c r="AH464" s="15">
        <v>79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2</v>
      </c>
      <c r="AO464" s="15">
        <v>3</v>
      </c>
      <c r="AP464" s="15">
        <v>6</v>
      </c>
      <c r="AQ464" s="15">
        <v>2</v>
      </c>
      <c r="AR464" t="s">
        <v>1689</v>
      </c>
    </row>
    <row r="465" spans="1:44" x14ac:dyDescent="0.25">
      <c r="A465" s="19">
        <v>464</v>
      </c>
      <c r="B465" s="19" t="s">
        <v>694</v>
      </c>
      <c r="C465" s="20" t="s">
        <v>246</v>
      </c>
      <c r="D465" s="22">
        <f>VLOOKUP(AR:AR,球员!A:F,6,FALSE)</f>
        <v>2</v>
      </c>
      <c r="E465" s="16" t="s">
        <v>585</v>
      </c>
      <c r="F465" s="16" t="s">
        <v>225</v>
      </c>
      <c r="G465" s="16" t="s">
        <v>52</v>
      </c>
      <c r="H465" s="15">
        <v>172</v>
      </c>
      <c r="I465" s="15">
        <v>77</v>
      </c>
      <c r="J465" s="15">
        <v>28</v>
      </c>
      <c r="K465" s="16" t="s">
        <v>53</v>
      </c>
      <c r="L465" s="21">
        <v>81</v>
      </c>
      <c r="M465" s="21">
        <v>30</v>
      </c>
      <c r="N465" s="21">
        <v>88</v>
      </c>
      <c r="O465" s="15">
        <v>75</v>
      </c>
      <c r="P465" s="15">
        <v>80</v>
      </c>
      <c r="Q465" s="15">
        <v>82</v>
      </c>
      <c r="R465" s="15">
        <v>77</v>
      </c>
      <c r="S465" s="15">
        <v>79</v>
      </c>
      <c r="T465" s="15">
        <v>82</v>
      </c>
      <c r="U465" s="15">
        <v>65</v>
      </c>
      <c r="V465" s="15">
        <v>60</v>
      </c>
      <c r="W465" s="15">
        <v>73</v>
      </c>
      <c r="X465" s="15">
        <v>82</v>
      </c>
      <c r="Y465" s="15">
        <v>80</v>
      </c>
      <c r="Z465" s="15">
        <v>80</v>
      </c>
      <c r="AA465" s="15">
        <v>81</v>
      </c>
      <c r="AB465" s="15">
        <v>62</v>
      </c>
      <c r="AC465" s="15">
        <v>81</v>
      </c>
      <c r="AD465" s="15">
        <v>81</v>
      </c>
      <c r="AE465" s="15">
        <v>85</v>
      </c>
      <c r="AF465" s="15">
        <v>70</v>
      </c>
      <c r="AG465" s="15">
        <v>71</v>
      </c>
      <c r="AH465" s="15">
        <v>88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3</v>
      </c>
      <c r="AO465" s="15">
        <v>2</v>
      </c>
      <c r="AP465" s="15">
        <v>7</v>
      </c>
      <c r="AQ465" s="15">
        <v>3</v>
      </c>
      <c r="AR465" t="s">
        <v>1690</v>
      </c>
    </row>
    <row r="466" spans="1:44" x14ac:dyDescent="0.25">
      <c r="A466" s="15">
        <v>465</v>
      </c>
      <c r="B466" s="15" t="s">
        <v>718</v>
      </c>
      <c r="C466" s="16" t="s">
        <v>82</v>
      </c>
      <c r="D466" s="22" t="e">
        <f>VLOOKUP(AR:AR,球员!A:F,6,FALSE)</f>
        <v>#N/A</v>
      </c>
      <c r="E466" s="16" t="s">
        <v>337</v>
      </c>
      <c r="F466" s="16" t="s">
        <v>51</v>
      </c>
      <c r="G466" s="16" t="s">
        <v>233</v>
      </c>
      <c r="H466" s="15">
        <v>176</v>
      </c>
      <c r="I466" s="15">
        <v>68</v>
      </c>
      <c r="J466" s="15">
        <v>21</v>
      </c>
      <c r="K466" s="16" t="s">
        <v>53</v>
      </c>
      <c r="L466" s="21">
        <v>81</v>
      </c>
      <c r="M466" s="21">
        <v>43</v>
      </c>
      <c r="N466" s="21">
        <v>91</v>
      </c>
      <c r="O466" s="15">
        <v>72</v>
      </c>
      <c r="P466" s="15">
        <v>87</v>
      </c>
      <c r="Q466" s="15">
        <v>90</v>
      </c>
      <c r="R466" s="15">
        <v>92</v>
      </c>
      <c r="S466" s="15">
        <v>76</v>
      </c>
      <c r="T466" s="15">
        <v>77</v>
      </c>
      <c r="U466" s="15">
        <v>74</v>
      </c>
      <c r="V466" s="15">
        <v>62</v>
      </c>
      <c r="W466" s="15">
        <v>76</v>
      </c>
      <c r="X466" s="15">
        <v>80</v>
      </c>
      <c r="Y466" s="15">
        <v>76</v>
      </c>
      <c r="Z466" s="15">
        <v>81</v>
      </c>
      <c r="AA466" s="15">
        <v>79</v>
      </c>
      <c r="AB466" s="15">
        <v>65</v>
      </c>
      <c r="AC466" s="15">
        <v>68</v>
      </c>
      <c r="AD466" s="15">
        <v>88</v>
      </c>
      <c r="AE466" s="15">
        <v>74</v>
      </c>
      <c r="AF466" s="15">
        <v>57</v>
      </c>
      <c r="AG466" s="15">
        <v>60</v>
      </c>
      <c r="AH466" s="15">
        <v>58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1</v>
      </c>
      <c r="AO466" s="15">
        <v>2</v>
      </c>
      <c r="AP466" s="15">
        <v>6</v>
      </c>
      <c r="AQ466" s="15">
        <v>2</v>
      </c>
      <c r="AR466" t="s">
        <v>1691</v>
      </c>
    </row>
    <row r="467" spans="1:44" x14ac:dyDescent="0.25">
      <c r="A467" s="19">
        <v>466</v>
      </c>
      <c r="B467" s="19" t="s">
        <v>359</v>
      </c>
      <c r="C467" s="20" t="s">
        <v>85</v>
      </c>
      <c r="D467" s="22">
        <f>VLOOKUP(AR:AR,球员!A:F,6,FALSE)</f>
        <v>2</v>
      </c>
      <c r="E467" s="16" t="s">
        <v>59</v>
      </c>
      <c r="F467" s="16" t="s">
        <v>51</v>
      </c>
      <c r="G467" s="16" t="s">
        <v>65</v>
      </c>
      <c r="H467" s="15">
        <v>173</v>
      </c>
      <c r="I467" s="15">
        <v>70</v>
      </c>
      <c r="J467" s="15">
        <v>28</v>
      </c>
      <c r="K467" s="16" t="s">
        <v>47</v>
      </c>
      <c r="L467" s="21">
        <v>81</v>
      </c>
      <c r="M467" s="21">
        <v>30</v>
      </c>
      <c r="N467" s="21">
        <v>88</v>
      </c>
      <c r="O467" s="15">
        <v>80</v>
      </c>
      <c r="P467" s="15">
        <v>82</v>
      </c>
      <c r="Q467" s="15">
        <v>82</v>
      </c>
      <c r="R467" s="15">
        <v>74</v>
      </c>
      <c r="S467" s="15">
        <v>75</v>
      </c>
      <c r="T467" s="15">
        <v>80</v>
      </c>
      <c r="U467" s="15">
        <v>77</v>
      </c>
      <c r="V467" s="15">
        <v>60</v>
      </c>
      <c r="W467" s="15">
        <v>73</v>
      </c>
      <c r="X467" s="15">
        <v>71</v>
      </c>
      <c r="Y467" s="15">
        <v>79</v>
      </c>
      <c r="Z467" s="15">
        <v>84</v>
      </c>
      <c r="AA467" s="15">
        <v>71</v>
      </c>
      <c r="AB467" s="15">
        <v>68</v>
      </c>
      <c r="AC467" s="15">
        <v>71</v>
      </c>
      <c r="AD467" s="15">
        <v>72</v>
      </c>
      <c r="AE467" s="15">
        <v>80</v>
      </c>
      <c r="AF467" s="15">
        <v>73</v>
      </c>
      <c r="AG467" s="15">
        <v>70</v>
      </c>
      <c r="AH467" s="15">
        <v>60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2</v>
      </c>
      <c r="AO467" s="15">
        <v>3</v>
      </c>
      <c r="AP467" s="15">
        <v>6</v>
      </c>
      <c r="AQ467" s="15">
        <v>2</v>
      </c>
      <c r="AR467" t="s">
        <v>1692</v>
      </c>
    </row>
    <row r="468" spans="1:44" x14ac:dyDescent="0.25">
      <c r="A468" s="19">
        <v>467</v>
      </c>
      <c r="B468" s="19" t="s">
        <v>601</v>
      </c>
      <c r="C468" s="20" t="s">
        <v>89</v>
      </c>
      <c r="D468" s="22">
        <f>VLOOKUP(AR:AR,球员!A:F,6,FALSE)</f>
        <v>2</v>
      </c>
      <c r="E468" s="16" t="s">
        <v>304</v>
      </c>
      <c r="F468" s="16" t="s">
        <v>45</v>
      </c>
      <c r="G468" s="16" t="s">
        <v>99</v>
      </c>
      <c r="H468" s="15">
        <v>187</v>
      </c>
      <c r="I468" s="15">
        <v>75</v>
      </c>
      <c r="J468" s="15">
        <v>25</v>
      </c>
      <c r="K468" s="16" t="s">
        <v>47</v>
      </c>
      <c r="L468" s="21">
        <v>81</v>
      </c>
      <c r="M468" s="21">
        <v>35</v>
      </c>
      <c r="N468" s="21">
        <v>90</v>
      </c>
      <c r="O468" s="15">
        <v>69</v>
      </c>
      <c r="P468" s="15">
        <v>68</v>
      </c>
      <c r="Q468" s="15">
        <v>71</v>
      </c>
      <c r="R468" s="15">
        <v>66</v>
      </c>
      <c r="S468" s="15">
        <v>72</v>
      </c>
      <c r="T468" s="15">
        <v>68</v>
      </c>
      <c r="U468" s="15">
        <v>66</v>
      </c>
      <c r="V468" s="15">
        <v>84</v>
      </c>
      <c r="W468" s="15">
        <v>58</v>
      </c>
      <c r="X468" s="15">
        <v>61</v>
      </c>
      <c r="Y468" s="15">
        <v>74</v>
      </c>
      <c r="Z468" s="15">
        <v>72</v>
      </c>
      <c r="AA468" s="15">
        <v>76</v>
      </c>
      <c r="AB468" s="15">
        <v>84</v>
      </c>
      <c r="AC468" s="15">
        <v>81</v>
      </c>
      <c r="AD468" s="15">
        <v>66</v>
      </c>
      <c r="AE468" s="15">
        <v>78</v>
      </c>
      <c r="AF468" s="15">
        <v>86</v>
      </c>
      <c r="AG468" s="15">
        <v>85</v>
      </c>
      <c r="AH468" s="15">
        <v>83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1</v>
      </c>
      <c r="AO468" s="15">
        <v>2</v>
      </c>
      <c r="AP468" s="15">
        <v>5</v>
      </c>
      <c r="AQ468" s="15">
        <v>2</v>
      </c>
      <c r="AR468" t="s">
        <v>1693</v>
      </c>
    </row>
    <row r="469" spans="1:44" x14ac:dyDescent="0.25">
      <c r="A469" s="15">
        <v>468</v>
      </c>
      <c r="B469" s="15" t="s">
        <v>602</v>
      </c>
      <c r="C469" s="16" t="s">
        <v>2048</v>
      </c>
      <c r="D469" s="22" t="e">
        <f>VLOOKUP(AR:AR,球员!A:F,6,FALSE)</f>
        <v>#N/A</v>
      </c>
      <c r="E469" s="16" t="s">
        <v>140</v>
      </c>
      <c r="F469" s="16" t="s">
        <v>45</v>
      </c>
      <c r="G469" s="16" t="s">
        <v>99</v>
      </c>
      <c r="H469" s="15">
        <v>172</v>
      </c>
      <c r="I469" s="15">
        <v>68</v>
      </c>
      <c r="J469" s="15">
        <v>22</v>
      </c>
      <c r="K469" s="16" t="s">
        <v>47</v>
      </c>
      <c r="L469" s="21">
        <v>81</v>
      </c>
      <c r="M469" s="21">
        <v>41</v>
      </c>
      <c r="N469" s="21">
        <v>91</v>
      </c>
      <c r="O469" s="15">
        <v>73</v>
      </c>
      <c r="P469" s="15">
        <v>82</v>
      </c>
      <c r="Q469" s="15">
        <v>79</v>
      </c>
      <c r="R469" s="15">
        <v>77</v>
      </c>
      <c r="S469" s="15">
        <v>82</v>
      </c>
      <c r="T469" s="15">
        <v>79</v>
      </c>
      <c r="U469" s="15">
        <v>69</v>
      </c>
      <c r="V469" s="15">
        <v>65</v>
      </c>
      <c r="W469" s="15">
        <v>70</v>
      </c>
      <c r="X469" s="15">
        <v>74</v>
      </c>
      <c r="Y469" s="15">
        <v>78</v>
      </c>
      <c r="Z469" s="15">
        <v>81</v>
      </c>
      <c r="AA469" s="15">
        <v>73</v>
      </c>
      <c r="AB469" s="15">
        <v>67</v>
      </c>
      <c r="AC469" s="15">
        <v>65</v>
      </c>
      <c r="AD469" s="15">
        <v>84</v>
      </c>
      <c r="AE469" s="15">
        <v>85</v>
      </c>
      <c r="AF469" s="15">
        <v>73</v>
      </c>
      <c r="AG469" s="15">
        <v>77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3</v>
      </c>
      <c r="AR469" t="s">
        <v>2110</v>
      </c>
    </row>
    <row r="470" spans="1:44" x14ac:dyDescent="0.25">
      <c r="A470" s="15">
        <v>469</v>
      </c>
      <c r="B470" s="15" t="s">
        <v>476</v>
      </c>
      <c r="C470" s="16" t="s">
        <v>89</v>
      </c>
      <c r="D470" s="22" t="e">
        <f>VLOOKUP(AR:AR,球员!A:F,6,FALSE)</f>
        <v>#N/A</v>
      </c>
      <c r="E470" s="16" t="s">
        <v>74</v>
      </c>
      <c r="F470" s="16" t="s">
        <v>64</v>
      </c>
      <c r="G470" s="16" t="s">
        <v>128</v>
      </c>
      <c r="H470" s="15">
        <v>188</v>
      </c>
      <c r="I470" s="15">
        <v>78</v>
      </c>
      <c r="J470" s="15">
        <v>23</v>
      </c>
      <c r="K470" s="16" t="s">
        <v>47</v>
      </c>
      <c r="L470" s="21">
        <v>81</v>
      </c>
      <c r="M470" s="21">
        <v>37</v>
      </c>
      <c r="N470" s="21">
        <v>89</v>
      </c>
      <c r="O470" s="15">
        <v>63</v>
      </c>
      <c r="P470" s="15">
        <v>74</v>
      </c>
      <c r="Q470" s="15">
        <v>70</v>
      </c>
      <c r="R470" s="15">
        <v>70</v>
      </c>
      <c r="S470" s="15">
        <v>81</v>
      </c>
      <c r="T470" s="15">
        <v>78</v>
      </c>
      <c r="U470" s="15">
        <v>58</v>
      </c>
      <c r="V470" s="15">
        <v>85</v>
      </c>
      <c r="W470" s="15">
        <v>60</v>
      </c>
      <c r="X470" s="15">
        <v>67</v>
      </c>
      <c r="Y470" s="15">
        <v>75</v>
      </c>
      <c r="Z470" s="15">
        <v>76</v>
      </c>
      <c r="AA470" s="15">
        <v>74</v>
      </c>
      <c r="AB470" s="15">
        <v>78</v>
      </c>
      <c r="AC470" s="15">
        <v>76</v>
      </c>
      <c r="AD470" s="15">
        <v>75</v>
      </c>
      <c r="AE470" s="15">
        <v>76</v>
      </c>
      <c r="AF470" s="15">
        <v>88</v>
      </c>
      <c r="AG470" s="15">
        <v>84</v>
      </c>
      <c r="AH470" s="15">
        <v>85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6</v>
      </c>
      <c r="AQ470" s="15">
        <v>2</v>
      </c>
      <c r="AR470" t="s">
        <v>1694</v>
      </c>
    </row>
    <row r="471" spans="1:44" x14ac:dyDescent="0.25">
      <c r="A471" s="19">
        <v>470</v>
      </c>
      <c r="B471" s="19" t="s">
        <v>606</v>
      </c>
      <c r="C471" s="20" t="s">
        <v>2048</v>
      </c>
      <c r="D471" s="22">
        <f>VLOOKUP(AR:AR,球员!A:F,6,FALSE)</f>
        <v>2</v>
      </c>
      <c r="E471" s="16" t="s">
        <v>107</v>
      </c>
      <c r="F471" s="16" t="s">
        <v>64</v>
      </c>
      <c r="G471" s="16" t="s">
        <v>65</v>
      </c>
      <c r="H471" s="15">
        <v>179</v>
      </c>
      <c r="I471" s="15">
        <v>71</v>
      </c>
      <c r="J471" s="15">
        <v>23</v>
      </c>
      <c r="K471" s="16" t="s">
        <v>47</v>
      </c>
      <c r="L471" s="21">
        <v>81</v>
      </c>
      <c r="M471" s="21">
        <v>37</v>
      </c>
      <c r="N471" s="21">
        <v>90</v>
      </c>
      <c r="O471" s="15">
        <v>78</v>
      </c>
      <c r="P471" s="15">
        <v>88</v>
      </c>
      <c r="Q471" s="15">
        <v>87</v>
      </c>
      <c r="R471" s="15">
        <v>86</v>
      </c>
      <c r="S471" s="15">
        <v>83</v>
      </c>
      <c r="T471" s="15">
        <v>81</v>
      </c>
      <c r="U471" s="15">
        <v>66</v>
      </c>
      <c r="V471" s="15">
        <v>60</v>
      </c>
      <c r="W471" s="15">
        <v>70</v>
      </c>
      <c r="X471" s="15">
        <v>75</v>
      </c>
      <c r="Y471" s="15">
        <v>69</v>
      </c>
      <c r="Z471" s="15">
        <v>73</v>
      </c>
      <c r="AA471" s="15">
        <v>63</v>
      </c>
      <c r="AB471" s="15">
        <v>57</v>
      </c>
      <c r="AC471" s="15">
        <v>61</v>
      </c>
      <c r="AD471" s="15">
        <v>82</v>
      </c>
      <c r="AE471" s="15">
        <v>78</v>
      </c>
      <c r="AF471" s="15">
        <v>67</v>
      </c>
      <c r="AG471" s="15">
        <v>77</v>
      </c>
      <c r="AH471" s="15">
        <v>73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2</v>
      </c>
      <c r="AO471" s="15">
        <v>2</v>
      </c>
      <c r="AP471" s="15">
        <v>5</v>
      </c>
      <c r="AQ471" s="15">
        <v>3</v>
      </c>
      <c r="AR471" t="s">
        <v>2111</v>
      </c>
    </row>
    <row r="472" spans="1:44" x14ac:dyDescent="0.25">
      <c r="A472" s="19">
        <v>471</v>
      </c>
      <c r="B472" s="19" t="s">
        <v>607</v>
      </c>
      <c r="C472" s="20" t="s">
        <v>70</v>
      </c>
      <c r="D472" s="22">
        <f>VLOOKUP(AR:AR,球员!A:F,6,FALSE)</f>
        <v>2</v>
      </c>
      <c r="E472" s="16" t="s">
        <v>67</v>
      </c>
      <c r="F472" s="16" t="s">
        <v>67</v>
      </c>
      <c r="G472" s="16" t="s">
        <v>60</v>
      </c>
      <c r="H472" s="15">
        <v>177</v>
      </c>
      <c r="I472" s="15">
        <v>70</v>
      </c>
      <c r="J472" s="15">
        <v>28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81</v>
      </c>
      <c r="P472" s="15">
        <v>82</v>
      </c>
      <c r="Q472" s="15">
        <v>80</v>
      </c>
      <c r="R472" s="15">
        <v>78</v>
      </c>
      <c r="S472" s="15">
        <v>73</v>
      </c>
      <c r="T472" s="15">
        <v>67</v>
      </c>
      <c r="U472" s="15">
        <v>84</v>
      </c>
      <c r="V472" s="15">
        <v>79</v>
      </c>
      <c r="W472" s="15">
        <v>82</v>
      </c>
      <c r="X472" s="15">
        <v>73</v>
      </c>
      <c r="Y472" s="15">
        <v>77</v>
      </c>
      <c r="Z472" s="15">
        <v>80</v>
      </c>
      <c r="AA472" s="15">
        <v>84</v>
      </c>
      <c r="AB472" s="15">
        <v>77</v>
      </c>
      <c r="AC472" s="15">
        <v>67</v>
      </c>
      <c r="AD472" s="15">
        <v>78</v>
      </c>
      <c r="AE472" s="15">
        <v>77</v>
      </c>
      <c r="AF472" s="15">
        <v>56</v>
      </c>
      <c r="AG472" s="15">
        <v>51</v>
      </c>
      <c r="AH472" s="15">
        <v>62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3</v>
      </c>
      <c r="AO472" s="15">
        <v>3</v>
      </c>
      <c r="AP472" s="15">
        <v>6</v>
      </c>
      <c r="AQ472" s="15">
        <v>2</v>
      </c>
      <c r="AR472" t="s">
        <v>1695</v>
      </c>
    </row>
    <row r="473" spans="1:44" x14ac:dyDescent="0.25">
      <c r="A473" s="15">
        <v>472</v>
      </c>
      <c r="B473" s="15" t="s">
        <v>1991</v>
      </c>
      <c r="C473" s="16" t="s">
        <v>43</v>
      </c>
      <c r="D473" s="22" t="e">
        <f>VLOOKUP(AR:AR,球员!A:F,6,FALSE)</f>
        <v>#N/A</v>
      </c>
      <c r="E473" s="16" t="s">
        <v>445</v>
      </c>
      <c r="F473" s="16" t="s">
        <v>427</v>
      </c>
      <c r="G473" s="16" t="s">
        <v>57</v>
      </c>
      <c r="H473" s="15">
        <v>184</v>
      </c>
      <c r="I473" s="15">
        <v>71</v>
      </c>
      <c r="J473" s="15">
        <v>29</v>
      </c>
      <c r="K473" s="16" t="s">
        <v>47</v>
      </c>
      <c r="L473" s="21">
        <v>81</v>
      </c>
      <c r="M473" s="21">
        <v>30</v>
      </c>
      <c r="N473" s="21">
        <v>89</v>
      </c>
      <c r="O473" s="15">
        <v>80</v>
      </c>
      <c r="P473" s="15">
        <v>80</v>
      </c>
      <c r="Q473" s="15">
        <v>83</v>
      </c>
      <c r="R473" s="15">
        <v>77</v>
      </c>
      <c r="S473" s="15">
        <v>71</v>
      </c>
      <c r="T473" s="15">
        <v>67</v>
      </c>
      <c r="U473" s="15">
        <v>80</v>
      </c>
      <c r="V473" s="15">
        <v>78</v>
      </c>
      <c r="W473" s="15">
        <v>66</v>
      </c>
      <c r="X473" s="15">
        <v>71</v>
      </c>
      <c r="Y473" s="15">
        <v>92</v>
      </c>
      <c r="Z473" s="15">
        <v>89</v>
      </c>
      <c r="AA473" s="15">
        <v>75</v>
      </c>
      <c r="AB473" s="15">
        <v>84</v>
      </c>
      <c r="AC473" s="15">
        <v>71</v>
      </c>
      <c r="AD473" s="15">
        <v>78</v>
      </c>
      <c r="AE473" s="15">
        <v>78</v>
      </c>
      <c r="AF473" s="15">
        <v>44</v>
      </c>
      <c r="AG473" s="15">
        <v>50</v>
      </c>
      <c r="AH473" s="15">
        <v>54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6</v>
      </c>
      <c r="AQ473" s="15">
        <v>2</v>
      </c>
      <c r="AR473" t="s">
        <v>1992</v>
      </c>
    </row>
    <row r="474" spans="1:44" x14ac:dyDescent="0.25">
      <c r="A474" s="15">
        <v>473</v>
      </c>
      <c r="B474" s="15" t="s">
        <v>720</v>
      </c>
      <c r="C474" s="16" t="s">
        <v>85</v>
      </c>
      <c r="D474" s="22" t="e">
        <f>VLOOKUP(AR:AR,球员!A:F,6,FALSE)</f>
        <v>#N/A</v>
      </c>
      <c r="E474" s="16" t="s">
        <v>721</v>
      </c>
      <c r="F474" s="16" t="s">
        <v>273</v>
      </c>
      <c r="G474" s="16" t="s">
        <v>474</v>
      </c>
      <c r="H474" s="15">
        <v>177</v>
      </c>
      <c r="I474" s="15">
        <v>69</v>
      </c>
      <c r="J474" s="15">
        <v>22</v>
      </c>
      <c r="K474" s="16" t="s">
        <v>53</v>
      </c>
      <c r="L474" s="21">
        <v>81</v>
      </c>
      <c r="M474" s="21">
        <v>41</v>
      </c>
      <c r="N474" s="21">
        <v>91</v>
      </c>
      <c r="O474" s="15">
        <v>77</v>
      </c>
      <c r="P474" s="15">
        <v>81</v>
      </c>
      <c r="Q474" s="15">
        <v>84</v>
      </c>
      <c r="R474" s="15">
        <v>85</v>
      </c>
      <c r="S474" s="15">
        <v>79</v>
      </c>
      <c r="T474" s="15">
        <v>71</v>
      </c>
      <c r="U474" s="15">
        <v>74</v>
      </c>
      <c r="V474" s="15">
        <v>64</v>
      </c>
      <c r="W474" s="15">
        <v>75</v>
      </c>
      <c r="X474" s="15">
        <v>82</v>
      </c>
      <c r="Y474" s="15">
        <v>89</v>
      </c>
      <c r="Z474" s="15">
        <v>88</v>
      </c>
      <c r="AA474" s="15">
        <v>77</v>
      </c>
      <c r="AB474" s="15">
        <v>64</v>
      </c>
      <c r="AC474" s="15">
        <v>63</v>
      </c>
      <c r="AD474" s="15">
        <v>80</v>
      </c>
      <c r="AE474" s="15">
        <v>75</v>
      </c>
      <c r="AF474" s="15">
        <v>50</v>
      </c>
      <c r="AG474" s="15">
        <v>50</v>
      </c>
      <c r="AH474" s="15">
        <v>59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5</v>
      </c>
      <c r="AQ474" s="15">
        <v>3</v>
      </c>
      <c r="AR474" t="s">
        <v>1696</v>
      </c>
    </row>
    <row r="475" spans="1:44" x14ac:dyDescent="0.25">
      <c r="A475" s="15">
        <v>474</v>
      </c>
      <c r="B475" s="15" t="s">
        <v>610</v>
      </c>
      <c r="C475" s="16" t="s">
        <v>2048</v>
      </c>
      <c r="D475" s="22" t="e">
        <f>VLOOKUP(AR:AR,球员!A:F,6,FALSE)</f>
        <v>#N/A</v>
      </c>
      <c r="E475" s="16" t="s">
        <v>517</v>
      </c>
      <c r="F475" s="16" t="s">
        <v>324</v>
      </c>
      <c r="G475" s="16" t="s">
        <v>491</v>
      </c>
      <c r="H475" s="15">
        <v>182</v>
      </c>
      <c r="I475" s="15">
        <v>72</v>
      </c>
      <c r="J475" s="15">
        <v>25</v>
      </c>
      <c r="K475" s="16" t="s">
        <v>47</v>
      </c>
      <c r="L475" s="21">
        <v>81</v>
      </c>
      <c r="M475" s="21">
        <v>35</v>
      </c>
      <c r="N475" s="21">
        <v>90</v>
      </c>
      <c r="O475" s="15">
        <v>67</v>
      </c>
      <c r="P475" s="15">
        <v>82</v>
      </c>
      <c r="Q475" s="15">
        <v>80</v>
      </c>
      <c r="R475" s="15">
        <v>77</v>
      </c>
      <c r="S475" s="15">
        <v>82</v>
      </c>
      <c r="T475" s="15">
        <v>71</v>
      </c>
      <c r="U475" s="15">
        <v>58</v>
      </c>
      <c r="V475" s="15">
        <v>80</v>
      </c>
      <c r="W475" s="15">
        <v>57</v>
      </c>
      <c r="X475" s="15">
        <v>68</v>
      </c>
      <c r="Y475" s="15">
        <v>83</v>
      </c>
      <c r="Z475" s="15">
        <v>79</v>
      </c>
      <c r="AA475" s="15">
        <v>75</v>
      </c>
      <c r="AB475" s="15">
        <v>70</v>
      </c>
      <c r="AC475" s="15">
        <v>83</v>
      </c>
      <c r="AD475" s="15">
        <v>80</v>
      </c>
      <c r="AE475" s="15">
        <v>87</v>
      </c>
      <c r="AF475" s="15">
        <v>88</v>
      </c>
      <c r="AG475" s="15">
        <v>85</v>
      </c>
      <c r="AH475" s="15">
        <v>84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2</v>
      </c>
      <c r="AR475" t="s">
        <v>2112</v>
      </c>
    </row>
    <row r="476" spans="1:44" x14ac:dyDescent="0.25">
      <c r="A476" s="19">
        <v>475</v>
      </c>
      <c r="B476" s="19" t="s">
        <v>698</v>
      </c>
      <c r="C476" s="20" t="s">
        <v>85</v>
      </c>
      <c r="D476" s="22">
        <f>VLOOKUP(AR:AR,球员!A:F,6,FALSE)</f>
        <v>2</v>
      </c>
      <c r="E476" s="16" t="s">
        <v>194</v>
      </c>
      <c r="F476" s="16" t="s">
        <v>56</v>
      </c>
      <c r="G476" s="16" t="s">
        <v>46</v>
      </c>
      <c r="H476" s="15">
        <v>173</v>
      </c>
      <c r="I476" s="15">
        <v>65</v>
      </c>
      <c r="J476" s="15">
        <v>24</v>
      </c>
      <c r="K476" s="16" t="s">
        <v>47</v>
      </c>
      <c r="L476" s="21">
        <v>81</v>
      </c>
      <c r="M476" s="21">
        <v>36</v>
      </c>
      <c r="N476" s="21">
        <v>90</v>
      </c>
      <c r="O476" s="15">
        <v>80</v>
      </c>
      <c r="P476" s="15">
        <v>82</v>
      </c>
      <c r="Q476" s="15">
        <v>85</v>
      </c>
      <c r="R476" s="15">
        <v>62</v>
      </c>
      <c r="S476" s="15">
        <v>75</v>
      </c>
      <c r="T476" s="15">
        <v>76</v>
      </c>
      <c r="U476" s="15">
        <v>68</v>
      </c>
      <c r="V476" s="15">
        <v>62</v>
      </c>
      <c r="W476" s="15">
        <v>61</v>
      </c>
      <c r="X476" s="15">
        <v>81</v>
      </c>
      <c r="Y476" s="15">
        <v>92</v>
      </c>
      <c r="Z476" s="15">
        <v>96</v>
      </c>
      <c r="AA476" s="15">
        <v>78</v>
      </c>
      <c r="AB476" s="15">
        <v>74</v>
      </c>
      <c r="AC476" s="15">
        <v>62</v>
      </c>
      <c r="AD476" s="15">
        <v>87</v>
      </c>
      <c r="AE476" s="15">
        <v>81</v>
      </c>
      <c r="AF476" s="15">
        <v>51</v>
      </c>
      <c r="AG476" s="15">
        <v>51</v>
      </c>
      <c r="AH476" s="15">
        <v>60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2</v>
      </c>
      <c r="AO476" s="15">
        <v>3</v>
      </c>
      <c r="AP476" s="15">
        <v>6</v>
      </c>
      <c r="AQ476" s="15">
        <v>3</v>
      </c>
      <c r="AR476" t="s">
        <v>1697</v>
      </c>
    </row>
    <row r="477" spans="1:44" x14ac:dyDescent="0.25">
      <c r="A477" s="15">
        <v>476</v>
      </c>
      <c r="B477" s="15" t="s">
        <v>611</v>
      </c>
      <c r="C477" s="16" t="s">
        <v>82</v>
      </c>
      <c r="D477" s="22" t="e">
        <f>VLOOKUP(AR:AR,球员!A:F,6,FALSE)</f>
        <v>#N/A</v>
      </c>
      <c r="E477" s="16" t="s">
        <v>323</v>
      </c>
      <c r="F477" s="16" t="s">
        <v>324</v>
      </c>
      <c r="G477" s="16" t="s">
        <v>491</v>
      </c>
      <c r="H477" s="15">
        <v>182</v>
      </c>
      <c r="I477" s="15">
        <v>74</v>
      </c>
      <c r="J477" s="15">
        <v>24</v>
      </c>
      <c r="K477" s="16" t="s">
        <v>53</v>
      </c>
      <c r="L477" s="21">
        <v>81</v>
      </c>
      <c r="M477" s="21">
        <v>36</v>
      </c>
      <c r="N477" s="21">
        <v>89</v>
      </c>
      <c r="O477" s="15">
        <v>77</v>
      </c>
      <c r="P477" s="15">
        <v>81</v>
      </c>
      <c r="Q477" s="15">
        <v>83</v>
      </c>
      <c r="R477" s="15">
        <v>81</v>
      </c>
      <c r="S477" s="15">
        <v>81</v>
      </c>
      <c r="T477" s="15">
        <v>80</v>
      </c>
      <c r="U477" s="15">
        <v>72</v>
      </c>
      <c r="V477" s="15">
        <v>66</v>
      </c>
      <c r="W477" s="15">
        <v>79</v>
      </c>
      <c r="X477" s="15">
        <v>77</v>
      </c>
      <c r="Y477" s="15">
        <v>83</v>
      </c>
      <c r="Z477" s="15">
        <v>77</v>
      </c>
      <c r="AA477" s="15">
        <v>83</v>
      </c>
      <c r="AB477" s="15">
        <v>71</v>
      </c>
      <c r="AC477" s="15">
        <v>74</v>
      </c>
      <c r="AD477" s="15">
        <v>76</v>
      </c>
      <c r="AE477" s="15">
        <v>78</v>
      </c>
      <c r="AF477" s="15">
        <v>59</v>
      </c>
      <c r="AG477" s="15">
        <v>54</v>
      </c>
      <c r="AH477" s="15">
        <v>66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1</v>
      </c>
      <c r="AO477" s="15">
        <v>3</v>
      </c>
      <c r="AP477" s="15">
        <v>5</v>
      </c>
      <c r="AQ477" s="15">
        <v>2</v>
      </c>
      <c r="AR477" t="s">
        <v>1698</v>
      </c>
    </row>
    <row r="478" spans="1:44" x14ac:dyDescent="0.25">
      <c r="A478" s="19">
        <v>477</v>
      </c>
      <c r="B478" s="19" t="s">
        <v>612</v>
      </c>
      <c r="C478" s="20" t="s">
        <v>2048</v>
      </c>
      <c r="D478" s="22">
        <f>VLOOKUP(AR:AR,球员!A:F,6,FALSE)</f>
        <v>2</v>
      </c>
      <c r="E478" s="16" t="s">
        <v>304</v>
      </c>
      <c r="F478" s="16" t="s">
        <v>45</v>
      </c>
      <c r="G478" s="16" t="s">
        <v>283</v>
      </c>
      <c r="H478" s="15">
        <v>183</v>
      </c>
      <c r="I478" s="15">
        <v>74</v>
      </c>
      <c r="J478" s="15">
        <v>23</v>
      </c>
      <c r="K478" s="16" t="s">
        <v>47</v>
      </c>
      <c r="L478" s="21">
        <v>81</v>
      </c>
      <c r="M478" s="21">
        <v>37</v>
      </c>
      <c r="N478" s="21">
        <v>89</v>
      </c>
      <c r="O478" s="15">
        <v>72</v>
      </c>
      <c r="P478" s="15">
        <v>77</v>
      </c>
      <c r="Q478" s="15">
        <v>76</v>
      </c>
      <c r="R478" s="15">
        <v>76</v>
      </c>
      <c r="S478" s="15">
        <v>79</v>
      </c>
      <c r="T478" s="15">
        <v>75</v>
      </c>
      <c r="U478" s="15">
        <v>74</v>
      </c>
      <c r="V478" s="15">
        <v>68</v>
      </c>
      <c r="W478" s="15">
        <v>65</v>
      </c>
      <c r="X478" s="15">
        <v>65</v>
      </c>
      <c r="Y478" s="15">
        <v>76</v>
      </c>
      <c r="Z478" s="15">
        <v>73</v>
      </c>
      <c r="AA478" s="15">
        <v>83</v>
      </c>
      <c r="AB478" s="15">
        <v>79</v>
      </c>
      <c r="AC478" s="15">
        <v>88</v>
      </c>
      <c r="AD478" s="15">
        <v>81</v>
      </c>
      <c r="AE478" s="15">
        <v>90</v>
      </c>
      <c r="AF478" s="15">
        <v>77</v>
      </c>
      <c r="AG478" s="15">
        <v>78</v>
      </c>
      <c r="AH478" s="15">
        <v>87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3</v>
      </c>
      <c r="AP478" s="15">
        <v>6</v>
      </c>
      <c r="AQ478" s="15">
        <v>2</v>
      </c>
      <c r="AR478" t="s">
        <v>2113</v>
      </c>
    </row>
    <row r="479" spans="1:44" x14ac:dyDescent="0.25">
      <c r="A479" s="19">
        <v>478</v>
      </c>
      <c r="B479" s="19" t="s">
        <v>613</v>
      </c>
      <c r="C479" s="34" t="s">
        <v>2048</v>
      </c>
      <c r="D479" s="22">
        <f>VLOOKUP(AR:AR,球员!A:F,6,FALSE)</f>
        <v>2</v>
      </c>
      <c r="E479" s="16" t="s">
        <v>160</v>
      </c>
      <c r="F479" s="16" t="s">
        <v>45</v>
      </c>
      <c r="G479" s="16" t="s">
        <v>99</v>
      </c>
      <c r="H479" s="15">
        <v>186</v>
      </c>
      <c r="I479" s="15">
        <v>77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90</v>
      </c>
      <c r="O479" s="15">
        <v>75</v>
      </c>
      <c r="P479" s="15">
        <v>81</v>
      </c>
      <c r="Q479" s="15">
        <v>78</v>
      </c>
      <c r="R479" s="15">
        <v>78</v>
      </c>
      <c r="S479" s="15">
        <v>84</v>
      </c>
      <c r="T479" s="15">
        <v>82</v>
      </c>
      <c r="U479" s="15">
        <v>73</v>
      </c>
      <c r="V479" s="15">
        <v>73</v>
      </c>
      <c r="W479" s="15">
        <v>70</v>
      </c>
      <c r="X479" s="15">
        <v>77</v>
      </c>
      <c r="Y479" s="15">
        <v>77</v>
      </c>
      <c r="Z479" s="15">
        <v>79</v>
      </c>
      <c r="AA479" s="15">
        <v>78</v>
      </c>
      <c r="AB479" s="15">
        <v>72</v>
      </c>
      <c r="AC479" s="15">
        <v>73</v>
      </c>
      <c r="AD479" s="15">
        <v>71</v>
      </c>
      <c r="AE479" s="15">
        <v>80</v>
      </c>
      <c r="AF479" s="15">
        <v>70</v>
      </c>
      <c r="AG479" s="15">
        <v>72</v>
      </c>
      <c r="AH479" s="15">
        <v>71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3</v>
      </c>
      <c r="AO479" s="15">
        <v>4</v>
      </c>
      <c r="AP479" s="15">
        <v>6</v>
      </c>
      <c r="AQ479" s="15">
        <v>2</v>
      </c>
      <c r="AR479" t="s">
        <v>2114</v>
      </c>
    </row>
    <row r="480" spans="1:44" x14ac:dyDescent="0.25">
      <c r="A480" s="15">
        <v>479</v>
      </c>
      <c r="B480" s="15" t="s">
        <v>736</v>
      </c>
      <c r="C480" s="16" t="s">
        <v>89</v>
      </c>
      <c r="D480" s="22" t="e">
        <f>VLOOKUP(AR:AR,球员!A:F,6,FALSE)</f>
        <v>#N/A</v>
      </c>
      <c r="E480" s="16" t="s">
        <v>67</v>
      </c>
      <c r="F480" s="16" t="s">
        <v>67</v>
      </c>
      <c r="G480" s="16" t="s">
        <v>313</v>
      </c>
      <c r="H480" s="15">
        <v>188</v>
      </c>
      <c r="I480" s="15">
        <v>78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62</v>
      </c>
      <c r="P480" s="15">
        <v>72</v>
      </c>
      <c r="Q480" s="15">
        <v>70</v>
      </c>
      <c r="R480" s="15">
        <v>64</v>
      </c>
      <c r="S480" s="15">
        <v>74</v>
      </c>
      <c r="T480" s="15">
        <v>75</v>
      </c>
      <c r="U480" s="15">
        <v>61</v>
      </c>
      <c r="V480" s="15">
        <v>84</v>
      </c>
      <c r="W480" s="15">
        <v>55</v>
      </c>
      <c r="X480" s="15">
        <v>74</v>
      </c>
      <c r="Y480" s="15">
        <v>85</v>
      </c>
      <c r="Z480" s="15">
        <v>79</v>
      </c>
      <c r="AA480" s="15">
        <v>73</v>
      </c>
      <c r="AB480" s="15">
        <v>87</v>
      </c>
      <c r="AC480" s="15">
        <v>84</v>
      </c>
      <c r="AD480" s="15">
        <v>70</v>
      </c>
      <c r="AE480" s="15">
        <v>86</v>
      </c>
      <c r="AF480" s="15">
        <v>78</v>
      </c>
      <c r="AG480" s="15">
        <v>82</v>
      </c>
      <c r="AH480" s="15">
        <v>77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5</v>
      </c>
      <c r="AQ480" s="15">
        <v>2</v>
      </c>
      <c r="AR480" t="s">
        <v>1699</v>
      </c>
    </row>
    <row r="481" spans="1:44" x14ac:dyDescent="0.25">
      <c r="A481" s="19">
        <v>480</v>
      </c>
      <c r="B481" s="19" t="s">
        <v>385</v>
      </c>
      <c r="C481" s="20" t="s">
        <v>70</v>
      </c>
      <c r="D481" s="22">
        <f>VLOOKUP(AR:AR,球员!A:F,6,FALSE)</f>
        <v>2</v>
      </c>
      <c r="E481" s="16" t="s">
        <v>249</v>
      </c>
      <c r="F481" s="16" t="s">
        <v>51</v>
      </c>
      <c r="G481" s="16" t="s">
        <v>71</v>
      </c>
      <c r="H481" s="15">
        <v>186</v>
      </c>
      <c r="I481" s="15">
        <v>91</v>
      </c>
      <c r="J481" s="15">
        <v>23</v>
      </c>
      <c r="K481" s="16" t="s">
        <v>47</v>
      </c>
      <c r="L481" s="21">
        <v>81</v>
      </c>
      <c r="M481" s="21">
        <v>37</v>
      </c>
      <c r="N481" s="21">
        <v>91</v>
      </c>
      <c r="O481" s="15">
        <v>86</v>
      </c>
      <c r="P481" s="15">
        <v>75</v>
      </c>
      <c r="Q481" s="15">
        <v>75</v>
      </c>
      <c r="R481" s="15">
        <v>76</v>
      </c>
      <c r="S481" s="15">
        <v>70</v>
      </c>
      <c r="T481" s="15">
        <v>68</v>
      </c>
      <c r="U481" s="15">
        <v>84</v>
      </c>
      <c r="V481" s="15">
        <v>87</v>
      </c>
      <c r="W481" s="15">
        <v>74</v>
      </c>
      <c r="X481" s="15">
        <v>73</v>
      </c>
      <c r="Y481" s="15">
        <v>76</v>
      </c>
      <c r="Z481" s="15">
        <v>71</v>
      </c>
      <c r="AA481" s="15">
        <v>85</v>
      </c>
      <c r="AB481" s="15">
        <v>75</v>
      </c>
      <c r="AC481" s="15">
        <v>87</v>
      </c>
      <c r="AD481" s="15">
        <v>65</v>
      </c>
      <c r="AE481" s="15">
        <v>79</v>
      </c>
      <c r="AF481" s="15">
        <v>48</v>
      </c>
      <c r="AG481" s="15">
        <v>58</v>
      </c>
      <c r="AH481" s="15">
        <v>80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2</v>
      </c>
      <c r="AO481" s="15">
        <v>2</v>
      </c>
      <c r="AP481" s="15">
        <v>6</v>
      </c>
      <c r="AQ481" s="15">
        <v>2</v>
      </c>
      <c r="AR481" t="s">
        <v>1700</v>
      </c>
    </row>
    <row r="482" spans="1:44" x14ac:dyDescent="0.25">
      <c r="A482" s="19">
        <v>481</v>
      </c>
      <c r="B482" s="19" t="s">
        <v>1701</v>
      </c>
      <c r="C482" s="20" t="s">
        <v>103</v>
      </c>
      <c r="D482" s="22">
        <f>VLOOKUP(AR:AR,球员!A:F,6,FALSE)</f>
        <v>2</v>
      </c>
      <c r="E482" s="16" t="s">
        <v>67</v>
      </c>
      <c r="F482" s="16" t="s">
        <v>67</v>
      </c>
      <c r="G482" s="16" t="s">
        <v>68</v>
      </c>
      <c r="H482" s="15">
        <v>180</v>
      </c>
      <c r="I482" s="15">
        <v>78</v>
      </c>
      <c r="J482" s="15">
        <v>26</v>
      </c>
      <c r="K482" s="16" t="s">
        <v>53</v>
      </c>
      <c r="L482" s="21">
        <v>81</v>
      </c>
      <c r="M482" s="21">
        <v>32</v>
      </c>
      <c r="N482" s="21">
        <v>89</v>
      </c>
      <c r="O482" s="15">
        <v>68</v>
      </c>
      <c r="P482" s="15">
        <v>73</v>
      </c>
      <c r="Q482" s="15">
        <v>79</v>
      </c>
      <c r="R482" s="15">
        <v>75</v>
      </c>
      <c r="S482" s="15">
        <v>71</v>
      </c>
      <c r="T482" s="15">
        <v>66</v>
      </c>
      <c r="U482" s="15">
        <v>65</v>
      </c>
      <c r="V482" s="15">
        <v>64</v>
      </c>
      <c r="W482" s="15">
        <v>66</v>
      </c>
      <c r="X482" s="15">
        <v>73</v>
      </c>
      <c r="Y482" s="15">
        <v>90</v>
      </c>
      <c r="Z482" s="15">
        <v>91</v>
      </c>
      <c r="AA482" s="15">
        <v>76</v>
      </c>
      <c r="AB482" s="15">
        <v>72</v>
      </c>
      <c r="AC482" s="15">
        <v>79</v>
      </c>
      <c r="AD482" s="15">
        <v>77</v>
      </c>
      <c r="AE482" s="15">
        <v>86</v>
      </c>
      <c r="AF482" s="15">
        <v>67</v>
      </c>
      <c r="AG482" s="15">
        <v>71</v>
      </c>
      <c r="AH482" s="15">
        <v>72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1</v>
      </c>
      <c r="AO482" s="15">
        <v>3</v>
      </c>
      <c r="AP482" s="15">
        <v>6</v>
      </c>
      <c r="AQ482" s="15">
        <v>2</v>
      </c>
      <c r="AR482" t="s">
        <v>1702</v>
      </c>
    </row>
    <row r="483" spans="1:44" x14ac:dyDescent="0.25">
      <c r="A483" s="15">
        <v>482</v>
      </c>
      <c r="B483" s="15" t="s">
        <v>1993</v>
      </c>
      <c r="C483" s="16" t="s">
        <v>89</v>
      </c>
      <c r="D483" s="22" t="e">
        <f>VLOOKUP(AR:AR,球员!A:F,6,FALSE)</f>
        <v>#N/A</v>
      </c>
      <c r="E483" s="16" t="s">
        <v>79</v>
      </c>
      <c r="F483" s="16" t="s">
        <v>51</v>
      </c>
      <c r="G483" s="16" t="s">
        <v>65</v>
      </c>
      <c r="H483" s="15">
        <v>184</v>
      </c>
      <c r="I483" s="15">
        <v>74</v>
      </c>
      <c r="J483" s="15">
        <v>24</v>
      </c>
      <c r="K483" s="16" t="s">
        <v>53</v>
      </c>
      <c r="L483" s="21">
        <v>81</v>
      </c>
      <c r="M483" s="21">
        <v>36</v>
      </c>
      <c r="N483" s="21">
        <v>89</v>
      </c>
      <c r="O483" s="15">
        <v>63</v>
      </c>
      <c r="P483" s="15">
        <v>74</v>
      </c>
      <c r="Q483" s="15">
        <v>66</v>
      </c>
      <c r="R483" s="15">
        <v>71</v>
      </c>
      <c r="S483" s="15">
        <v>74</v>
      </c>
      <c r="T483" s="15">
        <v>76</v>
      </c>
      <c r="U483" s="15">
        <v>61</v>
      </c>
      <c r="V483" s="15">
        <v>80</v>
      </c>
      <c r="W483" s="15">
        <v>67</v>
      </c>
      <c r="X483" s="15">
        <v>71</v>
      </c>
      <c r="Y483" s="15">
        <v>85</v>
      </c>
      <c r="Z483" s="15">
        <v>80</v>
      </c>
      <c r="AA483" s="15">
        <v>72</v>
      </c>
      <c r="AB483" s="15">
        <v>88</v>
      </c>
      <c r="AC483" s="15">
        <v>77</v>
      </c>
      <c r="AD483" s="15">
        <v>71</v>
      </c>
      <c r="AE483" s="15">
        <v>80</v>
      </c>
      <c r="AF483" s="15">
        <v>79</v>
      </c>
      <c r="AG483" s="15">
        <v>83</v>
      </c>
      <c r="AH483" s="15">
        <v>78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2</v>
      </c>
      <c r="AP483" s="15">
        <v>6</v>
      </c>
      <c r="AQ483" s="15">
        <v>2</v>
      </c>
      <c r="AR483" t="s">
        <v>1994</v>
      </c>
    </row>
    <row r="484" spans="1:44" x14ac:dyDescent="0.25">
      <c r="A484" s="15">
        <v>483</v>
      </c>
      <c r="B484" s="15" t="s">
        <v>485</v>
      </c>
      <c r="C484" s="16" t="s">
        <v>82</v>
      </c>
      <c r="D484" s="22" t="e">
        <f>VLOOKUP(AR:AR,球员!A:F,6,FALSE)</f>
        <v>#N/A</v>
      </c>
      <c r="E484" s="16" t="s">
        <v>306</v>
      </c>
      <c r="F484" s="16" t="s">
        <v>64</v>
      </c>
      <c r="G484" s="16" t="s">
        <v>65</v>
      </c>
      <c r="H484" s="15">
        <v>178</v>
      </c>
      <c r="I484" s="15">
        <v>67</v>
      </c>
      <c r="J484" s="15">
        <v>23</v>
      </c>
      <c r="K484" s="16" t="s">
        <v>47</v>
      </c>
      <c r="L484" s="21">
        <v>81</v>
      </c>
      <c r="M484" s="21">
        <v>37</v>
      </c>
      <c r="N484" s="21">
        <v>90</v>
      </c>
      <c r="O484" s="15">
        <v>83</v>
      </c>
      <c r="P484" s="15">
        <v>87</v>
      </c>
      <c r="Q484" s="15">
        <v>84</v>
      </c>
      <c r="R484" s="15">
        <v>78</v>
      </c>
      <c r="S484" s="15">
        <v>82</v>
      </c>
      <c r="T484" s="15">
        <v>77</v>
      </c>
      <c r="U484" s="15">
        <v>75</v>
      </c>
      <c r="V484" s="15">
        <v>63</v>
      </c>
      <c r="W484" s="15">
        <v>67</v>
      </c>
      <c r="X484" s="15">
        <v>73</v>
      </c>
      <c r="Y484" s="15">
        <v>73</v>
      </c>
      <c r="Z484" s="15">
        <v>73</v>
      </c>
      <c r="AA484" s="15">
        <v>76</v>
      </c>
      <c r="AB484" s="15">
        <v>62</v>
      </c>
      <c r="AC484" s="15">
        <v>71</v>
      </c>
      <c r="AD484" s="15">
        <v>72</v>
      </c>
      <c r="AE484" s="15">
        <v>82</v>
      </c>
      <c r="AF484" s="15">
        <v>70</v>
      </c>
      <c r="AG484" s="15">
        <v>74</v>
      </c>
      <c r="AH484" s="15">
        <v>68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2</v>
      </c>
      <c r="AO484" s="15">
        <v>3</v>
      </c>
      <c r="AP484" s="15">
        <v>6</v>
      </c>
      <c r="AQ484" s="15">
        <v>2</v>
      </c>
      <c r="AR484" t="s">
        <v>1703</v>
      </c>
    </row>
    <row r="485" spans="1:44" x14ac:dyDescent="0.25">
      <c r="A485" s="19">
        <v>484</v>
      </c>
      <c r="B485" s="19" t="s">
        <v>618</v>
      </c>
      <c r="C485" s="20" t="s">
        <v>43</v>
      </c>
      <c r="D485" s="22">
        <f>VLOOKUP(AR:AR,球员!A:F,6,FALSE)</f>
        <v>2</v>
      </c>
      <c r="E485" s="16" t="s">
        <v>337</v>
      </c>
      <c r="F485" s="16" t="s">
        <v>51</v>
      </c>
      <c r="G485" s="16" t="s">
        <v>65</v>
      </c>
      <c r="H485" s="15">
        <v>181</v>
      </c>
      <c r="I485" s="15">
        <v>78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81</v>
      </c>
      <c r="P485" s="15">
        <v>85</v>
      </c>
      <c r="Q485" s="15">
        <v>84</v>
      </c>
      <c r="R485" s="15">
        <v>84</v>
      </c>
      <c r="S485" s="15">
        <v>80</v>
      </c>
      <c r="T485" s="15">
        <v>80</v>
      </c>
      <c r="U485" s="15">
        <v>80</v>
      </c>
      <c r="V485" s="15">
        <v>63</v>
      </c>
      <c r="W485" s="15">
        <v>74</v>
      </c>
      <c r="X485" s="15">
        <v>76</v>
      </c>
      <c r="Y485" s="15">
        <v>75</v>
      </c>
      <c r="Z485" s="15">
        <v>78</v>
      </c>
      <c r="AA485" s="15">
        <v>78</v>
      </c>
      <c r="AB485" s="15">
        <v>59</v>
      </c>
      <c r="AC485" s="15">
        <v>66</v>
      </c>
      <c r="AD485" s="15">
        <v>81</v>
      </c>
      <c r="AE485" s="15">
        <v>78</v>
      </c>
      <c r="AF485" s="15">
        <v>55</v>
      </c>
      <c r="AG485" s="15">
        <v>62</v>
      </c>
      <c r="AH485" s="15">
        <v>53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1</v>
      </c>
      <c r="AO485" s="15">
        <v>3</v>
      </c>
      <c r="AP485" s="15">
        <v>7</v>
      </c>
      <c r="AQ485" s="15">
        <v>2</v>
      </c>
      <c r="AR485" t="s">
        <v>1704</v>
      </c>
    </row>
    <row r="486" spans="1:44" x14ac:dyDescent="0.25">
      <c r="A486" s="19">
        <v>485</v>
      </c>
      <c r="B486" s="19" t="s">
        <v>705</v>
      </c>
      <c r="C486" s="20" t="s">
        <v>82</v>
      </c>
      <c r="D486" s="22">
        <f>VLOOKUP(AR:AR,球员!A:F,6,FALSE)</f>
        <v>2</v>
      </c>
      <c r="E486" s="16" t="s">
        <v>304</v>
      </c>
      <c r="F486" s="16" t="s">
        <v>45</v>
      </c>
      <c r="G486" s="16" t="s">
        <v>57</v>
      </c>
      <c r="H486" s="15">
        <v>180</v>
      </c>
      <c r="I486" s="15">
        <v>72</v>
      </c>
      <c r="J486" s="15">
        <v>22</v>
      </c>
      <c r="K486" s="16" t="s">
        <v>53</v>
      </c>
      <c r="L486" s="21">
        <v>81</v>
      </c>
      <c r="M486" s="21">
        <v>41</v>
      </c>
      <c r="N486" s="21">
        <v>91</v>
      </c>
      <c r="O486" s="15">
        <v>79</v>
      </c>
      <c r="P486" s="15">
        <v>81</v>
      </c>
      <c r="Q486" s="15">
        <v>85</v>
      </c>
      <c r="R486" s="15">
        <v>81</v>
      </c>
      <c r="S486" s="15">
        <v>76</v>
      </c>
      <c r="T486" s="15">
        <v>74</v>
      </c>
      <c r="U486" s="15">
        <v>76</v>
      </c>
      <c r="V486" s="15">
        <v>65</v>
      </c>
      <c r="W486" s="15">
        <v>77</v>
      </c>
      <c r="X486" s="15">
        <v>85</v>
      </c>
      <c r="Y486" s="15">
        <v>83</v>
      </c>
      <c r="Z486" s="15">
        <v>78</v>
      </c>
      <c r="AA486" s="15">
        <v>76</v>
      </c>
      <c r="AB486" s="15">
        <v>81</v>
      </c>
      <c r="AC486" s="15">
        <v>73</v>
      </c>
      <c r="AD486" s="15">
        <v>70</v>
      </c>
      <c r="AE486" s="15">
        <v>82</v>
      </c>
      <c r="AF486" s="15">
        <v>61</v>
      </c>
      <c r="AG486" s="15">
        <v>65</v>
      </c>
      <c r="AH486" s="15">
        <v>78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2</v>
      </c>
      <c r="AO486" s="15">
        <v>2</v>
      </c>
      <c r="AP486" s="15">
        <v>6</v>
      </c>
      <c r="AQ486" s="15">
        <v>2</v>
      </c>
      <c r="AR486" t="s">
        <v>1705</v>
      </c>
    </row>
    <row r="487" spans="1:44" x14ac:dyDescent="0.25">
      <c r="A487" s="15">
        <v>486</v>
      </c>
      <c r="B487" s="15" t="s">
        <v>621</v>
      </c>
      <c r="C487" s="16" t="s">
        <v>191</v>
      </c>
      <c r="D487" s="22" t="e">
        <f>VLOOKUP(AR:AR,球员!A:F,6,FALSE)</f>
        <v>#N/A</v>
      </c>
      <c r="E487" s="16" t="s">
        <v>59</v>
      </c>
      <c r="F487" s="16" t="s">
        <v>51</v>
      </c>
      <c r="G487" s="16" t="s">
        <v>65</v>
      </c>
      <c r="H487" s="15">
        <v>176</v>
      </c>
      <c r="I487" s="15">
        <v>66</v>
      </c>
      <c r="J487" s="15">
        <v>24</v>
      </c>
      <c r="K487" s="16" t="s">
        <v>47</v>
      </c>
      <c r="L487" s="21">
        <v>81</v>
      </c>
      <c r="M487" s="21">
        <v>36</v>
      </c>
      <c r="N487" s="21">
        <v>90</v>
      </c>
      <c r="O487" s="15">
        <v>68</v>
      </c>
      <c r="P487" s="15">
        <v>76</v>
      </c>
      <c r="Q487" s="15">
        <v>73</v>
      </c>
      <c r="R487" s="15">
        <v>70</v>
      </c>
      <c r="S487" s="15">
        <v>75</v>
      </c>
      <c r="T487" s="15">
        <v>80</v>
      </c>
      <c r="U487" s="15">
        <v>63</v>
      </c>
      <c r="V487" s="15">
        <v>74</v>
      </c>
      <c r="W487" s="15">
        <v>62</v>
      </c>
      <c r="X487" s="15">
        <v>82</v>
      </c>
      <c r="Y487" s="15">
        <v>88</v>
      </c>
      <c r="Z487" s="15">
        <v>85</v>
      </c>
      <c r="AA487" s="15">
        <v>68</v>
      </c>
      <c r="AB487" s="15">
        <v>70</v>
      </c>
      <c r="AC487" s="15">
        <v>65</v>
      </c>
      <c r="AD487" s="15">
        <v>78</v>
      </c>
      <c r="AE487" s="15">
        <v>85</v>
      </c>
      <c r="AF487" s="15">
        <v>76</v>
      </c>
      <c r="AG487" s="15">
        <v>80</v>
      </c>
      <c r="AH487" s="15">
        <v>73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1</v>
      </c>
      <c r="AO487" s="15">
        <v>1</v>
      </c>
      <c r="AP487" s="15">
        <v>5</v>
      </c>
      <c r="AQ487" s="15">
        <v>2</v>
      </c>
      <c r="AR487" t="s">
        <v>1706</v>
      </c>
    </row>
    <row r="488" spans="1:44" x14ac:dyDescent="0.25">
      <c r="A488" s="15">
        <v>487</v>
      </c>
      <c r="B488" s="15" t="s">
        <v>714</v>
      </c>
      <c r="C488" s="16" t="s">
        <v>70</v>
      </c>
      <c r="D488" s="22" t="e">
        <f>VLOOKUP(AR:AR,球员!A:F,6,FALSE)</f>
        <v>#N/A</v>
      </c>
      <c r="E488" s="16" t="s">
        <v>527</v>
      </c>
      <c r="F488" s="16" t="s">
        <v>324</v>
      </c>
      <c r="G488" s="16" t="s">
        <v>491</v>
      </c>
      <c r="H488" s="15">
        <v>180</v>
      </c>
      <c r="I488" s="15">
        <v>77</v>
      </c>
      <c r="J488" s="15">
        <v>21</v>
      </c>
      <c r="K488" s="16" t="s">
        <v>47</v>
      </c>
      <c r="L488" s="21">
        <v>81</v>
      </c>
      <c r="M488" s="21">
        <v>43</v>
      </c>
      <c r="N488" s="21">
        <v>93</v>
      </c>
      <c r="O488" s="15">
        <v>85</v>
      </c>
      <c r="P488" s="15">
        <v>80</v>
      </c>
      <c r="Q488" s="15">
        <v>77</v>
      </c>
      <c r="R488" s="15">
        <v>81</v>
      </c>
      <c r="S488" s="15">
        <v>75</v>
      </c>
      <c r="T488" s="15">
        <v>69</v>
      </c>
      <c r="U488" s="15">
        <v>79</v>
      </c>
      <c r="V488" s="15">
        <v>81</v>
      </c>
      <c r="W488" s="15">
        <v>69</v>
      </c>
      <c r="X488" s="15">
        <v>78</v>
      </c>
      <c r="Y488" s="15">
        <v>84</v>
      </c>
      <c r="Z488" s="15">
        <v>88</v>
      </c>
      <c r="AA488" s="15">
        <v>79</v>
      </c>
      <c r="AB488" s="15">
        <v>69</v>
      </c>
      <c r="AC488" s="15">
        <v>78</v>
      </c>
      <c r="AD488" s="15">
        <v>82</v>
      </c>
      <c r="AE488" s="15">
        <v>78</v>
      </c>
      <c r="AF488" s="15">
        <v>50</v>
      </c>
      <c r="AG488" s="15">
        <v>48</v>
      </c>
      <c r="AH488" s="15">
        <v>62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2</v>
      </c>
      <c r="AO488" s="15">
        <v>4</v>
      </c>
      <c r="AP488" s="15">
        <v>5</v>
      </c>
      <c r="AQ488" s="15">
        <v>3</v>
      </c>
      <c r="AR488" t="s">
        <v>1707</v>
      </c>
    </row>
    <row r="489" spans="1:44" x14ac:dyDescent="0.25">
      <c r="A489" s="19">
        <v>488</v>
      </c>
      <c r="B489" s="19" t="s">
        <v>622</v>
      </c>
      <c r="C489" s="20" t="s">
        <v>2048</v>
      </c>
      <c r="D489" s="22">
        <f>VLOOKUP(AR:AR,球员!A:F,6,FALSE)</f>
        <v>2</v>
      </c>
      <c r="E489" s="16" t="s">
        <v>515</v>
      </c>
      <c r="F489" s="16" t="s">
        <v>516</v>
      </c>
      <c r="G489" s="16" t="s">
        <v>75</v>
      </c>
      <c r="H489" s="15">
        <v>194</v>
      </c>
      <c r="I489" s="15">
        <v>77</v>
      </c>
      <c r="J489" s="15">
        <v>27</v>
      </c>
      <c r="K489" s="16" t="s">
        <v>47</v>
      </c>
      <c r="L489" s="21">
        <v>81</v>
      </c>
      <c r="M489" s="21">
        <v>31</v>
      </c>
      <c r="N489" s="21">
        <v>89</v>
      </c>
      <c r="O489" s="15">
        <v>80</v>
      </c>
      <c r="P489" s="15">
        <v>85</v>
      </c>
      <c r="Q489" s="15">
        <v>80</v>
      </c>
      <c r="R489" s="15">
        <v>77</v>
      </c>
      <c r="S489" s="15">
        <v>85</v>
      </c>
      <c r="T489" s="15">
        <v>81</v>
      </c>
      <c r="U489" s="15">
        <v>79</v>
      </c>
      <c r="V489" s="15">
        <v>77</v>
      </c>
      <c r="W489" s="15">
        <v>80</v>
      </c>
      <c r="X489" s="15">
        <v>78</v>
      </c>
      <c r="Y489" s="15">
        <v>72</v>
      </c>
      <c r="Z489" s="15">
        <v>67</v>
      </c>
      <c r="AA489" s="15">
        <v>79</v>
      </c>
      <c r="AB489" s="15">
        <v>64</v>
      </c>
      <c r="AC489" s="15">
        <v>78</v>
      </c>
      <c r="AD489" s="15">
        <v>63</v>
      </c>
      <c r="AE489" s="15">
        <v>83</v>
      </c>
      <c r="AF489" s="15">
        <v>60</v>
      </c>
      <c r="AG489" s="15">
        <v>64</v>
      </c>
      <c r="AH489" s="15">
        <v>70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4</v>
      </c>
      <c r="AO489" s="15">
        <v>4</v>
      </c>
      <c r="AP489" s="15">
        <v>7</v>
      </c>
      <c r="AQ489" s="15">
        <v>3</v>
      </c>
      <c r="AR489" t="s">
        <v>2115</v>
      </c>
    </row>
    <row r="490" spans="1:44" x14ac:dyDescent="0.25">
      <c r="A490" s="15">
        <v>489</v>
      </c>
      <c r="B490" s="15" t="s">
        <v>723</v>
      </c>
      <c r="C490" s="16" t="s">
        <v>70</v>
      </c>
      <c r="D490" s="22" t="e">
        <f>VLOOKUP(AR:AR,球员!A:F,6,FALSE)</f>
        <v>#N/A</v>
      </c>
      <c r="E490" s="16" t="s">
        <v>781</v>
      </c>
      <c r="F490" s="16" t="s">
        <v>64</v>
      </c>
      <c r="G490" s="16" t="s">
        <v>57</v>
      </c>
      <c r="H490" s="15">
        <v>191</v>
      </c>
      <c r="I490" s="15">
        <v>93</v>
      </c>
      <c r="J490" s="15">
        <v>23</v>
      </c>
      <c r="K490" s="16" t="s">
        <v>47</v>
      </c>
      <c r="L490" s="21">
        <v>81</v>
      </c>
      <c r="M490" s="21">
        <v>37</v>
      </c>
      <c r="N490" s="21">
        <v>90</v>
      </c>
      <c r="O490" s="15">
        <v>84</v>
      </c>
      <c r="P490" s="15">
        <v>82</v>
      </c>
      <c r="Q490" s="15">
        <v>74</v>
      </c>
      <c r="R490" s="15">
        <v>68</v>
      </c>
      <c r="S490" s="15">
        <v>73</v>
      </c>
      <c r="T490" s="15">
        <v>68</v>
      </c>
      <c r="U490" s="15">
        <v>83</v>
      </c>
      <c r="V490" s="15">
        <v>83</v>
      </c>
      <c r="W490" s="15">
        <v>64</v>
      </c>
      <c r="X490" s="15">
        <v>68</v>
      </c>
      <c r="Y490" s="15">
        <v>81</v>
      </c>
      <c r="Z490" s="15">
        <v>76</v>
      </c>
      <c r="AA490" s="15">
        <v>87</v>
      </c>
      <c r="AB490" s="15">
        <v>78</v>
      </c>
      <c r="AC490" s="15">
        <v>90</v>
      </c>
      <c r="AD490" s="15">
        <v>62</v>
      </c>
      <c r="AE490" s="15">
        <v>79</v>
      </c>
      <c r="AF490" s="15">
        <v>46</v>
      </c>
      <c r="AG490" s="15">
        <v>48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2</v>
      </c>
      <c r="AP490" s="15">
        <v>6</v>
      </c>
      <c r="AQ490" s="15">
        <v>2</v>
      </c>
      <c r="AR490" t="s">
        <v>1708</v>
      </c>
    </row>
    <row r="491" spans="1:44" x14ac:dyDescent="0.25">
      <c r="A491" s="15">
        <v>490</v>
      </c>
      <c r="B491" s="15" t="s">
        <v>716</v>
      </c>
      <c r="C491" s="16" t="s">
        <v>2048</v>
      </c>
      <c r="D491" s="22" t="e">
        <f>VLOOKUP(AR:AR,球员!A:F,6,FALSE)</f>
        <v>#N/A</v>
      </c>
      <c r="E491" s="16" t="s">
        <v>184</v>
      </c>
      <c r="F491" s="16" t="s">
        <v>56</v>
      </c>
      <c r="G491" s="16" t="s">
        <v>80</v>
      </c>
      <c r="H491" s="15">
        <v>175</v>
      </c>
      <c r="I491" s="15">
        <v>70</v>
      </c>
      <c r="J491" s="15">
        <v>21</v>
      </c>
      <c r="K491" s="16" t="s">
        <v>47</v>
      </c>
      <c r="L491" s="21">
        <v>81</v>
      </c>
      <c r="M491" s="21">
        <v>43</v>
      </c>
      <c r="N491" s="21">
        <v>92</v>
      </c>
      <c r="O491" s="15">
        <v>84</v>
      </c>
      <c r="P491" s="15">
        <v>86</v>
      </c>
      <c r="Q491" s="15">
        <v>84</v>
      </c>
      <c r="R491" s="15">
        <v>89</v>
      </c>
      <c r="S491" s="15">
        <v>85</v>
      </c>
      <c r="T491" s="15">
        <v>77</v>
      </c>
      <c r="U491" s="15">
        <v>74</v>
      </c>
      <c r="V491" s="15">
        <v>65</v>
      </c>
      <c r="W491" s="15">
        <v>66</v>
      </c>
      <c r="X491" s="15">
        <v>73</v>
      </c>
      <c r="Y491" s="15">
        <v>78</v>
      </c>
      <c r="Z491" s="15">
        <v>82</v>
      </c>
      <c r="AA491" s="15">
        <v>72</v>
      </c>
      <c r="AB491" s="15">
        <v>68</v>
      </c>
      <c r="AC491" s="15">
        <v>64</v>
      </c>
      <c r="AD491" s="15">
        <v>84</v>
      </c>
      <c r="AE491" s="15">
        <v>78</v>
      </c>
      <c r="AF491" s="15">
        <v>64</v>
      </c>
      <c r="AG491" s="15">
        <v>61</v>
      </c>
      <c r="AH491" s="15">
        <v>58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2</v>
      </c>
      <c r="AO491" s="15">
        <v>3</v>
      </c>
      <c r="AP491" s="15">
        <v>5</v>
      </c>
      <c r="AQ491" s="15">
        <v>3</v>
      </c>
      <c r="AR491" t="s">
        <v>2116</v>
      </c>
    </row>
    <row r="492" spans="1:44" x14ac:dyDescent="0.25">
      <c r="A492" s="15">
        <v>491</v>
      </c>
      <c r="B492" s="15" t="s">
        <v>772</v>
      </c>
      <c r="C492" s="16" t="s">
        <v>122</v>
      </c>
      <c r="D492" s="22" t="e">
        <f>VLOOKUP(AR:AR,球员!A:F,6,FALSE)</f>
        <v>#N/A</v>
      </c>
      <c r="E492" s="16" t="s">
        <v>1893</v>
      </c>
      <c r="F492" s="16" t="s">
        <v>51</v>
      </c>
      <c r="G492" s="16" t="s">
        <v>154</v>
      </c>
      <c r="H492" s="15">
        <v>170</v>
      </c>
      <c r="I492" s="15">
        <v>64</v>
      </c>
      <c r="J492" s="15">
        <v>25</v>
      </c>
      <c r="K492" s="16" t="s">
        <v>47</v>
      </c>
      <c r="L492" s="21">
        <v>81</v>
      </c>
      <c r="M492" s="21">
        <v>35</v>
      </c>
      <c r="N492" s="21">
        <v>90</v>
      </c>
      <c r="O492" s="15">
        <v>69</v>
      </c>
      <c r="P492" s="15">
        <v>82</v>
      </c>
      <c r="Q492" s="15">
        <v>78</v>
      </c>
      <c r="R492" s="15">
        <v>80</v>
      </c>
      <c r="S492" s="15">
        <v>84</v>
      </c>
      <c r="T492" s="15">
        <v>78</v>
      </c>
      <c r="U492" s="15">
        <v>60</v>
      </c>
      <c r="V492" s="15">
        <v>62</v>
      </c>
      <c r="W492" s="15">
        <v>64</v>
      </c>
      <c r="X492" s="15">
        <v>71</v>
      </c>
      <c r="Y492" s="15">
        <v>71</v>
      </c>
      <c r="Z492" s="15">
        <v>79</v>
      </c>
      <c r="AA492" s="15">
        <v>64</v>
      </c>
      <c r="AB492" s="15">
        <v>82</v>
      </c>
      <c r="AC492" s="15">
        <v>60</v>
      </c>
      <c r="AD492" s="15">
        <v>86</v>
      </c>
      <c r="AE492" s="15">
        <v>88</v>
      </c>
      <c r="AF492" s="15">
        <v>70</v>
      </c>
      <c r="AG492" s="15">
        <v>74</v>
      </c>
      <c r="AH492" s="15">
        <v>80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3</v>
      </c>
      <c r="AO492" s="15">
        <v>4</v>
      </c>
      <c r="AP492" s="15">
        <v>6</v>
      </c>
      <c r="AQ492" s="15">
        <v>2</v>
      </c>
      <c r="AR492" t="s">
        <v>1709</v>
      </c>
    </row>
    <row r="493" spans="1:44" x14ac:dyDescent="0.25">
      <c r="A493" s="15">
        <v>492</v>
      </c>
      <c r="B493" s="15" t="s">
        <v>755</v>
      </c>
      <c r="C493" s="16" t="s">
        <v>89</v>
      </c>
      <c r="D493" s="22" t="e">
        <f>VLOOKUP(AR:AR,球员!A:F,6,FALSE)</f>
        <v>#N/A</v>
      </c>
      <c r="E493" s="16" t="s">
        <v>517</v>
      </c>
      <c r="F493" s="16" t="s">
        <v>324</v>
      </c>
      <c r="G493" s="16" t="s">
        <v>491</v>
      </c>
      <c r="H493" s="15">
        <v>188</v>
      </c>
      <c r="I493" s="15">
        <v>87</v>
      </c>
      <c r="J493" s="15">
        <v>26</v>
      </c>
      <c r="K493" s="16" t="s">
        <v>53</v>
      </c>
      <c r="L493" s="21">
        <v>81</v>
      </c>
      <c r="M493" s="21">
        <v>32</v>
      </c>
      <c r="N493" s="21">
        <v>89</v>
      </c>
      <c r="O493" s="15">
        <v>55</v>
      </c>
      <c r="P493" s="15">
        <v>68</v>
      </c>
      <c r="Q493" s="15">
        <v>63</v>
      </c>
      <c r="R493" s="15">
        <v>60</v>
      </c>
      <c r="S493" s="15">
        <v>75</v>
      </c>
      <c r="T493" s="15">
        <v>77</v>
      </c>
      <c r="U493" s="15">
        <v>51</v>
      </c>
      <c r="V493" s="15">
        <v>84</v>
      </c>
      <c r="W493" s="15">
        <v>74</v>
      </c>
      <c r="X493" s="15">
        <v>75</v>
      </c>
      <c r="Y493" s="15">
        <v>79</v>
      </c>
      <c r="Z493" s="15">
        <v>72</v>
      </c>
      <c r="AA493" s="15">
        <v>75</v>
      </c>
      <c r="AB493" s="15">
        <v>76</v>
      </c>
      <c r="AC493" s="15">
        <v>86</v>
      </c>
      <c r="AD493" s="15">
        <v>63</v>
      </c>
      <c r="AE493" s="15">
        <v>78</v>
      </c>
      <c r="AF493" s="15">
        <v>88</v>
      </c>
      <c r="AG493" s="15">
        <v>86</v>
      </c>
      <c r="AH493" s="15">
        <v>85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2</v>
      </c>
      <c r="AR493" t="s">
        <v>1710</v>
      </c>
    </row>
    <row r="494" spans="1:44" x14ac:dyDescent="0.25">
      <c r="A494" s="15">
        <v>493</v>
      </c>
      <c r="B494" s="15" t="s">
        <v>1711</v>
      </c>
      <c r="C494" s="16" t="s">
        <v>103</v>
      </c>
      <c r="D494" s="22" t="e">
        <f>VLOOKUP(AR:AR,球员!A:F,6,FALSE)</f>
        <v>#N/A</v>
      </c>
      <c r="E494" s="16" t="s">
        <v>67</v>
      </c>
      <c r="F494" s="16" t="s">
        <v>67</v>
      </c>
      <c r="G494" s="16" t="s">
        <v>68</v>
      </c>
      <c r="H494" s="15">
        <v>187</v>
      </c>
      <c r="I494" s="15">
        <v>82</v>
      </c>
      <c r="J494" s="15">
        <v>28</v>
      </c>
      <c r="K494" s="16" t="s">
        <v>53</v>
      </c>
      <c r="L494" s="21">
        <v>81</v>
      </c>
      <c r="M494" s="21">
        <v>30</v>
      </c>
      <c r="N494" s="21">
        <v>88</v>
      </c>
      <c r="O494" s="15">
        <v>67</v>
      </c>
      <c r="P494" s="15">
        <v>71</v>
      </c>
      <c r="Q494" s="15">
        <v>73</v>
      </c>
      <c r="R494" s="15">
        <v>71</v>
      </c>
      <c r="S494" s="15">
        <v>72</v>
      </c>
      <c r="T494" s="15">
        <v>75</v>
      </c>
      <c r="U494" s="15">
        <v>68</v>
      </c>
      <c r="V494" s="15">
        <v>79</v>
      </c>
      <c r="W494" s="15">
        <v>81</v>
      </c>
      <c r="X494" s="15">
        <v>78</v>
      </c>
      <c r="Y494" s="15">
        <v>80</v>
      </c>
      <c r="Z494" s="15">
        <v>78</v>
      </c>
      <c r="AA494" s="15">
        <v>84</v>
      </c>
      <c r="AB494" s="15">
        <v>73</v>
      </c>
      <c r="AC494" s="15">
        <v>79</v>
      </c>
      <c r="AD494" s="15">
        <v>70</v>
      </c>
      <c r="AE494" s="15">
        <v>87</v>
      </c>
      <c r="AF494" s="15">
        <v>75</v>
      </c>
      <c r="AG494" s="15">
        <v>78</v>
      </c>
      <c r="AH494" s="15">
        <v>73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2</v>
      </c>
      <c r="AO494" s="15">
        <v>3</v>
      </c>
      <c r="AP494" s="15">
        <v>6</v>
      </c>
      <c r="AQ494" s="15">
        <v>3</v>
      </c>
      <c r="AR494" t="s">
        <v>1712</v>
      </c>
    </row>
    <row r="495" spans="1:44" x14ac:dyDescent="0.25">
      <c r="A495" s="15">
        <v>494</v>
      </c>
      <c r="B495" s="15" t="s">
        <v>715</v>
      </c>
      <c r="C495" s="16" t="s">
        <v>43</v>
      </c>
      <c r="D495" s="22" t="e">
        <f>VLOOKUP(AR:AR,球员!A:F,6,FALSE)</f>
        <v>#N/A</v>
      </c>
      <c r="E495" s="16" t="s">
        <v>59</v>
      </c>
      <c r="F495" s="16" t="s">
        <v>51</v>
      </c>
      <c r="G495" s="16" t="s">
        <v>57</v>
      </c>
      <c r="H495" s="15">
        <v>176</v>
      </c>
      <c r="I495" s="15">
        <v>73</v>
      </c>
      <c r="J495" s="15">
        <v>19</v>
      </c>
      <c r="K495" s="16" t="s">
        <v>47</v>
      </c>
      <c r="L495" s="21">
        <v>81</v>
      </c>
      <c r="M495" s="21">
        <v>52</v>
      </c>
      <c r="N495" s="21">
        <v>93</v>
      </c>
      <c r="O495" s="15">
        <v>80</v>
      </c>
      <c r="P495" s="15">
        <v>84</v>
      </c>
      <c r="Q495" s="15">
        <v>92</v>
      </c>
      <c r="R495" s="15">
        <v>86</v>
      </c>
      <c r="S495" s="15">
        <v>78</v>
      </c>
      <c r="T495" s="15">
        <v>71</v>
      </c>
      <c r="U495" s="15">
        <v>65</v>
      </c>
      <c r="V495" s="15">
        <v>63</v>
      </c>
      <c r="W495" s="15">
        <v>68</v>
      </c>
      <c r="X495" s="15">
        <v>75</v>
      </c>
      <c r="Y495" s="15">
        <v>86</v>
      </c>
      <c r="Z495" s="15">
        <v>91</v>
      </c>
      <c r="AA495" s="15">
        <v>71</v>
      </c>
      <c r="AB495" s="15">
        <v>60</v>
      </c>
      <c r="AC495" s="15">
        <v>60</v>
      </c>
      <c r="AD495" s="15">
        <v>83</v>
      </c>
      <c r="AE495" s="15">
        <v>80</v>
      </c>
      <c r="AF495" s="15">
        <v>46</v>
      </c>
      <c r="AG495" s="15">
        <v>49</v>
      </c>
      <c r="AH495" s="15">
        <v>67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1</v>
      </c>
      <c r="AO495" s="15">
        <v>2</v>
      </c>
      <c r="AP495" s="15">
        <v>5</v>
      </c>
      <c r="AQ495" s="15">
        <v>1</v>
      </c>
      <c r="AR495" t="s">
        <v>1713</v>
      </c>
    </row>
    <row r="496" spans="1:44" x14ac:dyDescent="0.25">
      <c r="A496" s="19">
        <v>495</v>
      </c>
      <c r="B496" s="19" t="s">
        <v>1714</v>
      </c>
      <c r="C496" s="20" t="s">
        <v>191</v>
      </c>
      <c r="D496" s="22">
        <f>VLOOKUP(AR:AR,球员!A:F,6,FALSE)</f>
        <v>2</v>
      </c>
      <c r="E496" s="16" t="s">
        <v>683</v>
      </c>
      <c r="F496" s="16" t="s">
        <v>56</v>
      </c>
      <c r="G496" s="16" t="s">
        <v>186</v>
      </c>
      <c r="H496" s="15">
        <v>176</v>
      </c>
      <c r="I496" s="15">
        <v>70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91</v>
      </c>
      <c r="O496" s="15">
        <v>74</v>
      </c>
      <c r="P496" s="15">
        <v>81</v>
      </c>
      <c r="Q496" s="15">
        <v>85</v>
      </c>
      <c r="R496" s="15">
        <v>78</v>
      </c>
      <c r="S496" s="15">
        <v>71</v>
      </c>
      <c r="T496" s="15">
        <v>70</v>
      </c>
      <c r="U496" s="15">
        <v>72</v>
      </c>
      <c r="V496" s="15">
        <v>66</v>
      </c>
      <c r="W496" s="15">
        <v>60</v>
      </c>
      <c r="X496" s="15">
        <v>70</v>
      </c>
      <c r="Y496" s="15">
        <v>86</v>
      </c>
      <c r="Z496" s="15">
        <v>87</v>
      </c>
      <c r="AA496" s="15">
        <v>67</v>
      </c>
      <c r="AB496" s="15">
        <v>73</v>
      </c>
      <c r="AC496" s="15">
        <v>66</v>
      </c>
      <c r="AD496" s="15">
        <v>82</v>
      </c>
      <c r="AE496" s="15">
        <v>82</v>
      </c>
      <c r="AF496" s="15">
        <v>71</v>
      </c>
      <c r="AG496" s="15">
        <v>71</v>
      </c>
      <c r="AH496" s="15">
        <v>80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5</v>
      </c>
      <c r="AQ496" s="15">
        <v>1</v>
      </c>
      <c r="AR496" t="s">
        <v>1715</v>
      </c>
    </row>
    <row r="497" spans="1:44" x14ac:dyDescent="0.25">
      <c r="A497" s="19">
        <v>496</v>
      </c>
      <c r="B497" s="19" t="s">
        <v>1995</v>
      </c>
      <c r="C497" s="20" t="s">
        <v>2048</v>
      </c>
      <c r="D497" s="22">
        <f>VLOOKUP(AR:AR,球员!A:F,6,FALSE)</f>
        <v>2</v>
      </c>
      <c r="E497" s="16" t="s">
        <v>67</v>
      </c>
      <c r="F497" s="16" t="s">
        <v>67</v>
      </c>
      <c r="G497" s="16" t="s">
        <v>68</v>
      </c>
      <c r="H497" s="15">
        <v>181</v>
      </c>
      <c r="I497" s="15">
        <v>75</v>
      </c>
      <c r="J497" s="15">
        <v>23</v>
      </c>
      <c r="K497" s="16" t="s">
        <v>47</v>
      </c>
      <c r="L497" s="21">
        <v>81</v>
      </c>
      <c r="M497" s="21">
        <v>37</v>
      </c>
      <c r="N497" s="21">
        <v>90</v>
      </c>
      <c r="O497" s="15">
        <v>77</v>
      </c>
      <c r="P497" s="15">
        <v>80</v>
      </c>
      <c r="Q497" s="15">
        <v>80</v>
      </c>
      <c r="R497" s="15">
        <v>82</v>
      </c>
      <c r="S497" s="15">
        <v>83</v>
      </c>
      <c r="T497" s="15">
        <v>81</v>
      </c>
      <c r="U497" s="15">
        <v>74</v>
      </c>
      <c r="V497" s="15">
        <v>66</v>
      </c>
      <c r="W497" s="15">
        <v>70</v>
      </c>
      <c r="X497" s="15">
        <v>76</v>
      </c>
      <c r="Y497" s="15">
        <v>82</v>
      </c>
      <c r="Z497" s="15">
        <v>81</v>
      </c>
      <c r="AA497" s="15">
        <v>83</v>
      </c>
      <c r="AB497" s="15">
        <v>68</v>
      </c>
      <c r="AC497" s="15">
        <v>71</v>
      </c>
      <c r="AD497" s="15">
        <v>76</v>
      </c>
      <c r="AE497" s="15">
        <v>84</v>
      </c>
      <c r="AF497" s="15">
        <v>62</v>
      </c>
      <c r="AG497" s="15">
        <v>65</v>
      </c>
      <c r="AH497" s="15">
        <v>73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2</v>
      </c>
      <c r="AO497" s="15">
        <v>3</v>
      </c>
      <c r="AP497" s="15">
        <v>6</v>
      </c>
      <c r="AQ497" s="15">
        <v>3</v>
      </c>
      <c r="AR497" t="s">
        <v>2117</v>
      </c>
    </row>
    <row r="498" spans="1:44" x14ac:dyDescent="0.25">
      <c r="A498" s="15">
        <v>497</v>
      </c>
      <c r="B498" s="15" t="s">
        <v>1716</v>
      </c>
      <c r="C498" s="16" t="s">
        <v>2048</v>
      </c>
      <c r="D498" s="22" t="e">
        <f>VLOOKUP(AR:AR,球员!A:F,6,FALSE)</f>
        <v>#N/A</v>
      </c>
      <c r="E498" s="16" t="s">
        <v>713</v>
      </c>
      <c r="F498" s="16" t="s">
        <v>375</v>
      </c>
      <c r="G498" s="16" t="s">
        <v>65</v>
      </c>
      <c r="H498" s="15">
        <v>180</v>
      </c>
      <c r="I498" s="15">
        <v>76</v>
      </c>
      <c r="J498" s="15">
        <v>36</v>
      </c>
      <c r="K498" s="16" t="s">
        <v>47</v>
      </c>
      <c r="L498" s="21">
        <v>81</v>
      </c>
      <c r="M498" s="21">
        <v>21</v>
      </c>
      <c r="N498" s="21">
        <v>86</v>
      </c>
      <c r="O498" s="15">
        <v>72</v>
      </c>
      <c r="P498" s="15">
        <v>82</v>
      </c>
      <c r="Q498" s="15">
        <v>73</v>
      </c>
      <c r="R498" s="15">
        <v>79</v>
      </c>
      <c r="S498" s="15">
        <v>86</v>
      </c>
      <c r="T498" s="15">
        <v>82</v>
      </c>
      <c r="U498" s="15">
        <v>69</v>
      </c>
      <c r="V498" s="15">
        <v>66</v>
      </c>
      <c r="W498" s="15">
        <v>77</v>
      </c>
      <c r="X498" s="15">
        <v>82</v>
      </c>
      <c r="Y498" s="15">
        <v>69</v>
      </c>
      <c r="Z498" s="15">
        <v>74</v>
      </c>
      <c r="AA498" s="15">
        <v>82</v>
      </c>
      <c r="AB498" s="15">
        <v>64</v>
      </c>
      <c r="AC498" s="15">
        <v>73</v>
      </c>
      <c r="AD498" s="15">
        <v>79</v>
      </c>
      <c r="AE498" s="15">
        <v>80</v>
      </c>
      <c r="AF498" s="15">
        <v>78</v>
      </c>
      <c r="AG498" s="15">
        <v>81</v>
      </c>
      <c r="AH498" s="15">
        <v>74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3</v>
      </c>
      <c r="AO498" s="15">
        <v>2</v>
      </c>
      <c r="AP498" s="15">
        <v>6</v>
      </c>
      <c r="AQ498" s="15">
        <v>2</v>
      </c>
      <c r="AR498" t="s">
        <v>2118</v>
      </c>
    </row>
    <row r="499" spans="1:44" x14ac:dyDescent="0.25">
      <c r="A499" s="19">
        <v>498</v>
      </c>
      <c r="B499" s="19" t="s">
        <v>321</v>
      </c>
      <c r="C499" s="20" t="s">
        <v>82</v>
      </c>
      <c r="D499" s="22">
        <f>VLOOKUP(AR:AR,球员!A:F,6,FALSE)</f>
        <v>2</v>
      </c>
      <c r="E499" s="16" t="s">
        <v>227</v>
      </c>
      <c r="F499" s="16" t="s">
        <v>375</v>
      </c>
      <c r="G499" s="16" t="s">
        <v>57</v>
      </c>
      <c r="H499" s="15">
        <v>179</v>
      </c>
      <c r="I499" s="15">
        <v>66</v>
      </c>
      <c r="J499" s="15">
        <v>28</v>
      </c>
      <c r="K499" s="16" t="s">
        <v>47</v>
      </c>
      <c r="L499" s="21">
        <v>81</v>
      </c>
      <c r="M499" s="21">
        <v>30</v>
      </c>
      <c r="N499" s="21">
        <v>89</v>
      </c>
      <c r="O499" s="15">
        <v>81</v>
      </c>
      <c r="P499" s="15">
        <v>84</v>
      </c>
      <c r="Q499" s="15">
        <v>82</v>
      </c>
      <c r="R499" s="15">
        <v>80</v>
      </c>
      <c r="S499" s="15">
        <v>83</v>
      </c>
      <c r="T499" s="15">
        <v>80</v>
      </c>
      <c r="U499" s="15">
        <v>77</v>
      </c>
      <c r="V499" s="15">
        <v>64</v>
      </c>
      <c r="W499" s="15">
        <v>79</v>
      </c>
      <c r="X499" s="15">
        <v>80</v>
      </c>
      <c r="Y499" s="15">
        <v>76</v>
      </c>
      <c r="Z499" s="15">
        <v>77</v>
      </c>
      <c r="AA499" s="15">
        <v>78</v>
      </c>
      <c r="AB499" s="15">
        <v>71</v>
      </c>
      <c r="AC499" s="15">
        <v>60</v>
      </c>
      <c r="AD499" s="15">
        <v>85</v>
      </c>
      <c r="AE499" s="15">
        <v>82</v>
      </c>
      <c r="AF499" s="15">
        <v>57</v>
      </c>
      <c r="AG499" s="15">
        <v>60</v>
      </c>
      <c r="AH499" s="15">
        <v>55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7</v>
      </c>
      <c r="AQ499" s="15">
        <v>2</v>
      </c>
      <c r="AR499" t="s">
        <v>1630</v>
      </c>
    </row>
    <row r="500" spans="1:44" x14ac:dyDescent="0.25">
      <c r="A500" s="15">
        <v>499</v>
      </c>
      <c r="B500" s="15" t="s">
        <v>496</v>
      </c>
      <c r="C500" s="16" t="s">
        <v>49</v>
      </c>
      <c r="D500" s="22" t="e">
        <f>VLOOKUP(AR:AR,球员!A:F,6,FALSE)</f>
        <v>#N/A</v>
      </c>
      <c r="E500" s="16" t="s">
        <v>364</v>
      </c>
      <c r="F500" s="16" t="s">
        <v>365</v>
      </c>
      <c r="G500" s="16" t="s">
        <v>52</v>
      </c>
      <c r="H500" s="15">
        <v>171</v>
      </c>
      <c r="I500" s="15">
        <v>80</v>
      </c>
      <c r="J500" s="15">
        <v>35</v>
      </c>
      <c r="K500" s="16" t="s">
        <v>47</v>
      </c>
      <c r="L500" s="21">
        <v>80</v>
      </c>
      <c r="M500" s="21">
        <v>23</v>
      </c>
      <c r="N500" s="21">
        <v>86</v>
      </c>
      <c r="O500" s="15">
        <v>79</v>
      </c>
      <c r="P500" s="15">
        <v>80</v>
      </c>
      <c r="Q500" s="15">
        <v>80</v>
      </c>
      <c r="R500" s="15">
        <v>81</v>
      </c>
      <c r="S500" s="15">
        <v>75</v>
      </c>
      <c r="T500" s="15">
        <v>78</v>
      </c>
      <c r="U500" s="15">
        <v>78</v>
      </c>
      <c r="V500" s="15">
        <v>75</v>
      </c>
      <c r="W500" s="15">
        <v>77</v>
      </c>
      <c r="X500" s="15">
        <v>81</v>
      </c>
      <c r="Y500" s="15">
        <v>76</v>
      </c>
      <c r="Z500" s="15">
        <v>79</v>
      </c>
      <c r="AA500" s="15">
        <v>85</v>
      </c>
      <c r="AB500" s="15">
        <v>65</v>
      </c>
      <c r="AC500" s="15">
        <v>82</v>
      </c>
      <c r="AD500" s="15">
        <v>75</v>
      </c>
      <c r="AE500" s="15">
        <v>75</v>
      </c>
      <c r="AF500" s="15">
        <v>43</v>
      </c>
      <c r="AG500" s="15">
        <v>48</v>
      </c>
      <c r="AH500" s="15">
        <v>80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2</v>
      </c>
      <c r="AO500" s="15">
        <v>3</v>
      </c>
      <c r="AP500" s="15">
        <v>6</v>
      </c>
      <c r="AQ500" s="15">
        <v>2</v>
      </c>
      <c r="AR500" t="s">
        <v>1717</v>
      </c>
    </row>
    <row r="501" spans="1:44" x14ac:dyDescent="0.25">
      <c r="A501" s="15">
        <v>500</v>
      </c>
      <c r="B501" s="15" t="s">
        <v>1718</v>
      </c>
      <c r="C501" s="16" t="s">
        <v>85</v>
      </c>
      <c r="D501" s="22" t="e">
        <f>VLOOKUP(AR:AR,球员!A:F,6,FALSE)</f>
        <v>#N/A</v>
      </c>
      <c r="E501" s="16" t="s">
        <v>369</v>
      </c>
      <c r="F501" s="16" t="s">
        <v>51</v>
      </c>
      <c r="G501" s="16" t="s">
        <v>65</v>
      </c>
      <c r="H501" s="15">
        <v>179</v>
      </c>
      <c r="I501" s="15">
        <v>75</v>
      </c>
      <c r="J501" s="15">
        <v>38</v>
      </c>
      <c r="K501" s="16" t="s">
        <v>47</v>
      </c>
      <c r="L501" s="21">
        <v>80</v>
      </c>
      <c r="M501" s="21">
        <v>17</v>
      </c>
      <c r="N501" s="21">
        <v>84</v>
      </c>
      <c r="O501" s="15">
        <v>75</v>
      </c>
      <c r="P501" s="15">
        <v>85</v>
      </c>
      <c r="Q501" s="15">
        <v>87</v>
      </c>
      <c r="R501" s="15">
        <v>86</v>
      </c>
      <c r="S501" s="15">
        <v>84</v>
      </c>
      <c r="T501" s="15">
        <v>85</v>
      </c>
      <c r="U501" s="15">
        <v>73</v>
      </c>
      <c r="V501" s="15">
        <v>70</v>
      </c>
      <c r="W501" s="15">
        <v>77</v>
      </c>
      <c r="X501" s="15">
        <v>87</v>
      </c>
      <c r="Y501" s="15">
        <v>79</v>
      </c>
      <c r="Z501" s="15">
        <v>77</v>
      </c>
      <c r="AA501" s="15">
        <v>75</v>
      </c>
      <c r="AB501" s="15">
        <v>56</v>
      </c>
      <c r="AC501" s="15">
        <v>62</v>
      </c>
      <c r="AD501" s="15">
        <v>84</v>
      </c>
      <c r="AE501" s="15">
        <v>72</v>
      </c>
      <c r="AF501" s="15">
        <v>50</v>
      </c>
      <c r="AG501" s="15">
        <v>51</v>
      </c>
      <c r="AH501" s="15">
        <v>57</v>
      </c>
      <c r="AI501" s="15">
        <v>40</v>
      </c>
      <c r="AJ501" s="15">
        <v>40</v>
      </c>
      <c r="AK501" s="15">
        <v>40</v>
      </c>
      <c r="AL501" s="15">
        <v>40</v>
      </c>
      <c r="AM501" s="15">
        <v>40</v>
      </c>
      <c r="AN501" s="15">
        <v>1</v>
      </c>
      <c r="AO501" s="15">
        <v>1</v>
      </c>
      <c r="AP501" s="15">
        <v>6</v>
      </c>
      <c r="AQ501" s="15">
        <v>3</v>
      </c>
      <c r="AR501" t="s">
        <v>1719</v>
      </c>
    </row>
    <row r="502" spans="1:44" x14ac:dyDescent="0.25">
      <c r="A502" s="15">
        <v>501</v>
      </c>
      <c r="B502" s="15" t="s">
        <v>1996</v>
      </c>
      <c r="C502" s="23" t="s">
        <v>62</v>
      </c>
      <c r="D502" s="22" t="e">
        <f>VLOOKUP(AR:AR,球员!A:F,6,FALSE)</f>
        <v>#N/A</v>
      </c>
      <c r="E502" s="16" t="s">
        <v>497</v>
      </c>
      <c r="F502" s="16" t="s">
        <v>427</v>
      </c>
      <c r="G502" s="16" t="s">
        <v>57</v>
      </c>
      <c r="H502" s="15">
        <v>188</v>
      </c>
      <c r="I502" s="15">
        <v>92</v>
      </c>
      <c r="J502" s="15">
        <v>39</v>
      </c>
      <c r="K502" s="16" t="s">
        <v>47</v>
      </c>
      <c r="L502" s="21">
        <v>80</v>
      </c>
      <c r="M502" s="21">
        <v>16</v>
      </c>
      <c r="N502" s="21">
        <v>83</v>
      </c>
      <c r="O502" s="15">
        <v>42</v>
      </c>
      <c r="P502" s="15">
        <v>55</v>
      </c>
      <c r="Q502" s="15">
        <v>46</v>
      </c>
      <c r="R502" s="15">
        <v>46</v>
      </c>
      <c r="S502" s="15">
        <v>55</v>
      </c>
      <c r="T502" s="15">
        <v>60</v>
      </c>
      <c r="U502" s="15">
        <v>42</v>
      </c>
      <c r="V502" s="15">
        <v>60</v>
      </c>
      <c r="W502" s="15">
        <v>56</v>
      </c>
      <c r="X502" s="15">
        <v>41</v>
      </c>
      <c r="Y502" s="15">
        <v>51</v>
      </c>
      <c r="Z502" s="15">
        <v>71</v>
      </c>
      <c r="AA502" s="15">
        <v>69</v>
      </c>
      <c r="AB502" s="15">
        <v>76</v>
      </c>
      <c r="AC502" s="15">
        <v>75</v>
      </c>
      <c r="AD502" s="15">
        <v>54</v>
      </c>
      <c r="AE502" s="15">
        <v>62</v>
      </c>
      <c r="AF502" s="15">
        <v>61</v>
      </c>
      <c r="AG502" s="15">
        <v>48</v>
      </c>
      <c r="AH502" s="15">
        <v>47</v>
      </c>
      <c r="AI502" s="15">
        <v>88</v>
      </c>
      <c r="AJ502" s="15">
        <v>88</v>
      </c>
      <c r="AK502" s="15">
        <v>83</v>
      </c>
      <c r="AL502" s="15">
        <v>90</v>
      </c>
      <c r="AM502" s="15">
        <v>87</v>
      </c>
      <c r="AN502" s="15">
        <v>2</v>
      </c>
      <c r="AO502" s="15">
        <v>2</v>
      </c>
      <c r="AP502" s="15">
        <v>5</v>
      </c>
      <c r="AQ502" s="15">
        <v>2</v>
      </c>
      <c r="AR502" t="s">
        <v>1997</v>
      </c>
    </row>
    <row r="503" spans="1:44" x14ac:dyDescent="0.25">
      <c r="A503" s="15">
        <v>502</v>
      </c>
      <c r="B503" s="15" t="s">
        <v>624</v>
      </c>
      <c r="C503" s="16" t="s">
        <v>62</v>
      </c>
      <c r="D503" s="22" t="e">
        <f>VLOOKUP(AR:AR,球员!A:F,6,FALSE)</f>
        <v>#N/A</v>
      </c>
      <c r="E503" s="16" t="s">
        <v>527</v>
      </c>
      <c r="F503" s="16" t="s">
        <v>324</v>
      </c>
      <c r="G503" s="16" t="s">
        <v>491</v>
      </c>
      <c r="H503" s="15">
        <v>186</v>
      </c>
      <c r="I503" s="15">
        <v>82</v>
      </c>
      <c r="J503" s="15">
        <v>33</v>
      </c>
      <c r="K503" s="16" t="s">
        <v>47</v>
      </c>
      <c r="L503" s="21">
        <v>80</v>
      </c>
      <c r="M503" s="21">
        <v>27</v>
      </c>
      <c r="N503" s="21">
        <v>85</v>
      </c>
      <c r="O503" s="15">
        <v>41</v>
      </c>
      <c r="P503" s="15">
        <v>55</v>
      </c>
      <c r="Q503" s="15">
        <v>45</v>
      </c>
      <c r="R503" s="15">
        <v>46</v>
      </c>
      <c r="S503" s="15">
        <v>64</v>
      </c>
      <c r="T503" s="15">
        <v>67</v>
      </c>
      <c r="U503" s="15">
        <v>41</v>
      </c>
      <c r="V503" s="15">
        <v>60</v>
      </c>
      <c r="W503" s="15">
        <v>55</v>
      </c>
      <c r="X503" s="15">
        <v>60</v>
      </c>
      <c r="Y503" s="15">
        <v>68</v>
      </c>
      <c r="Z503" s="15">
        <v>63</v>
      </c>
      <c r="AA503" s="15">
        <v>75</v>
      </c>
      <c r="AB503" s="15">
        <v>75</v>
      </c>
      <c r="AC503" s="15">
        <v>80</v>
      </c>
      <c r="AD503" s="15">
        <v>65</v>
      </c>
      <c r="AE503" s="15">
        <v>62</v>
      </c>
      <c r="AF503" s="15">
        <v>64</v>
      </c>
      <c r="AG503" s="15">
        <v>43</v>
      </c>
      <c r="AH503" s="15">
        <v>55</v>
      </c>
      <c r="AI503" s="15">
        <v>89</v>
      </c>
      <c r="AJ503" s="15">
        <v>81</v>
      </c>
      <c r="AK503" s="15">
        <v>88</v>
      </c>
      <c r="AL503" s="15">
        <v>90</v>
      </c>
      <c r="AM503" s="15">
        <v>87</v>
      </c>
      <c r="AN503" s="15">
        <v>2</v>
      </c>
      <c r="AO503" s="15">
        <v>2</v>
      </c>
      <c r="AP503" s="15">
        <v>6</v>
      </c>
      <c r="AQ503" s="15">
        <v>2</v>
      </c>
      <c r="AR503" t="s">
        <v>1720</v>
      </c>
    </row>
    <row r="504" spans="1:44" x14ac:dyDescent="0.25">
      <c r="A504" s="15">
        <v>503</v>
      </c>
      <c r="B504" s="15" t="s">
        <v>625</v>
      </c>
      <c r="C504" s="16" t="s">
        <v>89</v>
      </c>
      <c r="D504" s="22" t="e">
        <f>VLOOKUP(AR:AR,球员!A:F,6,FALSE)</f>
        <v>#N/A</v>
      </c>
      <c r="E504" s="16" t="s">
        <v>67</v>
      </c>
      <c r="F504" s="16" t="s">
        <v>67</v>
      </c>
      <c r="G504" s="16" t="s">
        <v>75</v>
      </c>
      <c r="H504" s="15">
        <v>183</v>
      </c>
      <c r="I504" s="15">
        <v>80</v>
      </c>
      <c r="J504" s="15">
        <v>34</v>
      </c>
      <c r="K504" s="16" t="s">
        <v>53</v>
      </c>
      <c r="L504" s="21">
        <v>80</v>
      </c>
      <c r="M504" s="21">
        <v>26</v>
      </c>
      <c r="N504" s="21">
        <v>87</v>
      </c>
      <c r="O504" s="15">
        <v>62</v>
      </c>
      <c r="P504" s="15">
        <v>66</v>
      </c>
      <c r="Q504" s="15">
        <v>63</v>
      </c>
      <c r="R504" s="15">
        <v>67</v>
      </c>
      <c r="S504" s="15">
        <v>80</v>
      </c>
      <c r="T504" s="15">
        <v>75</v>
      </c>
      <c r="U504" s="15">
        <v>53</v>
      </c>
      <c r="V504" s="15">
        <v>85</v>
      </c>
      <c r="W504" s="15">
        <v>64</v>
      </c>
      <c r="X504" s="15">
        <v>61</v>
      </c>
      <c r="Y504" s="15">
        <v>72</v>
      </c>
      <c r="Z504" s="15">
        <v>73</v>
      </c>
      <c r="AA504" s="15">
        <v>78</v>
      </c>
      <c r="AB504" s="15">
        <v>90</v>
      </c>
      <c r="AC504" s="15">
        <v>82</v>
      </c>
      <c r="AD504" s="15">
        <v>66</v>
      </c>
      <c r="AE504" s="15">
        <v>73</v>
      </c>
      <c r="AF504" s="15">
        <v>82</v>
      </c>
      <c r="AG504" s="15">
        <v>84</v>
      </c>
      <c r="AH504" s="15">
        <v>82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2</v>
      </c>
      <c r="AP504" s="15">
        <v>5</v>
      </c>
      <c r="AQ504" s="15">
        <v>1</v>
      </c>
      <c r="AR504" t="s">
        <v>1721</v>
      </c>
    </row>
    <row r="505" spans="1:44" x14ac:dyDescent="0.25">
      <c r="A505" s="19">
        <v>504</v>
      </c>
      <c r="B505" s="19" t="s">
        <v>1998</v>
      </c>
      <c r="C505" s="20" t="s">
        <v>202</v>
      </c>
      <c r="D505" s="22">
        <f>VLOOKUP(AR:AR,球员!A:F,6,FALSE)</f>
        <v>2</v>
      </c>
      <c r="E505" s="16" t="s">
        <v>309</v>
      </c>
      <c r="F505" s="16" t="s">
        <v>51</v>
      </c>
      <c r="G505" s="16" t="s">
        <v>65</v>
      </c>
      <c r="H505" s="15">
        <v>172</v>
      </c>
      <c r="I505" s="15">
        <v>64</v>
      </c>
      <c r="J505" s="15">
        <v>34</v>
      </c>
      <c r="K505" s="16" t="s">
        <v>47</v>
      </c>
      <c r="L505" s="21">
        <v>80</v>
      </c>
      <c r="M505" s="21">
        <v>26</v>
      </c>
      <c r="N505" s="21">
        <v>87</v>
      </c>
      <c r="O505" s="15">
        <v>83</v>
      </c>
      <c r="P505" s="15">
        <v>76</v>
      </c>
      <c r="Q505" s="15">
        <v>81</v>
      </c>
      <c r="R505" s="15">
        <v>76</v>
      </c>
      <c r="S505" s="15">
        <v>75</v>
      </c>
      <c r="T505" s="15">
        <v>83</v>
      </c>
      <c r="U505" s="15">
        <v>65</v>
      </c>
      <c r="V505" s="15">
        <v>61</v>
      </c>
      <c r="W505" s="15">
        <v>60</v>
      </c>
      <c r="X505" s="15">
        <v>84</v>
      </c>
      <c r="Y505" s="15">
        <v>86</v>
      </c>
      <c r="Z505" s="15">
        <v>88</v>
      </c>
      <c r="AA505" s="15">
        <v>74</v>
      </c>
      <c r="AB505" s="15">
        <v>60</v>
      </c>
      <c r="AC505" s="15">
        <v>60</v>
      </c>
      <c r="AD505" s="15">
        <v>83</v>
      </c>
      <c r="AE505" s="15">
        <v>82</v>
      </c>
      <c r="AF505" s="15">
        <v>65</v>
      </c>
      <c r="AG505" s="15">
        <v>67</v>
      </c>
      <c r="AH505" s="15">
        <v>68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1</v>
      </c>
      <c r="AO505" s="15">
        <v>1</v>
      </c>
      <c r="AP505" s="15">
        <v>6</v>
      </c>
      <c r="AQ505" s="15">
        <v>1</v>
      </c>
      <c r="AR505" t="s">
        <v>1999</v>
      </c>
    </row>
    <row r="506" spans="1:44" x14ac:dyDescent="0.25">
      <c r="A506" s="15">
        <v>505</v>
      </c>
      <c r="B506" s="15" t="s">
        <v>502</v>
      </c>
      <c r="C506" s="16" t="s">
        <v>122</v>
      </c>
      <c r="D506" s="22" t="e">
        <f>VLOOKUP(AR:AR,球员!A:F,6,FALSE)</f>
        <v>#N/A</v>
      </c>
      <c r="E506" s="16" t="s">
        <v>442</v>
      </c>
      <c r="F506" s="16" t="s">
        <v>365</v>
      </c>
      <c r="G506" s="16" t="s">
        <v>52</v>
      </c>
      <c r="H506" s="15">
        <v>174</v>
      </c>
      <c r="I506" s="15">
        <v>71</v>
      </c>
      <c r="J506" s="15">
        <v>37</v>
      </c>
      <c r="K506" s="16" t="s">
        <v>47</v>
      </c>
      <c r="L506" s="21">
        <v>80</v>
      </c>
      <c r="M506" s="21">
        <v>19</v>
      </c>
      <c r="N506" s="21">
        <v>84</v>
      </c>
      <c r="O506" s="15">
        <v>70</v>
      </c>
      <c r="P506" s="15">
        <v>74</v>
      </c>
      <c r="Q506" s="15">
        <v>73</v>
      </c>
      <c r="R506" s="15">
        <v>76</v>
      </c>
      <c r="S506" s="15">
        <v>80</v>
      </c>
      <c r="T506" s="15">
        <v>81</v>
      </c>
      <c r="U506" s="15">
        <v>68</v>
      </c>
      <c r="V506" s="15">
        <v>63</v>
      </c>
      <c r="W506" s="15">
        <v>74</v>
      </c>
      <c r="X506" s="15">
        <v>79</v>
      </c>
      <c r="Y506" s="15">
        <v>73</v>
      </c>
      <c r="Z506" s="15">
        <v>72</v>
      </c>
      <c r="AA506" s="15">
        <v>82</v>
      </c>
      <c r="AB506" s="15">
        <v>63</v>
      </c>
      <c r="AC506" s="15">
        <v>77</v>
      </c>
      <c r="AD506" s="15">
        <v>75</v>
      </c>
      <c r="AE506" s="15">
        <v>78</v>
      </c>
      <c r="AF506" s="15">
        <v>75</v>
      </c>
      <c r="AG506" s="15">
        <v>78</v>
      </c>
      <c r="AH506" s="15">
        <v>81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3</v>
      </c>
      <c r="AO506" s="15">
        <v>3</v>
      </c>
      <c r="AP506" s="15">
        <v>6</v>
      </c>
      <c r="AQ506" s="15">
        <v>2</v>
      </c>
      <c r="AR506" t="s">
        <v>1722</v>
      </c>
    </row>
    <row r="507" spans="1:44" x14ac:dyDescent="0.25">
      <c r="A507" s="15">
        <v>506</v>
      </c>
      <c r="B507" s="15" t="s">
        <v>503</v>
      </c>
      <c r="C507" s="16" t="s">
        <v>191</v>
      </c>
      <c r="D507" s="22" t="e">
        <f>VLOOKUP(AR:AR,球员!A:F,6,FALSE)</f>
        <v>#N/A</v>
      </c>
      <c r="E507" s="16" t="s">
        <v>2173</v>
      </c>
      <c r="F507" s="16" t="s">
        <v>427</v>
      </c>
      <c r="G507" s="16" t="s">
        <v>65</v>
      </c>
      <c r="H507" s="15">
        <v>181</v>
      </c>
      <c r="I507" s="15">
        <v>71</v>
      </c>
      <c r="J507" s="15">
        <v>34</v>
      </c>
      <c r="K507" s="16" t="s">
        <v>47</v>
      </c>
      <c r="L507" s="21">
        <v>80</v>
      </c>
      <c r="M507" s="21">
        <v>26</v>
      </c>
      <c r="N507" s="21">
        <v>86</v>
      </c>
      <c r="O507" s="15">
        <v>75</v>
      </c>
      <c r="P507" s="15">
        <v>81</v>
      </c>
      <c r="Q507" s="15">
        <v>74</v>
      </c>
      <c r="R507" s="15">
        <v>72</v>
      </c>
      <c r="S507" s="15">
        <v>72</v>
      </c>
      <c r="T507" s="15">
        <v>78</v>
      </c>
      <c r="U507" s="15">
        <v>58</v>
      </c>
      <c r="V507" s="15">
        <v>61</v>
      </c>
      <c r="W507" s="15">
        <v>58</v>
      </c>
      <c r="X507" s="15">
        <v>80</v>
      </c>
      <c r="Y507" s="15">
        <v>85</v>
      </c>
      <c r="Z507" s="15">
        <v>82</v>
      </c>
      <c r="AA507" s="15">
        <v>69</v>
      </c>
      <c r="AB507" s="15">
        <v>67</v>
      </c>
      <c r="AC507" s="15">
        <v>75</v>
      </c>
      <c r="AD507" s="15">
        <v>64</v>
      </c>
      <c r="AE507" s="15">
        <v>79</v>
      </c>
      <c r="AF507" s="15">
        <v>82</v>
      </c>
      <c r="AG507" s="15">
        <v>85</v>
      </c>
      <c r="AH507" s="15">
        <v>71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1</v>
      </c>
      <c r="AP507" s="15">
        <v>4</v>
      </c>
      <c r="AQ507" s="15">
        <v>1</v>
      </c>
      <c r="AR507" t="s">
        <v>2161</v>
      </c>
    </row>
    <row r="508" spans="1:44" x14ac:dyDescent="0.25">
      <c r="A508" s="15">
        <v>507</v>
      </c>
      <c r="B508" s="15" t="s">
        <v>1723</v>
      </c>
      <c r="C508" s="16" t="s">
        <v>89</v>
      </c>
      <c r="D508" s="22" t="e">
        <f>VLOOKUP(AR:AR,球员!A:F,6,FALSE)</f>
        <v>#N/A</v>
      </c>
      <c r="E508" s="16" t="s">
        <v>683</v>
      </c>
      <c r="F508" s="16" t="s">
        <v>56</v>
      </c>
      <c r="G508" s="16" t="s">
        <v>57</v>
      </c>
      <c r="H508" s="15">
        <v>188</v>
      </c>
      <c r="I508" s="15">
        <v>89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86</v>
      </c>
      <c r="O508" s="15">
        <v>58</v>
      </c>
      <c r="P508" s="15">
        <v>75</v>
      </c>
      <c r="Q508" s="15">
        <v>70</v>
      </c>
      <c r="R508" s="15">
        <v>71</v>
      </c>
      <c r="S508" s="15">
        <v>77</v>
      </c>
      <c r="T508" s="15">
        <v>75</v>
      </c>
      <c r="U508" s="15">
        <v>54</v>
      </c>
      <c r="V508" s="15">
        <v>83</v>
      </c>
      <c r="W508" s="15">
        <v>63</v>
      </c>
      <c r="X508" s="15">
        <v>67</v>
      </c>
      <c r="Y508" s="15">
        <v>70</v>
      </c>
      <c r="Z508" s="15">
        <v>72</v>
      </c>
      <c r="AA508" s="15">
        <v>72</v>
      </c>
      <c r="AB508" s="15">
        <v>80</v>
      </c>
      <c r="AC508" s="15">
        <v>86</v>
      </c>
      <c r="AD508" s="15">
        <v>68</v>
      </c>
      <c r="AE508" s="15">
        <v>77</v>
      </c>
      <c r="AF508" s="15">
        <v>84</v>
      </c>
      <c r="AG508" s="15">
        <v>83</v>
      </c>
      <c r="AH508" s="15">
        <v>85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3</v>
      </c>
      <c r="AP508" s="15">
        <v>5</v>
      </c>
      <c r="AQ508" s="15">
        <v>3</v>
      </c>
      <c r="AR508" t="s">
        <v>1724</v>
      </c>
    </row>
    <row r="509" spans="1:44" x14ac:dyDescent="0.25">
      <c r="A509" s="15">
        <v>508</v>
      </c>
      <c r="B509" s="15" t="s">
        <v>626</v>
      </c>
      <c r="C509" s="16" t="s">
        <v>89</v>
      </c>
      <c r="D509" s="22" t="e">
        <f>VLOOKUP(AR:AR,球员!A:F,6,FALSE)</f>
        <v>#N/A</v>
      </c>
      <c r="E509" s="16" t="s">
        <v>585</v>
      </c>
      <c r="F509" s="16" t="s">
        <v>225</v>
      </c>
      <c r="G509" s="16" t="s">
        <v>80</v>
      </c>
      <c r="H509" s="15">
        <v>189</v>
      </c>
      <c r="I509" s="15">
        <v>84</v>
      </c>
      <c r="J509" s="15">
        <v>36</v>
      </c>
      <c r="K509" s="16" t="s">
        <v>53</v>
      </c>
      <c r="L509" s="21">
        <v>80</v>
      </c>
      <c r="M509" s="21">
        <v>21</v>
      </c>
      <c r="N509" s="21">
        <v>85</v>
      </c>
      <c r="O509" s="15">
        <v>68</v>
      </c>
      <c r="P509" s="15">
        <v>71</v>
      </c>
      <c r="Q509" s="15">
        <v>71</v>
      </c>
      <c r="R509" s="15">
        <v>58</v>
      </c>
      <c r="S509" s="15">
        <v>76</v>
      </c>
      <c r="T509" s="15">
        <v>79</v>
      </c>
      <c r="U509" s="15">
        <v>61</v>
      </c>
      <c r="V509" s="15">
        <v>83</v>
      </c>
      <c r="W509" s="15">
        <v>80</v>
      </c>
      <c r="X509" s="15">
        <v>83</v>
      </c>
      <c r="Y509" s="15">
        <v>76</v>
      </c>
      <c r="Z509" s="15">
        <v>67</v>
      </c>
      <c r="AA509" s="15">
        <v>84</v>
      </c>
      <c r="AB509" s="15">
        <v>65</v>
      </c>
      <c r="AC509" s="15">
        <v>89</v>
      </c>
      <c r="AD509" s="15">
        <v>62</v>
      </c>
      <c r="AE509" s="15">
        <v>80</v>
      </c>
      <c r="AF509" s="15">
        <v>82</v>
      </c>
      <c r="AG509" s="15">
        <v>83</v>
      </c>
      <c r="AH509" s="15">
        <v>75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1</v>
      </c>
      <c r="AO509" s="15">
        <v>2</v>
      </c>
      <c r="AP509" s="15">
        <v>5</v>
      </c>
      <c r="AQ509" s="15">
        <v>1</v>
      </c>
      <c r="AR509" t="s">
        <v>1725</v>
      </c>
    </row>
    <row r="510" spans="1:44" x14ac:dyDescent="0.25">
      <c r="A510" s="15">
        <v>509</v>
      </c>
      <c r="B510" s="15" t="s">
        <v>627</v>
      </c>
      <c r="C510" s="16" t="s">
        <v>191</v>
      </c>
      <c r="D510" s="22" t="e">
        <f>VLOOKUP(AR:AR,球员!A:F,6,FALSE)</f>
        <v>#N/A</v>
      </c>
      <c r="E510" s="16" t="s">
        <v>238</v>
      </c>
      <c r="F510" s="16" t="s">
        <v>56</v>
      </c>
      <c r="G510" s="16" t="s">
        <v>80</v>
      </c>
      <c r="H510" s="15">
        <v>177</v>
      </c>
      <c r="I510" s="15">
        <v>76</v>
      </c>
      <c r="J510" s="15">
        <v>34</v>
      </c>
      <c r="K510" s="16" t="s">
        <v>47</v>
      </c>
      <c r="L510" s="21">
        <v>80</v>
      </c>
      <c r="M510" s="21">
        <v>26</v>
      </c>
      <c r="N510" s="21">
        <v>86</v>
      </c>
      <c r="O510" s="15">
        <v>66</v>
      </c>
      <c r="P510" s="15">
        <v>76</v>
      </c>
      <c r="Q510" s="15">
        <v>76</v>
      </c>
      <c r="R510" s="15">
        <v>75</v>
      </c>
      <c r="S510" s="15">
        <v>75</v>
      </c>
      <c r="T510" s="15">
        <v>79</v>
      </c>
      <c r="U510" s="15">
        <v>63</v>
      </c>
      <c r="V510" s="15">
        <v>73</v>
      </c>
      <c r="W510" s="15">
        <v>64</v>
      </c>
      <c r="X510" s="15">
        <v>74</v>
      </c>
      <c r="Y510" s="15">
        <v>77</v>
      </c>
      <c r="Z510" s="15">
        <v>78</v>
      </c>
      <c r="AA510" s="15">
        <v>74</v>
      </c>
      <c r="AB510" s="15">
        <v>78</v>
      </c>
      <c r="AC510" s="15">
        <v>74</v>
      </c>
      <c r="AD510" s="15">
        <v>76</v>
      </c>
      <c r="AE510" s="15">
        <v>79</v>
      </c>
      <c r="AF510" s="15">
        <v>77</v>
      </c>
      <c r="AG510" s="15">
        <v>81</v>
      </c>
      <c r="AH510" s="15">
        <v>77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2</v>
      </c>
      <c r="AP510" s="15">
        <v>6</v>
      </c>
      <c r="AQ510" s="15">
        <v>1</v>
      </c>
      <c r="AR510" t="s">
        <v>1726</v>
      </c>
    </row>
    <row r="511" spans="1:44" x14ac:dyDescent="0.25">
      <c r="A511" s="19">
        <v>510</v>
      </c>
      <c r="B511" s="19" t="s">
        <v>193</v>
      </c>
      <c r="C511" s="20" t="s">
        <v>2048</v>
      </c>
      <c r="D511" s="22">
        <f>VLOOKUP(AR:AR,球员!A:F,6,FALSE)</f>
        <v>2</v>
      </c>
      <c r="E511" s="16" t="s">
        <v>194</v>
      </c>
      <c r="F511" s="16" t="s">
        <v>56</v>
      </c>
      <c r="G511" s="16" t="s">
        <v>65</v>
      </c>
      <c r="H511" s="15">
        <v>180</v>
      </c>
      <c r="I511" s="15">
        <v>77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88</v>
      </c>
      <c r="O511" s="15">
        <v>75</v>
      </c>
      <c r="P511" s="15">
        <v>86</v>
      </c>
      <c r="Q511" s="15">
        <v>81</v>
      </c>
      <c r="R511" s="15">
        <v>81</v>
      </c>
      <c r="S511" s="15">
        <v>89</v>
      </c>
      <c r="T511" s="15">
        <v>85</v>
      </c>
      <c r="U511" s="15">
        <v>72</v>
      </c>
      <c r="V511" s="15">
        <v>69</v>
      </c>
      <c r="W511" s="15">
        <v>82</v>
      </c>
      <c r="X511" s="15">
        <v>79</v>
      </c>
      <c r="Y511" s="15">
        <v>63</v>
      </c>
      <c r="Z511" s="15">
        <v>66</v>
      </c>
      <c r="AA511" s="15">
        <v>80</v>
      </c>
      <c r="AB511" s="15">
        <v>68</v>
      </c>
      <c r="AC511" s="15">
        <v>69</v>
      </c>
      <c r="AD511" s="15">
        <v>73</v>
      </c>
      <c r="AE511" s="15">
        <v>73</v>
      </c>
      <c r="AF511" s="15">
        <v>64</v>
      </c>
      <c r="AG511" s="15">
        <v>57</v>
      </c>
      <c r="AH511" s="15">
        <v>60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2</v>
      </c>
      <c r="AO511" s="15">
        <v>3</v>
      </c>
      <c r="AP511" s="15">
        <v>6</v>
      </c>
      <c r="AQ511" s="15">
        <v>2</v>
      </c>
      <c r="AR511" t="s">
        <v>2119</v>
      </c>
    </row>
    <row r="512" spans="1:44" x14ac:dyDescent="0.25">
      <c r="A512" s="19">
        <v>511</v>
      </c>
      <c r="B512" s="19" t="s">
        <v>1727</v>
      </c>
      <c r="C512" s="20" t="s">
        <v>43</v>
      </c>
      <c r="D512" s="22">
        <f>VLOOKUP(AR:AR,球员!A:F,6,FALSE)</f>
        <v>2</v>
      </c>
      <c r="E512" s="16" t="s">
        <v>224</v>
      </c>
      <c r="F512" s="16" t="s">
        <v>225</v>
      </c>
      <c r="G512" s="16" t="s">
        <v>507</v>
      </c>
      <c r="H512" s="15">
        <v>164</v>
      </c>
      <c r="I512" s="15">
        <v>64</v>
      </c>
      <c r="J512" s="15">
        <v>25</v>
      </c>
      <c r="K512" s="16" t="s">
        <v>47</v>
      </c>
      <c r="L512" s="21">
        <v>80</v>
      </c>
      <c r="M512" s="21">
        <v>35</v>
      </c>
      <c r="N512" s="21">
        <v>89</v>
      </c>
      <c r="O512" s="15">
        <v>75</v>
      </c>
      <c r="P512" s="15">
        <v>80</v>
      </c>
      <c r="Q512" s="15">
        <v>83</v>
      </c>
      <c r="R512" s="15">
        <v>84</v>
      </c>
      <c r="S512" s="15">
        <v>78</v>
      </c>
      <c r="T512" s="15">
        <v>76</v>
      </c>
      <c r="U512" s="15">
        <v>74</v>
      </c>
      <c r="V512" s="15">
        <v>58</v>
      </c>
      <c r="W512" s="15">
        <v>73</v>
      </c>
      <c r="X512" s="15">
        <v>78</v>
      </c>
      <c r="Y512" s="15">
        <v>81</v>
      </c>
      <c r="Z512" s="15">
        <v>88</v>
      </c>
      <c r="AA512" s="15">
        <v>75</v>
      </c>
      <c r="AB512" s="15">
        <v>70</v>
      </c>
      <c r="AC512" s="15">
        <v>63</v>
      </c>
      <c r="AD512" s="15">
        <v>87</v>
      </c>
      <c r="AE512" s="15">
        <v>73</v>
      </c>
      <c r="AF512" s="15">
        <v>49</v>
      </c>
      <c r="AG512" s="15">
        <v>51</v>
      </c>
      <c r="AH512" s="15">
        <v>56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4</v>
      </c>
      <c r="AO512" s="15">
        <v>4</v>
      </c>
      <c r="AP512" s="15">
        <v>6</v>
      </c>
      <c r="AQ512" s="15">
        <v>2</v>
      </c>
      <c r="AR512" t="s">
        <v>1728</v>
      </c>
    </row>
    <row r="513" spans="1:44" x14ac:dyDescent="0.25">
      <c r="A513" s="19">
        <v>512</v>
      </c>
      <c r="B513" s="19" t="s">
        <v>631</v>
      </c>
      <c r="C513" s="20" t="s">
        <v>70</v>
      </c>
      <c r="D513" s="22">
        <f>VLOOKUP(AR:AR,球员!A:F,6,FALSE)</f>
        <v>2</v>
      </c>
      <c r="E513" s="16" t="s">
        <v>249</v>
      </c>
      <c r="F513" s="16" t="s">
        <v>51</v>
      </c>
      <c r="G513" s="16" t="s">
        <v>80</v>
      </c>
      <c r="H513" s="15">
        <v>172</v>
      </c>
      <c r="I513" s="15">
        <v>69</v>
      </c>
      <c r="J513" s="15">
        <v>32</v>
      </c>
      <c r="K513" s="16" t="s">
        <v>47</v>
      </c>
      <c r="L513" s="21">
        <v>80</v>
      </c>
      <c r="M513" s="21">
        <v>29</v>
      </c>
      <c r="N513" s="21">
        <v>87</v>
      </c>
      <c r="O513" s="15">
        <v>84</v>
      </c>
      <c r="P513" s="15">
        <v>76</v>
      </c>
      <c r="Q513" s="15">
        <v>76</v>
      </c>
      <c r="R513" s="15">
        <v>79</v>
      </c>
      <c r="S513" s="15">
        <v>75</v>
      </c>
      <c r="T513" s="15">
        <v>73</v>
      </c>
      <c r="U513" s="15">
        <v>82</v>
      </c>
      <c r="V513" s="15">
        <v>70</v>
      </c>
      <c r="W513" s="15">
        <v>55</v>
      </c>
      <c r="X513" s="15">
        <v>75</v>
      </c>
      <c r="Y513" s="15">
        <v>85</v>
      </c>
      <c r="Z513" s="15">
        <v>89</v>
      </c>
      <c r="AA513" s="15">
        <v>76</v>
      </c>
      <c r="AB513" s="15">
        <v>77</v>
      </c>
      <c r="AC513" s="15">
        <v>74</v>
      </c>
      <c r="AD513" s="15">
        <v>83</v>
      </c>
      <c r="AE513" s="15">
        <v>82</v>
      </c>
      <c r="AF513" s="15">
        <v>54</v>
      </c>
      <c r="AG513" s="15">
        <v>49</v>
      </c>
      <c r="AH513" s="15">
        <v>49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1</v>
      </c>
      <c r="AO513" s="15">
        <v>1</v>
      </c>
      <c r="AP513" s="15">
        <v>5</v>
      </c>
      <c r="AQ513" s="15">
        <v>1</v>
      </c>
      <c r="AR513" t="s">
        <v>1729</v>
      </c>
    </row>
    <row r="514" spans="1:44" x14ac:dyDescent="0.25">
      <c r="A514" s="15">
        <v>513</v>
      </c>
      <c r="B514" s="15" t="s">
        <v>1730</v>
      </c>
      <c r="C514" s="16" t="s">
        <v>2048</v>
      </c>
      <c r="D514" s="22" t="e">
        <f>VLOOKUP(AR:AR,球员!A:F,6,FALSE)</f>
        <v>#N/A</v>
      </c>
      <c r="E514" s="16" t="s">
        <v>238</v>
      </c>
      <c r="F514" s="16" t="s">
        <v>56</v>
      </c>
      <c r="G514" s="16" t="s">
        <v>80</v>
      </c>
      <c r="H514" s="15">
        <v>174</v>
      </c>
      <c r="I514" s="15">
        <v>71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86</v>
      </c>
      <c r="O514" s="15">
        <v>68</v>
      </c>
      <c r="P514" s="15">
        <v>83</v>
      </c>
      <c r="Q514" s="15">
        <v>74</v>
      </c>
      <c r="R514" s="15">
        <v>80</v>
      </c>
      <c r="S514" s="15">
        <v>84</v>
      </c>
      <c r="T514" s="15">
        <v>82</v>
      </c>
      <c r="U514" s="15">
        <v>70</v>
      </c>
      <c r="V514" s="15">
        <v>66</v>
      </c>
      <c r="W514" s="15">
        <v>79</v>
      </c>
      <c r="X514" s="15">
        <v>76</v>
      </c>
      <c r="Y514" s="15">
        <v>68</v>
      </c>
      <c r="Z514" s="15">
        <v>66</v>
      </c>
      <c r="AA514" s="15">
        <v>80</v>
      </c>
      <c r="AB514" s="15">
        <v>72</v>
      </c>
      <c r="AC514" s="15">
        <v>68</v>
      </c>
      <c r="AD514" s="15">
        <v>78</v>
      </c>
      <c r="AE514" s="15">
        <v>70</v>
      </c>
      <c r="AF514" s="15">
        <v>79</v>
      </c>
      <c r="AG514" s="15">
        <v>77</v>
      </c>
      <c r="AH514" s="15">
        <v>73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3</v>
      </c>
      <c r="AO514" s="15">
        <v>3</v>
      </c>
      <c r="AP514" s="15">
        <v>6</v>
      </c>
      <c r="AQ514" s="15">
        <v>1</v>
      </c>
      <c r="AR514" t="s">
        <v>2120</v>
      </c>
    </row>
    <row r="515" spans="1:44" x14ac:dyDescent="0.25">
      <c r="A515" s="15">
        <v>514</v>
      </c>
      <c r="B515" s="15" t="s">
        <v>1731</v>
      </c>
      <c r="C515" s="16" t="s">
        <v>2048</v>
      </c>
      <c r="D515" s="22" t="e">
        <f>VLOOKUP(AR:AR,球员!A:F,6,FALSE)</f>
        <v>#N/A</v>
      </c>
      <c r="E515" s="16" t="s">
        <v>519</v>
      </c>
      <c r="F515" s="16" t="s">
        <v>45</v>
      </c>
      <c r="G515" s="16" t="s">
        <v>128</v>
      </c>
      <c r="H515" s="15">
        <v>177</v>
      </c>
      <c r="I515" s="15">
        <v>73</v>
      </c>
      <c r="J515" s="15">
        <v>33</v>
      </c>
      <c r="K515" s="16" t="s">
        <v>47</v>
      </c>
      <c r="L515" s="21">
        <v>80</v>
      </c>
      <c r="M515" s="21">
        <v>27</v>
      </c>
      <c r="N515" s="21">
        <v>87</v>
      </c>
      <c r="O515" s="15">
        <v>73</v>
      </c>
      <c r="P515" s="15">
        <v>82</v>
      </c>
      <c r="Q515" s="15">
        <v>76</v>
      </c>
      <c r="R515" s="15">
        <v>78</v>
      </c>
      <c r="S515" s="15">
        <v>81</v>
      </c>
      <c r="T515" s="15">
        <v>82</v>
      </c>
      <c r="U515" s="15">
        <v>74</v>
      </c>
      <c r="V515" s="15">
        <v>69</v>
      </c>
      <c r="W515" s="15">
        <v>86</v>
      </c>
      <c r="X515" s="15">
        <v>85</v>
      </c>
      <c r="Y515" s="15">
        <v>71</v>
      </c>
      <c r="Z515" s="15">
        <v>69</v>
      </c>
      <c r="AA515" s="15">
        <v>85</v>
      </c>
      <c r="AB515" s="15">
        <v>75</v>
      </c>
      <c r="AC515" s="15">
        <v>72</v>
      </c>
      <c r="AD515" s="15">
        <v>81</v>
      </c>
      <c r="AE515" s="15">
        <v>78</v>
      </c>
      <c r="AF515" s="15">
        <v>73</v>
      </c>
      <c r="AG515" s="15">
        <v>67</v>
      </c>
      <c r="AH515" s="15">
        <v>69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2</v>
      </c>
      <c r="AP515" s="15">
        <v>5</v>
      </c>
      <c r="AQ515" s="15">
        <v>2</v>
      </c>
      <c r="AR515" t="s">
        <v>2121</v>
      </c>
    </row>
    <row r="516" spans="1:44" x14ac:dyDescent="0.25">
      <c r="A516" s="15">
        <v>515</v>
      </c>
      <c r="B516" s="15" t="s">
        <v>632</v>
      </c>
      <c r="C516" s="16" t="s">
        <v>62</v>
      </c>
      <c r="D516" s="22" t="e">
        <f>VLOOKUP(AR:AR,球员!A:F,6,FALSE)</f>
        <v>#N/A</v>
      </c>
      <c r="E516" s="16" t="s">
        <v>397</v>
      </c>
      <c r="F516" s="16" t="s">
        <v>273</v>
      </c>
      <c r="G516" s="16" t="s">
        <v>474</v>
      </c>
      <c r="H516" s="15">
        <v>190</v>
      </c>
      <c r="I516" s="15">
        <v>87</v>
      </c>
      <c r="J516" s="15">
        <v>35</v>
      </c>
      <c r="K516" s="16" t="s">
        <v>47</v>
      </c>
      <c r="L516" s="21">
        <v>80</v>
      </c>
      <c r="M516" s="21">
        <v>23</v>
      </c>
      <c r="N516" s="21">
        <v>84</v>
      </c>
      <c r="O516" s="15">
        <v>40</v>
      </c>
      <c r="P516" s="15">
        <v>55</v>
      </c>
      <c r="Q516" s="15">
        <v>45</v>
      </c>
      <c r="R516" s="15">
        <v>44</v>
      </c>
      <c r="S516" s="15">
        <v>57</v>
      </c>
      <c r="T516" s="15">
        <v>60</v>
      </c>
      <c r="U516" s="15">
        <v>40</v>
      </c>
      <c r="V516" s="15">
        <v>69</v>
      </c>
      <c r="W516" s="15">
        <v>55</v>
      </c>
      <c r="X516" s="15">
        <v>48</v>
      </c>
      <c r="Y516" s="15">
        <v>65</v>
      </c>
      <c r="Z516" s="15">
        <v>60</v>
      </c>
      <c r="AA516" s="15">
        <v>81</v>
      </c>
      <c r="AB516" s="15">
        <v>81</v>
      </c>
      <c r="AC516" s="15">
        <v>85</v>
      </c>
      <c r="AD516" s="15">
        <v>57</v>
      </c>
      <c r="AE516" s="15">
        <v>62</v>
      </c>
      <c r="AF516" s="15">
        <v>51</v>
      </c>
      <c r="AG516" s="15">
        <v>52</v>
      </c>
      <c r="AH516" s="15">
        <v>58</v>
      </c>
      <c r="AI516" s="15">
        <v>85</v>
      </c>
      <c r="AJ516" s="15">
        <v>82</v>
      </c>
      <c r="AK516" s="15">
        <v>83</v>
      </c>
      <c r="AL516" s="15">
        <v>87</v>
      </c>
      <c r="AM516" s="15">
        <v>87</v>
      </c>
      <c r="AN516" s="15">
        <v>1</v>
      </c>
      <c r="AO516" s="15">
        <v>2</v>
      </c>
      <c r="AP516" s="15">
        <v>6</v>
      </c>
      <c r="AQ516" s="15">
        <v>3</v>
      </c>
      <c r="AR516" t="s">
        <v>1732</v>
      </c>
    </row>
    <row r="517" spans="1:44" x14ac:dyDescent="0.25">
      <c r="A517" s="19">
        <v>516</v>
      </c>
      <c r="B517" s="19" t="s">
        <v>514</v>
      </c>
      <c r="C517" s="20" t="s">
        <v>2048</v>
      </c>
      <c r="D517" s="22">
        <f>VLOOKUP(AR:AR,球员!A:F,6,FALSE)</f>
        <v>2</v>
      </c>
      <c r="E517" s="16" t="s">
        <v>515</v>
      </c>
      <c r="F517" s="16" t="s">
        <v>516</v>
      </c>
      <c r="G517" s="16" t="s">
        <v>135</v>
      </c>
      <c r="H517" s="15">
        <v>178</v>
      </c>
      <c r="I517" s="15">
        <v>80</v>
      </c>
      <c r="J517" s="15">
        <v>31</v>
      </c>
      <c r="K517" s="16" t="s">
        <v>47</v>
      </c>
      <c r="L517" s="21">
        <v>80</v>
      </c>
      <c r="M517" s="21">
        <v>30</v>
      </c>
      <c r="N517" s="21">
        <v>88</v>
      </c>
      <c r="O517" s="15">
        <v>80</v>
      </c>
      <c r="P517" s="15">
        <v>81</v>
      </c>
      <c r="Q517" s="15">
        <v>71</v>
      </c>
      <c r="R517" s="15">
        <v>78</v>
      </c>
      <c r="S517" s="15">
        <v>84</v>
      </c>
      <c r="T517" s="15">
        <v>81</v>
      </c>
      <c r="U517" s="15">
        <v>73</v>
      </c>
      <c r="V517" s="15">
        <v>67</v>
      </c>
      <c r="W517" s="15">
        <v>82</v>
      </c>
      <c r="X517" s="15">
        <v>75</v>
      </c>
      <c r="Y517" s="15">
        <v>71</v>
      </c>
      <c r="Z517" s="15">
        <v>67</v>
      </c>
      <c r="AA517" s="15">
        <v>82</v>
      </c>
      <c r="AB517" s="15">
        <v>70</v>
      </c>
      <c r="AC517" s="15">
        <v>77</v>
      </c>
      <c r="AD517" s="15">
        <v>72</v>
      </c>
      <c r="AE517" s="15">
        <v>85</v>
      </c>
      <c r="AF517" s="15">
        <v>71</v>
      </c>
      <c r="AG517" s="15">
        <v>74</v>
      </c>
      <c r="AH517" s="15">
        <v>73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2</v>
      </c>
      <c r="AO517" s="15">
        <v>3</v>
      </c>
      <c r="AP517" s="15">
        <v>7</v>
      </c>
      <c r="AQ517" s="15">
        <v>3</v>
      </c>
      <c r="AR517" t="s">
        <v>2122</v>
      </c>
    </row>
    <row r="518" spans="1:44" x14ac:dyDescent="0.25">
      <c r="A518" s="19">
        <v>517</v>
      </c>
      <c r="B518" s="19" t="s">
        <v>520</v>
      </c>
      <c r="C518" s="20" t="s">
        <v>2048</v>
      </c>
      <c r="D518" s="22">
        <f>VLOOKUP(AR:AR,球员!A:F,6,FALSE)</f>
        <v>2</v>
      </c>
      <c r="E518" s="16" t="s">
        <v>194</v>
      </c>
      <c r="F518" s="16" t="s">
        <v>56</v>
      </c>
      <c r="G518" s="16" t="s">
        <v>46</v>
      </c>
      <c r="H518" s="15">
        <v>175</v>
      </c>
      <c r="I518" s="15">
        <v>69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72</v>
      </c>
      <c r="P518" s="15">
        <v>82</v>
      </c>
      <c r="Q518" s="15">
        <v>79</v>
      </c>
      <c r="R518" s="15">
        <v>76</v>
      </c>
      <c r="S518" s="15">
        <v>83</v>
      </c>
      <c r="T518" s="15">
        <v>80</v>
      </c>
      <c r="U518" s="15">
        <v>70</v>
      </c>
      <c r="V518" s="15">
        <v>60</v>
      </c>
      <c r="W518" s="15">
        <v>80</v>
      </c>
      <c r="X518" s="15">
        <v>78</v>
      </c>
      <c r="Y518" s="15">
        <v>69</v>
      </c>
      <c r="Z518" s="15">
        <v>71</v>
      </c>
      <c r="AA518" s="15">
        <v>83</v>
      </c>
      <c r="AB518" s="15">
        <v>62</v>
      </c>
      <c r="AC518" s="15">
        <v>66</v>
      </c>
      <c r="AD518" s="15">
        <v>70</v>
      </c>
      <c r="AE518" s="15">
        <v>85</v>
      </c>
      <c r="AF518" s="15">
        <v>80</v>
      </c>
      <c r="AG518" s="15">
        <v>81</v>
      </c>
      <c r="AH518" s="15">
        <v>64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3</v>
      </c>
      <c r="AO518" s="15">
        <v>3</v>
      </c>
      <c r="AP518" s="15">
        <v>6</v>
      </c>
      <c r="AQ518" s="15">
        <v>3</v>
      </c>
      <c r="AR518" t="s">
        <v>2123</v>
      </c>
    </row>
    <row r="519" spans="1:44" x14ac:dyDescent="0.25">
      <c r="A519" s="15">
        <v>518</v>
      </c>
      <c r="B519" s="15" t="s">
        <v>635</v>
      </c>
      <c r="C519" s="16" t="s">
        <v>62</v>
      </c>
      <c r="D519" s="22" t="e">
        <f>VLOOKUP(AR:AR,球员!A:F,6,FALSE)</f>
        <v>#N/A</v>
      </c>
      <c r="E519" s="16" t="s">
        <v>445</v>
      </c>
      <c r="F519" s="16" t="s">
        <v>427</v>
      </c>
      <c r="G519" s="16" t="s">
        <v>57</v>
      </c>
      <c r="H519" s="15">
        <v>187</v>
      </c>
      <c r="I519" s="15">
        <v>83</v>
      </c>
      <c r="J519" s="15">
        <v>34</v>
      </c>
      <c r="K519" s="16" t="s">
        <v>53</v>
      </c>
      <c r="L519" s="21">
        <v>80</v>
      </c>
      <c r="M519" s="21">
        <v>26</v>
      </c>
      <c r="N519" s="21">
        <v>85</v>
      </c>
      <c r="O519" s="15">
        <v>40</v>
      </c>
      <c r="P519" s="15">
        <v>55</v>
      </c>
      <c r="Q519" s="15">
        <v>52</v>
      </c>
      <c r="R519" s="15">
        <v>48</v>
      </c>
      <c r="S519" s="15">
        <v>55</v>
      </c>
      <c r="T519" s="15">
        <v>61</v>
      </c>
      <c r="U519" s="15">
        <v>40</v>
      </c>
      <c r="V519" s="15">
        <v>67</v>
      </c>
      <c r="W519" s="15">
        <v>55</v>
      </c>
      <c r="X519" s="15">
        <v>52</v>
      </c>
      <c r="Y519" s="15">
        <v>58</v>
      </c>
      <c r="Z519" s="15">
        <v>52</v>
      </c>
      <c r="AA519" s="15">
        <v>81</v>
      </c>
      <c r="AB519" s="15">
        <v>81</v>
      </c>
      <c r="AC519" s="15">
        <v>82</v>
      </c>
      <c r="AD519" s="15">
        <v>59</v>
      </c>
      <c r="AE519" s="15">
        <v>60</v>
      </c>
      <c r="AF519" s="15">
        <v>53</v>
      </c>
      <c r="AG519" s="15">
        <v>50</v>
      </c>
      <c r="AH519" s="15">
        <v>52</v>
      </c>
      <c r="AI519" s="15">
        <v>86</v>
      </c>
      <c r="AJ519" s="15">
        <v>81</v>
      </c>
      <c r="AK519" s="15">
        <v>83</v>
      </c>
      <c r="AL519" s="15">
        <v>88</v>
      </c>
      <c r="AM519" s="15">
        <v>88</v>
      </c>
      <c r="AN519" s="15">
        <v>1</v>
      </c>
      <c r="AO519" s="15">
        <v>2</v>
      </c>
      <c r="AP519" s="15">
        <v>5</v>
      </c>
      <c r="AQ519" s="15">
        <v>2</v>
      </c>
      <c r="AR519" t="s">
        <v>1733</v>
      </c>
    </row>
    <row r="520" spans="1:44" x14ac:dyDescent="0.25">
      <c r="A520" s="15">
        <v>519</v>
      </c>
      <c r="B520" s="15" t="s">
        <v>638</v>
      </c>
      <c r="C520" s="16" t="s">
        <v>191</v>
      </c>
      <c r="D520" s="22" t="e">
        <f>VLOOKUP(AR:AR,球员!A:F,6,FALSE)</f>
        <v>#N/A</v>
      </c>
      <c r="E520" s="16" t="s">
        <v>637</v>
      </c>
      <c r="F520" s="16" t="s">
        <v>427</v>
      </c>
      <c r="G520" s="16" t="s">
        <v>57</v>
      </c>
      <c r="H520" s="15">
        <v>168</v>
      </c>
      <c r="I520" s="15">
        <v>67</v>
      </c>
      <c r="J520" s="15">
        <v>30</v>
      </c>
      <c r="K520" s="16" t="s">
        <v>47</v>
      </c>
      <c r="L520" s="21">
        <v>80</v>
      </c>
      <c r="M520" s="21">
        <v>30</v>
      </c>
      <c r="N520" s="21">
        <v>88</v>
      </c>
      <c r="O520" s="15">
        <v>70</v>
      </c>
      <c r="P520" s="15">
        <v>77</v>
      </c>
      <c r="Q520" s="15">
        <v>77</v>
      </c>
      <c r="R520" s="15">
        <v>76</v>
      </c>
      <c r="S520" s="15">
        <v>78</v>
      </c>
      <c r="T520" s="15">
        <v>74</v>
      </c>
      <c r="U520" s="15">
        <v>62</v>
      </c>
      <c r="V520" s="15">
        <v>58</v>
      </c>
      <c r="W520" s="15">
        <v>70</v>
      </c>
      <c r="X520" s="15">
        <v>70</v>
      </c>
      <c r="Y520" s="15">
        <v>82</v>
      </c>
      <c r="Z520" s="15">
        <v>85</v>
      </c>
      <c r="AA520" s="15">
        <v>77</v>
      </c>
      <c r="AB520" s="15">
        <v>64</v>
      </c>
      <c r="AC520" s="15">
        <v>68</v>
      </c>
      <c r="AD520" s="15">
        <v>83</v>
      </c>
      <c r="AE520" s="15">
        <v>83</v>
      </c>
      <c r="AF520" s="15">
        <v>76</v>
      </c>
      <c r="AG520" s="15">
        <v>80</v>
      </c>
      <c r="AH520" s="15">
        <v>82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2</v>
      </c>
      <c r="AR520" t="s">
        <v>1734</v>
      </c>
    </row>
    <row r="521" spans="1:44" x14ac:dyDescent="0.25">
      <c r="A521" s="19">
        <v>520</v>
      </c>
      <c r="B521" s="19" t="s">
        <v>1735</v>
      </c>
      <c r="C521" s="20" t="s">
        <v>122</v>
      </c>
      <c r="D521" s="22">
        <f>VLOOKUP(AR:AR,球员!A:F,6,FALSE)</f>
        <v>2</v>
      </c>
      <c r="E521" s="16" t="s">
        <v>302</v>
      </c>
      <c r="F521" s="16" t="s">
        <v>225</v>
      </c>
      <c r="G521" s="16" t="s">
        <v>205</v>
      </c>
      <c r="H521" s="15">
        <v>185</v>
      </c>
      <c r="I521" s="15">
        <v>81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88</v>
      </c>
      <c r="O521" s="15">
        <v>66</v>
      </c>
      <c r="P521" s="15">
        <v>78</v>
      </c>
      <c r="Q521" s="15">
        <v>76</v>
      </c>
      <c r="R521" s="15">
        <v>70</v>
      </c>
      <c r="S521" s="15">
        <v>80</v>
      </c>
      <c r="T521" s="15">
        <v>76</v>
      </c>
      <c r="U521" s="15">
        <v>60</v>
      </c>
      <c r="V521" s="15">
        <v>81</v>
      </c>
      <c r="W521" s="15">
        <v>55</v>
      </c>
      <c r="X521" s="15">
        <v>55</v>
      </c>
      <c r="Y521" s="15">
        <v>75</v>
      </c>
      <c r="Z521" s="15">
        <v>75</v>
      </c>
      <c r="AA521" s="15">
        <v>75</v>
      </c>
      <c r="AB521" s="15">
        <v>83</v>
      </c>
      <c r="AC521" s="15">
        <v>88</v>
      </c>
      <c r="AD521" s="15">
        <v>72</v>
      </c>
      <c r="AE521" s="15">
        <v>88</v>
      </c>
      <c r="AF521" s="15">
        <v>86</v>
      </c>
      <c r="AG521" s="15">
        <v>87</v>
      </c>
      <c r="AH521" s="15">
        <v>64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7</v>
      </c>
      <c r="AQ521" s="15">
        <v>1</v>
      </c>
      <c r="AR521" t="s">
        <v>1736</v>
      </c>
    </row>
    <row r="522" spans="1:44" x14ac:dyDescent="0.25">
      <c r="A522" s="19">
        <v>521</v>
      </c>
      <c r="B522" s="19" t="s">
        <v>641</v>
      </c>
      <c r="C522" s="20" t="s">
        <v>89</v>
      </c>
      <c r="D522" s="22">
        <f>VLOOKUP(AR:AR,球员!A:F,6,FALSE)</f>
        <v>2</v>
      </c>
      <c r="E522" s="16" t="s">
        <v>304</v>
      </c>
      <c r="F522" s="16" t="s">
        <v>45</v>
      </c>
      <c r="G522" s="16" t="s">
        <v>52</v>
      </c>
      <c r="H522" s="15">
        <v>180</v>
      </c>
      <c r="I522" s="15">
        <v>72</v>
      </c>
      <c r="J522" s="15">
        <v>29</v>
      </c>
      <c r="K522" s="16" t="s">
        <v>47</v>
      </c>
      <c r="L522" s="21">
        <v>80</v>
      </c>
      <c r="M522" s="21">
        <v>31</v>
      </c>
      <c r="N522" s="21">
        <v>87</v>
      </c>
      <c r="O522" s="15">
        <v>62</v>
      </c>
      <c r="P522" s="15">
        <v>71</v>
      </c>
      <c r="Q522" s="15">
        <v>67</v>
      </c>
      <c r="R522" s="15">
        <v>67</v>
      </c>
      <c r="S522" s="15">
        <v>75</v>
      </c>
      <c r="T522" s="15">
        <v>72</v>
      </c>
      <c r="U522" s="15">
        <v>57</v>
      </c>
      <c r="V522" s="15">
        <v>82</v>
      </c>
      <c r="W522" s="15">
        <v>59</v>
      </c>
      <c r="X522" s="15">
        <v>65</v>
      </c>
      <c r="Y522" s="15">
        <v>75</v>
      </c>
      <c r="Z522" s="15">
        <v>73</v>
      </c>
      <c r="AA522" s="15">
        <v>68</v>
      </c>
      <c r="AB522" s="15">
        <v>85</v>
      </c>
      <c r="AC522" s="15">
        <v>80</v>
      </c>
      <c r="AD522" s="15">
        <v>72</v>
      </c>
      <c r="AE522" s="15">
        <v>77</v>
      </c>
      <c r="AF522" s="15">
        <v>84</v>
      </c>
      <c r="AG522" s="15">
        <v>85</v>
      </c>
      <c r="AH522" s="15">
        <v>79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5</v>
      </c>
      <c r="AQ522" s="15">
        <v>2</v>
      </c>
      <c r="AR522" t="s">
        <v>1737</v>
      </c>
    </row>
    <row r="523" spans="1:44" x14ac:dyDescent="0.25">
      <c r="A523" s="19">
        <v>522</v>
      </c>
      <c r="B523" s="19" t="s">
        <v>2000</v>
      </c>
      <c r="C523" s="20" t="s">
        <v>2048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190</v>
      </c>
      <c r="I523" s="15">
        <v>91</v>
      </c>
      <c r="J523" s="15">
        <v>31</v>
      </c>
      <c r="K523" s="16" t="s">
        <v>47</v>
      </c>
      <c r="L523" s="21">
        <v>80</v>
      </c>
      <c r="M523" s="21">
        <v>30</v>
      </c>
      <c r="N523" s="21">
        <v>86</v>
      </c>
      <c r="O523" s="15">
        <v>74</v>
      </c>
      <c r="P523" s="15">
        <v>82</v>
      </c>
      <c r="Q523" s="15">
        <v>68</v>
      </c>
      <c r="R523" s="15">
        <v>66</v>
      </c>
      <c r="S523" s="15">
        <v>89</v>
      </c>
      <c r="T523" s="15">
        <v>74</v>
      </c>
      <c r="U523" s="15">
        <v>75</v>
      </c>
      <c r="V523" s="15">
        <v>92</v>
      </c>
      <c r="W523" s="15">
        <v>56</v>
      </c>
      <c r="X523" s="15">
        <v>64</v>
      </c>
      <c r="Y523" s="15">
        <v>65</v>
      </c>
      <c r="Z523" s="15">
        <v>68</v>
      </c>
      <c r="AA523" s="15">
        <v>76</v>
      </c>
      <c r="AB523" s="15">
        <v>91</v>
      </c>
      <c r="AC523" s="15">
        <v>93</v>
      </c>
      <c r="AD523" s="15">
        <v>77</v>
      </c>
      <c r="AE523" s="15">
        <v>83</v>
      </c>
      <c r="AF523" s="15">
        <v>75</v>
      </c>
      <c r="AG523" s="15">
        <v>77</v>
      </c>
      <c r="AH523" s="15">
        <v>74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2124</v>
      </c>
    </row>
    <row r="524" spans="1:44" x14ac:dyDescent="0.25">
      <c r="A524" s="19">
        <v>523</v>
      </c>
      <c r="B524" s="19" t="s">
        <v>2001</v>
      </c>
      <c r="C524" s="20" t="s">
        <v>62</v>
      </c>
      <c r="D524" s="22">
        <f>VLOOKUP(AR:AR,球员!A:F,6,FALSE)</f>
        <v>2</v>
      </c>
      <c r="E524" s="16" t="s">
        <v>394</v>
      </c>
      <c r="F524" s="16" t="s">
        <v>51</v>
      </c>
      <c r="G524" s="16" t="s">
        <v>65</v>
      </c>
      <c r="H524" s="15">
        <v>189</v>
      </c>
      <c r="I524" s="15">
        <v>87</v>
      </c>
      <c r="J524" s="15">
        <v>30</v>
      </c>
      <c r="K524" s="16" t="s">
        <v>47</v>
      </c>
      <c r="L524" s="21">
        <v>80</v>
      </c>
      <c r="M524" s="21">
        <v>30</v>
      </c>
      <c r="N524" s="21">
        <v>86</v>
      </c>
      <c r="O524" s="15">
        <v>40</v>
      </c>
      <c r="P524" s="15">
        <v>60</v>
      </c>
      <c r="Q524" s="15">
        <v>57</v>
      </c>
      <c r="R524" s="15">
        <v>46</v>
      </c>
      <c r="S524" s="15">
        <v>65</v>
      </c>
      <c r="T524" s="15">
        <v>64</v>
      </c>
      <c r="U524" s="15">
        <v>45</v>
      </c>
      <c r="V524" s="15">
        <v>60</v>
      </c>
      <c r="W524" s="15">
        <v>55</v>
      </c>
      <c r="X524" s="15">
        <v>40</v>
      </c>
      <c r="Y524" s="15">
        <v>66</v>
      </c>
      <c r="Z524" s="15">
        <v>69</v>
      </c>
      <c r="AA524" s="15">
        <v>82</v>
      </c>
      <c r="AB524" s="15">
        <v>84</v>
      </c>
      <c r="AC524" s="15">
        <v>84</v>
      </c>
      <c r="AD524" s="15">
        <v>63</v>
      </c>
      <c r="AE524" s="15">
        <v>57</v>
      </c>
      <c r="AF524" s="15">
        <v>63</v>
      </c>
      <c r="AG524" s="15">
        <v>43</v>
      </c>
      <c r="AH524" s="15">
        <v>47</v>
      </c>
      <c r="AI524" s="15">
        <v>85</v>
      </c>
      <c r="AJ524" s="15">
        <v>88</v>
      </c>
      <c r="AK524" s="15">
        <v>82</v>
      </c>
      <c r="AL524" s="15">
        <v>85</v>
      </c>
      <c r="AM524" s="15">
        <v>88</v>
      </c>
      <c r="AN524" s="15">
        <v>2</v>
      </c>
      <c r="AO524" s="15">
        <v>2</v>
      </c>
      <c r="AP524" s="15">
        <v>4</v>
      </c>
      <c r="AQ524" s="15">
        <v>1</v>
      </c>
      <c r="AR524" t="s">
        <v>2002</v>
      </c>
    </row>
    <row r="525" spans="1:44" x14ac:dyDescent="0.25">
      <c r="A525" s="15">
        <v>524</v>
      </c>
      <c r="B525" s="15" t="s">
        <v>522</v>
      </c>
      <c r="C525" s="16" t="s">
        <v>103</v>
      </c>
      <c r="D525" s="22" t="e">
        <f>VLOOKUP(AR:AR,球员!A:F,6,FALSE)</f>
        <v>#N/A</v>
      </c>
      <c r="E525" s="16" t="s">
        <v>140</v>
      </c>
      <c r="F525" s="16" t="s">
        <v>45</v>
      </c>
      <c r="G525" s="16" t="s">
        <v>288</v>
      </c>
      <c r="H525" s="15">
        <v>173</v>
      </c>
      <c r="I525" s="15">
        <v>76</v>
      </c>
      <c r="J525" s="15">
        <v>31</v>
      </c>
      <c r="K525" s="16" t="s">
        <v>53</v>
      </c>
      <c r="L525" s="21">
        <v>80</v>
      </c>
      <c r="M525" s="21">
        <v>30</v>
      </c>
      <c r="N525" s="21">
        <v>88</v>
      </c>
      <c r="O525" s="15">
        <v>70</v>
      </c>
      <c r="P525" s="15">
        <v>80</v>
      </c>
      <c r="Q525" s="15">
        <v>80</v>
      </c>
      <c r="R525" s="15">
        <v>79</v>
      </c>
      <c r="S525" s="15">
        <v>77</v>
      </c>
      <c r="T525" s="15">
        <v>79</v>
      </c>
      <c r="U525" s="15">
        <v>62</v>
      </c>
      <c r="V525" s="15">
        <v>66</v>
      </c>
      <c r="W525" s="15">
        <v>55</v>
      </c>
      <c r="X525" s="15">
        <v>75</v>
      </c>
      <c r="Y525" s="15">
        <v>79</v>
      </c>
      <c r="Z525" s="15">
        <v>78</v>
      </c>
      <c r="AA525" s="15">
        <v>81</v>
      </c>
      <c r="AB525" s="15">
        <v>76</v>
      </c>
      <c r="AC525" s="15">
        <v>76</v>
      </c>
      <c r="AD525" s="15">
        <v>77</v>
      </c>
      <c r="AE525" s="15">
        <v>77</v>
      </c>
      <c r="AF525" s="15">
        <v>73</v>
      </c>
      <c r="AG525" s="15">
        <v>75</v>
      </c>
      <c r="AH525" s="15">
        <v>77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2</v>
      </c>
      <c r="AO525" s="15">
        <v>2</v>
      </c>
      <c r="AP525" s="15">
        <v>6</v>
      </c>
      <c r="AQ525" s="15">
        <v>2</v>
      </c>
      <c r="AR525" t="s">
        <v>1738</v>
      </c>
    </row>
    <row r="526" spans="1:44" x14ac:dyDescent="0.25">
      <c r="A526" s="19">
        <v>525</v>
      </c>
      <c r="B526" s="19" t="s">
        <v>524</v>
      </c>
      <c r="C526" s="20" t="s">
        <v>202</v>
      </c>
      <c r="D526" s="22">
        <f>VLOOKUP(AR:AR,球员!A:F,6,FALSE)</f>
        <v>2</v>
      </c>
      <c r="E526" s="16" t="s">
        <v>306</v>
      </c>
      <c r="F526" s="16" t="s">
        <v>64</v>
      </c>
      <c r="G526" s="16" t="s">
        <v>474</v>
      </c>
      <c r="H526" s="15">
        <v>190</v>
      </c>
      <c r="I526" s="15">
        <v>83</v>
      </c>
      <c r="J526" s="15">
        <v>30</v>
      </c>
      <c r="K526" s="16" t="s">
        <v>53</v>
      </c>
      <c r="L526" s="21">
        <v>80</v>
      </c>
      <c r="M526" s="21">
        <v>30</v>
      </c>
      <c r="N526" s="21">
        <v>86</v>
      </c>
      <c r="O526" s="15">
        <v>79</v>
      </c>
      <c r="P526" s="15">
        <v>84</v>
      </c>
      <c r="Q526" s="15">
        <v>86</v>
      </c>
      <c r="R526" s="15">
        <v>80</v>
      </c>
      <c r="S526" s="15">
        <v>79</v>
      </c>
      <c r="T526" s="15">
        <v>80</v>
      </c>
      <c r="U526" s="15">
        <v>76</v>
      </c>
      <c r="V526" s="15">
        <v>70</v>
      </c>
      <c r="W526" s="15">
        <v>77</v>
      </c>
      <c r="X526" s="15">
        <v>82</v>
      </c>
      <c r="Y526" s="15">
        <v>77</v>
      </c>
      <c r="Z526" s="15">
        <v>78</v>
      </c>
      <c r="AA526" s="15">
        <v>84</v>
      </c>
      <c r="AB526" s="15">
        <v>68</v>
      </c>
      <c r="AC526" s="15">
        <v>76</v>
      </c>
      <c r="AD526" s="15">
        <v>82</v>
      </c>
      <c r="AE526" s="15">
        <v>75</v>
      </c>
      <c r="AF526" s="15">
        <v>57</v>
      </c>
      <c r="AG526" s="15">
        <v>55</v>
      </c>
      <c r="AH526" s="15">
        <v>55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1</v>
      </c>
      <c r="AO526" s="15">
        <v>1</v>
      </c>
      <c r="AP526" s="15">
        <v>5</v>
      </c>
      <c r="AQ526" s="15">
        <v>1</v>
      </c>
      <c r="AR526" t="s">
        <v>1739</v>
      </c>
    </row>
    <row r="527" spans="1:44" x14ac:dyDescent="0.25">
      <c r="A527" s="15">
        <v>526</v>
      </c>
      <c r="B527" s="15" t="s">
        <v>317</v>
      </c>
      <c r="C527" s="16" t="s">
        <v>62</v>
      </c>
      <c r="D527" s="22" t="e">
        <f>VLOOKUP(AR:AR,球员!A:F,6,FALSE)</f>
        <v>#N/A</v>
      </c>
      <c r="E527" s="16" t="s">
        <v>194</v>
      </c>
      <c r="F527" s="16" t="s">
        <v>56</v>
      </c>
      <c r="G527" s="16" t="s">
        <v>60</v>
      </c>
      <c r="H527" s="15">
        <v>191</v>
      </c>
      <c r="I527" s="15">
        <v>84</v>
      </c>
      <c r="J527" s="15">
        <v>35</v>
      </c>
      <c r="K527" s="16" t="s">
        <v>47</v>
      </c>
      <c r="L527" s="21">
        <v>80</v>
      </c>
      <c r="M527" s="21">
        <v>23</v>
      </c>
      <c r="N527" s="21">
        <v>85</v>
      </c>
      <c r="O527" s="15">
        <v>40</v>
      </c>
      <c r="P527" s="15">
        <v>55</v>
      </c>
      <c r="Q527" s="15">
        <v>45</v>
      </c>
      <c r="R527" s="15">
        <v>49</v>
      </c>
      <c r="S527" s="15">
        <v>61</v>
      </c>
      <c r="T527" s="15">
        <v>69</v>
      </c>
      <c r="U527" s="15">
        <v>41</v>
      </c>
      <c r="V527" s="15">
        <v>70</v>
      </c>
      <c r="W527" s="15">
        <v>65</v>
      </c>
      <c r="X527" s="15">
        <v>60</v>
      </c>
      <c r="Y527" s="15">
        <v>60</v>
      </c>
      <c r="Z527" s="15">
        <v>58</v>
      </c>
      <c r="AA527" s="15">
        <v>85</v>
      </c>
      <c r="AB527" s="15">
        <v>81</v>
      </c>
      <c r="AC527" s="15">
        <v>86</v>
      </c>
      <c r="AD527" s="15">
        <v>57</v>
      </c>
      <c r="AE527" s="15">
        <v>64</v>
      </c>
      <c r="AF527" s="15">
        <v>65</v>
      </c>
      <c r="AG527" s="15">
        <v>50</v>
      </c>
      <c r="AH527" s="15">
        <v>47</v>
      </c>
      <c r="AI527" s="15">
        <v>87</v>
      </c>
      <c r="AJ527" s="15">
        <v>82</v>
      </c>
      <c r="AK527" s="15">
        <v>85</v>
      </c>
      <c r="AL527" s="15">
        <v>87</v>
      </c>
      <c r="AM527" s="15">
        <v>87</v>
      </c>
      <c r="AN527" s="15">
        <v>2</v>
      </c>
      <c r="AO527" s="15">
        <v>2</v>
      </c>
      <c r="AP527" s="15">
        <v>4</v>
      </c>
      <c r="AQ527" s="15">
        <v>2</v>
      </c>
      <c r="AR527" t="s">
        <v>1740</v>
      </c>
    </row>
    <row r="528" spans="1:44" x14ac:dyDescent="0.25">
      <c r="A528" s="19">
        <v>527</v>
      </c>
      <c r="B528" s="19" t="s">
        <v>528</v>
      </c>
      <c r="C528" s="20" t="s">
        <v>2048</v>
      </c>
      <c r="D528" s="22">
        <f>VLOOKUP(AR:AR,球员!A:F,6,FALSE)</f>
        <v>2</v>
      </c>
      <c r="E528" s="16" t="s">
        <v>412</v>
      </c>
      <c r="F528" s="16" t="s">
        <v>153</v>
      </c>
      <c r="G528" s="16" t="s">
        <v>57</v>
      </c>
      <c r="H528" s="15">
        <v>186</v>
      </c>
      <c r="I528" s="15">
        <v>86</v>
      </c>
      <c r="J528" s="15">
        <v>31</v>
      </c>
      <c r="K528" s="16" t="s">
        <v>47</v>
      </c>
      <c r="L528" s="21">
        <v>80</v>
      </c>
      <c r="M528" s="21">
        <v>30</v>
      </c>
      <c r="N528" s="21">
        <v>88</v>
      </c>
      <c r="O528" s="15">
        <v>76</v>
      </c>
      <c r="P528" s="15">
        <v>82</v>
      </c>
      <c r="Q528" s="15">
        <v>83</v>
      </c>
      <c r="R528" s="15">
        <v>84</v>
      </c>
      <c r="S528" s="15">
        <v>82</v>
      </c>
      <c r="T528" s="15">
        <v>82</v>
      </c>
      <c r="U528" s="15">
        <v>69</v>
      </c>
      <c r="V528" s="15">
        <v>67</v>
      </c>
      <c r="W528" s="15">
        <v>76</v>
      </c>
      <c r="X528" s="15">
        <v>80</v>
      </c>
      <c r="Y528" s="15">
        <v>70</v>
      </c>
      <c r="Z528" s="15">
        <v>73</v>
      </c>
      <c r="AA528" s="15">
        <v>80</v>
      </c>
      <c r="AB528" s="15">
        <v>61</v>
      </c>
      <c r="AC528" s="15">
        <v>76</v>
      </c>
      <c r="AD528" s="15">
        <v>68</v>
      </c>
      <c r="AE528" s="15">
        <v>80</v>
      </c>
      <c r="AF528" s="15">
        <v>65</v>
      </c>
      <c r="AG528" s="15">
        <v>68</v>
      </c>
      <c r="AH528" s="15">
        <v>70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8</v>
      </c>
      <c r="AQ528" s="15">
        <v>2</v>
      </c>
      <c r="AR528" t="s">
        <v>2125</v>
      </c>
    </row>
    <row r="529" spans="1:44" x14ac:dyDescent="0.25">
      <c r="A529" s="15">
        <v>528</v>
      </c>
      <c r="B529" s="15" t="s">
        <v>529</v>
      </c>
      <c r="C529" s="16" t="s">
        <v>202</v>
      </c>
      <c r="D529" s="22" t="e">
        <f>VLOOKUP(AR:AR,球员!A:F,6,FALSE)</f>
        <v>#N/A</v>
      </c>
      <c r="E529" s="16" t="s">
        <v>530</v>
      </c>
      <c r="F529" s="16" t="s">
        <v>378</v>
      </c>
      <c r="G529" s="16" t="s">
        <v>531</v>
      </c>
      <c r="H529" s="15">
        <v>177</v>
      </c>
      <c r="I529" s="15">
        <v>79</v>
      </c>
      <c r="J529" s="15">
        <v>29</v>
      </c>
      <c r="K529" s="16" t="s">
        <v>47</v>
      </c>
      <c r="L529" s="21">
        <v>80</v>
      </c>
      <c r="M529" s="21">
        <v>31</v>
      </c>
      <c r="N529" s="21">
        <v>88</v>
      </c>
      <c r="O529" s="15">
        <v>78</v>
      </c>
      <c r="P529" s="15">
        <v>80</v>
      </c>
      <c r="Q529" s="15">
        <v>83</v>
      </c>
      <c r="R529" s="15">
        <v>76</v>
      </c>
      <c r="S529" s="15">
        <v>71</v>
      </c>
      <c r="T529" s="15">
        <v>72</v>
      </c>
      <c r="U529" s="15">
        <v>76</v>
      </c>
      <c r="V529" s="15">
        <v>67</v>
      </c>
      <c r="W529" s="15">
        <v>65</v>
      </c>
      <c r="X529" s="15">
        <v>73</v>
      </c>
      <c r="Y529" s="15">
        <v>84</v>
      </c>
      <c r="Z529" s="15">
        <v>82</v>
      </c>
      <c r="AA529" s="15">
        <v>76</v>
      </c>
      <c r="AB529" s="15">
        <v>69</v>
      </c>
      <c r="AC529" s="15">
        <v>78</v>
      </c>
      <c r="AD529" s="15">
        <v>82</v>
      </c>
      <c r="AE529" s="15">
        <v>83</v>
      </c>
      <c r="AF529" s="15">
        <v>74</v>
      </c>
      <c r="AG529" s="15">
        <v>73</v>
      </c>
      <c r="AH529" s="15">
        <v>72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3</v>
      </c>
      <c r="AP529" s="15">
        <v>6</v>
      </c>
      <c r="AQ529" s="15">
        <v>3</v>
      </c>
      <c r="AR529" t="s">
        <v>1741</v>
      </c>
    </row>
    <row r="530" spans="1:44" x14ac:dyDescent="0.25">
      <c r="A530" s="15">
        <v>529</v>
      </c>
      <c r="B530" s="15" t="s">
        <v>1742</v>
      </c>
      <c r="C530" s="16" t="s">
        <v>103</v>
      </c>
      <c r="D530" s="22" t="e">
        <f>VLOOKUP(AR:AR,球员!A:F,6,FALSE)</f>
        <v>#N/A</v>
      </c>
      <c r="E530" s="16" t="s">
        <v>465</v>
      </c>
      <c r="F530" s="16" t="s">
        <v>45</v>
      </c>
      <c r="G530" s="16" t="s">
        <v>52</v>
      </c>
      <c r="H530" s="15">
        <v>181</v>
      </c>
      <c r="I530" s="15">
        <v>76</v>
      </c>
      <c r="J530" s="15">
        <v>33</v>
      </c>
      <c r="K530" s="16" t="s">
        <v>53</v>
      </c>
      <c r="L530" s="21">
        <v>80</v>
      </c>
      <c r="M530" s="21">
        <v>27</v>
      </c>
      <c r="N530" s="21">
        <v>87</v>
      </c>
      <c r="O530" s="15">
        <v>70</v>
      </c>
      <c r="P530" s="15">
        <v>77</v>
      </c>
      <c r="Q530" s="15">
        <v>78</v>
      </c>
      <c r="R530" s="15">
        <v>72</v>
      </c>
      <c r="S530" s="15">
        <v>73</v>
      </c>
      <c r="T530" s="15">
        <v>78</v>
      </c>
      <c r="U530" s="15">
        <v>65</v>
      </c>
      <c r="V530" s="15">
        <v>67</v>
      </c>
      <c r="W530" s="15">
        <v>74</v>
      </c>
      <c r="X530" s="15">
        <v>77</v>
      </c>
      <c r="Y530" s="15">
        <v>79</v>
      </c>
      <c r="Z530" s="15">
        <v>80</v>
      </c>
      <c r="AA530" s="15">
        <v>80</v>
      </c>
      <c r="AB530" s="15">
        <v>68</v>
      </c>
      <c r="AC530" s="15">
        <v>75</v>
      </c>
      <c r="AD530" s="15">
        <v>72</v>
      </c>
      <c r="AE530" s="15">
        <v>82</v>
      </c>
      <c r="AF530" s="15">
        <v>74</v>
      </c>
      <c r="AG530" s="15">
        <v>75</v>
      </c>
      <c r="AH530" s="15">
        <v>76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4</v>
      </c>
      <c r="AO530" s="15">
        <v>4</v>
      </c>
      <c r="AP530" s="15">
        <v>6</v>
      </c>
      <c r="AQ530" s="15">
        <v>2</v>
      </c>
      <c r="AR530" t="s">
        <v>1743</v>
      </c>
    </row>
    <row r="531" spans="1:44" x14ac:dyDescent="0.25">
      <c r="A531" s="19">
        <v>530</v>
      </c>
      <c r="B531" s="19" t="s">
        <v>102</v>
      </c>
      <c r="C531" s="20" t="s">
        <v>89</v>
      </c>
      <c r="D531" s="22">
        <f>VLOOKUP(AR:AR,球员!A:F,6,FALSE)</f>
        <v>2</v>
      </c>
      <c r="E531" s="16" t="s">
        <v>184</v>
      </c>
      <c r="F531" s="16" t="s">
        <v>56</v>
      </c>
      <c r="G531" s="16" t="s">
        <v>57</v>
      </c>
      <c r="H531" s="15">
        <v>191</v>
      </c>
      <c r="I531" s="15">
        <v>85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87</v>
      </c>
      <c r="O531" s="15">
        <v>59</v>
      </c>
      <c r="P531" s="15">
        <v>68</v>
      </c>
      <c r="Q531" s="15">
        <v>65</v>
      </c>
      <c r="R531" s="15">
        <v>63</v>
      </c>
      <c r="S531" s="15">
        <v>75</v>
      </c>
      <c r="T531" s="15">
        <v>77</v>
      </c>
      <c r="U531" s="15">
        <v>60</v>
      </c>
      <c r="V531" s="15">
        <v>86</v>
      </c>
      <c r="W531" s="15">
        <v>61</v>
      </c>
      <c r="X531" s="15">
        <v>57</v>
      </c>
      <c r="Y531" s="15">
        <v>68</v>
      </c>
      <c r="Z531" s="15">
        <v>65</v>
      </c>
      <c r="AA531" s="15">
        <v>77</v>
      </c>
      <c r="AB531" s="15">
        <v>82</v>
      </c>
      <c r="AC531" s="15">
        <v>89</v>
      </c>
      <c r="AD531" s="15">
        <v>73</v>
      </c>
      <c r="AE531" s="15">
        <v>79</v>
      </c>
      <c r="AF531" s="15">
        <v>82</v>
      </c>
      <c r="AG531" s="15">
        <v>81</v>
      </c>
      <c r="AH531" s="15">
        <v>85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2</v>
      </c>
      <c r="AP531" s="15">
        <v>6</v>
      </c>
      <c r="AQ531" s="15">
        <v>3</v>
      </c>
      <c r="AR531" t="s">
        <v>1744</v>
      </c>
    </row>
    <row r="532" spans="1:44" x14ac:dyDescent="0.25">
      <c r="A532" s="19">
        <v>531</v>
      </c>
      <c r="B532" s="19" t="s">
        <v>402</v>
      </c>
      <c r="C532" s="20" t="s">
        <v>122</v>
      </c>
      <c r="D532" s="22">
        <f>VLOOKUP(AR:AR,球员!A:F,6,FALSE)</f>
        <v>2</v>
      </c>
      <c r="E532" s="16" t="s">
        <v>743</v>
      </c>
      <c r="F532" s="16" t="s">
        <v>45</v>
      </c>
      <c r="G532" s="16" t="s">
        <v>118</v>
      </c>
      <c r="H532" s="15">
        <v>171</v>
      </c>
      <c r="I532" s="15">
        <v>71</v>
      </c>
      <c r="J532" s="15">
        <v>32</v>
      </c>
      <c r="K532" s="16" t="s">
        <v>47</v>
      </c>
      <c r="L532" s="21">
        <v>80</v>
      </c>
      <c r="M532" s="21">
        <v>29</v>
      </c>
      <c r="N532" s="21">
        <v>88</v>
      </c>
      <c r="O532" s="15">
        <v>56</v>
      </c>
      <c r="P532" s="15">
        <v>77</v>
      </c>
      <c r="Q532" s="15">
        <v>66</v>
      </c>
      <c r="R532" s="15">
        <v>81</v>
      </c>
      <c r="S532" s="15">
        <v>81</v>
      </c>
      <c r="T532" s="15">
        <v>79</v>
      </c>
      <c r="U532" s="15">
        <v>60</v>
      </c>
      <c r="V532" s="15">
        <v>65</v>
      </c>
      <c r="W532" s="15">
        <v>60</v>
      </c>
      <c r="X532" s="15">
        <v>62</v>
      </c>
      <c r="Y532" s="15">
        <v>74</v>
      </c>
      <c r="Z532" s="15">
        <v>78</v>
      </c>
      <c r="AA532" s="15">
        <v>72</v>
      </c>
      <c r="AB532" s="15">
        <v>82</v>
      </c>
      <c r="AC532" s="15">
        <v>80</v>
      </c>
      <c r="AD532" s="15">
        <v>88</v>
      </c>
      <c r="AE532" s="15">
        <v>84</v>
      </c>
      <c r="AF532" s="15">
        <v>78</v>
      </c>
      <c r="AG532" s="15">
        <v>82</v>
      </c>
      <c r="AH532" s="15">
        <v>87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6</v>
      </c>
      <c r="AQ532" s="15">
        <v>2</v>
      </c>
      <c r="AR532" t="s">
        <v>1745</v>
      </c>
    </row>
    <row r="533" spans="1:44" x14ac:dyDescent="0.25">
      <c r="A533" s="19">
        <v>532</v>
      </c>
      <c r="B533" s="19" t="s">
        <v>318</v>
      </c>
      <c r="C533" s="20" t="s">
        <v>82</v>
      </c>
      <c r="D533" s="22">
        <f>VLOOKUP(AR:AR,球员!A:F,6,FALSE)</f>
        <v>2</v>
      </c>
      <c r="E533" s="16" t="s">
        <v>160</v>
      </c>
      <c r="F533" s="16" t="s">
        <v>45</v>
      </c>
      <c r="G533" s="16" t="s">
        <v>52</v>
      </c>
      <c r="H533" s="15">
        <v>187</v>
      </c>
      <c r="I533" s="15">
        <v>78</v>
      </c>
      <c r="J533" s="15">
        <v>30</v>
      </c>
      <c r="K533" s="16" t="s">
        <v>47</v>
      </c>
      <c r="L533" s="21">
        <v>80</v>
      </c>
      <c r="M533" s="21">
        <v>30</v>
      </c>
      <c r="N533" s="21">
        <v>88</v>
      </c>
      <c r="O533" s="15">
        <v>76</v>
      </c>
      <c r="P533" s="15">
        <v>83</v>
      </c>
      <c r="Q533" s="15">
        <v>82</v>
      </c>
      <c r="R533" s="15">
        <v>84</v>
      </c>
      <c r="S533" s="15">
        <v>84</v>
      </c>
      <c r="T533" s="15">
        <v>83</v>
      </c>
      <c r="U533" s="15">
        <v>73</v>
      </c>
      <c r="V533" s="15">
        <v>63</v>
      </c>
      <c r="W533" s="15">
        <v>75</v>
      </c>
      <c r="X533" s="15">
        <v>83</v>
      </c>
      <c r="Y533" s="15">
        <v>74</v>
      </c>
      <c r="Z533" s="15">
        <v>76</v>
      </c>
      <c r="AA533" s="15">
        <v>78</v>
      </c>
      <c r="AB533" s="15">
        <v>66</v>
      </c>
      <c r="AC533" s="15">
        <v>68</v>
      </c>
      <c r="AD533" s="15">
        <v>72</v>
      </c>
      <c r="AE533" s="15">
        <v>74</v>
      </c>
      <c r="AF533" s="15">
        <v>59</v>
      </c>
      <c r="AG533" s="15">
        <v>61</v>
      </c>
      <c r="AH533" s="15">
        <v>60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3</v>
      </c>
      <c r="AP533" s="15">
        <v>5</v>
      </c>
      <c r="AQ533" s="15">
        <v>1</v>
      </c>
      <c r="AR533" t="s">
        <v>1746</v>
      </c>
    </row>
    <row r="534" spans="1:44" x14ac:dyDescent="0.25">
      <c r="A534" s="19">
        <v>533</v>
      </c>
      <c r="B534" s="19" t="s">
        <v>648</v>
      </c>
      <c r="C534" s="20" t="s">
        <v>82</v>
      </c>
      <c r="D534" s="22">
        <f>VLOOKUP(AR:AR,球员!A:F,6,FALSE)</f>
        <v>2</v>
      </c>
      <c r="E534" s="16" t="s">
        <v>382</v>
      </c>
      <c r="F534" s="16" t="s">
        <v>378</v>
      </c>
      <c r="G534" s="16" t="s">
        <v>205</v>
      </c>
      <c r="H534" s="15">
        <v>182</v>
      </c>
      <c r="I534" s="15">
        <v>74</v>
      </c>
      <c r="J534" s="15">
        <v>28</v>
      </c>
      <c r="K534" s="16" t="s">
        <v>47</v>
      </c>
      <c r="L534" s="21">
        <v>80</v>
      </c>
      <c r="M534" s="21">
        <v>31</v>
      </c>
      <c r="N534" s="21">
        <v>88</v>
      </c>
      <c r="O534" s="15">
        <v>77</v>
      </c>
      <c r="P534" s="15">
        <v>85</v>
      </c>
      <c r="Q534" s="15">
        <v>85</v>
      </c>
      <c r="R534" s="15">
        <v>83</v>
      </c>
      <c r="S534" s="15">
        <v>82</v>
      </c>
      <c r="T534" s="15">
        <v>77</v>
      </c>
      <c r="U534" s="15">
        <v>75</v>
      </c>
      <c r="V534" s="15">
        <v>60</v>
      </c>
      <c r="W534" s="15">
        <v>86</v>
      </c>
      <c r="X534" s="15">
        <v>84</v>
      </c>
      <c r="Y534" s="15">
        <v>77</v>
      </c>
      <c r="Z534" s="15">
        <v>83</v>
      </c>
      <c r="AA534" s="15">
        <v>82</v>
      </c>
      <c r="AB534" s="15">
        <v>63</v>
      </c>
      <c r="AC534" s="15">
        <v>62</v>
      </c>
      <c r="AD534" s="15">
        <v>78</v>
      </c>
      <c r="AE534" s="15">
        <v>72</v>
      </c>
      <c r="AF534" s="15">
        <v>50</v>
      </c>
      <c r="AG534" s="15">
        <v>50</v>
      </c>
      <c r="AH534" s="15">
        <v>58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6</v>
      </c>
      <c r="AQ534" s="15">
        <v>2</v>
      </c>
      <c r="AR534" t="s">
        <v>1747</v>
      </c>
    </row>
    <row r="535" spans="1:44" x14ac:dyDescent="0.25">
      <c r="A535" s="19">
        <v>534</v>
      </c>
      <c r="B535" s="19" t="s">
        <v>319</v>
      </c>
      <c r="C535" s="20" t="s">
        <v>122</v>
      </c>
      <c r="D535" s="22">
        <f>VLOOKUP(AR:AR,球员!A:F,6,FALSE)</f>
        <v>2</v>
      </c>
      <c r="E535" s="16" t="s">
        <v>390</v>
      </c>
      <c r="F535" s="16" t="s">
        <v>378</v>
      </c>
      <c r="G535" s="16" t="s">
        <v>80</v>
      </c>
      <c r="H535" s="15">
        <v>196</v>
      </c>
      <c r="I535" s="15">
        <v>75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69</v>
      </c>
      <c r="P535" s="15">
        <v>75</v>
      </c>
      <c r="Q535" s="15">
        <v>70</v>
      </c>
      <c r="R535" s="15">
        <v>78</v>
      </c>
      <c r="S535" s="15">
        <v>79</v>
      </c>
      <c r="T535" s="15">
        <v>77</v>
      </c>
      <c r="U535" s="15">
        <v>65</v>
      </c>
      <c r="V535" s="15">
        <v>86</v>
      </c>
      <c r="W535" s="15">
        <v>60</v>
      </c>
      <c r="X535" s="15">
        <v>70</v>
      </c>
      <c r="Y535" s="15">
        <v>66</v>
      </c>
      <c r="Z535" s="15">
        <v>60</v>
      </c>
      <c r="AA535" s="15">
        <v>83</v>
      </c>
      <c r="AB535" s="15">
        <v>77</v>
      </c>
      <c r="AC535" s="15">
        <v>87</v>
      </c>
      <c r="AD535" s="15">
        <v>68</v>
      </c>
      <c r="AE535" s="15">
        <v>85</v>
      </c>
      <c r="AF535" s="15">
        <v>80</v>
      </c>
      <c r="AG535" s="15">
        <v>79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2</v>
      </c>
      <c r="AO535" s="15">
        <v>2</v>
      </c>
      <c r="AP535" s="15">
        <v>5</v>
      </c>
      <c r="AQ535" s="15">
        <v>3</v>
      </c>
      <c r="AR535" t="s">
        <v>1748</v>
      </c>
    </row>
    <row r="536" spans="1:44" x14ac:dyDescent="0.25">
      <c r="A536" s="15">
        <v>535</v>
      </c>
      <c r="B536" s="15" t="s">
        <v>764</v>
      </c>
      <c r="C536" s="16" t="s">
        <v>70</v>
      </c>
      <c r="D536" s="22" t="e">
        <f>VLOOKUP(AR:AR,球员!A:F,6,FALSE)</f>
        <v>#N/A</v>
      </c>
      <c r="E536" s="16" t="s">
        <v>442</v>
      </c>
      <c r="F536" s="16" t="s">
        <v>365</v>
      </c>
      <c r="G536" s="16" t="s">
        <v>52</v>
      </c>
      <c r="H536" s="15">
        <v>187</v>
      </c>
      <c r="I536" s="15">
        <v>91</v>
      </c>
      <c r="J536" s="15">
        <v>31</v>
      </c>
      <c r="K536" s="16" t="s">
        <v>47</v>
      </c>
      <c r="L536" s="21">
        <v>80</v>
      </c>
      <c r="M536" s="21">
        <v>30</v>
      </c>
      <c r="N536" s="21">
        <v>88</v>
      </c>
      <c r="O536" s="15">
        <v>80</v>
      </c>
      <c r="P536" s="15">
        <v>77</v>
      </c>
      <c r="Q536" s="15">
        <v>74</v>
      </c>
      <c r="R536" s="15">
        <v>70</v>
      </c>
      <c r="S536" s="15">
        <v>75</v>
      </c>
      <c r="T536" s="15">
        <v>70</v>
      </c>
      <c r="U536" s="15">
        <v>80</v>
      </c>
      <c r="V536" s="15">
        <v>85</v>
      </c>
      <c r="W536" s="15">
        <v>67</v>
      </c>
      <c r="X536" s="15">
        <v>75</v>
      </c>
      <c r="Y536" s="15">
        <v>79</v>
      </c>
      <c r="Z536" s="15">
        <v>73</v>
      </c>
      <c r="AA536" s="15">
        <v>86</v>
      </c>
      <c r="AB536" s="15">
        <v>78</v>
      </c>
      <c r="AC536" s="15">
        <v>89</v>
      </c>
      <c r="AD536" s="15">
        <v>75</v>
      </c>
      <c r="AE536" s="15">
        <v>79</v>
      </c>
      <c r="AF536" s="15">
        <v>55</v>
      </c>
      <c r="AG536" s="15">
        <v>52</v>
      </c>
      <c r="AH536" s="15">
        <v>73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3</v>
      </c>
      <c r="AR536" t="s">
        <v>1749</v>
      </c>
    </row>
    <row r="537" spans="1:44" x14ac:dyDescent="0.25">
      <c r="A537" s="19">
        <v>536</v>
      </c>
      <c r="B537" s="19" t="s">
        <v>536</v>
      </c>
      <c r="C537" s="20" t="s">
        <v>85</v>
      </c>
      <c r="D537" s="22">
        <f>VLOOKUP(AR:AR,球员!A:F,6,FALSE)</f>
        <v>2</v>
      </c>
      <c r="E537" s="16" t="s">
        <v>95</v>
      </c>
      <c r="F537" s="16" t="s">
        <v>64</v>
      </c>
      <c r="G537" s="16" t="s">
        <v>52</v>
      </c>
      <c r="H537" s="15">
        <v>181</v>
      </c>
      <c r="I537" s="15">
        <v>79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81</v>
      </c>
      <c r="Q537" s="15">
        <v>85</v>
      </c>
      <c r="R537" s="15">
        <v>84</v>
      </c>
      <c r="S537" s="15">
        <v>78</v>
      </c>
      <c r="T537" s="15">
        <v>75</v>
      </c>
      <c r="U537" s="15">
        <v>73</v>
      </c>
      <c r="V537" s="15">
        <v>65</v>
      </c>
      <c r="W537" s="15">
        <v>80</v>
      </c>
      <c r="X537" s="15">
        <v>82</v>
      </c>
      <c r="Y537" s="15">
        <v>76</v>
      </c>
      <c r="Z537" s="15">
        <v>79</v>
      </c>
      <c r="AA537" s="15">
        <v>82</v>
      </c>
      <c r="AB537" s="15">
        <v>67</v>
      </c>
      <c r="AC537" s="15">
        <v>67</v>
      </c>
      <c r="AD537" s="15">
        <v>75</v>
      </c>
      <c r="AE537" s="15">
        <v>76</v>
      </c>
      <c r="AF537" s="15">
        <v>54</v>
      </c>
      <c r="AG537" s="15">
        <v>56</v>
      </c>
      <c r="AH537" s="15">
        <v>78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1</v>
      </c>
      <c r="AO537" s="15">
        <v>2</v>
      </c>
      <c r="AP537" s="15">
        <v>4</v>
      </c>
      <c r="AQ537" s="15">
        <v>1</v>
      </c>
      <c r="AR537" t="s">
        <v>1750</v>
      </c>
    </row>
    <row r="538" spans="1:44" x14ac:dyDescent="0.25">
      <c r="A538" s="19">
        <v>537</v>
      </c>
      <c r="B538" s="19" t="s">
        <v>539</v>
      </c>
      <c r="C538" s="20" t="s">
        <v>70</v>
      </c>
      <c r="D538" s="22">
        <f>VLOOKUP(AR:AR,球员!A:F,6,FALSE)</f>
        <v>2</v>
      </c>
      <c r="E538" s="16" t="s">
        <v>540</v>
      </c>
      <c r="F538" s="16" t="s">
        <v>153</v>
      </c>
      <c r="G538" s="16" t="s">
        <v>57</v>
      </c>
      <c r="H538" s="15">
        <v>174</v>
      </c>
      <c r="I538" s="15">
        <v>72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88</v>
      </c>
      <c r="O538" s="15">
        <v>78</v>
      </c>
      <c r="P538" s="15">
        <v>83</v>
      </c>
      <c r="Q538" s="15">
        <v>82</v>
      </c>
      <c r="R538" s="15">
        <v>85</v>
      </c>
      <c r="S538" s="15">
        <v>81</v>
      </c>
      <c r="T538" s="15">
        <v>75</v>
      </c>
      <c r="U538" s="15">
        <v>79</v>
      </c>
      <c r="V538" s="15">
        <v>62</v>
      </c>
      <c r="W538" s="15">
        <v>65</v>
      </c>
      <c r="X538" s="15">
        <v>75</v>
      </c>
      <c r="Y538" s="15">
        <v>85</v>
      </c>
      <c r="Z538" s="15">
        <v>88</v>
      </c>
      <c r="AA538" s="15">
        <v>72</v>
      </c>
      <c r="AB538" s="15">
        <v>62</v>
      </c>
      <c r="AC538" s="15">
        <v>70</v>
      </c>
      <c r="AD538" s="15">
        <v>85</v>
      </c>
      <c r="AE538" s="15">
        <v>77</v>
      </c>
      <c r="AF538" s="15">
        <v>62</v>
      </c>
      <c r="AG538" s="15">
        <v>60</v>
      </c>
      <c r="AH538" s="15">
        <v>62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3</v>
      </c>
      <c r="AO538" s="15">
        <v>3</v>
      </c>
      <c r="AP538" s="15">
        <v>5</v>
      </c>
      <c r="AQ538" s="15">
        <v>2</v>
      </c>
      <c r="AR538" t="s">
        <v>1751</v>
      </c>
    </row>
    <row r="539" spans="1:44" x14ac:dyDescent="0.25">
      <c r="A539" s="15">
        <v>538</v>
      </c>
      <c r="B539" s="15" t="s">
        <v>1752</v>
      </c>
      <c r="C539" s="23" t="s">
        <v>70</v>
      </c>
      <c r="D539" s="22" t="e">
        <f>VLOOKUP(AR:AR,球员!A:F,6,FALSE)</f>
        <v>#N/A</v>
      </c>
      <c r="E539" s="16" t="s">
        <v>302</v>
      </c>
      <c r="F539" s="16" t="s">
        <v>225</v>
      </c>
      <c r="G539" s="16" t="s">
        <v>313</v>
      </c>
      <c r="H539" s="15">
        <v>185</v>
      </c>
      <c r="I539" s="15">
        <v>85</v>
      </c>
      <c r="J539" s="15">
        <v>27</v>
      </c>
      <c r="K539" s="16" t="s">
        <v>53</v>
      </c>
      <c r="L539" s="21">
        <v>80</v>
      </c>
      <c r="M539" s="21">
        <v>32</v>
      </c>
      <c r="N539" s="21">
        <v>88</v>
      </c>
      <c r="O539" s="15">
        <v>79</v>
      </c>
      <c r="P539" s="15">
        <v>80</v>
      </c>
      <c r="Q539" s="15">
        <v>76</v>
      </c>
      <c r="R539" s="15">
        <v>74</v>
      </c>
      <c r="S539" s="15">
        <v>72</v>
      </c>
      <c r="T539" s="15">
        <v>72</v>
      </c>
      <c r="U539" s="15">
        <v>81</v>
      </c>
      <c r="V539" s="15">
        <v>80</v>
      </c>
      <c r="W539" s="15">
        <v>55</v>
      </c>
      <c r="X539" s="15">
        <v>64</v>
      </c>
      <c r="Y539" s="15">
        <v>81</v>
      </c>
      <c r="Z539" s="15">
        <v>80</v>
      </c>
      <c r="AA539" s="15">
        <v>83</v>
      </c>
      <c r="AB539" s="15">
        <v>80</v>
      </c>
      <c r="AC539" s="15">
        <v>87</v>
      </c>
      <c r="AD539" s="15">
        <v>77</v>
      </c>
      <c r="AE539" s="15">
        <v>84</v>
      </c>
      <c r="AF539" s="15">
        <v>45</v>
      </c>
      <c r="AG539" s="15">
        <v>44</v>
      </c>
      <c r="AH539" s="15">
        <v>75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5</v>
      </c>
      <c r="AQ539" s="15">
        <v>3</v>
      </c>
      <c r="AR539" t="s">
        <v>1753</v>
      </c>
    </row>
    <row r="540" spans="1:44" x14ac:dyDescent="0.25">
      <c r="A540" s="19">
        <v>539</v>
      </c>
      <c r="B540" s="19" t="s">
        <v>541</v>
      </c>
      <c r="C540" s="20" t="s">
        <v>85</v>
      </c>
      <c r="D540" s="22">
        <f>VLOOKUP(AR:AR,球员!A:F,6,FALSE)</f>
        <v>2</v>
      </c>
      <c r="E540" s="16" t="s">
        <v>364</v>
      </c>
      <c r="F540" s="16" t="s">
        <v>365</v>
      </c>
      <c r="G540" s="16" t="s">
        <v>52</v>
      </c>
      <c r="H540" s="15">
        <v>173</v>
      </c>
      <c r="I540" s="15">
        <v>71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89</v>
      </c>
      <c r="O540" s="15">
        <v>77</v>
      </c>
      <c r="P540" s="15">
        <v>83</v>
      </c>
      <c r="Q540" s="15">
        <v>86</v>
      </c>
      <c r="R540" s="15">
        <v>83</v>
      </c>
      <c r="S540" s="15">
        <v>77</v>
      </c>
      <c r="T540" s="15">
        <v>74</v>
      </c>
      <c r="U540" s="15">
        <v>78</v>
      </c>
      <c r="V540" s="15">
        <v>60</v>
      </c>
      <c r="W540" s="15">
        <v>57</v>
      </c>
      <c r="X540" s="15">
        <v>61</v>
      </c>
      <c r="Y540" s="15">
        <v>87</v>
      </c>
      <c r="Z540" s="15">
        <v>88</v>
      </c>
      <c r="AA540" s="15">
        <v>80</v>
      </c>
      <c r="AB540" s="15">
        <v>81</v>
      </c>
      <c r="AC540" s="15">
        <v>72</v>
      </c>
      <c r="AD540" s="15">
        <v>85</v>
      </c>
      <c r="AE540" s="15">
        <v>79</v>
      </c>
      <c r="AF540" s="15">
        <v>45</v>
      </c>
      <c r="AG540" s="15">
        <v>45</v>
      </c>
      <c r="AH540" s="15">
        <v>49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2</v>
      </c>
      <c r="AP540" s="15">
        <v>6</v>
      </c>
      <c r="AQ540" s="15">
        <v>1</v>
      </c>
      <c r="AR540" t="s">
        <v>1754</v>
      </c>
    </row>
    <row r="541" spans="1:44" x14ac:dyDescent="0.25">
      <c r="A541" s="19">
        <v>540</v>
      </c>
      <c r="B541" s="19" t="s">
        <v>652</v>
      </c>
      <c r="C541" s="20" t="s">
        <v>89</v>
      </c>
      <c r="D541" s="22">
        <f>VLOOKUP(AR:AR,球员!A:F,6,FALSE)</f>
        <v>2</v>
      </c>
      <c r="E541" s="16" t="s">
        <v>585</v>
      </c>
      <c r="F541" s="16" t="s">
        <v>225</v>
      </c>
      <c r="G541" s="16" t="s">
        <v>71</v>
      </c>
      <c r="H541" s="15">
        <v>196</v>
      </c>
      <c r="I541" s="15">
        <v>92</v>
      </c>
      <c r="J541" s="15">
        <v>29</v>
      </c>
      <c r="K541" s="16" t="s">
        <v>47</v>
      </c>
      <c r="L541" s="21">
        <v>80</v>
      </c>
      <c r="M541" s="21">
        <v>31</v>
      </c>
      <c r="N541" s="21">
        <v>88</v>
      </c>
      <c r="O541" s="15">
        <v>64</v>
      </c>
      <c r="P541" s="15">
        <v>70</v>
      </c>
      <c r="Q541" s="15">
        <v>70</v>
      </c>
      <c r="R541" s="15">
        <v>72</v>
      </c>
      <c r="S541" s="15">
        <v>74</v>
      </c>
      <c r="T541" s="15">
        <v>71</v>
      </c>
      <c r="U541" s="15">
        <v>63</v>
      </c>
      <c r="V541" s="15">
        <v>88</v>
      </c>
      <c r="W541" s="15">
        <v>64</v>
      </c>
      <c r="X541" s="15">
        <v>66</v>
      </c>
      <c r="Y541" s="15">
        <v>67</v>
      </c>
      <c r="Z541" s="15">
        <v>60</v>
      </c>
      <c r="AA541" s="15">
        <v>80</v>
      </c>
      <c r="AB541" s="15">
        <v>76</v>
      </c>
      <c r="AC541" s="15">
        <v>90</v>
      </c>
      <c r="AD541" s="15">
        <v>60</v>
      </c>
      <c r="AE541" s="15">
        <v>81</v>
      </c>
      <c r="AF541" s="15">
        <v>81</v>
      </c>
      <c r="AG541" s="15">
        <v>85</v>
      </c>
      <c r="AH541" s="15">
        <v>83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2</v>
      </c>
      <c r="AO541" s="15">
        <v>3</v>
      </c>
      <c r="AP541" s="15">
        <v>6</v>
      </c>
      <c r="AQ541" s="15">
        <v>3</v>
      </c>
      <c r="AR541" t="s">
        <v>1755</v>
      </c>
    </row>
    <row r="542" spans="1:44" x14ac:dyDescent="0.25">
      <c r="A542" s="15">
        <v>541</v>
      </c>
      <c r="B542" s="15" t="s">
        <v>653</v>
      </c>
      <c r="C542" s="16" t="s">
        <v>2048</v>
      </c>
      <c r="D542" s="22" t="e">
        <f>VLOOKUP(AR:AR,球员!A:F,6,FALSE)</f>
        <v>#N/A</v>
      </c>
      <c r="E542" s="16" t="s">
        <v>295</v>
      </c>
      <c r="F542" s="16" t="s">
        <v>273</v>
      </c>
      <c r="G542" s="16" t="s">
        <v>118</v>
      </c>
      <c r="H542" s="15">
        <v>171</v>
      </c>
      <c r="I542" s="15">
        <v>71</v>
      </c>
      <c r="J542" s="15">
        <v>30</v>
      </c>
      <c r="K542" s="16" t="s">
        <v>47</v>
      </c>
      <c r="L542" s="21">
        <v>80</v>
      </c>
      <c r="M542" s="21">
        <v>30</v>
      </c>
      <c r="N542" s="21">
        <v>87</v>
      </c>
      <c r="O542" s="15">
        <v>72</v>
      </c>
      <c r="P542" s="15">
        <v>80</v>
      </c>
      <c r="Q542" s="15">
        <v>73</v>
      </c>
      <c r="R542" s="15">
        <v>77</v>
      </c>
      <c r="S542" s="15">
        <v>82</v>
      </c>
      <c r="T542" s="15">
        <v>80</v>
      </c>
      <c r="U542" s="15">
        <v>66</v>
      </c>
      <c r="V542" s="15">
        <v>63</v>
      </c>
      <c r="W542" s="15">
        <v>73</v>
      </c>
      <c r="X542" s="15">
        <v>72</v>
      </c>
      <c r="Y542" s="15">
        <v>77</v>
      </c>
      <c r="Z542" s="15">
        <v>81</v>
      </c>
      <c r="AA542" s="15">
        <v>80</v>
      </c>
      <c r="AB542" s="15">
        <v>71</v>
      </c>
      <c r="AC542" s="15">
        <v>73</v>
      </c>
      <c r="AD542" s="15">
        <v>70</v>
      </c>
      <c r="AE542" s="15">
        <v>87</v>
      </c>
      <c r="AF542" s="15">
        <v>72</v>
      </c>
      <c r="AG542" s="15">
        <v>70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3</v>
      </c>
      <c r="AO542" s="15">
        <v>2</v>
      </c>
      <c r="AP542" s="15">
        <v>5</v>
      </c>
      <c r="AQ542" s="15">
        <v>2</v>
      </c>
      <c r="AR542" t="s">
        <v>2126</v>
      </c>
    </row>
    <row r="543" spans="1:44" x14ac:dyDescent="0.25">
      <c r="A543" s="15">
        <v>542</v>
      </c>
      <c r="B543" s="15" t="s">
        <v>1756</v>
      </c>
      <c r="C543" s="16" t="s">
        <v>62</v>
      </c>
      <c r="D543" s="22" t="e">
        <f>VLOOKUP(AR:AR,球员!A:F,6,FALSE)</f>
        <v>#N/A</v>
      </c>
      <c r="E543" s="16" t="s">
        <v>364</v>
      </c>
      <c r="F543" s="16" t="s">
        <v>365</v>
      </c>
      <c r="G543" s="16" t="s">
        <v>52</v>
      </c>
      <c r="H543" s="15">
        <v>194</v>
      </c>
      <c r="I543" s="15">
        <v>81</v>
      </c>
      <c r="J543" s="15">
        <v>28</v>
      </c>
      <c r="K543" s="16" t="s">
        <v>47</v>
      </c>
      <c r="L543" s="21">
        <v>80</v>
      </c>
      <c r="M543" s="21">
        <v>31</v>
      </c>
      <c r="N543" s="21">
        <v>86</v>
      </c>
      <c r="O543" s="15">
        <v>42</v>
      </c>
      <c r="P543" s="15">
        <v>58</v>
      </c>
      <c r="Q543" s="15">
        <v>58</v>
      </c>
      <c r="R543" s="15">
        <v>59</v>
      </c>
      <c r="S543" s="15">
        <v>68</v>
      </c>
      <c r="T543" s="15">
        <v>73</v>
      </c>
      <c r="U543" s="15">
        <v>45</v>
      </c>
      <c r="V543" s="15">
        <v>70</v>
      </c>
      <c r="W543" s="15">
        <v>57</v>
      </c>
      <c r="X543" s="15">
        <v>58</v>
      </c>
      <c r="Y543" s="15">
        <v>65</v>
      </c>
      <c r="Z543" s="15">
        <v>68</v>
      </c>
      <c r="AA543" s="15">
        <v>82</v>
      </c>
      <c r="AB543" s="15">
        <v>86</v>
      </c>
      <c r="AC543" s="15">
        <v>87</v>
      </c>
      <c r="AD543" s="15">
        <v>61</v>
      </c>
      <c r="AE543" s="15">
        <v>65</v>
      </c>
      <c r="AF543" s="15">
        <v>55</v>
      </c>
      <c r="AG543" s="15">
        <v>49</v>
      </c>
      <c r="AH543" s="15">
        <v>65</v>
      </c>
      <c r="AI543" s="15">
        <v>86</v>
      </c>
      <c r="AJ543" s="15">
        <v>83</v>
      </c>
      <c r="AK543" s="15">
        <v>86</v>
      </c>
      <c r="AL543" s="15">
        <v>85</v>
      </c>
      <c r="AM543" s="15">
        <v>87</v>
      </c>
      <c r="AN543" s="15">
        <v>2</v>
      </c>
      <c r="AO543" s="15">
        <v>3</v>
      </c>
      <c r="AP543" s="15">
        <v>6</v>
      </c>
      <c r="AQ543" s="15">
        <v>2</v>
      </c>
      <c r="AR543" t="s">
        <v>1757</v>
      </c>
    </row>
    <row r="544" spans="1:44" x14ac:dyDescent="0.25">
      <c r="A544" s="19">
        <v>543</v>
      </c>
      <c r="B544" s="19" t="s">
        <v>655</v>
      </c>
      <c r="C544" s="20" t="s">
        <v>70</v>
      </c>
      <c r="D544" s="22">
        <f>VLOOKUP(AR:AR,球员!A:F,6,FALSE)</f>
        <v>2</v>
      </c>
      <c r="E544" s="16" t="s">
        <v>224</v>
      </c>
      <c r="F544" s="16" t="s">
        <v>225</v>
      </c>
      <c r="G544" s="16" t="s">
        <v>409</v>
      </c>
      <c r="H544" s="15">
        <v>184</v>
      </c>
      <c r="I544" s="15">
        <v>82</v>
      </c>
      <c r="J544" s="15">
        <v>27</v>
      </c>
      <c r="K544" s="16" t="s">
        <v>47</v>
      </c>
      <c r="L544" s="21">
        <v>80</v>
      </c>
      <c r="M544" s="21">
        <v>32</v>
      </c>
      <c r="N544" s="21">
        <v>88</v>
      </c>
      <c r="O544" s="15">
        <v>84</v>
      </c>
      <c r="P544" s="15">
        <v>76</v>
      </c>
      <c r="Q544" s="15">
        <v>78</v>
      </c>
      <c r="R544" s="15">
        <v>72</v>
      </c>
      <c r="S544" s="15">
        <v>74</v>
      </c>
      <c r="T544" s="15">
        <v>62</v>
      </c>
      <c r="U544" s="15">
        <v>81</v>
      </c>
      <c r="V544" s="15">
        <v>79</v>
      </c>
      <c r="W544" s="15">
        <v>62</v>
      </c>
      <c r="X544" s="15">
        <v>63</v>
      </c>
      <c r="Y544" s="15">
        <v>83</v>
      </c>
      <c r="Z544" s="15">
        <v>83</v>
      </c>
      <c r="AA544" s="15">
        <v>84</v>
      </c>
      <c r="AB544" s="15">
        <v>79</v>
      </c>
      <c r="AC544" s="15">
        <v>84</v>
      </c>
      <c r="AD544" s="15">
        <v>64</v>
      </c>
      <c r="AE544" s="15">
        <v>79</v>
      </c>
      <c r="AF544" s="15">
        <v>51</v>
      </c>
      <c r="AG544" s="15">
        <v>52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6</v>
      </c>
      <c r="AQ544" s="15">
        <v>3</v>
      </c>
      <c r="AR544" t="s">
        <v>1758</v>
      </c>
    </row>
    <row r="545" spans="1:44" x14ac:dyDescent="0.25">
      <c r="A545" s="19">
        <v>544</v>
      </c>
      <c r="B545" s="19" t="s">
        <v>657</v>
      </c>
      <c r="C545" s="20" t="s">
        <v>191</v>
      </c>
      <c r="D545" s="22">
        <f>VLOOKUP(AR:AR,球员!A:F,6,FALSE)</f>
        <v>2</v>
      </c>
      <c r="E545" s="16" t="s">
        <v>394</v>
      </c>
      <c r="F545" s="16" t="s">
        <v>51</v>
      </c>
      <c r="G545" s="16" t="s">
        <v>65</v>
      </c>
      <c r="H545" s="15">
        <v>182</v>
      </c>
      <c r="I545" s="15">
        <v>74</v>
      </c>
      <c r="J545" s="15">
        <v>29</v>
      </c>
      <c r="K545" s="16" t="s">
        <v>47</v>
      </c>
      <c r="L545" s="21">
        <v>80</v>
      </c>
      <c r="M545" s="21">
        <v>31</v>
      </c>
      <c r="N545" s="21">
        <v>88</v>
      </c>
      <c r="O545" s="15">
        <v>70</v>
      </c>
      <c r="P545" s="15">
        <v>76</v>
      </c>
      <c r="Q545" s="15">
        <v>73</v>
      </c>
      <c r="R545" s="15">
        <v>64</v>
      </c>
      <c r="S545" s="15">
        <v>82</v>
      </c>
      <c r="T545" s="15">
        <v>78</v>
      </c>
      <c r="U545" s="15">
        <v>72</v>
      </c>
      <c r="V545" s="15">
        <v>65</v>
      </c>
      <c r="W545" s="15">
        <v>65</v>
      </c>
      <c r="X545" s="15">
        <v>74</v>
      </c>
      <c r="Y545" s="15">
        <v>82</v>
      </c>
      <c r="Z545" s="15">
        <v>78</v>
      </c>
      <c r="AA545" s="15">
        <v>68</v>
      </c>
      <c r="AB545" s="15">
        <v>74</v>
      </c>
      <c r="AC545" s="15">
        <v>78</v>
      </c>
      <c r="AD545" s="15">
        <v>65</v>
      </c>
      <c r="AE545" s="15">
        <v>83</v>
      </c>
      <c r="AF545" s="15">
        <v>77</v>
      </c>
      <c r="AG545" s="15">
        <v>77</v>
      </c>
      <c r="AH545" s="15">
        <v>71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3</v>
      </c>
      <c r="AO545" s="15">
        <v>3</v>
      </c>
      <c r="AP545" s="15">
        <v>5</v>
      </c>
      <c r="AQ545" s="15">
        <v>2</v>
      </c>
      <c r="AR545" t="s">
        <v>1759</v>
      </c>
    </row>
    <row r="546" spans="1:44" x14ac:dyDescent="0.25">
      <c r="A546" s="15">
        <v>545</v>
      </c>
      <c r="B546" s="15" t="s">
        <v>744</v>
      </c>
      <c r="C546" s="16" t="s">
        <v>191</v>
      </c>
      <c r="D546" s="22" t="e">
        <f>VLOOKUP(AR:AR,球员!A:F,6,FALSE)</f>
        <v>#N/A</v>
      </c>
      <c r="E546" s="16" t="s">
        <v>138</v>
      </c>
      <c r="F546" s="16" t="s">
        <v>45</v>
      </c>
      <c r="G546" s="16" t="s">
        <v>80</v>
      </c>
      <c r="H546" s="15">
        <v>178</v>
      </c>
      <c r="I546" s="15">
        <v>75</v>
      </c>
      <c r="J546" s="15">
        <v>28</v>
      </c>
      <c r="K546" s="16" t="s">
        <v>47</v>
      </c>
      <c r="L546" s="21">
        <v>80</v>
      </c>
      <c r="M546" s="21">
        <v>31</v>
      </c>
      <c r="N546" s="21">
        <v>89</v>
      </c>
      <c r="O546" s="15">
        <v>72</v>
      </c>
      <c r="P546" s="15">
        <v>75</v>
      </c>
      <c r="Q546" s="15">
        <v>76</v>
      </c>
      <c r="R546" s="15">
        <v>75</v>
      </c>
      <c r="S546" s="15">
        <v>73</v>
      </c>
      <c r="T546" s="15">
        <v>75</v>
      </c>
      <c r="U546" s="15">
        <v>60</v>
      </c>
      <c r="V546" s="15">
        <v>66</v>
      </c>
      <c r="W546" s="15">
        <v>56</v>
      </c>
      <c r="X546" s="15">
        <v>61</v>
      </c>
      <c r="Y546" s="15">
        <v>86</v>
      </c>
      <c r="Z546" s="15">
        <v>85</v>
      </c>
      <c r="AA546" s="15">
        <v>68</v>
      </c>
      <c r="AB546" s="15">
        <v>76</v>
      </c>
      <c r="AC546" s="15">
        <v>75</v>
      </c>
      <c r="AD546" s="15">
        <v>71</v>
      </c>
      <c r="AE546" s="15">
        <v>82</v>
      </c>
      <c r="AF546" s="15">
        <v>76</v>
      </c>
      <c r="AG546" s="15">
        <v>77</v>
      </c>
      <c r="AH546" s="15">
        <v>77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5</v>
      </c>
      <c r="AQ546" s="15">
        <v>2</v>
      </c>
      <c r="AR546" t="s">
        <v>1760</v>
      </c>
    </row>
    <row r="547" spans="1:44" x14ac:dyDescent="0.25">
      <c r="A547" s="19">
        <v>546</v>
      </c>
      <c r="B547" s="19" t="s">
        <v>544</v>
      </c>
      <c r="C547" s="20" t="s">
        <v>122</v>
      </c>
      <c r="D547" s="22">
        <f>VLOOKUP(AR:AR,球员!A:F,6,FALSE)</f>
        <v>2</v>
      </c>
      <c r="E547" s="16" t="s">
        <v>397</v>
      </c>
      <c r="F547" s="16" t="s">
        <v>273</v>
      </c>
      <c r="G547" s="16" t="s">
        <v>474</v>
      </c>
      <c r="H547" s="15">
        <v>181</v>
      </c>
      <c r="I547" s="15">
        <v>76</v>
      </c>
      <c r="J547" s="15">
        <v>30</v>
      </c>
      <c r="K547" s="16" t="s">
        <v>53</v>
      </c>
      <c r="L547" s="21">
        <v>80</v>
      </c>
      <c r="M547" s="21">
        <v>30</v>
      </c>
      <c r="N547" s="21">
        <v>88</v>
      </c>
      <c r="O547" s="15">
        <v>68</v>
      </c>
      <c r="P547" s="15">
        <v>78</v>
      </c>
      <c r="Q547" s="15">
        <v>69</v>
      </c>
      <c r="R547" s="15">
        <v>65</v>
      </c>
      <c r="S547" s="15">
        <v>82</v>
      </c>
      <c r="T547" s="15">
        <v>79</v>
      </c>
      <c r="U547" s="15">
        <v>62</v>
      </c>
      <c r="V547" s="15">
        <v>75</v>
      </c>
      <c r="W547" s="15">
        <v>60</v>
      </c>
      <c r="X547" s="15">
        <v>68</v>
      </c>
      <c r="Y547" s="15">
        <v>73</v>
      </c>
      <c r="Z547" s="15">
        <v>70</v>
      </c>
      <c r="AA547" s="15">
        <v>79</v>
      </c>
      <c r="AB547" s="15">
        <v>77</v>
      </c>
      <c r="AC547" s="15">
        <v>81</v>
      </c>
      <c r="AD547" s="15">
        <v>73</v>
      </c>
      <c r="AE547" s="15">
        <v>85</v>
      </c>
      <c r="AF547" s="15">
        <v>82</v>
      </c>
      <c r="AG547" s="15">
        <v>82</v>
      </c>
      <c r="AH547" s="15">
        <v>84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6</v>
      </c>
      <c r="AQ547" s="15">
        <v>3</v>
      </c>
      <c r="AR547" t="s">
        <v>1761</v>
      </c>
    </row>
    <row r="548" spans="1:44" x14ac:dyDescent="0.25">
      <c r="A548" s="19">
        <v>547</v>
      </c>
      <c r="B548" s="19" t="s">
        <v>410</v>
      </c>
      <c r="C548" s="20" t="s">
        <v>89</v>
      </c>
      <c r="D548" s="22">
        <f>VLOOKUP(AR:AR,球员!A:F,6,FALSE)</f>
        <v>2</v>
      </c>
      <c r="E548" s="16" t="s">
        <v>194</v>
      </c>
      <c r="F548" s="16" t="s">
        <v>56</v>
      </c>
      <c r="G548" s="16" t="s">
        <v>77</v>
      </c>
      <c r="H548" s="15">
        <v>190</v>
      </c>
      <c r="I548" s="15">
        <v>80</v>
      </c>
      <c r="J548" s="15">
        <v>31</v>
      </c>
      <c r="K548" s="16" t="s">
        <v>47</v>
      </c>
      <c r="L548" s="21">
        <v>80</v>
      </c>
      <c r="M548" s="21">
        <v>30</v>
      </c>
      <c r="N548" s="21">
        <v>87</v>
      </c>
      <c r="O548" s="15">
        <v>55</v>
      </c>
      <c r="P548" s="15">
        <v>65</v>
      </c>
      <c r="Q548" s="15">
        <v>61</v>
      </c>
      <c r="R548" s="15">
        <v>58</v>
      </c>
      <c r="S548" s="15">
        <v>74</v>
      </c>
      <c r="T548" s="15">
        <v>73</v>
      </c>
      <c r="U548" s="15">
        <v>60</v>
      </c>
      <c r="V548" s="15">
        <v>88</v>
      </c>
      <c r="W548" s="15">
        <v>55</v>
      </c>
      <c r="X548" s="15">
        <v>60</v>
      </c>
      <c r="Y548" s="15">
        <v>68</v>
      </c>
      <c r="Z548" s="15">
        <v>66</v>
      </c>
      <c r="AA548" s="15">
        <v>70</v>
      </c>
      <c r="AB548" s="15">
        <v>83</v>
      </c>
      <c r="AC548" s="15">
        <v>90</v>
      </c>
      <c r="AD548" s="15">
        <v>63</v>
      </c>
      <c r="AE548" s="15">
        <v>80</v>
      </c>
      <c r="AF548" s="15">
        <v>85</v>
      </c>
      <c r="AG548" s="15">
        <v>85</v>
      </c>
      <c r="AH548" s="15">
        <v>75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7</v>
      </c>
      <c r="AQ548" s="15">
        <v>3</v>
      </c>
      <c r="AR548" t="s">
        <v>1762</v>
      </c>
    </row>
    <row r="549" spans="1:44" x14ac:dyDescent="0.25">
      <c r="A549" s="19">
        <v>548</v>
      </c>
      <c r="B549" s="19" t="s">
        <v>545</v>
      </c>
      <c r="C549" s="34" t="s">
        <v>82</v>
      </c>
      <c r="D549" s="22">
        <f>VLOOKUP(AR:AR,球员!A:F,6,FALSE)</f>
        <v>2</v>
      </c>
      <c r="E549" s="16" t="s">
        <v>306</v>
      </c>
      <c r="F549" s="16" t="s">
        <v>64</v>
      </c>
      <c r="G549" s="16" t="s">
        <v>52</v>
      </c>
      <c r="H549" s="15">
        <v>167</v>
      </c>
      <c r="I549" s="15">
        <v>59</v>
      </c>
      <c r="J549" s="15">
        <v>26</v>
      </c>
      <c r="K549" s="16" t="s">
        <v>47</v>
      </c>
      <c r="L549" s="21">
        <v>80</v>
      </c>
      <c r="M549" s="21">
        <v>33</v>
      </c>
      <c r="N549" s="21">
        <v>88</v>
      </c>
      <c r="O549" s="15">
        <v>77</v>
      </c>
      <c r="P549" s="15">
        <v>85</v>
      </c>
      <c r="Q549" s="15">
        <v>85</v>
      </c>
      <c r="R549" s="15">
        <v>82</v>
      </c>
      <c r="S549" s="15">
        <v>80</v>
      </c>
      <c r="T549" s="15">
        <v>79</v>
      </c>
      <c r="U549" s="15">
        <v>72</v>
      </c>
      <c r="V549" s="15">
        <v>60</v>
      </c>
      <c r="W549" s="15">
        <v>77</v>
      </c>
      <c r="X549" s="15">
        <v>75</v>
      </c>
      <c r="Y549" s="15">
        <v>80</v>
      </c>
      <c r="Z549" s="15">
        <v>86</v>
      </c>
      <c r="AA549" s="15">
        <v>76</v>
      </c>
      <c r="AB549" s="15">
        <v>75</v>
      </c>
      <c r="AC549" s="15">
        <v>55</v>
      </c>
      <c r="AD549" s="15">
        <v>86</v>
      </c>
      <c r="AE549" s="15">
        <v>78</v>
      </c>
      <c r="AF549" s="15">
        <v>50</v>
      </c>
      <c r="AG549" s="15">
        <v>55</v>
      </c>
      <c r="AH549" s="15">
        <v>52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3</v>
      </c>
      <c r="AP549" s="15">
        <v>5</v>
      </c>
      <c r="AQ549" s="15">
        <v>1</v>
      </c>
      <c r="AR549" t="s">
        <v>1763</v>
      </c>
    </row>
    <row r="550" spans="1:44" x14ac:dyDescent="0.25">
      <c r="A550" s="19">
        <v>549</v>
      </c>
      <c r="B550" s="19" t="s">
        <v>660</v>
      </c>
      <c r="C550" s="20" t="s">
        <v>82</v>
      </c>
      <c r="D550" s="22">
        <f>VLOOKUP(AR:AR,球员!A:F,6,FALSE)</f>
        <v>2</v>
      </c>
      <c r="E550" s="16" t="s">
        <v>510</v>
      </c>
      <c r="F550" s="16" t="s">
        <v>45</v>
      </c>
      <c r="G550" s="16" t="s">
        <v>71</v>
      </c>
      <c r="H550" s="15">
        <v>183</v>
      </c>
      <c r="I550" s="15">
        <v>78</v>
      </c>
      <c r="J550" s="15">
        <v>29</v>
      </c>
      <c r="K550" s="16" t="s">
        <v>53</v>
      </c>
      <c r="L550" s="21">
        <v>80</v>
      </c>
      <c r="M550" s="21">
        <v>31</v>
      </c>
      <c r="N550" s="21">
        <v>87</v>
      </c>
      <c r="O550" s="15">
        <v>76</v>
      </c>
      <c r="P550" s="15">
        <v>83</v>
      </c>
      <c r="Q550" s="15">
        <v>82</v>
      </c>
      <c r="R550" s="15">
        <v>79</v>
      </c>
      <c r="S550" s="15">
        <v>82</v>
      </c>
      <c r="T550" s="15">
        <v>79</v>
      </c>
      <c r="U550" s="15">
        <v>77</v>
      </c>
      <c r="V550" s="15">
        <v>65</v>
      </c>
      <c r="W550" s="15">
        <v>80</v>
      </c>
      <c r="X550" s="15">
        <v>80</v>
      </c>
      <c r="Y550" s="15">
        <v>72</v>
      </c>
      <c r="Z550" s="15">
        <v>75</v>
      </c>
      <c r="AA550" s="15">
        <v>81</v>
      </c>
      <c r="AB550" s="15">
        <v>70</v>
      </c>
      <c r="AC550" s="15">
        <v>69</v>
      </c>
      <c r="AD550" s="15">
        <v>78</v>
      </c>
      <c r="AE550" s="15">
        <v>75</v>
      </c>
      <c r="AF550" s="15">
        <v>47</v>
      </c>
      <c r="AG550" s="15">
        <v>52</v>
      </c>
      <c r="AH550" s="15">
        <v>69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5</v>
      </c>
      <c r="AQ550" s="15">
        <v>2</v>
      </c>
      <c r="AR550" t="s">
        <v>1764</v>
      </c>
    </row>
    <row r="551" spans="1:44" x14ac:dyDescent="0.25">
      <c r="A551" s="15">
        <v>550</v>
      </c>
      <c r="B551" s="15" t="s">
        <v>548</v>
      </c>
      <c r="C551" s="16" t="s">
        <v>122</v>
      </c>
      <c r="D551" s="22" t="e">
        <f>VLOOKUP(AR:AR,球员!A:F,6,FALSE)</f>
        <v>#N/A</v>
      </c>
      <c r="E551" s="16" t="s">
        <v>295</v>
      </c>
      <c r="F551" s="16" t="s">
        <v>273</v>
      </c>
      <c r="G551" s="16" t="s">
        <v>68</v>
      </c>
      <c r="H551" s="15">
        <v>185</v>
      </c>
      <c r="I551" s="15">
        <v>81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87</v>
      </c>
      <c r="O551" s="15">
        <v>68</v>
      </c>
      <c r="P551" s="15">
        <v>74</v>
      </c>
      <c r="Q551" s="15">
        <v>67</v>
      </c>
      <c r="R551" s="15">
        <v>71</v>
      </c>
      <c r="S551" s="15">
        <v>80</v>
      </c>
      <c r="T551" s="15">
        <v>76</v>
      </c>
      <c r="U551" s="15">
        <v>66</v>
      </c>
      <c r="V551" s="15">
        <v>80</v>
      </c>
      <c r="W551" s="15">
        <v>59</v>
      </c>
      <c r="X551" s="15">
        <v>69</v>
      </c>
      <c r="Y551" s="15">
        <v>73</v>
      </c>
      <c r="Z551" s="15">
        <v>75</v>
      </c>
      <c r="AA551" s="15">
        <v>81</v>
      </c>
      <c r="AB551" s="15">
        <v>76</v>
      </c>
      <c r="AC551" s="15">
        <v>83</v>
      </c>
      <c r="AD551" s="15">
        <v>64</v>
      </c>
      <c r="AE551" s="15">
        <v>85</v>
      </c>
      <c r="AF551" s="15">
        <v>81</v>
      </c>
      <c r="AG551" s="15">
        <v>84</v>
      </c>
      <c r="AH551" s="15">
        <v>82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1</v>
      </c>
      <c r="AR551" t="s">
        <v>1765</v>
      </c>
    </row>
    <row r="552" spans="1:44" x14ac:dyDescent="0.25">
      <c r="A552" s="19">
        <v>551</v>
      </c>
      <c r="B552" s="19" t="s">
        <v>550</v>
      </c>
      <c r="C552" s="20" t="s">
        <v>89</v>
      </c>
      <c r="D552" s="22">
        <f>VLOOKUP(AR:AR,球员!A:F,6,FALSE)</f>
        <v>2</v>
      </c>
      <c r="E552" s="16" t="s">
        <v>382</v>
      </c>
      <c r="F552" s="16" t="s">
        <v>378</v>
      </c>
      <c r="G552" s="16" t="s">
        <v>60</v>
      </c>
      <c r="H552" s="15">
        <v>184</v>
      </c>
      <c r="I552" s="15">
        <v>73</v>
      </c>
      <c r="J552" s="15">
        <v>30</v>
      </c>
      <c r="K552" s="16" t="s">
        <v>47</v>
      </c>
      <c r="L552" s="21">
        <v>80</v>
      </c>
      <c r="M552" s="21">
        <v>30</v>
      </c>
      <c r="N552" s="21">
        <v>88</v>
      </c>
      <c r="O552" s="15">
        <v>69</v>
      </c>
      <c r="P552" s="15">
        <v>71</v>
      </c>
      <c r="Q552" s="15">
        <v>71</v>
      </c>
      <c r="R552" s="15">
        <v>74</v>
      </c>
      <c r="S552" s="15">
        <v>75</v>
      </c>
      <c r="T552" s="15">
        <v>72</v>
      </c>
      <c r="U552" s="15">
        <v>65</v>
      </c>
      <c r="V552" s="15">
        <v>78</v>
      </c>
      <c r="W552" s="15">
        <v>58</v>
      </c>
      <c r="X552" s="15">
        <v>64</v>
      </c>
      <c r="Y552" s="15">
        <v>82</v>
      </c>
      <c r="Z552" s="15">
        <v>73</v>
      </c>
      <c r="AA552" s="15">
        <v>73</v>
      </c>
      <c r="AB552" s="15">
        <v>83</v>
      </c>
      <c r="AC552" s="15">
        <v>78</v>
      </c>
      <c r="AD552" s="15">
        <v>77</v>
      </c>
      <c r="AE552" s="15">
        <v>86</v>
      </c>
      <c r="AF552" s="15">
        <v>84</v>
      </c>
      <c r="AG552" s="15">
        <v>78</v>
      </c>
      <c r="AH552" s="15">
        <v>81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2</v>
      </c>
      <c r="AP552" s="15">
        <v>6</v>
      </c>
      <c r="AQ552" s="15">
        <v>3</v>
      </c>
      <c r="AR552" t="s">
        <v>1766</v>
      </c>
    </row>
    <row r="553" spans="1:44" x14ac:dyDescent="0.25">
      <c r="A553" s="19">
        <v>552</v>
      </c>
      <c r="B553" s="19" t="s">
        <v>551</v>
      </c>
      <c r="C553" s="20" t="s">
        <v>122</v>
      </c>
      <c r="D553" s="22">
        <f>VLOOKUP(AR:AR,球员!A:F,6,FALSE)</f>
        <v>2</v>
      </c>
      <c r="E553" s="16" t="s">
        <v>412</v>
      </c>
      <c r="F553" s="16" t="s">
        <v>153</v>
      </c>
      <c r="G553" s="16" t="s">
        <v>57</v>
      </c>
      <c r="H553" s="15">
        <v>175</v>
      </c>
      <c r="I553" s="15">
        <v>80</v>
      </c>
      <c r="J553" s="15">
        <v>27</v>
      </c>
      <c r="K553" s="16" t="s">
        <v>47</v>
      </c>
      <c r="L553" s="21">
        <v>80</v>
      </c>
      <c r="M553" s="21">
        <v>32</v>
      </c>
      <c r="N553" s="21">
        <v>88</v>
      </c>
      <c r="O553" s="15">
        <v>66</v>
      </c>
      <c r="P553" s="15">
        <v>76</v>
      </c>
      <c r="Q553" s="15">
        <v>72</v>
      </c>
      <c r="R553" s="15">
        <v>71</v>
      </c>
      <c r="S553" s="15">
        <v>83</v>
      </c>
      <c r="T553" s="15">
        <v>81</v>
      </c>
      <c r="U553" s="15">
        <v>62</v>
      </c>
      <c r="V553" s="15">
        <v>65</v>
      </c>
      <c r="W553" s="15">
        <v>82</v>
      </c>
      <c r="X553" s="15">
        <v>77</v>
      </c>
      <c r="Y553" s="15">
        <v>77</v>
      </c>
      <c r="Z553" s="15">
        <v>73</v>
      </c>
      <c r="AA553" s="15">
        <v>81</v>
      </c>
      <c r="AB553" s="15">
        <v>75</v>
      </c>
      <c r="AC553" s="15">
        <v>70</v>
      </c>
      <c r="AD553" s="15">
        <v>75</v>
      </c>
      <c r="AE553" s="15">
        <v>80</v>
      </c>
      <c r="AF553" s="15">
        <v>79</v>
      </c>
      <c r="AG553" s="15">
        <v>75</v>
      </c>
      <c r="AH553" s="15">
        <v>72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1</v>
      </c>
      <c r="AO553" s="15">
        <v>3</v>
      </c>
      <c r="AP553" s="15">
        <v>5</v>
      </c>
      <c r="AQ553" s="15">
        <v>2</v>
      </c>
      <c r="AR553" t="s">
        <v>2003</v>
      </c>
    </row>
    <row r="554" spans="1:44" x14ac:dyDescent="0.25">
      <c r="A554" s="19">
        <v>553</v>
      </c>
      <c r="B554" s="19" t="s">
        <v>661</v>
      </c>
      <c r="C554" s="20" t="s">
        <v>191</v>
      </c>
      <c r="D554" s="22">
        <f>VLOOKUP(AR:AR,球员!A:F,6,FALSE)</f>
        <v>2</v>
      </c>
      <c r="E554" s="16" t="s">
        <v>44</v>
      </c>
      <c r="F554" s="16" t="s">
        <v>45</v>
      </c>
      <c r="G554" s="16" t="s">
        <v>57</v>
      </c>
      <c r="H554" s="15">
        <v>184</v>
      </c>
      <c r="I554" s="15">
        <v>78</v>
      </c>
      <c r="J554" s="15">
        <v>28</v>
      </c>
      <c r="K554" s="16" t="s">
        <v>47</v>
      </c>
      <c r="L554" s="21">
        <v>80</v>
      </c>
      <c r="M554" s="21">
        <v>31</v>
      </c>
      <c r="N554" s="21">
        <v>88</v>
      </c>
      <c r="O554" s="15">
        <v>75</v>
      </c>
      <c r="P554" s="15">
        <v>78</v>
      </c>
      <c r="Q554" s="15">
        <v>75</v>
      </c>
      <c r="R554" s="15">
        <v>76</v>
      </c>
      <c r="S554" s="15">
        <v>75</v>
      </c>
      <c r="T554" s="15">
        <v>76</v>
      </c>
      <c r="U554" s="15">
        <v>65</v>
      </c>
      <c r="V554" s="15">
        <v>67</v>
      </c>
      <c r="W554" s="15">
        <v>78</v>
      </c>
      <c r="X554" s="15">
        <v>80</v>
      </c>
      <c r="Y554" s="15">
        <v>81</v>
      </c>
      <c r="Z554" s="15">
        <v>76</v>
      </c>
      <c r="AA554" s="15">
        <v>84</v>
      </c>
      <c r="AB554" s="15">
        <v>70</v>
      </c>
      <c r="AC554" s="15">
        <v>75</v>
      </c>
      <c r="AD554" s="15">
        <v>69</v>
      </c>
      <c r="AE554" s="15">
        <v>80</v>
      </c>
      <c r="AF554" s="15">
        <v>70</v>
      </c>
      <c r="AG554" s="15">
        <v>76</v>
      </c>
      <c r="AH554" s="15">
        <v>75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3</v>
      </c>
      <c r="AR554" t="s">
        <v>1767</v>
      </c>
    </row>
    <row r="555" spans="1:44" x14ac:dyDescent="0.25">
      <c r="A555" s="15">
        <v>554</v>
      </c>
      <c r="B555" s="15" t="s">
        <v>662</v>
      </c>
      <c r="C555" s="16" t="s">
        <v>70</v>
      </c>
      <c r="D555" s="22" t="e">
        <f>VLOOKUP(AR:AR,球员!A:F,6,FALSE)</f>
        <v>#N/A</v>
      </c>
      <c r="E555" s="16" t="s">
        <v>231</v>
      </c>
      <c r="F555" s="16" t="s">
        <v>153</v>
      </c>
      <c r="G555" s="16" t="s">
        <v>654</v>
      </c>
      <c r="H555" s="15">
        <v>182</v>
      </c>
      <c r="I555" s="15">
        <v>71</v>
      </c>
      <c r="J555" s="15">
        <v>32</v>
      </c>
      <c r="K555" s="16" t="s">
        <v>47</v>
      </c>
      <c r="L555" s="21">
        <v>80</v>
      </c>
      <c r="M555" s="21">
        <v>29</v>
      </c>
      <c r="N555" s="21">
        <v>87</v>
      </c>
      <c r="O555" s="15">
        <v>80</v>
      </c>
      <c r="P555" s="15">
        <v>81</v>
      </c>
      <c r="Q555" s="15">
        <v>80</v>
      </c>
      <c r="R555" s="15">
        <v>80</v>
      </c>
      <c r="S555" s="15">
        <v>78</v>
      </c>
      <c r="T555" s="15">
        <v>77</v>
      </c>
      <c r="U555" s="15">
        <v>80</v>
      </c>
      <c r="V555" s="15">
        <v>72</v>
      </c>
      <c r="W555" s="15">
        <v>79</v>
      </c>
      <c r="X555" s="15">
        <v>75</v>
      </c>
      <c r="Y555" s="15">
        <v>70</v>
      </c>
      <c r="Z555" s="15">
        <v>73</v>
      </c>
      <c r="AA555" s="15">
        <v>78</v>
      </c>
      <c r="AB555" s="15">
        <v>78</v>
      </c>
      <c r="AC555" s="15">
        <v>73</v>
      </c>
      <c r="AD555" s="15">
        <v>78</v>
      </c>
      <c r="AE555" s="15">
        <v>78</v>
      </c>
      <c r="AF555" s="15">
        <v>52</v>
      </c>
      <c r="AG555" s="15">
        <v>54</v>
      </c>
      <c r="AH555" s="15">
        <v>55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3</v>
      </c>
      <c r="AP555" s="15">
        <v>6</v>
      </c>
      <c r="AQ555" s="15">
        <v>2</v>
      </c>
      <c r="AR555" t="s">
        <v>1768</v>
      </c>
    </row>
    <row r="556" spans="1:44" x14ac:dyDescent="0.25">
      <c r="A556" s="15">
        <v>555</v>
      </c>
      <c r="B556" s="15" t="s">
        <v>663</v>
      </c>
      <c r="C556" s="16" t="s">
        <v>89</v>
      </c>
      <c r="D556" s="22" t="e">
        <f>VLOOKUP(AR:AR,球员!A:F,6,FALSE)</f>
        <v>#N/A</v>
      </c>
      <c r="E556" s="16" t="s">
        <v>302</v>
      </c>
      <c r="F556" s="16" t="s">
        <v>225</v>
      </c>
      <c r="G556" s="16" t="s">
        <v>57</v>
      </c>
      <c r="H556" s="15">
        <v>192</v>
      </c>
      <c r="I556" s="15">
        <v>88</v>
      </c>
      <c r="J556" s="15">
        <v>33</v>
      </c>
      <c r="K556" s="16" t="s">
        <v>47</v>
      </c>
      <c r="L556" s="21">
        <v>80</v>
      </c>
      <c r="M556" s="21">
        <v>27</v>
      </c>
      <c r="N556" s="21">
        <v>87</v>
      </c>
      <c r="O556" s="15">
        <v>60</v>
      </c>
      <c r="P556" s="15">
        <v>70</v>
      </c>
      <c r="Q556" s="15">
        <v>70</v>
      </c>
      <c r="R556" s="15">
        <v>65</v>
      </c>
      <c r="S556" s="15">
        <v>69</v>
      </c>
      <c r="T556" s="15">
        <v>67</v>
      </c>
      <c r="U556" s="15">
        <v>55</v>
      </c>
      <c r="V556" s="15">
        <v>85</v>
      </c>
      <c r="W556" s="15">
        <v>55</v>
      </c>
      <c r="X556" s="15">
        <v>40</v>
      </c>
      <c r="Y556" s="15">
        <v>76</v>
      </c>
      <c r="Z556" s="15">
        <v>77</v>
      </c>
      <c r="AA556" s="15">
        <v>72</v>
      </c>
      <c r="AB556" s="15">
        <v>85</v>
      </c>
      <c r="AC556" s="15">
        <v>87</v>
      </c>
      <c r="AD556" s="15">
        <v>65</v>
      </c>
      <c r="AE556" s="15">
        <v>72</v>
      </c>
      <c r="AF556" s="15">
        <v>85</v>
      </c>
      <c r="AG556" s="15">
        <v>86</v>
      </c>
      <c r="AH556" s="15">
        <v>84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2</v>
      </c>
      <c r="AR556" t="s">
        <v>1769</v>
      </c>
    </row>
    <row r="557" spans="1:44" x14ac:dyDescent="0.25">
      <c r="A557" s="15">
        <v>556</v>
      </c>
      <c r="B557" s="15" t="s">
        <v>664</v>
      </c>
      <c r="C557" s="16" t="s">
        <v>2048</v>
      </c>
      <c r="D557" s="22" t="e">
        <f>VLOOKUP(AR:AR,球员!A:F,6,FALSE)</f>
        <v>#N/A</v>
      </c>
      <c r="E557" s="16" t="s">
        <v>700</v>
      </c>
      <c r="F557" s="16" t="s">
        <v>56</v>
      </c>
      <c r="G557" s="16" t="s">
        <v>80</v>
      </c>
      <c r="H557" s="15">
        <v>180</v>
      </c>
      <c r="I557" s="15">
        <v>74</v>
      </c>
      <c r="J557" s="15">
        <v>29</v>
      </c>
      <c r="K557" s="16" t="s">
        <v>47</v>
      </c>
      <c r="L557" s="21">
        <v>80</v>
      </c>
      <c r="M557" s="21">
        <v>31</v>
      </c>
      <c r="N557" s="21">
        <v>87</v>
      </c>
      <c r="O557" s="15">
        <v>72</v>
      </c>
      <c r="P557" s="15">
        <v>78</v>
      </c>
      <c r="Q557" s="15">
        <v>75</v>
      </c>
      <c r="R557" s="15">
        <v>74</v>
      </c>
      <c r="S557" s="15">
        <v>80</v>
      </c>
      <c r="T557" s="15">
        <v>79</v>
      </c>
      <c r="U557" s="15">
        <v>63</v>
      </c>
      <c r="V557" s="15">
        <v>81</v>
      </c>
      <c r="W557" s="15">
        <v>65</v>
      </c>
      <c r="X557" s="15">
        <v>70</v>
      </c>
      <c r="Y557" s="15">
        <v>76</v>
      </c>
      <c r="Z557" s="15">
        <v>75</v>
      </c>
      <c r="AA557" s="15">
        <v>73</v>
      </c>
      <c r="AB557" s="15">
        <v>86</v>
      </c>
      <c r="AC557" s="15">
        <v>78</v>
      </c>
      <c r="AD557" s="15">
        <v>74</v>
      </c>
      <c r="AE557" s="15">
        <v>85</v>
      </c>
      <c r="AF557" s="15">
        <v>73</v>
      </c>
      <c r="AG557" s="15">
        <v>75</v>
      </c>
      <c r="AH557" s="15">
        <v>76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2</v>
      </c>
      <c r="AP557" s="15">
        <v>6</v>
      </c>
      <c r="AQ557" s="15">
        <v>3</v>
      </c>
      <c r="AR557" t="s">
        <v>2127</v>
      </c>
    </row>
    <row r="558" spans="1:44" x14ac:dyDescent="0.25">
      <c r="A558" s="15">
        <v>557</v>
      </c>
      <c r="B558" s="15" t="s">
        <v>1770</v>
      </c>
      <c r="C558" s="16" t="s">
        <v>70</v>
      </c>
      <c r="D558" s="22" t="e">
        <f>VLOOKUP(AR:AR,球员!A:F,6,FALSE)</f>
        <v>#N/A</v>
      </c>
      <c r="E558" s="16" t="s">
        <v>256</v>
      </c>
      <c r="F558" s="16" t="s">
        <v>45</v>
      </c>
      <c r="G558" s="16" t="s">
        <v>131</v>
      </c>
      <c r="H558" s="15">
        <v>178</v>
      </c>
      <c r="I558" s="15">
        <v>79</v>
      </c>
      <c r="J558" s="15">
        <v>28</v>
      </c>
      <c r="K558" s="16" t="s">
        <v>47</v>
      </c>
      <c r="L558" s="21">
        <v>80</v>
      </c>
      <c r="M558" s="21">
        <v>31</v>
      </c>
      <c r="N558" s="21">
        <v>88</v>
      </c>
      <c r="O558" s="15">
        <v>80</v>
      </c>
      <c r="P558" s="15">
        <v>83</v>
      </c>
      <c r="Q558" s="15">
        <v>80</v>
      </c>
      <c r="R558" s="15">
        <v>79</v>
      </c>
      <c r="S558" s="15">
        <v>71</v>
      </c>
      <c r="T558" s="15">
        <v>65</v>
      </c>
      <c r="U558" s="15">
        <v>78</v>
      </c>
      <c r="V558" s="15">
        <v>69</v>
      </c>
      <c r="W558" s="15">
        <v>75</v>
      </c>
      <c r="X558" s="15">
        <v>70</v>
      </c>
      <c r="Y558" s="15">
        <v>84</v>
      </c>
      <c r="Z558" s="15">
        <v>85</v>
      </c>
      <c r="AA558" s="15">
        <v>84</v>
      </c>
      <c r="AB558" s="15">
        <v>70</v>
      </c>
      <c r="AC558" s="15">
        <v>76</v>
      </c>
      <c r="AD558" s="15">
        <v>82</v>
      </c>
      <c r="AE558" s="15">
        <v>76</v>
      </c>
      <c r="AF558" s="15">
        <v>47</v>
      </c>
      <c r="AG558" s="15">
        <v>49</v>
      </c>
      <c r="AH558" s="15">
        <v>82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1771</v>
      </c>
    </row>
    <row r="559" spans="1:44" x14ac:dyDescent="0.25">
      <c r="A559" s="19">
        <v>558</v>
      </c>
      <c r="B559" s="19" t="s">
        <v>552</v>
      </c>
      <c r="C559" s="20" t="s">
        <v>82</v>
      </c>
      <c r="D559" s="22">
        <f>VLOOKUP(AR:AR,球员!A:F,6,FALSE)</f>
        <v>2</v>
      </c>
      <c r="E559" s="16" t="s">
        <v>74</v>
      </c>
      <c r="F559" s="16" t="s">
        <v>64</v>
      </c>
      <c r="G559" s="16" t="s">
        <v>96</v>
      </c>
      <c r="H559" s="15">
        <v>189</v>
      </c>
      <c r="I559" s="15">
        <v>76</v>
      </c>
      <c r="J559" s="15">
        <v>26</v>
      </c>
      <c r="K559" s="16" t="s">
        <v>47</v>
      </c>
      <c r="L559" s="21">
        <v>80</v>
      </c>
      <c r="M559" s="21">
        <v>33</v>
      </c>
      <c r="N559" s="21">
        <v>89</v>
      </c>
      <c r="O559" s="15">
        <v>73</v>
      </c>
      <c r="P559" s="15">
        <v>85</v>
      </c>
      <c r="Q559" s="15">
        <v>85</v>
      </c>
      <c r="R559" s="15">
        <v>87</v>
      </c>
      <c r="S559" s="15">
        <v>80</v>
      </c>
      <c r="T559" s="15">
        <v>79</v>
      </c>
      <c r="U559" s="15">
        <v>71</v>
      </c>
      <c r="V559" s="15">
        <v>65</v>
      </c>
      <c r="W559" s="15">
        <v>70</v>
      </c>
      <c r="X559" s="15">
        <v>72</v>
      </c>
      <c r="Y559" s="15">
        <v>77</v>
      </c>
      <c r="Z559" s="15">
        <v>77</v>
      </c>
      <c r="AA559" s="15">
        <v>81</v>
      </c>
      <c r="AB559" s="15">
        <v>71</v>
      </c>
      <c r="AC559" s="15">
        <v>79</v>
      </c>
      <c r="AD559" s="15">
        <v>76</v>
      </c>
      <c r="AE559" s="15">
        <v>74</v>
      </c>
      <c r="AF559" s="15">
        <v>60</v>
      </c>
      <c r="AG559" s="15">
        <v>62</v>
      </c>
      <c r="AH559" s="15">
        <v>68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4</v>
      </c>
      <c r="AO559" s="15">
        <v>4</v>
      </c>
      <c r="AP559" s="15">
        <v>5</v>
      </c>
      <c r="AQ559" s="15">
        <v>1</v>
      </c>
      <c r="AR559" t="s">
        <v>1772</v>
      </c>
    </row>
    <row r="560" spans="1:44" x14ac:dyDescent="0.25">
      <c r="A560" s="15">
        <v>559</v>
      </c>
      <c r="B560" s="15" t="s">
        <v>765</v>
      </c>
      <c r="C560" s="16" t="s">
        <v>202</v>
      </c>
      <c r="D560" s="22" t="e">
        <f>VLOOKUP(AR:AR,球员!A:F,6,FALSE)</f>
        <v>#N/A</v>
      </c>
      <c r="E560" s="16" t="s">
        <v>295</v>
      </c>
      <c r="F560" s="16" t="s">
        <v>273</v>
      </c>
      <c r="G560" s="16" t="s">
        <v>68</v>
      </c>
      <c r="H560" s="15">
        <v>184</v>
      </c>
      <c r="I560" s="15">
        <v>80</v>
      </c>
      <c r="J560" s="15">
        <v>29</v>
      </c>
      <c r="K560" s="16" t="s">
        <v>47</v>
      </c>
      <c r="L560" s="21">
        <v>80</v>
      </c>
      <c r="M560" s="21">
        <v>31</v>
      </c>
      <c r="N560" s="21">
        <v>87</v>
      </c>
      <c r="O560" s="15">
        <v>77</v>
      </c>
      <c r="P560" s="15">
        <v>79</v>
      </c>
      <c r="Q560" s="15">
        <v>84</v>
      </c>
      <c r="R560" s="15">
        <v>79</v>
      </c>
      <c r="S560" s="15">
        <v>75</v>
      </c>
      <c r="T560" s="15">
        <v>70</v>
      </c>
      <c r="U560" s="15">
        <v>73</v>
      </c>
      <c r="V560" s="15">
        <v>61</v>
      </c>
      <c r="W560" s="15">
        <v>55</v>
      </c>
      <c r="X560" s="15">
        <v>66</v>
      </c>
      <c r="Y560" s="15">
        <v>90</v>
      </c>
      <c r="Z560" s="15">
        <v>92</v>
      </c>
      <c r="AA560" s="15">
        <v>82</v>
      </c>
      <c r="AB560" s="15">
        <v>66</v>
      </c>
      <c r="AC560" s="15">
        <v>71</v>
      </c>
      <c r="AD560" s="15">
        <v>83</v>
      </c>
      <c r="AE560" s="15">
        <v>77</v>
      </c>
      <c r="AF560" s="15">
        <v>55</v>
      </c>
      <c r="AG560" s="15">
        <v>51</v>
      </c>
      <c r="AH560" s="15">
        <v>66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3</v>
      </c>
      <c r="AP560" s="15">
        <v>5</v>
      </c>
      <c r="AQ560" s="15">
        <v>2</v>
      </c>
      <c r="AR560" t="s">
        <v>1773</v>
      </c>
    </row>
    <row r="561" spans="1:44" x14ac:dyDescent="0.25">
      <c r="A561" s="15">
        <v>560</v>
      </c>
      <c r="B561" s="15" t="s">
        <v>746</v>
      </c>
      <c r="C561" s="16" t="s">
        <v>89</v>
      </c>
      <c r="D561" s="22" t="e">
        <f>VLOOKUP(AR:AR,球员!A:F,6,FALSE)</f>
        <v>#N/A</v>
      </c>
      <c r="E561" s="16" t="s">
        <v>74</v>
      </c>
      <c r="F561" s="16" t="s">
        <v>64</v>
      </c>
      <c r="G561" s="16" t="s">
        <v>80</v>
      </c>
      <c r="H561" s="15">
        <v>190</v>
      </c>
      <c r="I561" s="15">
        <v>96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63</v>
      </c>
      <c r="P561" s="15">
        <v>71</v>
      </c>
      <c r="Q561" s="15">
        <v>62</v>
      </c>
      <c r="R561" s="15">
        <v>64</v>
      </c>
      <c r="S561" s="15">
        <v>67</v>
      </c>
      <c r="T561" s="15">
        <v>65</v>
      </c>
      <c r="U561" s="15">
        <v>57</v>
      </c>
      <c r="V561" s="15">
        <v>80</v>
      </c>
      <c r="W561" s="15">
        <v>63</v>
      </c>
      <c r="X561" s="15">
        <v>65</v>
      </c>
      <c r="Y561" s="15">
        <v>75</v>
      </c>
      <c r="Z561" s="15">
        <v>70</v>
      </c>
      <c r="AA561" s="15">
        <v>73</v>
      </c>
      <c r="AB561" s="15">
        <v>90</v>
      </c>
      <c r="AC561" s="15">
        <v>93</v>
      </c>
      <c r="AD561" s="15">
        <v>64</v>
      </c>
      <c r="AE561" s="15">
        <v>76</v>
      </c>
      <c r="AF561" s="15">
        <v>78</v>
      </c>
      <c r="AG561" s="15">
        <v>81</v>
      </c>
      <c r="AH561" s="15">
        <v>87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1774</v>
      </c>
    </row>
    <row r="562" spans="1:44" x14ac:dyDescent="0.25">
      <c r="A562" s="15">
        <v>561</v>
      </c>
      <c r="B562" s="15" t="s">
        <v>1775</v>
      </c>
      <c r="C562" s="16" t="s">
        <v>191</v>
      </c>
      <c r="D562" s="22" t="e">
        <f>VLOOKUP(AR:AR,球员!A:F,6,FALSE)</f>
        <v>#N/A</v>
      </c>
      <c r="E562" s="16" t="s">
        <v>738</v>
      </c>
      <c r="F562" s="16" t="s">
        <v>56</v>
      </c>
      <c r="G562" s="16" t="s">
        <v>80</v>
      </c>
      <c r="H562" s="15">
        <v>178</v>
      </c>
      <c r="I562" s="15">
        <v>78</v>
      </c>
      <c r="J562" s="15">
        <v>28</v>
      </c>
      <c r="K562" s="16" t="s">
        <v>47</v>
      </c>
      <c r="L562" s="21">
        <v>80</v>
      </c>
      <c r="M562" s="21">
        <v>31</v>
      </c>
      <c r="N562" s="21">
        <v>88</v>
      </c>
      <c r="O562" s="15">
        <v>64</v>
      </c>
      <c r="P562" s="15">
        <v>74</v>
      </c>
      <c r="Q562" s="15">
        <v>72</v>
      </c>
      <c r="R562" s="15">
        <v>74</v>
      </c>
      <c r="S562" s="15">
        <v>70</v>
      </c>
      <c r="T562" s="15">
        <v>77</v>
      </c>
      <c r="U562" s="15">
        <v>61</v>
      </c>
      <c r="V562" s="15">
        <v>64</v>
      </c>
      <c r="W562" s="15">
        <v>77</v>
      </c>
      <c r="X562" s="15">
        <v>79</v>
      </c>
      <c r="Y562" s="15">
        <v>84</v>
      </c>
      <c r="Z562" s="15">
        <v>83</v>
      </c>
      <c r="AA562" s="15">
        <v>81</v>
      </c>
      <c r="AB562" s="15">
        <v>79</v>
      </c>
      <c r="AC562" s="15">
        <v>75</v>
      </c>
      <c r="AD562" s="15">
        <v>80</v>
      </c>
      <c r="AE562" s="15">
        <v>83</v>
      </c>
      <c r="AF562" s="15">
        <v>67</v>
      </c>
      <c r="AG562" s="15">
        <v>70</v>
      </c>
      <c r="AH562" s="15">
        <v>72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3</v>
      </c>
      <c r="AO562" s="15">
        <v>3</v>
      </c>
      <c r="AP562" s="15">
        <v>6</v>
      </c>
      <c r="AQ562" s="15">
        <v>3</v>
      </c>
      <c r="AR562" t="s">
        <v>1776</v>
      </c>
    </row>
    <row r="563" spans="1:44" x14ac:dyDescent="0.25">
      <c r="A563" s="15">
        <v>562</v>
      </c>
      <c r="B563" s="15" t="s">
        <v>727</v>
      </c>
      <c r="C563" s="16" t="s">
        <v>246</v>
      </c>
      <c r="D563" s="22" t="e">
        <f>VLOOKUP(AR:AR,球员!A:F,6,FALSE)</f>
        <v>#N/A</v>
      </c>
      <c r="E563" s="16" t="s">
        <v>309</v>
      </c>
      <c r="F563" s="16" t="s">
        <v>51</v>
      </c>
      <c r="G563" s="16" t="s">
        <v>52</v>
      </c>
      <c r="H563" s="15">
        <v>187</v>
      </c>
      <c r="I563" s="15">
        <v>84</v>
      </c>
      <c r="J563" s="15">
        <v>25</v>
      </c>
      <c r="K563" s="16" t="s">
        <v>47</v>
      </c>
      <c r="L563" s="21">
        <v>80</v>
      </c>
      <c r="M563" s="21">
        <v>35</v>
      </c>
      <c r="N563" s="21">
        <v>88</v>
      </c>
      <c r="O563" s="15">
        <v>79</v>
      </c>
      <c r="P563" s="15">
        <v>78</v>
      </c>
      <c r="Q563" s="15">
        <v>79</v>
      </c>
      <c r="R563" s="15">
        <v>68</v>
      </c>
      <c r="S563" s="15">
        <v>75</v>
      </c>
      <c r="T563" s="15">
        <v>71</v>
      </c>
      <c r="U563" s="15">
        <v>73</v>
      </c>
      <c r="V563" s="15">
        <v>79</v>
      </c>
      <c r="W563" s="15">
        <v>62</v>
      </c>
      <c r="X563" s="15">
        <v>63</v>
      </c>
      <c r="Y563" s="15">
        <v>81</v>
      </c>
      <c r="Z563" s="15">
        <v>85</v>
      </c>
      <c r="AA563" s="15">
        <v>79</v>
      </c>
      <c r="AB563" s="15">
        <v>85</v>
      </c>
      <c r="AC563" s="15">
        <v>82</v>
      </c>
      <c r="AD563" s="15">
        <v>68</v>
      </c>
      <c r="AE563" s="15">
        <v>87</v>
      </c>
      <c r="AF563" s="15">
        <v>69</v>
      </c>
      <c r="AG563" s="15">
        <v>69</v>
      </c>
      <c r="AH563" s="15">
        <v>85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2</v>
      </c>
      <c r="AP563" s="15">
        <v>6</v>
      </c>
      <c r="AQ563" s="15">
        <v>2</v>
      </c>
      <c r="AR563" t="s">
        <v>1777</v>
      </c>
    </row>
    <row r="564" spans="1:44" x14ac:dyDescent="0.25">
      <c r="A564" s="19">
        <v>563</v>
      </c>
      <c r="B564" s="19" t="s">
        <v>558</v>
      </c>
      <c r="C564" s="20" t="s">
        <v>89</v>
      </c>
      <c r="D564" s="22">
        <f>VLOOKUP(AR:AR,球员!A:F,6,FALSE)</f>
        <v>2</v>
      </c>
      <c r="E564" s="16" t="s">
        <v>506</v>
      </c>
      <c r="F564" s="16" t="s">
        <v>51</v>
      </c>
      <c r="G564" s="16" t="s">
        <v>65</v>
      </c>
      <c r="H564" s="15">
        <v>182</v>
      </c>
      <c r="I564" s="15">
        <v>77</v>
      </c>
      <c r="J564" s="15">
        <v>28</v>
      </c>
      <c r="K564" s="16" t="s">
        <v>53</v>
      </c>
      <c r="L564" s="21">
        <v>80</v>
      </c>
      <c r="M564" s="21">
        <v>31</v>
      </c>
      <c r="N564" s="21">
        <v>88</v>
      </c>
      <c r="O564" s="15">
        <v>59</v>
      </c>
      <c r="P564" s="15">
        <v>72</v>
      </c>
      <c r="Q564" s="15">
        <v>64</v>
      </c>
      <c r="R564" s="15">
        <v>61</v>
      </c>
      <c r="S564" s="15">
        <v>76</v>
      </c>
      <c r="T564" s="15">
        <v>80</v>
      </c>
      <c r="U564" s="15">
        <v>60</v>
      </c>
      <c r="V564" s="15">
        <v>81</v>
      </c>
      <c r="W564" s="15">
        <v>80</v>
      </c>
      <c r="X564" s="15">
        <v>72</v>
      </c>
      <c r="Y564" s="15">
        <v>73</v>
      </c>
      <c r="Z564" s="15">
        <v>72</v>
      </c>
      <c r="AA564" s="15">
        <v>80</v>
      </c>
      <c r="AB564" s="15">
        <v>80</v>
      </c>
      <c r="AC564" s="15">
        <v>80</v>
      </c>
      <c r="AD564" s="15">
        <v>68</v>
      </c>
      <c r="AE564" s="15">
        <v>79</v>
      </c>
      <c r="AF564" s="15">
        <v>85</v>
      </c>
      <c r="AG564" s="15">
        <v>84</v>
      </c>
      <c r="AH564" s="15">
        <v>78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2</v>
      </c>
      <c r="AO564" s="15">
        <v>1</v>
      </c>
      <c r="AP564" s="15">
        <v>6</v>
      </c>
      <c r="AQ564" s="15">
        <v>2</v>
      </c>
      <c r="AR564" t="s">
        <v>1778</v>
      </c>
    </row>
    <row r="565" spans="1:44" x14ac:dyDescent="0.25">
      <c r="A565" s="15">
        <v>564</v>
      </c>
      <c r="B565" s="15" t="s">
        <v>747</v>
      </c>
      <c r="C565" s="16" t="s">
        <v>191</v>
      </c>
      <c r="D565" s="22" t="e">
        <f>VLOOKUP(AR:AR,球员!A:F,6,FALSE)</f>
        <v>#N/A</v>
      </c>
      <c r="E565" s="16" t="s">
        <v>44</v>
      </c>
      <c r="F565" s="16" t="s">
        <v>45</v>
      </c>
      <c r="G565" s="16" t="s">
        <v>99</v>
      </c>
      <c r="H565" s="15">
        <v>182</v>
      </c>
      <c r="I565" s="15">
        <v>78</v>
      </c>
      <c r="J565" s="15">
        <v>27</v>
      </c>
      <c r="K565" s="16" t="s">
        <v>47</v>
      </c>
      <c r="L565" s="21">
        <v>80</v>
      </c>
      <c r="M565" s="21">
        <v>32</v>
      </c>
      <c r="N565" s="21">
        <v>88</v>
      </c>
      <c r="O565" s="15">
        <v>66</v>
      </c>
      <c r="P565" s="15">
        <v>72</v>
      </c>
      <c r="Q565" s="15">
        <v>75</v>
      </c>
      <c r="R565" s="15">
        <v>73</v>
      </c>
      <c r="S565" s="15">
        <v>75</v>
      </c>
      <c r="T565" s="15">
        <v>77</v>
      </c>
      <c r="U565" s="15">
        <v>61</v>
      </c>
      <c r="V565" s="15">
        <v>65</v>
      </c>
      <c r="W565" s="15">
        <v>59</v>
      </c>
      <c r="X565" s="15">
        <v>73</v>
      </c>
      <c r="Y565" s="15">
        <v>82</v>
      </c>
      <c r="Z565" s="15">
        <v>80</v>
      </c>
      <c r="AA565" s="15">
        <v>77</v>
      </c>
      <c r="AB565" s="15">
        <v>75</v>
      </c>
      <c r="AC565" s="15">
        <v>75</v>
      </c>
      <c r="AD565" s="15">
        <v>68</v>
      </c>
      <c r="AE565" s="15">
        <v>83</v>
      </c>
      <c r="AF565" s="15">
        <v>78</v>
      </c>
      <c r="AG565" s="15">
        <v>80</v>
      </c>
      <c r="AH565" s="15">
        <v>76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4</v>
      </c>
      <c r="AQ565" s="15">
        <v>2</v>
      </c>
      <c r="AR565" t="s">
        <v>1779</v>
      </c>
    </row>
    <row r="566" spans="1:44" x14ac:dyDescent="0.25">
      <c r="A566" s="19">
        <v>565</v>
      </c>
      <c r="B566" s="19" t="s">
        <v>436</v>
      </c>
      <c r="C566" s="20" t="s">
        <v>43</v>
      </c>
      <c r="D566" s="22">
        <f>VLOOKUP(AR:AR,球员!A:F,6,FALSE)</f>
        <v>2</v>
      </c>
      <c r="E566" s="16" t="s">
        <v>437</v>
      </c>
      <c r="F566" s="16" t="s">
        <v>56</v>
      </c>
      <c r="G566" s="16" t="s">
        <v>283</v>
      </c>
      <c r="H566" s="15">
        <v>177</v>
      </c>
      <c r="I566" s="15">
        <v>70</v>
      </c>
      <c r="J566" s="15">
        <v>32</v>
      </c>
      <c r="K566" s="16" t="s">
        <v>47</v>
      </c>
      <c r="L566" s="21">
        <v>80</v>
      </c>
      <c r="M566" s="21">
        <v>29</v>
      </c>
      <c r="N566" s="21">
        <v>87</v>
      </c>
      <c r="O566" s="15">
        <v>78</v>
      </c>
      <c r="P566" s="15">
        <v>79</v>
      </c>
      <c r="Q566" s="15">
        <v>83</v>
      </c>
      <c r="R566" s="15">
        <v>82</v>
      </c>
      <c r="S566" s="15">
        <v>72</v>
      </c>
      <c r="T566" s="15">
        <v>62</v>
      </c>
      <c r="U566" s="15">
        <v>80</v>
      </c>
      <c r="V566" s="15">
        <v>62</v>
      </c>
      <c r="W566" s="15">
        <v>75</v>
      </c>
      <c r="X566" s="15">
        <v>71</v>
      </c>
      <c r="Y566" s="15">
        <v>87</v>
      </c>
      <c r="Z566" s="15">
        <v>90</v>
      </c>
      <c r="AA566" s="15">
        <v>82</v>
      </c>
      <c r="AB566" s="15">
        <v>70</v>
      </c>
      <c r="AC566" s="15">
        <v>63</v>
      </c>
      <c r="AD566" s="15">
        <v>74</v>
      </c>
      <c r="AE566" s="15">
        <v>76</v>
      </c>
      <c r="AF566" s="15">
        <v>52</v>
      </c>
      <c r="AG566" s="15">
        <v>55</v>
      </c>
      <c r="AH566" s="15">
        <v>60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3</v>
      </c>
      <c r="AP566" s="15">
        <v>6</v>
      </c>
      <c r="AQ566" s="15">
        <v>2</v>
      </c>
      <c r="AR566" t="s">
        <v>1780</v>
      </c>
    </row>
    <row r="567" spans="1:44" x14ac:dyDescent="0.25">
      <c r="A567" s="15">
        <v>566</v>
      </c>
      <c r="B567" s="15" t="s">
        <v>438</v>
      </c>
      <c r="C567" s="23" t="s">
        <v>82</v>
      </c>
      <c r="D567" s="22" t="e">
        <f>VLOOKUP(AR:AR,球员!A:F,6,FALSE)</f>
        <v>#N/A</v>
      </c>
      <c r="E567" s="16" t="s">
        <v>309</v>
      </c>
      <c r="F567" s="16" t="s">
        <v>51</v>
      </c>
      <c r="G567" s="16" t="s">
        <v>99</v>
      </c>
      <c r="H567" s="15">
        <v>187</v>
      </c>
      <c r="I567" s="15">
        <v>80</v>
      </c>
      <c r="J567" s="15">
        <v>30</v>
      </c>
      <c r="K567" s="16" t="s">
        <v>53</v>
      </c>
      <c r="L567" s="21">
        <v>80</v>
      </c>
      <c r="M567" s="21">
        <v>30</v>
      </c>
      <c r="N567" s="21">
        <v>88</v>
      </c>
      <c r="O567" s="15">
        <v>77</v>
      </c>
      <c r="P567" s="15">
        <v>92</v>
      </c>
      <c r="Q567" s="15">
        <v>92</v>
      </c>
      <c r="R567" s="15">
        <v>84</v>
      </c>
      <c r="S567" s="15">
        <v>77</v>
      </c>
      <c r="T567" s="15">
        <v>74</v>
      </c>
      <c r="U567" s="15">
        <v>73</v>
      </c>
      <c r="V567" s="15">
        <v>63</v>
      </c>
      <c r="W567" s="15">
        <v>70</v>
      </c>
      <c r="X567" s="15">
        <v>75</v>
      </c>
      <c r="Y567" s="15">
        <v>69</v>
      </c>
      <c r="Z567" s="15">
        <v>68</v>
      </c>
      <c r="AA567" s="15">
        <v>68</v>
      </c>
      <c r="AB567" s="15">
        <v>70</v>
      </c>
      <c r="AC567" s="15">
        <v>75</v>
      </c>
      <c r="AD567" s="15">
        <v>86</v>
      </c>
      <c r="AE567" s="15">
        <v>70</v>
      </c>
      <c r="AF567" s="15">
        <v>50</v>
      </c>
      <c r="AG567" s="15">
        <v>61</v>
      </c>
      <c r="AH567" s="15">
        <v>75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1</v>
      </c>
      <c r="AO567" s="15">
        <v>1</v>
      </c>
      <c r="AP567" s="15">
        <v>5</v>
      </c>
      <c r="AQ567" s="15">
        <v>3</v>
      </c>
      <c r="AR567" t="s">
        <v>1781</v>
      </c>
    </row>
    <row r="568" spans="1:44" x14ac:dyDescent="0.25">
      <c r="A568" s="15">
        <v>567</v>
      </c>
      <c r="B568" s="15" t="s">
        <v>665</v>
      </c>
      <c r="C568" s="16" t="s">
        <v>89</v>
      </c>
      <c r="D568" s="22" t="e">
        <f>VLOOKUP(AR:AR,球员!A:F,6,FALSE)</f>
        <v>#N/A</v>
      </c>
      <c r="E568" s="16" t="s">
        <v>666</v>
      </c>
      <c r="F568" s="16" t="s">
        <v>427</v>
      </c>
      <c r="G568" s="16" t="s">
        <v>52</v>
      </c>
      <c r="H568" s="15">
        <v>187</v>
      </c>
      <c r="I568" s="15">
        <v>84</v>
      </c>
      <c r="J568" s="15">
        <v>31</v>
      </c>
      <c r="K568" s="16" t="s">
        <v>53</v>
      </c>
      <c r="L568" s="21">
        <v>80</v>
      </c>
      <c r="M568" s="21">
        <v>30</v>
      </c>
      <c r="N568" s="21">
        <v>87</v>
      </c>
      <c r="O568" s="15">
        <v>63</v>
      </c>
      <c r="P568" s="15">
        <v>74</v>
      </c>
      <c r="Q568" s="15">
        <v>76</v>
      </c>
      <c r="R568" s="15">
        <v>70</v>
      </c>
      <c r="S568" s="15">
        <v>77</v>
      </c>
      <c r="T568" s="15">
        <v>79</v>
      </c>
      <c r="U568" s="15">
        <v>64</v>
      </c>
      <c r="V568" s="15">
        <v>81</v>
      </c>
      <c r="W568" s="15">
        <v>70</v>
      </c>
      <c r="X568" s="15">
        <v>65</v>
      </c>
      <c r="Y568" s="15">
        <v>75</v>
      </c>
      <c r="Z568" s="15">
        <v>76</v>
      </c>
      <c r="AA568" s="15">
        <v>72</v>
      </c>
      <c r="AB568" s="15">
        <v>79</v>
      </c>
      <c r="AC568" s="15">
        <v>79</v>
      </c>
      <c r="AD568" s="15">
        <v>75</v>
      </c>
      <c r="AE568" s="15">
        <v>77</v>
      </c>
      <c r="AF568" s="15">
        <v>83</v>
      </c>
      <c r="AG568" s="15">
        <v>86</v>
      </c>
      <c r="AH568" s="15">
        <v>73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2</v>
      </c>
      <c r="AP568" s="15">
        <v>7</v>
      </c>
      <c r="AQ568" s="15">
        <v>2</v>
      </c>
      <c r="AR568" t="s">
        <v>1782</v>
      </c>
    </row>
    <row r="569" spans="1:44" x14ac:dyDescent="0.25">
      <c r="A569" s="15">
        <v>568</v>
      </c>
      <c r="B569" s="15" t="s">
        <v>748</v>
      </c>
      <c r="C569" s="16" t="s">
        <v>70</v>
      </c>
      <c r="D569" s="22" t="e">
        <f>VLOOKUP(AR:AR,球员!A:F,6,FALSE)</f>
        <v>#N/A</v>
      </c>
      <c r="E569" s="16" t="s">
        <v>749</v>
      </c>
      <c r="F569" s="16" t="s">
        <v>650</v>
      </c>
      <c r="G569" s="16" t="s">
        <v>52</v>
      </c>
      <c r="H569" s="15">
        <v>176</v>
      </c>
      <c r="I569" s="15">
        <v>72</v>
      </c>
      <c r="J569" s="15">
        <v>31</v>
      </c>
      <c r="K569" s="16" t="s">
        <v>47</v>
      </c>
      <c r="L569" s="21">
        <v>80</v>
      </c>
      <c r="M569" s="21">
        <v>30</v>
      </c>
      <c r="N569" s="21">
        <v>88</v>
      </c>
      <c r="O569" s="15">
        <v>85</v>
      </c>
      <c r="P569" s="15">
        <v>75</v>
      </c>
      <c r="Q569" s="15">
        <v>75</v>
      </c>
      <c r="R569" s="15">
        <v>78</v>
      </c>
      <c r="S569" s="15">
        <v>67</v>
      </c>
      <c r="T569" s="15">
        <v>65</v>
      </c>
      <c r="U569" s="15">
        <v>84</v>
      </c>
      <c r="V569" s="15">
        <v>72</v>
      </c>
      <c r="W569" s="15">
        <v>70</v>
      </c>
      <c r="X569" s="15">
        <v>73</v>
      </c>
      <c r="Y569" s="15">
        <v>78</v>
      </c>
      <c r="Z569" s="15">
        <v>80</v>
      </c>
      <c r="AA569" s="15">
        <v>75</v>
      </c>
      <c r="AB569" s="15">
        <v>75</v>
      </c>
      <c r="AC569" s="15">
        <v>74</v>
      </c>
      <c r="AD569" s="15">
        <v>80</v>
      </c>
      <c r="AE569" s="15">
        <v>81</v>
      </c>
      <c r="AF569" s="15">
        <v>50</v>
      </c>
      <c r="AG569" s="15">
        <v>53</v>
      </c>
      <c r="AH569" s="15">
        <v>80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3</v>
      </c>
      <c r="AO569" s="15">
        <v>3</v>
      </c>
      <c r="AP569" s="15">
        <v>7</v>
      </c>
      <c r="AQ569" s="15">
        <v>3</v>
      </c>
      <c r="AR569" t="s">
        <v>1783</v>
      </c>
    </row>
    <row r="570" spans="1:44" x14ac:dyDescent="0.25">
      <c r="A570" s="19">
        <v>569</v>
      </c>
      <c r="B570" s="19" t="s">
        <v>560</v>
      </c>
      <c r="C570" s="20" t="s">
        <v>2048</v>
      </c>
      <c r="D570" s="22">
        <f>VLOOKUP(AR:AR,球员!A:F,6,FALSE)</f>
        <v>2</v>
      </c>
      <c r="E570" s="16" t="s">
        <v>140</v>
      </c>
      <c r="F570" s="16" t="s">
        <v>45</v>
      </c>
      <c r="G570" s="16" t="s">
        <v>71</v>
      </c>
      <c r="H570" s="15">
        <v>187</v>
      </c>
      <c r="I570" s="15">
        <v>81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75</v>
      </c>
      <c r="P570" s="15">
        <v>78</v>
      </c>
      <c r="Q570" s="15">
        <v>79</v>
      </c>
      <c r="R570" s="15">
        <v>77</v>
      </c>
      <c r="S570" s="15">
        <v>80</v>
      </c>
      <c r="T570" s="15">
        <v>78</v>
      </c>
      <c r="U570" s="15">
        <v>68</v>
      </c>
      <c r="V570" s="15">
        <v>83</v>
      </c>
      <c r="W570" s="15">
        <v>65</v>
      </c>
      <c r="X570" s="15">
        <v>66</v>
      </c>
      <c r="Y570" s="15">
        <v>76</v>
      </c>
      <c r="Z570" s="15">
        <v>72</v>
      </c>
      <c r="AA570" s="15">
        <v>82</v>
      </c>
      <c r="AB570" s="15">
        <v>77</v>
      </c>
      <c r="AC570" s="15">
        <v>80</v>
      </c>
      <c r="AD570" s="15">
        <v>69</v>
      </c>
      <c r="AE570" s="15">
        <v>83</v>
      </c>
      <c r="AF570" s="15">
        <v>75</v>
      </c>
      <c r="AG570" s="15">
        <v>78</v>
      </c>
      <c r="AH570" s="15">
        <v>83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2</v>
      </c>
      <c r="AO570" s="15">
        <v>3</v>
      </c>
      <c r="AP570" s="15">
        <v>5</v>
      </c>
      <c r="AQ570" s="15">
        <v>3</v>
      </c>
      <c r="AR570" t="s">
        <v>2128</v>
      </c>
    </row>
    <row r="571" spans="1:44" x14ac:dyDescent="0.25">
      <c r="A571" s="15">
        <v>570</v>
      </c>
      <c r="B571" s="15" t="s">
        <v>750</v>
      </c>
      <c r="C571" s="23" t="s">
        <v>89</v>
      </c>
      <c r="D571" s="22" t="e">
        <f>VLOOKUP(AR:AR,球员!A:F,6,FALSE)</f>
        <v>#N/A</v>
      </c>
      <c r="E571" s="16" t="s">
        <v>369</v>
      </c>
      <c r="F571" s="16" t="s">
        <v>51</v>
      </c>
      <c r="G571" s="16" t="s">
        <v>186</v>
      </c>
      <c r="H571" s="15">
        <v>184</v>
      </c>
      <c r="I571" s="15">
        <v>78</v>
      </c>
      <c r="J571" s="15">
        <v>28</v>
      </c>
      <c r="K571" s="16" t="s">
        <v>47</v>
      </c>
      <c r="L571" s="21">
        <v>80</v>
      </c>
      <c r="M571" s="21">
        <v>31</v>
      </c>
      <c r="N571" s="21">
        <v>88</v>
      </c>
      <c r="O571" s="15">
        <v>66</v>
      </c>
      <c r="P571" s="15">
        <v>80</v>
      </c>
      <c r="Q571" s="15">
        <v>68</v>
      </c>
      <c r="R571" s="15">
        <v>66</v>
      </c>
      <c r="S571" s="15">
        <v>81</v>
      </c>
      <c r="T571" s="15">
        <v>78</v>
      </c>
      <c r="U571" s="15">
        <v>66</v>
      </c>
      <c r="V571" s="15">
        <v>82</v>
      </c>
      <c r="W571" s="15">
        <v>55</v>
      </c>
      <c r="X571" s="15">
        <v>71</v>
      </c>
      <c r="Y571" s="15">
        <v>79</v>
      </c>
      <c r="Z571" s="15">
        <v>78</v>
      </c>
      <c r="AA571" s="15">
        <v>58</v>
      </c>
      <c r="AB571" s="15">
        <v>82</v>
      </c>
      <c r="AC571" s="15">
        <v>77</v>
      </c>
      <c r="AD571" s="15">
        <v>69</v>
      </c>
      <c r="AE571" s="15">
        <v>84</v>
      </c>
      <c r="AF571" s="15">
        <v>82</v>
      </c>
      <c r="AG571" s="15">
        <v>84</v>
      </c>
      <c r="AH571" s="15">
        <v>78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7</v>
      </c>
      <c r="AQ571" s="15">
        <v>3</v>
      </c>
      <c r="AR571" t="s">
        <v>1784</v>
      </c>
    </row>
    <row r="572" spans="1:44" x14ac:dyDescent="0.25">
      <c r="A572" s="15">
        <v>571</v>
      </c>
      <c r="B572" s="15" t="s">
        <v>271</v>
      </c>
      <c r="C572" s="16" t="s">
        <v>62</v>
      </c>
      <c r="D572" s="22" t="e">
        <f>VLOOKUP(AR:AR,球员!A:F,6,FALSE)</f>
        <v>#N/A</v>
      </c>
      <c r="E572" s="16" t="s">
        <v>1922</v>
      </c>
      <c r="F572" s="16" t="s">
        <v>64</v>
      </c>
      <c r="G572" s="16" t="s">
        <v>68</v>
      </c>
      <c r="H572" s="15">
        <v>196</v>
      </c>
      <c r="I572" s="15">
        <v>95</v>
      </c>
      <c r="J572" s="15">
        <v>31</v>
      </c>
      <c r="K572" s="16" t="s">
        <v>47</v>
      </c>
      <c r="L572" s="21">
        <v>80</v>
      </c>
      <c r="M572" s="21">
        <v>30</v>
      </c>
      <c r="N572" s="21">
        <v>86</v>
      </c>
      <c r="O572" s="15">
        <v>42</v>
      </c>
      <c r="P572" s="15">
        <v>60</v>
      </c>
      <c r="Q572" s="15">
        <v>54</v>
      </c>
      <c r="R572" s="15">
        <v>46</v>
      </c>
      <c r="S572" s="15">
        <v>58</v>
      </c>
      <c r="T572" s="15">
        <v>69</v>
      </c>
      <c r="U572" s="15">
        <v>47</v>
      </c>
      <c r="V572" s="15">
        <v>70</v>
      </c>
      <c r="W572" s="15">
        <v>57</v>
      </c>
      <c r="X572" s="15">
        <v>47</v>
      </c>
      <c r="Y572" s="15">
        <v>70</v>
      </c>
      <c r="Z572" s="15">
        <v>68</v>
      </c>
      <c r="AA572" s="15">
        <v>84</v>
      </c>
      <c r="AB572" s="15">
        <v>75</v>
      </c>
      <c r="AC572" s="15">
        <v>92</v>
      </c>
      <c r="AD572" s="15">
        <v>70</v>
      </c>
      <c r="AE572" s="15">
        <v>66</v>
      </c>
      <c r="AF572" s="15">
        <v>57</v>
      </c>
      <c r="AG572" s="15">
        <v>49</v>
      </c>
      <c r="AH572" s="15">
        <v>47</v>
      </c>
      <c r="AI572" s="15">
        <v>86</v>
      </c>
      <c r="AJ572" s="15">
        <v>86</v>
      </c>
      <c r="AK572" s="15">
        <v>85</v>
      </c>
      <c r="AL572" s="15">
        <v>84</v>
      </c>
      <c r="AM572" s="15">
        <v>87</v>
      </c>
      <c r="AN572" s="15">
        <v>1</v>
      </c>
      <c r="AO572" s="15">
        <v>1</v>
      </c>
      <c r="AP572" s="15">
        <v>5</v>
      </c>
      <c r="AQ572" s="15">
        <v>3</v>
      </c>
      <c r="AR572" t="s">
        <v>1785</v>
      </c>
    </row>
    <row r="573" spans="1:44" x14ac:dyDescent="0.25">
      <c r="A573" s="19">
        <v>572</v>
      </c>
      <c r="B573" s="19" t="s">
        <v>2004</v>
      </c>
      <c r="C573" s="20" t="s">
        <v>103</v>
      </c>
      <c r="D573" s="22">
        <f>VLOOKUP(AR:AR,球员!A:F,6,FALSE)</f>
        <v>2</v>
      </c>
      <c r="E573" s="16" t="s">
        <v>309</v>
      </c>
      <c r="F573" s="16" t="s">
        <v>51</v>
      </c>
      <c r="G573" s="16" t="s">
        <v>65</v>
      </c>
      <c r="H573" s="15">
        <v>176</v>
      </c>
      <c r="I573" s="15">
        <v>67</v>
      </c>
      <c r="J573" s="15">
        <v>30</v>
      </c>
      <c r="K573" s="16" t="s">
        <v>53</v>
      </c>
      <c r="L573" s="21">
        <v>80</v>
      </c>
      <c r="M573" s="21">
        <v>30</v>
      </c>
      <c r="N573" s="21">
        <v>87</v>
      </c>
      <c r="O573" s="15">
        <v>79</v>
      </c>
      <c r="P573" s="15">
        <v>83</v>
      </c>
      <c r="Q573" s="15">
        <v>74</v>
      </c>
      <c r="R573" s="15">
        <v>71</v>
      </c>
      <c r="S573" s="15">
        <v>80</v>
      </c>
      <c r="T573" s="15">
        <v>70</v>
      </c>
      <c r="U573" s="15">
        <v>64</v>
      </c>
      <c r="V573" s="15">
        <v>62</v>
      </c>
      <c r="W573" s="15">
        <v>65</v>
      </c>
      <c r="X573" s="15">
        <v>78</v>
      </c>
      <c r="Y573" s="15">
        <v>84</v>
      </c>
      <c r="Z573" s="15">
        <v>81</v>
      </c>
      <c r="AA573" s="15">
        <v>83</v>
      </c>
      <c r="AB573" s="15">
        <v>66</v>
      </c>
      <c r="AC573" s="15">
        <v>73</v>
      </c>
      <c r="AD573" s="15">
        <v>67</v>
      </c>
      <c r="AE573" s="15">
        <v>78</v>
      </c>
      <c r="AF573" s="15">
        <v>82</v>
      </c>
      <c r="AG573" s="15">
        <v>76</v>
      </c>
      <c r="AH573" s="15">
        <v>74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4</v>
      </c>
      <c r="AQ573" s="15">
        <v>1</v>
      </c>
      <c r="AR573" t="s">
        <v>2005</v>
      </c>
    </row>
    <row r="574" spans="1:44" x14ac:dyDescent="0.25">
      <c r="A574" s="19">
        <v>573</v>
      </c>
      <c r="B574" s="19" t="s">
        <v>669</v>
      </c>
      <c r="C574" s="20" t="s">
        <v>191</v>
      </c>
      <c r="D574" s="22">
        <f>VLOOKUP(AR:AR,球员!A:F,6,FALSE)</f>
        <v>2</v>
      </c>
      <c r="E574" s="16" t="s">
        <v>1893</v>
      </c>
      <c r="F574" s="16" t="s">
        <v>51</v>
      </c>
      <c r="G574" s="16" t="s">
        <v>65</v>
      </c>
      <c r="H574" s="15">
        <v>174</v>
      </c>
      <c r="I574" s="15">
        <v>69</v>
      </c>
      <c r="J574" s="15">
        <v>28</v>
      </c>
      <c r="K574" s="16" t="s">
        <v>47</v>
      </c>
      <c r="L574" s="21">
        <v>80</v>
      </c>
      <c r="M574" s="21">
        <v>31</v>
      </c>
      <c r="N574" s="21">
        <v>88</v>
      </c>
      <c r="O574" s="15">
        <v>66</v>
      </c>
      <c r="P574" s="15">
        <v>80</v>
      </c>
      <c r="Q574" s="15">
        <v>70</v>
      </c>
      <c r="R574" s="15">
        <v>73</v>
      </c>
      <c r="S574" s="15">
        <v>70</v>
      </c>
      <c r="T574" s="15">
        <v>80</v>
      </c>
      <c r="U574" s="15">
        <v>58</v>
      </c>
      <c r="V574" s="15">
        <v>66</v>
      </c>
      <c r="W574" s="15">
        <v>58</v>
      </c>
      <c r="X574" s="15">
        <v>78</v>
      </c>
      <c r="Y574" s="15">
        <v>79</v>
      </c>
      <c r="Z574" s="15">
        <v>78</v>
      </c>
      <c r="AA574" s="15">
        <v>74</v>
      </c>
      <c r="AB574" s="15">
        <v>81</v>
      </c>
      <c r="AC574" s="15">
        <v>69</v>
      </c>
      <c r="AD574" s="15">
        <v>65</v>
      </c>
      <c r="AE574" s="15">
        <v>90</v>
      </c>
      <c r="AF574" s="15">
        <v>77</v>
      </c>
      <c r="AG574" s="15">
        <v>82</v>
      </c>
      <c r="AH574" s="15">
        <v>77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1</v>
      </c>
      <c r="AP574" s="15">
        <v>6</v>
      </c>
      <c r="AQ574" s="15">
        <v>2</v>
      </c>
      <c r="AR574" t="s">
        <v>1786</v>
      </c>
    </row>
    <row r="575" spans="1:44" x14ac:dyDescent="0.25">
      <c r="A575" s="15">
        <v>574</v>
      </c>
      <c r="B575" s="15" t="s">
        <v>670</v>
      </c>
      <c r="C575" s="16" t="s">
        <v>191</v>
      </c>
      <c r="D575" s="22" t="e">
        <f>VLOOKUP(AR:AR,球员!A:F,6,FALSE)</f>
        <v>#N/A</v>
      </c>
      <c r="E575" s="16" t="s">
        <v>295</v>
      </c>
      <c r="F575" s="16" t="s">
        <v>273</v>
      </c>
      <c r="G575" s="16" t="s">
        <v>68</v>
      </c>
      <c r="H575" s="15">
        <v>176</v>
      </c>
      <c r="I575" s="15">
        <v>67</v>
      </c>
      <c r="J575" s="15">
        <v>25</v>
      </c>
      <c r="K575" s="16" t="s">
        <v>47</v>
      </c>
      <c r="L575" s="21">
        <v>80</v>
      </c>
      <c r="M575" s="21">
        <v>35</v>
      </c>
      <c r="N575" s="21">
        <v>89</v>
      </c>
      <c r="O575" s="15">
        <v>72</v>
      </c>
      <c r="P575" s="15">
        <v>80</v>
      </c>
      <c r="Q575" s="15">
        <v>82</v>
      </c>
      <c r="R575" s="15">
        <v>78</v>
      </c>
      <c r="S575" s="15">
        <v>73</v>
      </c>
      <c r="T575" s="15">
        <v>76</v>
      </c>
      <c r="U575" s="15">
        <v>67</v>
      </c>
      <c r="V575" s="15">
        <v>60</v>
      </c>
      <c r="W575" s="15">
        <v>60</v>
      </c>
      <c r="X575" s="15">
        <v>74</v>
      </c>
      <c r="Y575" s="15">
        <v>87</v>
      </c>
      <c r="Z575" s="15">
        <v>88</v>
      </c>
      <c r="AA575" s="15">
        <v>75</v>
      </c>
      <c r="AB575" s="15">
        <v>71</v>
      </c>
      <c r="AC575" s="15">
        <v>61</v>
      </c>
      <c r="AD575" s="15">
        <v>81</v>
      </c>
      <c r="AE575" s="15">
        <v>86</v>
      </c>
      <c r="AF575" s="15">
        <v>65</v>
      </c>
      <c r="AG575" s="15">
        <v>67</v>
      </c>
      <c r="AH575" s="15">
        <v>69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5</v>
      </c>
      <c r="AQ575" s="15">
        <v>1</v>
      </c>
      <c r="AR575" t="s">
        <v>1787</v>
      </c>
    </row>
    <row r="576" spans="1:44" x14ac:dyDescent="0.25">
      <c r="A576" s="15">
        <v>575</v>
      </c>
      <c r="B576" s="15" t="s">
        <v>751</v>
      </c>
      <c r="C576" s="16" t="s">
        <v>103</v>
      </c>
      <c r="D576" s="22" t="e">
        <f>VLOOKUP(AR:AR,球员!A:F,6,FALSE)</f>
        <v>#N/A</v>
      </c>
      <c r="E576" s="16" t="s">
        <v>63</v>
      </c>
      <c r="F576" s="16" t="s">
        <v>64</v>
      </c>
      <c r="G576" s="16" t="s">
        <v>96</v>
      </c>
      <c r="H576" s="15">
        <v>185</v>
      </c>
      <c r="I576" s="15">
        <v>81</v>
      </c>
      <c r="J576" s="15">
        <v>24</v>
      </c>
      <c r="K576" s="16" t="s">
        <v>53</v>
      </c>
      <c r="L576" s="21">
        <v>80</v>
      </c>
      <c r="M576" s="21">
        <v>37</v>
      </c>
      <c r="N576" s="21">
        <v>90</v>
      </c>
      <c r="O576" s="15">
        <v>71</v>
      </c>
      <c r="P576" s="15">
        <v>77</v>
      </c>
      <c r="Q576" s="15">
        <v>79</v>
      </c>
      <c r="R576" s="15">
        <v>70</v>
      </c>
      <c r="S576" s="15">
        <v>76</v>
      </c>
      <c r="T576" s="15">
        <v>79</v>
      </c>
      <c r="U576" s="15">
        <v>55</v>
      </c>
      <c r="V576" s="15">
        <v>73</v>
      </c>
      <c r="W576" s="15">
        <v>62</v>
      </c>
      <c r="X576" s="15">
        <v>72</v>
      </c>
      <c r="Y576" s="15">
        <v>84</v>
      </c>
      <c r="Z576" s="15">
        <v>83</v>
      </c>
      <c r="AA576" s="15">
        <v>65</v>
      </c>
      <c r="AB576" s="15">
        <v>71</v>
      </c>
      <c r="AC576" s="15">
        <v>74</v>
      </c>
      <c r="AD576" s="15">
        <v>70</v>
      </c>
      <c r="AE576" s="15">
        <v>79</v>
      </c>
      <c r="AF576" s="15">
        <v>79</v>
      </c>
      <c r="AG576" s="15">
        <v>76</v>
      </c>
      <c r="AH576" s="15">
        <v>75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1</v>
      </c>
      <c r="AO576" s="15">
        <v>2</v>
      </c>
      <c r="AP576" s="15">
        <v>6</v>
      </c>
      <c r="AQ576" s="15">
        <v>1</v>
      </c>
      <c r="AR576" t="s">
        <v>1788</v>
      </c>
    </row>
    <row r="577" spans="1:44" x14ac:dyDescent="0.25">
      <c r="A577" s="19">
        <v>576</v>
      </c>
      <c r="B577" s="19" t="s">
        <v>449</v>
      </c>
      <c r="C577" s="20" t="s">
        <v>89</v>
      </c>
      <c r="D577" s="22">
        <f>VLOOKUP(AR:AR,球员!A:F,6,FALSE)</f>
        <v>2</v>
      </c>
      <c r="E577" s="16" t="s">
        <v>1912</v>
      </c>
      <c r="F577" s="16" t="s">
        <v>427</v>
      </c>
      <c r="G577" s="16" t="s">
        <v>57</v>
      </c>
      <c r="H577" s="15">
        <v>190</v>
      </c>
      <c r="I577" s="15">
        <v>84</v>
      </c>
      <c r="J577" s="15">
        <v>34</v>
      </c>
      <c r="K577" s="16" t="s">
        <v>47</v>
      </c>
      <c r="L577" s="21">
        <v>80</v>
      </c>
      <c r="M577" s="21">
        <v>26</v>
      </c>
      <c r="N577" s="21">
        <v>87</v>
      </c>
      <c r="O577" s="15">
        <v>63</v>
      </c>
      <c r="P577" s="15">
        <v>77</v>
      </c>
      <c r="Q577" s="15">
        <v>73</v>
      </c>
      <c r="R577" s="15">
        <v>76</v>
      </c>
      <c r="S577" s="15">
        <v>79</v>
      </c>
      <c r="T577" s="15">
        <v>81</v>
      </c>
      <c r="U577" s="15">
        <v>64</v>
      </c>
      <c r="V577" s="15">
        <v>78</v>
      </c>
      <c r="W577" s="15">
        <v>72</v>
      </c>
      <c r="X577" s="15">
        <v>71</v>
      </c>
      <c r="Y577" s="15">
        <v>77</v>
      </c>
      <c r="Z577" s="15">
        <v>72</v>
      </c>
      <c r="AA577" s="15">
        <v>74</v>
      </c>
      <c r="AB577" s="15">
        <v>78</v>
      </c>
      <c r="AC577" s="15">
        <v>78</v>
      </c>
      <c r="AD577" s="15">
        <v>75</v>
      </c>
      <c r="AE577" s="15">
        <v>78</v>
      </c>
      <c r="AF577" s="15">
        <v>86</v>
      </c>
      <c r="AG577" s="15">
        <v>81</v>
      </c>
      <c r="AH577" s="15">
        <v>80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2</v>
      </c>
      <c r="AO577" s="15">
        <v>3</v>
      </c>
      <c r="AP577" s="15">
        <v>6</v>
      </c>
      <c r="AQ577" s="15">
        <v>2</v>
      </c>
      <c r="AR577" t="s">
        <v>1789</v>
      </c>
    </row>
    <row r="578" spans="1:44" x14ac:dyDescent="0.25">
      <c r="A578" s="19">
        <v>577</v>
      </c>
      <c r="B578" s="19" t="s">
        <v>2006</v>
      </c>
      <c r="C578" s="20" t="s">
        <v>70</v>
      </c>
      <c r="D578" s="22">
        <f>VLOOKUP(AR:AR,球员!A:F,6,FALSE)</f>
        <v>2</v>
      </c>
      <c r="E578" s="16" t="s">
        <v>86</v>
      </c>
      <c r="F578" s="16" t="s">
        <v>64</v>
      </c>
      <c r="G578" s="16" t="s">
        <v>75</v>
      </c>
      <c r="H578" s="15">
        <v>185</v>
      </c>
      <c r="I578" s="15">
        <v>75</v>
      </c>
      <c r="J578" s="15">
        <v>24</v>
      </c>
      <c r="K578" s="16" t="s">
        <v>47</v>
      </c>
      <c r="L578" s="21">
        <v>80</v>
      </c>
      <c r="M578" s="21">
        <v>37</v>
      </c>
      <c r="N578" s="21">
        <v>89</v>
      </c>
      <c r="O578" s="15">
        <v>80</v>
      </c>
      <c r="P578" s="15">
        <v>78</v>
      </c>
      <c r="Q578" s="15">
        <v>79</v>
      </c>
      <c r="R578" s="15">
        <v>77</v>
      </c>
      <c r="S578" s="15">
        <v>74</v>
      </c>
      <c r="T578" s="15">
        <v>72</v>
      </c>
      <c r="U578" s="15">
        <v>80</v>
      </c>
      <c r="V578" s="15">
        <v>81</v>
      </c>
      <c r="W578" s="15">
        <v>65</v>
      </c>
      <c r="X578" s="15">
        <v>76</v>
      </c>
      <c r="Y578" s="15">
        <v>86</v>
      </c>
      <c r="Z578" s="15">
        <v>87</v>
      </c>
      <c r="AA578" s="15">
        <v>79</v>
      </c>
      <c r="AB578" s="15">
        <v>76</v>
      </c>
      <c r="AC578" s="15">
        <v>78</v>
      </c>
      <c r="AD578" s="15">
        <v>75</v>
      </c>
      <c r="AE578" s="15">
        <v>79</v>
      </c>
      <c r="AF578" s="15">
        <v>45</v>
      </c>
      <c r="AG578" s="15">
        <v>48</v>
      </c>
      <c r="AH578" s="15">
        <v>70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5</v>
      </c>
      <c r="AQ578" s="15">
        <v>2</v>
      </c>
      <c r="AR578" t="s">
        <v>2007</v>
      </c>
    </row>
    <row r="579" spans="1:44" x14ac:dyDescent="0.25">
      <c r="A579" s="15">
        <v>578</v>
      </c>
      <c r="B579" s="15" t="s">
        <v>2008</v>
      </c>
      <c r="C579" s="16" t="s">
        <v>2048</v>
      </c>
      <c r="D579" s="22" t="e">
        <f>VLOOKUP(AR:AR,球员!A:F,6,FALSE)</f>
        <v>#N/A</v>
      </c>
      <c r="E579" s="16" t="s">
        <v>394</v>
      </c>
      <c r="F579" s="16" t="s">
        <v>51</v>
      </c>
      <c r="G579" s="16" t="s">
        <v>65</v>
      </c>
      <c r="H579" s="15">
        <v>178</v>
      </c>
      <c r="I579" s="15">
        <v>75</v>
      </c>
      <c r="J579" s="15">
        <v>28</v>
      </c>
      <c r="K579" s="16" t="s">
        <v>47</v>
      </c>
      <c r="L579" s="21">
        <v>80</v>
      </c>
      <c r="M579" s="21">
        <v>31</v>
      </c>
      <c r="N579" s="21">
        <v>88</v>
      </c>
      <c r="O579" s="15">
        <v>68</v>
      </c>
      <c r="P579" s="15">
        <v>86</v>
      </c>
      <c r="Q579" s="15">
        <v>75</v>
      </c>
      <c r="R579" s="15">
        <v>74</v>
      </c>
      <c r="S579" s="15">
        <v>86</v>
      </c>
      <c r="T579" s="15">
        <v>84</v>
      </c>
      <c r="U579" s="15">
        <v>69</v>
      </c>
      <c r="V579" s="15">
        <v>67</v>
      </c>
      <c r="W579" s="15">
        <v>68</v>
      </c>
      <c r="X579" s="15">
        <v>70</v>
      </c>
      <c r="Y579" s="15">
        <v>75</v>
      </c>
      <c r="Z579" s="15">
        <v>76</v>
      </c>
      <c r="AA579" s="15">
        <v>84</v>
      </c>
      <c r="AB579" s="15">
        <v>74</v>
      </c>
      <c r="AC579" s="15">
        <v>77</v>
      </c>
      <c r="AD579" s="15">
        <v>72</v>
      </c>
      <c r="AE579" s="15">
        <v>80</v>
      </c>
      <c r="AF579" s="15">
        <v>65</v>
      </c>
      <c r="AG579" s="15">
        <v>60</v>
      </c>
      <c r="AH579" s="15">
        <v>69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3</v>
      </c>
      <c r="AO579" s="15">
        <v>3</v>
      </c>
      <c r="AP579" s="15">
        <v>4</v>
      </c>
      <c r="AQ579" s="15">
        <v>1</v>
      </c>
      <c r="AR579" t="s">
        <v>2129</v>
      </c>
    </row>
    <row r="580" spans="1:44" x14ac:dyDescent="0.25">
      <c r="A580" s="19">
        <v>579</v>
      </c>
      <c r="B580" s="19" t="s">
        <v>572</v>
      </c>
      <c r="C580" s="20" t="s">
        <v>89</v>
      </c>
      <c r="D580" s="22">
        <f>VLOOKUP(AR:AR,球员!A:F,6,FALSE)</f>
        <v>2</v>
      </c>
      <c r="E580" s="16" t="s">
        <v>194</v>
      </c>
      <c r="F580" s="16" t="s">
        <v>56</v>
      </c>
      <c r="G580" s="16" t="s">
        <v>57</v>
      </c>
      <c r="H580" s="15">
        <v>184</v>
      </c>
      <c r="I580" s="15">
        <v>77</v>
      </c>
      <c r="J580" s="15">
        <v>27</v>
      </c>
      <c r="K580" s="16" t="s">
        <v>47</v>
      </c>
      <c r="L580" s="21">
        <v>80</v>
      </c>
      <c r="M580" s="21">
        <v>32</v>
      </c>
      <c r="N580" s="21">
        <v>87</v>
      </c>
      <c r="O580" s="15">
        <v>56</v>
      </c>
      <c r="P580" s="15">
        <v>67</v>
      </c>
      <c r="Q580" s="15">
        <v>68</v>
      </c>
      <c r="R580" s="15">
        <v>59</v>
      </c>
      <c r="S580" s="15">
        <v>75</v>
      </c>
      <c r="T580" s="15">
        <v>75</v>
      </c>
      <c r="U580" s="15">
        <v>55</v>
      </c>
      <c r="V580" s="15">
        <v>85</v>
      </c>
      <c r="W580" s="15">
        <v>66</v>
      </c>
      <c r="X580" s="15">
        <v>62</v>
      </c>
      <c r="Y580" s="15">
        <v>78</v>
      </c>
      <c r="Z580" s="15">
        <v>77</v>
      </c>
      <c r="AA580" s="15">
        <v>80</v>
      </c>
      <c r="AB580" s="15">
        <v>85</v>
      </c>
      <c r="AC580" s="15">
        <v>80</v>
      </c>
      <c r="AD580" s="15">
        <v>70</v>
      </c>
      <c r="AE580" s="15">
        <v>80</v>
      </c>
      <c r="AF580" s="15">
        <v>85</v>
      </c>
      <c r="AG580" s="15">
        <v>83</v>
      </c>
      <c r="AH580" s="15">
        <v>65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2</v>
      </c>
      <c r="AP580" s="15">
        <v>6</v>
      </c>
      <c r="AQ580" s="15">
        <v>3</v>
      </c>
      <c r="AR580" t="s">
        <v>1790</v>
      </c>
    </row>
    <row r="581" spans="1:44" x14ac:dyDescent="0.25">
      <c r="A581" s="19">
        <v>580</v>
      </c>
      <c r="B581" s="19" t="s">
        <v>674</v>
      </c>
      <c r="C581" s="20" t="s">
        <v>89</v>
      </c>
      <c r="D581" s="22">
        <f>VLOOKUP(AR:AR,球员!A:F,6,FALSE)</f>
        <v>2</v>
      </c>
      <c r="E581" s="16" t="s">
        <v>249</v>
      </c>
      <c r="F581" s="16" t="s">
        <v>51</v>
      </c>
      <c r="G581" s="16" t="s">
        <v>57</v>
      </c>
      <c r="H581" s="15">
        <v>185</v>
      </c>
      <c r="I581" s="15">
        <v>72</v>
      </c>
      <c r="J581" s="15">
        <v>29</v>
      </c>
      <c r="K581" s="16" t="s">
        <v>47</v>
      </c>
      <c r="L581" s="21">
        <v>80</v>
      </c>
      <c r="M581" s="21">
        <v>31</v>
      </c>
      <c r="N581" s="21">
        <v>87</v>
      </c>
      <c r="O581" s="15">
        <v>64</v>
      </c>
      <c r="P581" s="15">
        <v>68</v>
      </c>
      <c r="Q581" s="15">
        <v>63</v>
      </c>
      <c r="R581" s="15">
        <v>58</v>
      </c>
      <c r="S581" s="15">
        <v>74</v>
      </c>
      <c r="T581" s="15">
        <v>74</v>
      </c>
      <c r="U581" s="15">
        <v>60</v>
      </c>
      <c r="V581" s="15">
        <v>80</v>
      </c>
      <c r="W581" s="15">
        <v>59</v>
      </c>
      <c r="X581" s="15">
        <v>60</v>
      </c>
      <c r="Y581" s="15">
        <v>74</v>
      </c>
      <c r="Z581" s="15">
        <v>73</v>
      </c>
      <c r="AA581" s="15">
        <v>71</v>
      </c>
      <c r="AB581" s="15">
        <v>80</v>
      </c>
      <c r="AC581" s="15">
        <v>81</v>
      </c>
      <c r="AD581" s="15">
        <v>74</v>
      </c>
      <c r="AE581" s="15">
        <v>78</v>
      </c>
      <c r="AF581" s="15">
        <v>85</v>
      </c>
      <c r="AG581" s="15">
        <v>90</v>
      </c>
      <c r="AH581" s="15">
        <v>88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1</v>
      </c>
      <c r="AO581" s="15">
        <v>1</v>
      </c>
      <c r="AP581" s="15">
        <v>6</v>
      </c>
      <c r="AQ581" s="15">
        <v>1</v>
      </c>
      <c r="AR581" t="s">
        <v>1791</v>
      </c>
    </row>
    <row r="582" spans="1:44" x14ac:dyDescent="0.25">
      <c r="A582" s="15">
        <v>581</v>
      </c>
      <c r="B582" s="15" t="s">
        <v>675</v>
      </c>
      <c r="C582" s="23" t="s">
        <v>85</v>
      </c>
      <c r="D582" s="22" t="e">
        <f>VLOOKUP(AR:AR,球员!A:F,6,FALSE)</f>
        <v>#N/A</v>
      </c>
      <c r="E582" s="16" t="s">
        <v>676</v>
      </c>
      <c r="F582" s="16" t="s">
        <v>45</v>
      </c>
      <c r="G582" s="16" t="s">
        <v>99</v>
      </c>
      <c r="H582" s="15">
        <v>183</v>
      </c>
      <c r="I582" s="15">
        <v>72</v>
      </c>
      <c r="J582" s="15">
        <v>25</v>
      </c>
      <c r="K582" s="16" t="s">
        <v>53</v>
      </c>
      <c r="L582" s="21">
        <v>80</v>
      </c>
      <c r="M582" s="21">
        <v>35</v>
      </c>
      <c r="N582" s="21">
        <v>90</v>
      </c>
      <c r="O582" s="15">
        <v>80</v>
      </c>
      <c r="P582" s="15">
        <v>80</v>
      </c>
      <c r="Q582" s="15">
        <v>81</v>
      </c>
      <c r="R582" s="15">
        <v>79</v>
      </c>
      <c r="S582" s="15">
        <v>76</v>
      </c>
      <c r="T582" s="15">
        <v>78</v>
      </c>
      <c r="U582" s="15">
        <v>77</v>
      </c>
      <c r="V582" s="15">
        <v>64</v>
      </c>
      <c r="W582" s="15">
        <v>78</v>
      </c>
      <c r="X582" s="15">
        <v>79</v>
      </c>
      <c r="Y582" s="15">
        <v>82</v>
      </c>
      <c r="Z582" s="15">
        <v>83</v>
      </c>
      <c r="AA582" s="15">
        <v>80</v>
      </c>
      <c r="AB582" s="15">
        <v>66</v>
      </c>
      <c r="AC582" s="15">
        <v>68</v>
      </c>
      <c r="AD582" s="15">
        <v>78</v>
      </c>
      <c r="AE582" s="15">
        <v>81</v>
      </c>
      <c r="AF582" s="15">
        <v>49</v>
      </c>
      <c r="AG582" s="15">
        <v>44</v>
      </c>
      <c r="AH582" s="15">
        <v>64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3</v>
      </c>
      <c r="AP582" s="15">
        <v>4</v>
      </c>
      <c r="AQ582" s="15">
        <v>1</v>
      </c>
      <c r="AR582" t="s">
        <v>1792</v>
      </c>
    </row>
    <row r="583" spans="1:44" x14ac:dyDescent="0.25">
      <c r="A583" s="15">
        <v>582</v>
      </c>
      <c r="B583" s="15" t="s">
        <v>1793</v>
      </c>
      <c r="C583" s="16" t="s">
        <v>70</v>
      </c>
      <c r="D583" s="22" t="e">
        <f>VLOOKUP(AR:AR,球员!A:F,6,FALSE)</f>
        <v>#N/A</v>
      </c>
      <c r="E583" s="16" t="s">
        <v>603</v>
      </c>
      <c r="F583" s="16" t="s">
        <v>45</v>
      </c>
      <c r="G583" s="16" t="s">
        <v>99</v>
      </c>
      <c r="H583" s="15">
        <v>188</v>
      </c>
      <c r="I583" s="15">
        <v>85</v>
      </c>
      <c r="J583" s="15">
        <v>31</v>
      </c>
      <c r="K583" s="16" t="s">
        <v>47</v>
      </c>
      <c r="L583" s="21">
        <v>80</v>
      </c>
      <c r="M583" s="21">
        <v>30</v>
      </c>
      <c r="N583" s="21">
        <v>87</v>
      </c>
      <c r="O583" s="15">
        <v>84</v>
      </c>
      <c r="P583" s="15">
        <v>77</v>
      </c>
      <c r="Q583" s="15">
        <v>75</v>
      </c>
      <c r="R583" s="15">
        <v>69</v>
      </c>
      <c r="S583" s="15">
        <v>72</v>
      </c>
      <c r="T583" s="15">
        <v>66</v>
      </c>
      <c r="U583" s="15">
        <v>84</v>
      </c>
      <c r="V583" s="15">
        <v>90</v>
      </c>
      <c r="W583" s="15">
        <v>61</v>
      </c>
      <c r="X583" s="15">
        <v>68</v>
      </c>
      <c r="Y583" s="15">
        <v>72</v>
      </c>
      <c r="Z583" s="15">
        <v>75</v>
      </c>
      <c r="AA583" s="15">
        <v>82</v>
      </c>
      <c r="AB583" s="15">
        <v>88</v>
      </c>
      <c r="AC583" s="15">
        <v>85</v>
      </c>
      <c r="AD583" s="15">
        <v>66</v>
      </c>
      <c r="AE583" s="15">
        <v>79</v>
      </c>
      <c r="AF583" s="15">
        <v>45</v>
      </c>
      <c r="AG583" s="15">
        <v>47</v>
      </c>
      <c r="AH583" s="15">
        <v>61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5</v>
      </c>
      <c r="AQ583" s="15">
        <v>1</v>
      </c>
      <c r="AR583" t="s">
        <v>1794</v>
      </c>
    </row>
    <row r="584" spans="1:44" x14ac:dyDescent="0.25">
      <c r="A584" s="15">
        <v>583</v>
      </c>
      <c r="B584" s="15" t="s">
        <v>2009</v>
      </c>
      <c r="C584" s="16" t="s">
        <v>2048</v>
      </c>
      <c r="D584" s="22" t="e">
        <f>VLOOKUP(AR:AR,球员!A:F,6,FALSE)</f>
        <v>#N/A</v>
      </c>
      <c r="E584" s="16" t="s">
        <v>354</v>
      </c>
      <c r="F584" s="16" t="s">
        <v>64</v>
      </c>
      <c r="G584" s="16" t="s">
        <v>75</v>
      </c>
      <c r="H584" s="15">
        <v>176</v>
      </c>
      <c r="I584" s="15">
        <v>72</v>
      </c>
      <c r="J584" s="15">
        <v>22</v>
      </c>
      <c r="K584" s="16" t="s">
        <v>47</v>
      </c>
      <c r="L584" s="21">
        <v>80</v>
      </c>
      <c r="M584" s="21">
        <v>42</v>
      </c>
      <c r="N584" s="21">
        <v>90</v>
      </c>
      <c r="O584" s="15">
        <v>75</v>
      </c>
      <c r="P584" s="15">
        <v>82</v>
      </c>
      <c r="Q584" s="15">
        <v>78</v>
      </c>
      <c r="R584" s="15">
        <v>79</v>
      </c>
      <c r="S584" s="15">
        <v>82</v>
      </c>
      <c r="T584" s="15">
        <v>79</v>
      </c>
      <c r="U584" s="15">
        <v>73</v>
      </c>
      <c r="V584" s="15">
        <v>64</v>
      </c>
      <c r="W584" s="15">
        <v>74</v>
      </c>
      <c r="X584" s="15">
        <v>80</v>
      </c>
      <c r="Y584" s="15">
        <v>73</v>
      </c>
      <c r="Z584" s="15">
        <v>72</v>
      </c>
      <c r="AA584" s="15">
        <v>83</v>
      </c>
      <c r="AB584" s="15">
        <v>70</v>
      </c>
      <c r="AC584" s="15">
        <v>70</v>
      </c>
      <c r="AD584" s="15">
        <v>75</v>
      </c>
      <c r="AE584" s="15">
        <v>79</v>
      </c>
      <c r="AF584" s="15">
        <v>70</v>
      </c>
      <c r="AG584" s="15">
        <v>72</v>
      </c>
      <c r="AH584" s="15">
        <v>72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3</v>
      </c>
      <c r="AO584" s="15">
        <v>4</v>
      </c>
      <c r="AP584" s="15">
        <v>6</v>
      </c>
      <c r="AQ584" s="15">
        <v>3</v>
      </c>
      <c r="AR584" t="s">
        <v>2130</v>
      </c>
    </row>
    <row r="585" spans="1:44" x14ac:dyDescent="0.25">
      <c r="A585" s="19">
        <v>584</v>
      </c>
      <c r="B585" s="19" t="s">
        <v>766</v>
      </c>
      <c r="C585" s="20" t="s">
        <v>122</v>
      </c>
      <c r="D585" s="22">
        <f>VLOOKUP(AR:AR,球员!A:F,6,FALSE)</f>
        <v>2</v>
      </c>
      <c r="E585" s="16" t="s">
        <v>302</v>
      </c>
      <c r="F585" s="16" t="s">
        <v>225</v>
      </c>
      <c r="G585" s="16" t="s">
        <v>165</v>
      </c>
      <c r="H585" s="15">
        <v>189</v>
      </c>
      <c r="I585" s="15">
        <v>80</v>
      </c>
      <c r="J585" s="15">
        <v>30</v>
      </c>
      <c r="K585" s="16" t="s">
        <v>47</v>
      </c>
      <c r="L585" s="21">
        <v>80</v>
      </c>
      <c r="M585" s="21">
        <v>30</v>
      </c>
      <c r="N585" s="21">
        <v>88</v>
      </c>
      <c r="O585" s="15">
        <v>65</v>
      </c>
      <c r="P585" s="15">
        <v>77</v>
      </c>
      <c r="Q585" s="15">
        <v>75</v>
      </c>
      <c r="R585" s="15">
        <v>75</v>
      </c>
      <c r="S585" s="15">
        <v>77</v>
      </c>
      <c r="T585" s="15">
        <v>76</v>
      </c>
      <c r="U585" s="15">
        <v>62</v>
      </c>
      <c r="V585" s="15">
        <v>77</v>
      </c>
      <c r="W585" s="15">
        <v>75</v>
      </c>
      <c r="X585" s="15">
        <v>60</v>
      </c>
      <c r="Y585" s="15">
        <v>71</v>
      </c>
      <c r="Z585" s="15">
        <v>71</v>
      </c>
      <c r="AA585" s="15">
        <v>80</v>
      </c>
      <c r="AB585" s="15">
        <v>77</v>
      </c>
      <c r="AC585" s="15">
        <v>85</v>
      </c>
      <c r="AD585" s="15">
        <v>66</v>
      </c>
      <c r="AE585" s="15">
        <v>85</v>
      </c>
      <c r="AF585" s="15">
        <v>84</v>
      </c>
      <c r="AG585" s="15">
        <v>85</v>
      </c>
      <c r="AH585" s="15">
        <v>86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2</v>
      </c>
      <c r="AP585" s="15">
        <v>6</v>
      </c>
      <c r="AQ585" s="15">
        <v>3</v>
      </c>
      <c r="AR585" t="s">
        <v>1795</v>
      </c>
    </row>
    <row r="586" spans="1:44" x14ac:dyDescent="0.25">
      <c r="A586" s="19">
        <v>585</v>
      </c>
      <c r="B586" s="19" t="s">
        <v>575</v>
      </c>
      <c r="C586" s="20" t="s">
        <v>70</v>
      </c>
      <c r="D586" s="22">
        <f>VLOOKUP(AR:AR,球员!A:F,6,FALSE)</f>
        <v>2</v>
      </c>
      <c r="E586" s="16" t="s">
        <v>323</v>
      </c>
      <c r="F586" s="16" t="s">
        <v>324</v>
      </c>
      <c r="G586" s="16" t="s">
        <v>491</v>
      </c>
      <c r="H586" s="15">
        <v>187</v>
      </c>
      <c r="I586" s="15">
        <v>80</v>
      </c>
      <c r="J586" s="15">
        <v>29</v>
      </c>
      <c r="K586" s="16" t="s">
        <v>47</v>
      </c>
      <c r="L586" s="21">
        <v>80</v>
      </c>
      <c r="M586" s="21">
        <v>31</v>
      </c>
      <c r="N586" s="21">
        <v>88</v>
      </c>
      <c r="O586" s="15">
        <v>83</v>
      </c>
      <c r="P586" s="15">
        <v>80</v>
      </c>
      <c r="Q586" s="15">
        <v>80</v>
      </c>
      <c r="R586" s="15">
        <v>74</v>
      </c>
      <c r="S586" s="15">
        <v>77</v>
      </c>
      <c r="T586" s="15">
        <v>69</v>
      </c>
      <c r="U586" s="15">
        <v>81</v>
      </c>
      <c r="V586" s="15">
        <v>76</v>
      </c>
      <c r="W586" s="15">
        <v>78</v>
      </c>
      <c r="X586" s="15">
        <v>70</v>
      </c>
      <c r="Y586" s="15">
        <v>80</v>
      </c>
      <c r="Z586" s="15">
        <v>77</v>
      </c>
      <c r="AA586" s="15">
        <v>82</v>
      </c>
      <c r="AB586" s="15">
        <v>75</v>
      </c>
      <c r="AC586" s="15">
        <v>80</v>
      </c>
      <c r="AD586" s="15">
        <v>75</v>
      </c>
      <c r="AE586" s="15">
        <v>79</v>
      </c>
      <c r="AF586" s="15">
        <v>40</v>
      </c>
      <c r="AG586" s="15">
        <v>42</v>
      </c>
      <c r="AH586" s="15">
        <v>50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4</v>
      </c>
      <c r="AO586" s="15">
        <v>4</v>
      </c>
      <c r="AP586" s="15">
        <v>6</v>
      </c>
      <c r="AQ586" s="15">
        <v>3</v>
      </c>
      <c r="AR586" t="s">
        <v>1796</v>
      </c>
    </row>
    <row r="587" spans="1:44" x14ac:dyDescent="0.25">
      <c r="A587" s="15">
        <v>586</v>
      </c>
      <c r="B587" s="15" t="s">
        <v>767</v>
      </c>
      <c r="C587" s="16" t="s">
        <v>70</v>
      </c>
      <c r="D587" s="22" t="e">
        <f>VLOOKUP(AR:AR,球员!A:F,6,FALSE)</f>
        <v>#N/A</v>
      </c>
      <c r="E587" s="16" t="s">
        <v>565</v>
      </c>
      <c r="F587" s="16" t="s">
        <v>64</v>
      </c>
      <c r="G587" s="16" t="s">
        <v>233</v>
      </c>
      <c r="H587" s="15">
        <v>180</v>
      </c>
      <c r="I587" s="15">
        <v>74</v>
      </c>
      <c r="J587" s="15">
        <v>27</v>
      </c>
      <c r="K587" s="16" t="s">
        <v>47</v>
      </c>
      <c r="L587" s="21">
        <v>80</v>
      </c>
      <c r="M587" s="21">
        <v>32</v>
      </c>
      <c r="N587" s="21">
        <v>88</v>
      </c>
      <c r="O587" s="15">
        <v>74</v>
      </c>
      <c r="P587" s="15">
        <v>79</v>
      </c>
      <c r="Q587" s="15">
        <v>77</v>
      </c>
      <c r="R587" s="15">
        <v>82</v>
      </c>
      <c r="S587" s="15">
        <v>68</v>
      </c>
      <c r="T587" s="15">
        <v>66</v>
      </c>
      <c r="U587" s="15">
        <v>82</v>
      </c>
      <c r="V587" s="15">
        <v>65</v>
      </c>
      <c r="W587" s="15">
        <v>72</v>
      </c>
      <c r="X587" s="15">
        <v>66</v>
      </c>
      <c r="Y587" s="15">
        <v>91</v>
      </c>
      <c r="Z587" s="15">
        <v>89</v>
      </c>
      <c r="AA587" s="15">
        <v>82</v>
      </c>
      <c r="AB587" s="15">
        <v>80</v>
      </c>
      <c r="AC587" s="15">
        <v>86</v>
      </c>
      <c r="AD587" s="15">
        <v>73</v>
      </c>
      <c r="AE587" s="15">
        <v>72</v>
      </c>
      <c r="AF587" s="15">
        <v>53</v>
      </c>
      <c r="AG587" s="15">
        <v>52</v>
      </c>
      <c r="AH587" s="15">
        <v>65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3</v>
      </c>
      <c r="AP587" s="15">
        <v>6</v>
      </c>
      <c r="AQ587" s="15">
        <v>1</v>
      </c>
      <c r="AR587" t="s">
        <v>1797</v>
      </c>
    </row>
    <row r="588" spans="1:44" x14ac:dyDescent="0.25">
      <c r="A588" s="19">
        <v>587</v>
      </c>
      <c r="B588" s="19" t="s">
        <v>583</v>
      </c>
      <c r="C588" s="20" t="s">
        <v>122</v>
      </c>
      <c r="D588" s="22">
        <f>VLOOKUP(AR:AR,球员!A:F,6,FALSE)</f>
        <v>2</v>
      </c>
      <c r="E588" s="16" t="s">
        <v>267</v>
      </c>
      <c r="F588" s="16" t="s">
        <v>64</v>
      </c>
      <c r="G588" s="16" t="s">
        <v>205</v>
      </c>
      <c r="H588" s="15">
        <v>186</v>
      </c>
      <c r="I588" s="15">
        <v>80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66</v>
      </c>
      <c r="P588" s="15">
        <v>77</v>
      </c>
      <c r="Q588" s="15">
        <v>66</v>
      </c>
      <c r="R588" s="15">
        <v>68</v>
      </c>
      <c r="S588" s="15">
        <v>82</v>
      </c>
      <c r="T588" s="15">
        <v>78</v>
      </c>
      <c r="U588" s="15">
        <v>66</v>
      </c>
      <c r="V588" s="15">
        <v>76</v>
      </c>
      <c r="W588" s="15">
        <v>82</v>
      </c>
      <c r="X588" s="15">
        <v>74</v>
      </c>
      <c r="Y588" s="15">
        <v>69</v>
      </c>
      <c r="Z588" s="15">
        <v>63</v>
      </c>
      <c r="AA588" s="15">
        <v>82</v>
      </c>
      <c r="AB588" s="15">
        <v>66</v>
      </c>
      <c r="AC588" s="15">
        <v>81</v>
      </c>
      <c r="AD588" s="15">
        <v>68</v>
      </c>
      <c r="AE588" s="15">
        <v>84</v>
      </c>
      <c r="AF588" s="15">
        <v>80</v>
      </c>
      <c r="AG588" s="15">
        <v>79</v>
      </c>
      <c r="AH588" s="15">
        <v>85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7</v>
      </c>
      <c r="AQ588" s="15">
        <v>3</v>
      </c>
      <c r="AR588" t="s">
        <v>1798</v>
      </c>
    </row>
    <row r="589" spans="1:44" x14ac:dyDescent="0.25">
      <c r="A589" s="19">
        <v>588</v>
      </c>
      <c r="B589" s="19" t="s">
        <v>2162</v>
      </c>
      <c r="C589" s="20" t="s">
        <v>89</v>
      </c>
      <c r="D589" s="22">
        <f>VLOOKUP(AR:AR,球员!A:F,6,FALSE)</f>
        <v>2</v>
      </c>
      <c r="E589" s="16" t="s">
        <v>138</v>
      </c>
      <c r="F589" s="16" t="s">
        <v>45</v>
      </c>
      <c r="G589" s="16" t="s">
        <v>205</v>
      </c>
      <c r="H589" s="15">
        <v>193</v>
      </c>
      <c r="I589" s="15">
        <v>82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88</v>
      </c>
      <c r="O589" s="15">
        <v>60</v>
      </c>
      <c r="P589" s="15">
        <v>67</v>
      </c>
      <c r="Q589" s="15">
        <v>63</v>
      </c>
      <c r="R589" s="15">
        <v>69</v>
      </c>
      <c r="S589" s="15">
        <v>72</v>
      </c>
      <c r="T589" s="15">
        <v>66</v>
      </c>
      <c r="U589" s="15">
        <v>61</v>
      </c>
      <c r="V589" s="15">
        <v>88</v>
      </c>
      <c r="W589" s="15">
        <v>59</v>
      </c>
      <c r="X589" s="15">
        <v>58</v>
      </c>
      <c r="Y589" s="15">
        <v>73</v>
      </c>
      <c r="Z589" s="15">
        <v>68</v>
      </c>
      <c r="AA589" s="15">
        <v>72</v>
      </c>
      <c r="AB589" s="15">
        <v>74</v>
      </c>
      <c r="AC589" s="15">
        <v>89</v>
      </c>
      <c r="AD589" s="15">
        <v>69</v>
      </c>
      <c r="AE589" s="15">
        <v>78</v>
      </c>
      <c r="AF589" s="15">
        <v>85</v>
      </c>
      <c r="AG589" s="15">
        <v>84</v>
      </c>
      <c r="AH589" s="15">
        <v>86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2163</v>
      </c>
    </row>
    <row r="590" spans="1:44" x14ac:dyDescent="0.25">
      <c r="A590" s="36">
        <v>589</v>
      </c>
      <c r="B590" s="36" t="s">
        <v>684</v>
      </c>
      <c r="C590" s="37" t="s">
        <v>122</v>
      </c>
      <c r="D590" s="22">
        <f>VLOOKUP(AR:AR,球员!A:F,6,FALSE)</f>
        <v>2</v>
      </c>
      <c r="E590" s="7" t="s">
        <v>374</v>
      </c>
      <c r="F590" s="7" t="s">
        <v>278</v>
      </c>
      <c r="G590" s="7" t="s">
        <v>135</v>
      </c>
      <c r="H590" s="6">
        <v>182</v>
      </c>
      <c r="I590" s="6">
        <v>70</v>
      </c>
      <c r="J590" s="6">
        <v>24</v>
      </c>
      <c r="K590" s="7" t="s">
        <v>53</v>
      </c>
      <c r="L590" s="9">
        <v>80</v>
      </c>
      <c r="M590" s="9">
        <v>37</v>
      </c>
      <c r="N590" s="9">
        <v>89</v>
      </c>
      <c r="O590" s="6">
        <v>70</v>
      </c>
      <c r="P590" s="6">
        <v>77</v>
      </c>
      <c r="Q590" s="6">
        <v>72</v>
      </c>
      <c r="R590" s="6">
        <v>73</v>
      </c>
      <c r="S590" s="6">
        <v>78</v>
      </c>
      <c r="T590" s="6">
        <v>83</v>
      </c>
      <c r="U590" s="6">
        <v>62</v>
      </c>
      <c r="V590" s="6">
        <v>76</v>
      </c>
      <c r="W590" s="6">
        <v>68</v>
      </c>
      <c r="X590" s="6">
        <v>73</v>
      </c>
      <c r="Y590" s="6">
        <v>77</v>
      </c>
      <c r="Z590" s="6">
        <v>73</v>
      </c>
      <c r="AA590" s="6">
        <v>72</v>
      </c>
      <c r="AB590" s="6">
        <v>74</v>
      </c>
      <c r="AC590" s="6">
        <v>76</v>
      </c>
      <c r="AD590" s="6">
        <v>75</v>
      </c>
      <c r="AE590" s="6">
        <v>76</v>
      </c>
      <c r="AF590" s="6">
        <v>75</v>
      </c>
      <c r="AG590" s="6">
        <v>73</v>
      </c>
      <c r="AH590" s="6">
        <v>82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2</v>
      </c>
      <c r="AP590" s="6">
        <v>5</v>
      </c>
      <c r="AQ590" s="6">
        <v>2</v>
      </c>
      <c r="AR590" t="s">
        <v>1799</v>
      </c>
    </row>
    <row r="591" spans="1:44" x14ac:dyDescent="0.25">
      <c r="A591" s="36">
        <v>590</v>
      </c>
      <c r="B591" s="36" t="s">
        <v>460</v>
      </c>
      <c r="C591" s="37" t="s">
        <v>2048</v>
      </c>
      <c r="D591" s="22">
        <f>VLOOKUP(AR:AR,球员!A:F,6,FALSE)</f>
        <v>2</v>
      </c>
      <c r="E591" s="7" t="s">
        <v>390</v>
      </c>
      <c r="F591" s="7" t="s">
        <v>378</v>
      </c>
      <c r="G591" s="7" t="s">
        <v>283</v>
      </c>
      <c r="H591" s="6">
        <v>168</v>
      </c>
      <c r="I591" s="6">
        <v>65</v>
      </c>
      <c r="J591" s="6">
        <v>28</v>
      </c>
      <c r="K591" s="7" t="s">
        <v>47</v>
      </c>
      <c r="L591" s="9">
        <v>80</v>
      </c>
      <c r="M591" s="9">
        <v>31</v>
      </c>
      <c r="N591" s="9">
        <v>87</v>
      </c>
      <c r="O591" s="6">
        <v>73</v>
      </c>
      <c r="P591" s="6">
        <v>82</v>
      </c>
      <c r="Q591" s="6">
        <v>75</v>
      </c>
      <c r="R591" s="6">
        <v>79</v>
      </c>
      <c r="S591" s="6">
        <v>84</v>
      </c>
      <c r="T591" s="6">
        <v>82</v>
      </c>
      <c r="U591" s="6">
        <v>68</v>
      </c>
      <c r="V591" s="6">
        <v>60</v>
      </c>
      <c r="W591" s="6">
        <v>78</v>
      </c>
      <c r="X591" s="6">
        <v>79</v>
      </c>
      <c r="Y591" s="6">
        <v>74</v>
      </c>
      <c r="Z591" s="6">
        <v>77</v>
      </c>
      <c r="AA591" s="6">
        <v>77</v>
      </c>
      <c r="AB591" s="6">
        <v>74</v>
      </c>
      <c r="AC591" s="6">
        <v>69</v>
      </c>
      <c r="AD591" s="6">
        <v>80</v>
      </c>
      <c r="AE591" s="6">
        <v>76</v>
      </c>
      <c r="AF591" s="6">
        <v>69</v>
      </c>
      <c r="AG591" s="6">
        <v>70</v>
      </c>
      <c r="AH591" s="6">
        <v>70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3</v>
      </c>
      <c r="AP591" s="6">
        <v>5</v>
      </c>
      <c r="AQ591" s="6">
        <v>3</v>
      </c>
      <c r="AR591" t="s">
        <v>2131</v>
      </c>
    </row>
    <row r="592" spans="1:44" x14ac:dyDescent="0.25">
      <c r="A592" s="36">
        <v>591</v>
      </c>
      <c r="B592" s="36" t="s">
        <v>685</v>
      </c>
      <c r="C592" s="37" t="s">
        <v>85</v>
      </c>
      <c r="D592" s="22">
        <f>VLOOKUP(AR:AR,球员!A:F,6,FALSE)</f>
        <v>2</v>
      </c>
      <c r="E592" s="7" t="s">
        <v>184</v>
      </c>
      <c r="F592" s="7" t="s">
        <v>56</v>
      </c>
      <c r="G592" s="7" t="s">
        <v>686</v>
      </c>
      <c r="H592" s="6">
        <v>181</v>
      </c>
      <c r="I592" s="6">
        <v>73</v>
      </c>
      <c r="J592" s="6">
        <v>24</v>
      </c>
      <c r="K592" s="7" t="s">
        <v>53</v>
      </c>
      <c r="L592" s="9">
        <v>80</v>
      </c>
      <c r="M592" s="9">
        <v>37</v>
      </c>
      <c r="N592" s="9">
        <v>88</v>
      </c>
      <c r="O592" s="6">
        <v>82</v>
      </c>
      <c r="P592" s="6">
        <v>74</v>
      </c>
      <c r="Q592" s="6">
        <v>81</v>
      </c>
      <c r="R592" s="6">
        <v>75</v>
      </c>
      <c r="S592" s="6">
        <v>77</v>
      </c>
      <c r="T592" s="6">
        <v>72</v>
      </c>
      <c r="U592" s="6">
        <v>80</v>
      </c>
      <c r="V592" s="6">
        <v>73</v>
      </c>
      <c r="W592" s="6">
        <v>74</v>
      </c>
      <c r="X592" s="6">
        <v>82</v>
      </c>
      <c r="Y592" s="6">
        <v>84</v>
      </c>
      <c r="Z592" s="6">
        <v>82</v>
      </c>
      <c r="AA592" s="6">
        <v>79</v>
      </c>
      <c r="AB592" s="6">
        <v>74</v>
      </c>
      <c r="AC592" s="6">
        <v>72</v>
      </c>
      <c r="AD592" s="6">
        <v>79</v>
      </c>
      <c r="AE592" s="6">
        <v>75</v>
      </c>
      <c r="AF592" s="6">
        <v>52</v>
      </c>
      <c r="AG592" s="6">
        <v>50</v>
      </c>
      <c r="AH592" s="6">
        <v>58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1</v>
      </c>
      <c r="AO592" s="6">
        <v>1</v>
      </c>
      <c r="AP592" s="6">
        <v>3</v>
      </c>
      <c r="AQ592" s="6">
        <v>2</v>
      </c>
      <c r="AR592" t="s">
        <v>1800</v>
      </c>
    </row>
    <row r="593" spans="1:44" x14ac:dyDescent="0.25">
      <c r="A593" s="6">
        <v>592</v>
      </c>
      <c r="B593" s="6" t="s">
        <v>753</v>
      </c>
      <c r="C593" s="7" t="s">
        <v>2048</v>
      </c>
      <c r="D593" s="22" t="e">
        <f>VLOOKUP(AR:AR,球员!A:F,6,FALSE)</f>
        <v>#N/A</v>
      </c>
      <c r="E593" s="7" t="s">
        <v>272</v>
      </c>
      <c r="F593" s="7" t="s">
        <v>273</v>
      </c>
      <c r="G593" s="7" t="s">
        <v>186</v>
      </c>
      <c r="H593" s="6">
        <v>187</v>
      </c>
      <c r="I593" s="6">
        <v>78</v>
      </c>
      <c r="J593" s="6">
        <v>25</v>
      </c>
      <c r="K593" s="7" t="s">
        <v>53</v>
      </c>
      <c r="L593" s="9">
        <v>80</v>
      </c>
      <c r="M593" s="9">
        <v>35</v>
      </c>
      <c r="N593" s="9">
        <v>89</v>
      </c>
      <c r="O593" s="6">
        <v>72</v>
      </c>
      <c r="P593" s="6">
        <v>80</v>
      </c>
      <c r="Q593" s="6">
        <v>81</v>
      </c>
      <c r="R593" s="6">
        <v>81</v>
      </c>
      <c r="S593" s="6">
        <v>82</v>
      </c>
      <c r="T593" s="6">
        <v>81</v>
      </c>
      <c r="U593" s="6">
        <v>72</v>
      </c>
      <c r="V593" s="6">
        <v>65</v>
      </c>
      <c r="W593" s="6">
        <v>80</v>
      </c>
      <c r="X593" s="6">
        <v>79</v>
      </c>
      <c r="Y593" s="6">
        <v>73</v>
      </c>
      <c r="Z593" s="6">
        <v>75</v>
      </c>
      <c r="AA593" s="6">
        <v>84</v>
      </c>
      <c r="AB593" s="6">
        <v>72</v>
      </c>
      <c r="AC593" s="6">
        <v>76</v>
      </c>
      <c r="AD593" s="6">
        <v>73</v>
      </c>
      <c r="AE593" s="6">
        <v>79</v>
      </c>
      <c r="AF593" s="6">
        <v>69</v>
      </c>
      <c r="AG593" s="6">
        <v>73</v>
      </c>
      <c r="AH593" s="6">
        <v>67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2132</v>
      </c>
    </row>
    <row r="594" spans="1:44" x14ac:dyDescent="0.25">
      <c r="A594" s="36">
        <v>593</v>
      </c>
      <c r="B594" s="36" t="s">
        <v>590</v>
      </c>
      <c r="C594" s="37" t="s">
        <v>89</v>
      </c>
      <c r="D594" s="22">
        <f>VLOOKUP(AR:AR,球员!A:F,6,FALSE)</f>
        <v>2</v>
      </c>
      <c r="E594" s="7" t="s">
        <v>181</v>
      </c>
      <c r="F594" s="7" t="s">
        <v>64</v>
      </c>
      <c r="G594" s="7" t="s">
        <v>131</v>
      </c>
      <c r="H594" s="6">
        <v>195</v>
      </c>
      <c r="I594" s="6">
        <v>94</v>
      </c>
      <c r="J594" s="6">
        <v>25</v>
      </c>
      <c r="K594" s="7" t="s">
        <v>47</v>
      </c>
      <c r="L594" s="9">
        <v>80</v>
      </c>
      <c r="M594" s="9">
        <v>35</v>
      </c>
      <c r="N594" s="9">
        <v>90</v>
      </c>
      <c r="O594" s="6">
        <v>60</v>
      </c>
      <c r="P594" s="6">
        <v>70</v>
      </c>
      <c r="Q594" s="6">
        <v>63</v>
      </c>
      <c r="R594" s="6">
        <v>71</v>
      </c>
      <c r="S594" s="6">
        <v>72</v>
      </c>
      <c r="T594" s="6">
        <v>70</v>
      </c>
      <c r="U594" s="6">
        <v>59</v>
      </c>
      <c r="V594" s="6">
        <v>90</v>
      </c>
      <c r="W594" s="6">
        <v>56</v>
      </c>
      <c r="X594" s="6">
        <v>51</v>
      </c>
      <c r="Y594" s="6">
        <v>76</v>
      </c>
      <c r="Z594" s="6">
        <v>70</v>
      </c>
      <c r="AA594" s="6">
        <v>75</v>
      </c>
      <c r="AB594" s="6">
        <v>90</v>
      </c>
      <c r="AC594" s="6">
        <v>91</v>
      </c>
      <c r="AD594" s="6">
        <v>62</v>
      </c>
      <c r="AE594" s="6">
        <v>77</v>
      </c>
      <c r="AF594" s="6">
        <v>76</v>
      </c>
      <c r="AG594" s="6">
        <v>81</v>
      </c>
      <c r="AH594" s="6">
        <v>87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2</v>
      </c>
      <c r="AO594" s="6">
        <v>2</v>
      </c>
      <c r="AP594" s="6">
        <v>5</v>
      </c>
      <c r="AQ594" s="6">
        <v>2</v>
      </c>
      <c r="AR594" t="s">
        <v>1801</v>
      </c>
    </row>
    <row r="595" spans="1:44" x14ac:dyDescent="0.25">
      <c r="A595" s="36">
        <v>594</v>
      </c>
      <c r="B595" s="36" t="s">
        <v>592</v>
      </c>
      <c r="C595" s="37" t="s">
        <v>2048</v>
      </c>
      <c r="D595" s="22">
        <f>VLOOKUP(AR:AR,球员!A:F,6,FALSE)</f>
        <v>2</v>
      </c>
      <c r="E595" s="7" t="s">
        <v>593</v>
      </c>
      <c r="F595" s="7" t="s">
        <v>324</v>
      </c>
      <c r="G595" s="7" t="s">
        <v>491</v>
      </c>
      <c r="H595" s="6">
        <v>184</v>
      </c>
      <c r="I595" s="6">
        <v>75</v>
      </c>
      <c r="J595" s="6">
        <v>30</v>
      </c>
      <c r="K595" s="7" t="s">
        <v>47</v>
      </c>
      <c r="L595" s="9">
        <v>80</v>
      </c>
      <c r="M595" s="9">
        <v>30</v>
      </c>
      <c r="N595" s="9">
        <v>88</v>
      </c>
      <c r="O595" s="6">
        <v>68</v>
      </c>
      <c r="P595" s="6">
        <v>78</v>
      </c>
      <c r="Q595" s="6">
        <v>75</v>
      </c>
      <c r="R595" s="6">
        <v>72</v>
      </c>
      <c r="S595" s="6">
        <v>84</v>
      </c>
      <c r="T595" s="6">
        <v>81</v>
      </c>
      <c r="U595" s="6">
        <v>63</v>
      </c>
      <c r="V595" s="6">
        <v>81</v>
      </c>
      <c r="W595" s="6">
        <v>61</v>
      </c>
      <c r="X595" s="6">
        <v>75</v>
      </c>
      <c r="Y595" s="6">
        <v>77</v>
      </c>
      <c r="Z595" s="6">
        <v>75</v>
      </c>
      <c r="AA595" s="6">
        <v>79</v>
      </c>
      <c r="AB595" s="6">
        <v>77</v>
      </c>
      <c r="AC595" s="6">
        <v>81</v>
      </c>
      <c r="AD595" s="6">
        <v>70</v>
      </c>
      <c r="AE595" s="6">
        <v>84</v>
      </c>
      <c r="AF595" s="6">
        <v>82</v>
      </c>
      <c r="AG595" s="6">
        <v>76</v>
      </c>
      <c r="AH595" s="6">
        <v>75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3</v>
      </c>
      <c r="AP595" s="6">
        <v>5</v>
      </c>
      <c r="AQ595" s="6">
        <v>2</v>
      </c>
      <c r="AR595" t="s">
        <v>2133</v>
      </c>
    </row>
    <row r="596" spans="1:44" x14ac:dyDescent="0.25">
      <c r="A596" s="36">
        <v>595</v>
      </c>
      <c r="B596" s="36" t="s">
        <v>595</v>
      </c>
      <c r="C596" s="37" t="s">
        <v>85</v>
      </c>
      <c r="D596" s="22">
        <f>VLOOKUP(AR:AR,球员!A:F,6,FALSE)</f>
        <v>2</v>
      </c>
      <c r="E596" s="7" t="s">
        <v>465</v>
      </c>
      <c r="F596" s="7" t="s">
        <v>45</v>
      </c>
      <c r="G596" s="7" t="s">
        <v>65</v>
      </c>
      <c r="H596" s="6">
        <v>174</v>
      </c>
      <c r="I596" s="6">
        <v>69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80</v>
      </c>
      <c r="P596" s="6">
        <v>82</v>
      </c>
      <c r="Q596" s="6">
        <v>82</v>
      </c>
      <c r="R596" s="6">
        <v>78</v>
      </c>
      <c r="S596" s="6">
        <v>79</v>
      </c>
      <c r="T596" s="6">
        <v>76</v>
      </c>
      <c r="U596" s="6">
        <v>77</v>
      </c>
      <c r="V596" s="6">
        <v>62</v>
      </c>
      <c r="W596" s="6">
        <v>75</v>
      </c>
      <c r="X596" s="6">
        <v>78</v>
      </c>
      <c r="Y596" s="6">
        <v>80</v>
      </c>
      <c r="Z596" s="6">
        <v>82</v>
      </c>
      <c r="AA596" s="6">
        <v>78</v>
      </c>
      <c r="AB596" s="6">
        <v>64</v>
      </c>
      <c r="AC596" s="6">
        <v>69</v>
      </c>
      <c r="AD596" s="6">
        <v>80</v>
      </c>
      <c r="AE596" s="6">
        <v>78</v>
      </c>
      <c r="AF596" s="6">
        <v>52</v>
      </c>
      <c r="AG596" s="6">
        <v>53</v>
      </c>
      <c r="AH596" s="6">
        <v>64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3</v>
      </c>
      <c r="AO596" s="6">
        <v>2</v>
      </c>
      <c r="AP596" s="6">
        <v>6</v>
      </c>
      <c r="AQ596" s="6">
        <v>2</v>
      </c>
      <c r="AR596" t="s">
        <v>1802</v>
      </c>
    </row>
    <row r="597" spans="1:44" x14ac:dyDescent="0.25">
      <c r="A597" s="36">
        <v>596</v>
      </c>
      <c r="B597" s="36" t="s">
        <v>688</v>
      </c>
      <c r="C597" s="37" t="s">
        <v>103</v>
      </c>
      <c r="D597" s="22">
        <f>VLOOKUP(AR:AR,球员!A:F,6,FALSE)</f>
        <v>2</v>
      </c>
      <c r="E597" s="7" t="s">
        <v>506</v>
      </c>
      <c r="F597" s="7" t="s">
        <v>51</v>
      </c>
      <c r="G597" s="7" t="s">
        <v>65</v>
      </c>
      <c r="H597" s="6">
        <v>181</v>
      </c>
      <c r="I597" s="6">
        <v>79</v>
      </c>
      <c r="J597" s="6">
        <v>29</v>
      </c>
      <c r="K597" s="7" t="s">
        <v>53</v>
      </c>
      <c r="L597" s="9">
        <v>80</v>
      </c>
      <c r="M597" s="9">
        <v>31</v>
      </c>
      <c r="N597" s="9">
        <v>88</v>
      </c>
      <c r="O597" s="6">
        <v>71</v>
      </c>
      <c r="P597" s="6">
        <v>74</v>
      </c>
      <c r="Q597" s="6">
        <v>64</v>
      </c>
      <c r="R597" s="6">
        <v>58</v>
      </c>
      <c r="S597" s="6">
        <v>67</v>
      </c>
      <c r="T597" s="6">
        <v>73</v>
      </c>
      <c r="U597" s="6">
        <v>66</v>
      </c>
      <c r="V597" s="6">
        <v>73</v>
      </c>
      <c r="W597" s="6">
        <v>70</v>
      </c>
      <c r="X597" s="6">
        <v>77</v>
      </c>
      <c r="Y597" s="6">
        <v>80</v>
      </c>
      <c r="Z597" s="6">
        <v>79</v>
      </c>
      <c r="AA597" s="6">
        <v>81</v>
      </c>
      <c r="AB597" s="6">
        <v>78</v>
      </c>
      <c r="AC597" s="6">
        <v>77</v>
      </c>
      <c r="AD597" s="6">
        <v>72</v>
      </c>
      <c r="AE597" s="6">
        <v>84</v>
      </c>
      <c r="AF597" s="6">
        <v>79</v>
      </c>
      <c r="AG597" s="6">
        <v>83</v>
      </c>
      <c r="AH597" s="6">
        <v>76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1</v>
      </c>
      <c r="AO597" s="6">
        <v>2</v>
      </c>
      <c r="AP597" s="6">
        <v>6</v>
      </c>
      <c r="AQ597" s="6">
        <v>3</v>
      </c>
      <c r="AR597" t="s">
        <v>1803</v>
      </c>
    </row>
    <row r="598" spans="1:44" x14ac:dyDescent="0.25">
      <c r="A598" s="6">
        <v>597</v>
      </c>
      <c r="B598" s="6" t="s">
        <v>754</v>
      </c>
      <c r="C598" s="7" t="s">
        <v>2048</v>
      </c>
      <c r="D598" s="22" t="e">
        <f>VLOOKUP(AR:AR,球员!A:F,6,FALSE)</f>
        <v>#N/A</v>
      </c>
      <c r="E598" s="7" t="s">
        <v>683</v>
      </c>
      <c r="F598" s="7" t="s">
        <v>56</v>
      </c>
      <c r="G598" s="7" t="s">
        <v>80</v>
      </c>
      <c r="H598" s="6">
        <v>180</v>
      </c>
      <c r="I598" s="6">
        <v>75</v>
      </c>
      <c r="J598" s="6">
        <v>24</v>
      </c>
      <c r="K598" s="7" t="s">
        <v>47</v>
      </c>
      <c r="L598" s="9">
        <v>80</v>
      </c>
      <c r="M598" s="9">
        <v>37</v>
      </c>
      <c r="N598" s="9">
        <v>89</v>
      </c>
      <c r="O598" s="6">
        <v>73</v>
      </c>
      <c r="P598" s="6">
        <v>80</v>
      </c>
      <c r="Q598" s="6">
        <v>76</v>
      </c>
      <c r="R598" s="6">
        <v>72</v>
      </c>
      <c r="S598" s="6">
        <v>79</v>
      </c>
      <c r="T598" s="6">
        <v>82</v>
      </c>
      <c r="U598" s="6">
        <v>73</v>
      </c>
      <c r="V598" s="6">
        <v>70</v>
      </c>
      <c r="W598" s="6">
        <v>84</v>
      </c>
      <c r="X598" s="6">
        <v>83</v>
      </c>
      <c r="Y598" s="6">
        <v>77</v>
      </c>
      <c r="Z598" s="6">
        <v>78</v>
      </c>
      <c r="AA598" s="6">
        <v>82</v>
      </c>
      <c r="AB598" s="6">
        <v>75</v>
      </c>
      <c r="AC598" s="6">
        <v>74</v>
      </c>
      <c r="AD598" s="6">
        <v>77</v>
      </c>
      <c r="AE598" s="6">
        <v>82</v>
      </c>
      <c r="AF598" s="6">
        <v>73</v>
      </c>
      <c r="AG598" s="6">
        <v>74</v>
      </c>
      <c r="AH598" s="6">
        <v>72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2</v>
      </c>
      <c r="AP598" s="6">
        <v>6</v>
      </c>
      <c r="AQ598" s="6">
        <v>1</v>
      </c>
      <c r="AR598" t="s">
        <v>2134</v>
      </c>
    </row>
    <row r="599" spans="1:44" x14ac:dyDescent="0.25">
      <c r="A599" s="6">
        <v>598</v>
      </c>
      <c r="B599" s="6" t="s">
        <v>769</v>
      </c>
      <c r="C599" s="7" t="s">
        <v>70</v>
      </c>
      <c r="D599" s="22" t="e">
        <f>VLOOKUP(AR:AR,球员!A:F,6,FALSE)</f>
        <v>#N/A</v>
      </c>
      <c r="E599" s="7" t="s">
        <v>676</v>
      </c>
      <c r="F599" s="7" t="s">
        <v>45</v>
      </c>
      <c r="G599" s="7" t="s">
        <v>80</v>
      </c>
      <c r="H599" s="6">
        <v>179</v>
      </c>
      <c r="I599" s="6">
        <v>77</v>
      </c>
      <c r="J599" s="6">
        <v>28</v>
      </c>
      <c r="K599" s="7" t="s">
        <v>53</v>
      </c>
      <c r="L599" s="9">
        <v>80</v>
      </c>
      <c r="M599" s="9">
        <v>31</v>
      </c>
      <c r="N599" s="9">
        <v>88</v>
      </c>
      <c r="O599" s="6">
        <v>81</v>
      </c>
      <c r="P599" s="6">
        <v>81</v>
      </c>
      <c r="Q599" s="6">
        <v>83</v>
      </c>
      <c r="R599" s="6">
        <v>80</v>
      </c>
      <c r="S599" s="6">
        <v>68</v>
      </c>
      <c r="T599" s="6">
        <v>64</v>
      </c>
      <c r="U599" s="6">
        <v>79</v>
      </c>
      <c r="V599" s="6">
        <v>70</v>
      </c>
      <c r="W599" s="6">
        <v>69</v>
      </c>
      <c r="X599" s="6">
        <v>72</v>
      </c>
      <c r="Y599" s="6">
        <v>86</v>
      </c>
      <c r="Z599" s="6">
        <v>87</v>
      </c>
      <c r="AA599" s="6">
        <v>83</v>
      </c>
      <c r="AB599" s="6">
        <v>67</v>
      </c>
      <c r="AC599" s="6">
        <v>69</v>
      </c>
      <c r="AD599" s="6">
        <v>74</v>
      </c>
      <c r="AE599" s="6">
        <v>75</v>
      </c>
      <c r="AF599" s="6">
        <v>51</v>
      </c>
      <c r="AG599" s="6">
        <v>55</v>
      </c>
      <c r="AH599" s="6">
        <v>82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6</v>
      </c>
      <c r="AQ599" s="6">
        <v>1</v>
      </c>
      <c r="AR599" t="s">
        <v>1804</v>
      </c>
    </row>
    <row r="600" spans="1:44" x14ac:dyDescent="0.25">
      <c r="A600" s="6">
        <v>599</v>
      </c>
      <c r="B600" s="6" t="s">
        <v>690</v>
      </c>
      <c r="C600" s="7" t="s">
        <v>70</v>
      </c>
      <c r="D600" s="22" t="e">
        <f>VLOOKUP(AR:AR,球员!A:F,6,FALSE)</f>
        <v>#N/A</v>
      </c>
      <c r="E600" s="7" t="s">
        <v>593</v>
      </c>
      <c r="F600" s="7" t="s">
        <v>324</v>
      </c>
      <c r="G600" s="7" t="s">
        <v>472</v>
      </c>
      <c r="H600" s="6">
        <v>184</v>
      </c>
      <c r="I600" s="6">
        <v>85</v>
      </c>
      <c r="J600" s="6">
        <v>33</v>
      </c>
      <c r="K600" s="7" t="s">
        <v>47</v>
      </c>
      <c r="L600" s="9">
        <v>80</v>
      </c>
      <c r="M600" s="9">
        <v>27</v>
      </c>
      <c r="N600" s="9">
        <v>87</v>
      </c>
      <c r="O600" s="6">
        <v>83</v>
      </c>
      <c r="P600" s="6">
        <v>80</v>
      </c>
      <c r="Q600" s="6">
        <v>75</v>
      </c>
      <c r="R600" s="6">
        <v>76</v>
      </c>
      <c r="S600" s="6">
        <v>74</v>
      </c>
      <c r="T600" s="6">
        <v>74</v>
      </c>
      <c r="U600" s="6">
        <v>83</v>
      </c>
      <c r="V600" s="6">
        <v>80</v>
      </c>
      <c r="W600" s="6">
        <v>78</v>
      </c>
      <c r="X600" s="6">
        <v>71</v>
      </c>
      <c r="Y600" s="6">
        <v>77</v>
      </c>
      <c r="Z600" s="6">
        <v>76</v>
      </c>
      <c r="AA600" s="6">
        <v>79</v>
      </c>
      <c r="AB600" s="6">
        <v>76</v>
      </c>
      <c r="AC600" s="6">
        <v>78</v>
      </c>
      <c r="AD600" s="6">
        <v>74</v>
      </c>
      <c r="AE600" s="6">
        <v>73</v>
      </c>
      <c r="AF600" s="6">
        <v>50</v>
      </c>
      <c r="AG600" s="6">
        <v>48</v>
      </c>
      <c r="AH600" s="6">
        <v>63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7</v>
      </c>
      <c r="AQ600" s="6">
        <v>2</v>
      </c>
      <c r="AR600" t="s">
        <v>1805</v>
      </c>
    </row>
    <row r="601" spans="1:44" x14ac:dyDescent="0.25">
      <c r="A601" s="6">
        <v>600</v>
      </c>
      <c r="B601" s="6" t="s">
        <v>776</v>
      </c>
      <c r="C601" s="7" t="s">
        <v>246</v>
      </c>
      <c r="D601" s="22" t="e">
        <f>VLOOKUP(AR:AR,球员!A:F,6,FALSE)</f>
        <v>#N/A</v>
      </c>
      <c r="E601" s="7" t="s">
        <v>565</v>
      </c>
      <c r="F601" s="7" t="s">
        <v>64</v>
      </c>
      <c r="G601" s="7" t="s">
        <v>468</v>
      </c>
      <c r="H601" s="6">
        <v>163</v>
      </c>
      <c r="I601" s="6">
        <v>62</v>
      </c>
      <c r="J601" s="6">
        <v>25</v>
      </c>
      <c r="K601" s="7" t="s">
        <v>47</v>
      </c>
      <c r="L601" s="9">
        <v>80</v>
      </c>
      <c r="M601" s="9">
        <v>35</v>
      </c>
      <c r="N601" s="9">
        <v>88</v>
      </c>
      <c r="O601" s="6">
        <v>74</v>
      </c>
      <c r="P601" s="6">
        <v>78</v>
      </c>
      <c r="Q601" s="6">
        <v>82</v>
      </c>
      <c r="R601" s="6">
        <v>85</v>
      </c>
      <c r="S601" s="6">
        <v>72</v>
      </c>
      <c r="T601" s="6">
        <v>75</v>
      </c>
      <c r="U601" s="6">
        <v>76</v>
      </c>
      <c r="V601" s="6">
        <v>56</v>
      </c>
      <c r="W601" s="6">
        <v>71</v>
      </c>
      <c r="X601" s="6">
        <v>74</v>
      </c>
      <c r="Y601" s="6">
        <v>89</v>
      </c>
      <c r="Z601" s="6">
        <v>92</v>
      </c>
      <c r="AA601" s="6">
        <v>73</v>
      </c>
      <c r="AB601" s="6">
        <v>63</v>
      </c>
      <c r="AC601" s="6">
        <v>61</v>
      </c>
      <c r="AD601" s="6">
        <v>89</v>
      </c>
      <c r="AE601" s="6">
        <v>75</v>
      </c>
      <c r="AF601" s="6">
        <v>53</v>
      </c>
      <c r="AG601" s="6">
        <v>53</v>
      </c>
      <c r="AH601" s="6">
        <v>69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2</v>
      </c>
      <c r="AP601" s="6">
        <v>7</v>
      </c>
      <c r="AQ601" s="6">
        <v>2</v>
      </c>
      <c r="AR601" t="s">
        <v>1806</v>
      </c>
    </row>
    <row r="602" spans="1:44" x14ac:dyDescent="0.25">
      <c r="A602" s="6">
        <v>601</v>
      </c>
      <c r="B602" s="6" t="s">
        <v>1807</v>
      </c>
      <c r="C602" s="7" t="s">
        <v>2048</v>
      </c>
      <c r="D602" s="22" t="e">
        <f>VLOOKUP(AR:AR,球员!A:F,6,FALSE)</f>
        <v>#N/A</v>
      </c>
      <c r="E602" s="7" t="s">
        <v>415</v>
      </c>
      <c r="F602" s="7" t="s">
        <v>56</v>
      </c>
      <c r="G602" s="7" t="s">
        <v>80</v>
      </c>
      <c r="H602" s="6">
        <v>171</v>
      </c>
      <c r="I602" s="6">
        <v>62</v>
      </c>
      <c r="J602" s="6">
        <v>28</v>
      </c>
      <c r="K602" s="7" t="s">
        <v>47</v>
      </c>
      <c r="L602" s="9">
        <v>80</v>
      </c>
      <c r="M602" s="9">
        <v>31</v>
      </c>
      <c r="N602" s="9">
        <v>87</v>
      </c>
      <c r="O602" s="6">
        <v>71</v>
      </c>
      <c r="P602" s="6">
        <v>79</v>
      </c>
      <c r="Q602" s="6">
        <v>80</v>
      </c>
      <c r="R602" s="6">
        <v>81</v>
      </c>
      <c r="S602" s="6">
        <v>83</v>
      </c>
      <c r="T602" s="6">
        <v>81</v>
      </c>
      <c r="U602" s="6">
        <v>73</v>
      </c>
      <c r="V602" s="6">
        <v>61</v>
      </c>
      <c r="W602" s="6">
        <v>84</v>
      </c>
      <c r="X602" s="6">
        <v>86</v>
      </c>
      <c r="Y602" s="6">
        <v>74</v>
      </c>
      <c r="Z602" s="6">
        <v>80</v>
      </c>
      <c r="AA602" s="6">
        <v>84</v>
      </c>
      <c r="AB602" s="6">
        <v>67</v>
      </c>
      <c r="AC602" s="6">
        <v>66</v>
      </c>
      <c r="AD602" s="6">
        <v>82</v>
      </c>
      <c r="AE602" s="6">
        <v>75</v>
      </c>
      <c r="AF602" s="6">
        <v>57</v>
      </c>
      <c r="AG602" s="6">
        <v>60</v>
      </c>
      <c r="AH602" s="6">
        <v>70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6</v>
      </c>
      <c r="AQ602" s="6">
        <v>2</v>
      </c>
      <c r="AR602" t="s">
        <v>2135</v>
      </c>
    </row>
    <row r="603" spans="1:44" x14ac:dyDescent="0.25">
      <c r="A603" s="6">
        <v>602</v>
      </c>
      <c r="B603" s="6" t="s">
        <v>693</v>
      </c>
      <c r="C603" s="7" t="s">
        <v>70</v>
      </c>
      <c r="D603" s="22" t="e">
        <f>VLOOKUP(AR:AR,球员!A:F,6,FALSE)</f>
        <v>#N/A</v>
      </c>
      <c r="E603" s="7" t="s">
        <v>394</v>
      </c>
      <c r="F603" s="7" t="s">
        <v>51</v>
      </c>
      <c r="G603" s="7" t="s">
        <v>409</v>
      </c>
      <c r="H603" s="6">
        <v>185</v>
      </c>
      <c r="I603" s="6">
        <v>74</v>
      </c>
      <c r="J603" s="6">
        <v>27</v>
      </c>
      <c r="K603" s="7" t="s">
        <v>47</v>
      </c>
      <c r="L603" s="9">
        <v>80</v>
      </c>
      <c r="M603" s="9">
        <v>32</v>
      </c>
      <c r="N603" s="9">
        <v>88</v>
      </c>
      <c r="O603" s="6">
        <v>83</v>
      </c>
      <c r="P603" s="6">
        <v>79</v>
      </c>
      <c r="Q603" s="6">
        <v>81</v>
      </c>
      <c r="R603" s="6">
        <v>73</v>
      </c>
      <c r="S603" s="6">
        <v>71</v>
      </c>
      <c r="T603" s="6">
        <v>78</v>
      </c>
      <c r="U603" s="6">
        <v>82</v>
      </c>
      <c r="V603" s="6">
        <v>73</v>
      </c>
      <c r="W603" s="6">
        <v>67</v>
      </c>
      <c r="X603" s="6">
        <v>72</v>
      </c>
      <c r="Y603" s="6">
        <v>79</v>
      </c>
      <c r="Z603" s="6">
        <v>82</v>
      </c>
      <c r="AA603" s="6">
        <v>79</v>
      </c>
      <c r="AB603" s="6">
        <v>73</v>
      </c>
      <c r="AC603" s="6">
        <v>78</v>
      </c>
      <c r="AD603" s="6">
        <v>77</v>
      </c>
      <c r="AE603" s="6">
        <v>75</v>
      </c>
      <c r="AF603" s="6">
        <v>45</v>
      </c>
      <c r="AG603" s="6">
        <v>50</v>
      </c>
      <c r="AH603" s="6">
        <v>63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1808</v>
      </c>
    </row>
    <row r="604" spans="1:44" x14ac:dyDescent="0.25">
      <c r="A604" s="6">
        <v>603</v>
      </c>
      <c r="B604" s="6" t="s">
        <v>719</v>
      </c>
      <c r="C604" s="7" t="s">
        <v>2048</v>
      </c>
      <c r="D604" s="22" t="e">
        <f>VLOOKUP(AR:AR,球员!A:F,6,FALSE)</f>
        <v>#N/A</v>
      </c>
      <c r="E604" s="7" t="s">
        <v>215</v>
      </c>
      <c r="F604" s="7" t="s">
        <v>56</v>
      </c>
      <c r="G604" s="7" t="s">
        <v>80</v>
      </c>
      <c r="H604" s="6">
        <v>167</v>
      </c>
      <c r="I604" s="6">
        <v>58</v>
      </c>
      <c r="J604" s="6">
        <v>22</v>
      </c>
      <c r="K604" s="7" t="s">
        <v>47</v>
      </c>
      <c r="L604" s="9">
        <v>80</v>
      </c>
      <c r="M604" s="9">
        <v>42</v>
      </c>
      <c r="N604" s="9">
        <v>90</v>
      </c>
      <c r="O604" s="6">
        <v>75</v>
      </c>
      <c r="P604" s="6">
        <v>81</v>
      </c>
      <c r="Q604" s="6">
        <v>80</v>
      </c>
      <c r="R604" s="6">
        <v>85</v>
      </c>
      <c r="S604" s="6">
        <v>81</v>
      </c>
      <c r="T604" s="6">
        <v>76</v>
      </c>
      <c r="U604" s="6">
        <v>68</v>
      </c>
      <c r="V604" s="6">
        <v>60</v>
      </c>
      <c r="W604" s="6">
        <v>79</v>
      </c>
      <c r="X604" s="6">
        <v>76</v>
      </c>
      <c r="Y604" s="6">
        <v>75</v>
      </c>
      <c r="Z604" s="6">
        <v>80</v>
      </c>
      <c r="AA604" s="6">
        <v>70</v>
      </c>
      <c r="AB604" s="6">
        <v>65</v>
      </c>
      <c r="AC604" s="6">
        <v>62</v>
      </c>
      <c r="AD604" s="6">
        <v>85</v>
      </c>
      <c r="AE604" s="6">
        <v>82</v>
      </c>
      <c r="AF604" s="6">
        <v>69</v>
      </c>
      <c r="AG604" s="6">
        <v>68</v>
      </c>
      <c r="AH604" s="6">
        <v>75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5</v>
      </c>
      <c r="AQ604" s="6">
        <v>2</v>
      </c>
      <c r="AR604" t="s">
        <v>2136</v>
      </c>
    </row>
    <row r="605" spans="1:44" x14ac:dyDescent="0.25">
      <c r="A605" s="6">
        <v>604</v>
      </c>
      <c r="B605" s="6" t="s">
        <v>760</v>
      </c>
      <c r="C605" s="7" t="s">
        <v>89</v>
      </c>
      <c r="D605" s="22" t="e">
        <f>VLOOKUP(AR:AR,球员!A:F,6,FALSE)</f>
        <v>#N/A</v>
      </c>
      <c r="E605" s="7" t="s">
        <v>184</v>
      </c>
      <c r="F605" s="7" t="s">
        <v>56</v>
      </c>
      <c r="G605" s="7" t="s">
        <v>128</v>
      </c>
      <c r="H605" s="6">
        <v>192</v>
      </c>
      <c r="I605" s="6">
        <v>90</v>
      </c>
      <c r="J605" s="6">
        <v>23</v>
      </c>
      <c r="K605" s="7" t="s">
        <v>47</v>
      </c>
      <c r="L605" s="9">
        <v>80</v>
      </c>
      <c r="M605" s="9">
        <v>38</v>
      </c>
      <c r="N605" s="9">
        <v>89</v>
      </c>
      <c r="O605" s="6">
        <v>62</v>
      </c>
      <c r="P605" s="6">
        <v>70</v>
      </c>
      <c r="Q605" s="6">
        <v>65</v>
      </c>
      <c r="R605" s="6">
        <v>73</v>
      </c>
      <c r="S605" s="6">
        <v>73</v>
      </c>
      <c r="T605" s="6">
        <v>69</v>
      </c>
      <c r="U605" s="6">
        <v>60</v>
      </c>
      <c r="V605" s="6">
        <v>84</v>
      </c>
      <c r="W605" s="6">
        <v>59</v>
      </c>
      <c r="X605" s="6">
        <v>57</v>
      </c>
      <c r="Y605" s="6">
        <v>73</v>
      </c>
      <c r="Z605" s="6">
        <v>71</v>
      </c>
      <c r="AA605" s="6">
        <v>70</v>
      </c>
      <c r="AB605" s="6">
        <v>85</v>
      </c>
      <c r="AC605" s="6">
        <v>86</v>
      </c>
      <c r="AD605" s="6">
        <v>64</v>
      </c>
      <c r="AE605" s="6">
        <v>78</v>
      </c>
      <c r="AF605" s="6">
        <v>85</v>
      </c>
      <c r="AG605" s="6">
        <v>83</v>
      </c>
      <c r="AH605" s="6">
        <v>80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1809</v>
      </c>
    </row>
    <row r="606" spans="1:44" x14ac:dyDescent="0.25">
      <c r="A606" s="36">
        <v>605</v>
      </c>
      <c r="B606" s="36" t="s">
        <v>605</v>
      </c>
      <c r="C606" s="37" t="s">
        <v>191</v>
      </c>
      <c r="D606" s="22">
        <f>VLOOKUP(AR:AR,球员!A:F,6,FALSE)</f>
        <v>2</v>
      </c>
      <c r="E606" s="7" t="s">
        <v>184</v>
      </c>
      <c r="F606" s="7" t="s">
        <v>56</v>
      </c>
      <c r="G606" s="7" t="s">
        <v>80</v>
      </c>
      <c r="H606" s="6">
        <v>178</v>
      </c>
      <c r="I606" s="6">
        <v>64</v>
      </c>
      <c r="J606" s="6">
        <v>25</v>
      </c>
      <c r="K606" s="7" t="s">
        <v>47</v>
      </c>
      <c r="L606" s="9">
        <v>80</v>
      </c>
      <c r="M606" s="9">
        <v>35</v>
      </c>
      <c r="N606" s="9">
        <v>89</v>
      </c>
      <c r="O606" s="6">
        <v>68</v>
      </c>
      <c r="P606" s="6">
        <v>73</v>
      </c>
      <c r="Q606" s="6">
        <v>74</v>
      </c>
      <c r="R606" s="6">
        <v>71</v>
      </c>
      <c r="S606" s="6">
        <v>78</v>
      </c>
      <c r="T606" s="6">
        <v>84</v>
      </c>
      <c r="U606" s="6">
        <v>61</v>
      </c>
      <c r="V606" s="6">
        <v>66</v>
      </c>
      <c r="W606" s="6">
        <v>74</v>
      </c>
      <c r="X606" s="6">
        <v>84</v>
      </c>
      <c r="Y606" s="6">
        <v>82</v>
      </c>
      <c r="Z606" s="6">
        <v>84</v>
      </c>
      <c r="AA606" s="6">
        <v>75</v>
      </c>
      <c r="AB606" s="6">
        <v>73</v>
      </c>
      <c r="AC606" s="6">
        <v>73</v>
      </c>
      <c r="AD606" s="6">
        <v>75</v>
      </c>
      <c r="AE606" s="6">
        <v>82</v>
      </c>
      <c r="AF606" s="6">
        <v>71</v>
      </c>
      <c r="AG606" s="6">
        <v>73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3</v>
      </c>
      <c r="AP606" s="6">
        <v>6</v>
      </c>
      <c r="AQ606" s="6">
        <v>2</v>
      </c>
      <c r="AR606" t="s">
        <v>1810</v>
      </c>
    </row>
    <row r="607" spans="1:44" x14ac:dyDescent="0.25">
      <c r="A607" s="6">
        <v>606</v>
      </c>
      <c r="B607" s="6" t="s">
        <v>730</v>
      </c>
      <c r="C607" s="7" t="s">
        <v>2048</v>
      </c>
      <c r="D607" s="22" t="e">
        <f>VLOOKUP(AR:AR,球员!A:F,6,FALSE)</f>
        <v>#N/A</v>
      </c>
      <c r="E607" s="7" t="s">
        <v>215</v>
      </c>
      <c r="F607" s="7" t="s">
        <v>56</v>
      </c>
      <c r="G607" s="7" t="s">
        <v>80</v>
      </c>
      <c r="H607" s="6">
        <v>172</v>
      </c>
      <c r="I607" s="6">
        <v>70</v>
      </c>
      <c r="J607" s="6">
        <v>25</v>
      </c>
      <c r="K607" s="7" t="s">
        <v>47</v>
      </c>
      <c r="L607" s="9">
        <v>80</v>
      </c>
      <c r="M607" s="9">
        <v>35</v>
      </c>
      <c r="N607" s="9">
        <v>88</v>
      </c>
      <c r="O607" s="6">
        <v>75</v>
      </c>
      <c r="P607" s="6">
        <v>81</v>
      </c>
      <c r="Q607" s="6">
        <v>79</v>
      </c>
      <c r="R607" s="6">
        <v>80</v>
      </c>
      <c r="S607" s="6">
        <v>81</v>
      </c>
      <c r="T607" s="6">
        <v>80</v>
      </c>
      <c r="U607" s="6">
        <v>70</v>
      </c>
      <c r="V607" s="6">
        <v>63</v>
      </c>
      <c r="W607" s="6">
        <v>74</v>
      </c>
      <c r="X607" s="6">
        <v>75</v>
      </c>
      <c r="Y607" s="6">
        <v>73</v>
      </c>
      <c r="Z607" s="6">
        <v>76</v>
      </c>
      <c r="AA607" s="6">
        <v>71</v>
      </c>
      <c r="AB607" s="6">
        <v>65</v>
      </c>
      <c r="AC607" s="6">
        <v>70</v>
      </c>
      <c r="AD607" s="6">
        <v>83</v>
      </c>
      <c r="AE607" s="6">
        <v>81</v>
      </c>
      <c r="AF607" s="6">
        <v>74</v>
      </c>
      <c r="AG607" s="6">
        <v>71</v>
      </c>
      <c r="AH607" s="6">
        <v>70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6</v>
      </c>
      <c r="AQ607" s="6">
        <v>2</v>
      </c>
      <c r="AR607" t="s">
        <v>2137</v>
      </c>
    </row>
    <row r="608" spans="1:44" x14ac:dyDescent="0.25">
      <c r="A608" s="6">
        <v>607</v>
      </c>
      <c r="B608" s="6" t="s">
        <v>734</v>
      </c>
      <c r="C608" s="7" t="s">
        <v>43</v>
      </c>
      <c r="D608" s="22" t="e">
        <f>VLOOKUP(AR:AR,球员!A:F,6,FALSE)</f>
        <v>#N/A</v>
      </c>
      <c r="E608" s="7" t="s">
        <v>700</v>
      </c>
      <c r="F608" s="7" t="s">
        <v>56</v>
      </c>
      <c r="G608" s="7" t="s">
        <v>80</v>
      </c>
      <c r="H608" s="6">
        <v>175</v>
      </c>
      <c r="I608" s="6">
        <v>72</v>
      </c>
      <c r="J608" s="6">
        <v>23</v>
      </c>
      <c r="K608" s="7" t="s">
        <v>47</v>
      </c>
      <c r="L608" s="9">
        <v>80</v>
      </c>
      <c r="M608" s="9">
        <v>38</v>
      </c>
      <c r="N608" s="9">
        <v>90</v>
      </c>
      <c r="O608" s="6">
        <v>77</v>
      </c>
      <c r="P608" s="6">
        <v>80</v>
      </c>
      <c r="Q608" s="6">
        <v>82</v>
      </c>
      <c r="R608" s="6">
        <v>81</v>
      </c>
      <c r="S608" s="6">
        <v>72</v>
      </c>
      <c r="T608" s="6">
        <v>69</v>
      </c>
      <c r="U608" s="6">
        <v>75</v>
      </c>
      <c r="V608" s="6">
        <v>63</v>
      </c>
      <c r="W608" s="6">
        <v>71</v>
      </c>
      <c r="X608" s="6">
        <v>75</v>
      </c>
      <c r="Y608" s="6">
        <v>87</v>
      </c>
      <c r="Z608" s="6">
        <v>88</v>
      </c>
      <c r="AA608" s="6">
        <v>79</v>
      </c>
      <c r="AB608" s="6">
        <v>73</v>
      </c>
      <c r="AC608" s="6">
        <v>70</v>
      </c>
      <c r="AD608" s="6">
        <v>81</v>
      </c>
      <c r="AE608" s="6">
        <v>78</v>
      </c>
      <c r="AF608" s="6">
        <v>51</v>
      </c>
      <c r="AG608" s="6">
        <v>53</v>
      </c>
      <c r="AH608" s="6">
        <v>65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1811</v>
      </c>
    </row>
    <row r="609" spans="1:44" x14ac:dyDescent="0.25">
      <c r="A609" s="36">
        <v>608</v>
      </c>
      <c r="B609" s="36" t="s">
        <v>731</v>
      </c>
      <c r="C609" s="37" t="s">
        <v>2048</v>
      </c>
      <c r="D609" s="22">
        <f>VLOOKUP(AR:AR,球员!A:F,6,FALSE)</f>
        <v>2</v>
      </c>
      <c r="E609" s="7" t="s">
        <v>603</v>
      </c>
      <c r="F609" s="7" t="s">
        <v>45</v>
      </c>
      <c r="G609" s="7" t="s">
        <v>71</v>
      </c>
      <c r="H609" s="6">
        <v>172</v>
      </c>
      <c r="I609" s="6">
        <v>70</v>
      </c>
      <c r="J609" s="6">
        <v>24</v>
      </c>
      <c r="K609" s="7" t="s">
        <v>47</v>
      </c>
      <c r="L609" s="9">
        <v>80</v>
      </c>
      <c r="M609" s="9">
        <v>37</v>
      </c>
      <c r="N609" s="9">
        <v>89</v>
      </c>
      <c r="O609" s="6">
        <v>75</v>
      </c>
      <c r="P609" s="6">
        <v>78</v>
      </c>
      <c r="Q609" s="6">
        <v>78</v>
      </c>
      <c r="R609" s="6">
        <v>80</v>
      </c>
      <c r="S609" s="6">
        <v>77</v>
      </c>
      <c r="T609" s="6">
        <v>71</v>
      </c>
      <c r="U609" s="6">
        <v>70</v>
      </c>
      <c r="V609" s="6">
        <v>66</v>
      </c>
      <c r="W609" s="6">
        <v>61</v>
      </c>
      <c r="X609" s="6">
        <v>74</v>
      </c>
      <c r="Y609" s="6">
        <v>84</v>
      </c>
      <c r="Z609" s="6">
        <v>85</v>
      </c>
      <c r="AA609" s="6">
        <v>80</v>
      </c>
      <c r="AB609" s="6">
        <v>75</v>
      </c>
      <c r="AC609" s="6">
        <v>76</v>
      </c>
      <c r="AD609" s="6">
        <v>82</v>
      </c>
      <c r="AE609" s="6">
        <v>88</v>
      </c>
      <c r="AF609" s="6">
        <v>72</v>
      </c>
      <c r="AG609" s="6">
        <v>78</v>
      </c>
      <c r="AH609" s="6">
        <v>86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3</v>
      </c>
      <c r="AO609" s="6">
        <v>3</v>
      </c>
      <c r="AP609" s="6">
        <v>5</v>
      </c>
      <c r="AQ609" s="6">
        <v>3</v>
      </c>
      <c r="AR609" t="s">
        <v>2138</v>
      </c>
    </row>
    <row r="610" spans="1:44" x14ac:dyDescent="0.25">
      <c r="A610" s="36">
        <v>609</v>
      </c>
      <c r="B610" s="36" t="s">
        <v>361</v>
      </c>
      <c r="C610" s="37" t="s">
        <v>89</v>
      </c>
      <c r="D610" s="22">
        <f>VLOOKUP(AR:AR,球员!A:F,6,FALSE)</f>
        <v>2</v>
      </c>
      <c r="E610" s="7" t="s">
        <v>63</v>
      </c>
      <c r="F610" s="7" t="s">
        <v>64</v>
      </c>
      <c r="G610" s="7" t="s">
        <v>283</v>
      </c>
      <c r="H610" s="6">
        <v>187</v>
      </c>
      <c r="I610" s="6">
        <v>77</v>
      </c>
      <c r="J610" s="6">
        <v>25</v>
      </c>
      <c r="K610" s="7" t="s">
        <v>47</v>
      </c>
      <c r="L610" s="9">
        <v>80</v>
      </c>
      <c r="M610" s="9">
        <v>35</v>
      </c>
      <c r="N610" s="9">
        <v>89</v>
      </c>
      <c r="O610" s="6">
        <v>53</v>
      </c>
      <c r="P610" s="6">
        <v>70</v>
      </c>
      <c r="Q610" s="6">
        <v>65</v>
      </c>
      <c r="R610" s="6">
        <v>67</v>
      </c>
      <c r="S610" s="6">
        <v>75</v>
      </c>
      <c r="T610" s="6">
        <v>71</v>
      </c>
      <c r="U610" s="6">
        <v>55</v>
      </c>
      <c r="V610" s="6">
        <v>83</v>
      </c>
      <c r="W610" s="6">
        <v>57</v>
      </c>
      <c r="X610" s="6">
        <v>63</v>
      </c>
      <c r="Y610" s="6">
        <v>80</v>
      </c>
      <c r="Z610" s="6">
        <v>76</v>
      </c>
      <c r="AA610" s="6">
        <v>72</v>
      </c>
      <c r="AB610" s="6">
        <v>80</v>
      </c>
      <c r="AC610" s="6">
        <v>85</v>
      </c>
      <c r="AD610" s="6">
        <v>73</v>
      </c>
      <c r="AE610" s="6">
        <v>78</v>
      </c>
      <c r="AF610" s="6">
        <v>85</v>
      </c>
      <c r="AG610" s="6">
        <v>81</v>
      </c>
      <c r="AH610" s="6">
        <v>85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5</v>
      </c>
      <c r="AQ610" s="6">
        <v>2</v>
      </c>
      <c r="AR610" t="s">
        <v>1812</v>
      </c>
    </row>
    <row r="611" spans="1:44" x14ac:dyDescent="0.25">
      <c r="A611" s="36">
        <v>610</v>
      </c>
      <c r="B611" s="36" t="s">
        <v>697</v>
      </c>
      <c r="C611" s="37" t="s">
        <v>246</v>
      </c>
      <c r="D611" s="22">
        <f>VLOOKUP(AR:AR,球员!A:F,6,FALSE)</f>
        <v>2</v>
      </c>
      <c r="E611" s="7" t="s">
        <v>181</v>
      </c>
      <c r="F611" s="7" t="s">
        <v>64</v>
      </c>
      <c r="G611" s="7" t="s">
        <v>531</v>
      </c>
      <c r="H611" s="6">
        <v>180</v>
      </c>
      <c r="I611" s="6">
        <v>75</v>
      </c>
      <c r="J611" s="6">
        <v>23</v>
      </c>
      <c r="K611" s="7" t="s">
        <v>47</v>
      </c>
      <c r="L611" s="9">
        <v>80</v>
      </c>
      <c r="M611" s="9">
        <v>38</v>
      </c>
      <c r="N611" s="9">
        <v>88</v>
      </c>
      <c r="O611" s="6">
        <v>77</v>
      </c>
      <c r="P611" s="6">
        <v>86</v>
      </c>
      <c r="Q611" s="6">
        <v>86</v>
      </c>
      <c r="R611" s="6">
        <v>83</v>
      </c>
      <c r="S611" s="6">
        <v>80</v>
      </c>
      <c r="T611" s="6">
        <v>73</v>
      </c>
      <c r="U611" s="6">
        <v>69</v>
      </c>
      <c r="V611" s="6">
        <v>62</v>
      </c>
      <c r="W611" s="6">
        <v>65</v>
      </c>
      <c r="X611" s="6">
        <v>73</v>
      </c>
      <c r="Y611" s="6">
        <v>83</v>
      </c>
      <c r="Z611" s="6">
        <v>81</v>
      </c>
      <c r="AA611" s="6">
        <v>75</v>
      </c>
      <c r="AB611" s="6">
        <v>65</v>
      </c>
      <c r="AC611" s="6">
        <v>76</v>
      </c>
      <c r="AD611" s="6">
        <v>85</v>
      </c>
      <c r="AE611" s="6">
        <v>79</v>
      </c>
      <c r="AF611" s="6">
        <v>55</v>
      </c>
      <c r="AG611" s="6">
        <v>53</v>
      </c>
      <c r="AH611" s="6">
        <v>65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4</v>
      </c>
      <c r="AQ611" s="6">
        <v>2</v>
      </c>
      <c r="AR611" t="s">
        <v>1813</v>
      </c>
    </row>
    <row r="612" spans="1:44" x14ac:dyDescent="0.25">
      <c r="A612" s="6">
        <v>611</v>
      </c>
      <c r="B612" s="6" t="s">
        <v>1814</v>
      </c>
      <c r="C612" s="7" t="s">
        <v>70</v>
      </c>
      <c r="D612" s="22" t="e">
        <f>VLOOKUP(AR:AR,球员!A:F,6,FALSE)</f>
        <v>#N/A</v>
      </c>
      <c r="E612" s="7" t="s">
        <v>658</v>
      </c>
      <c r="F612" s="7" t="s">
        <v>64</v>
      </c>
      <c r="G612" s="7" t="s">
        <v>57</v>
      </c>
      <c r="H612" s="6">
        <v>186</v>
      </c>
      <c r="I612" s="6">
        <v>76</v>
      </c>
      <c r="J612" s="6">
        <v>23</v>
      </c>
      <c r="K612" s="7" t="s">
        <v>47</v>
      </c>
      <c r="L612" s="9">
        <v>80</v>
      </c>
      <c r="M612" s="9">
        <v>38</v>
      </c>
      <c r="N612" s="9">
        <v>90</v>
      </c>
      <c r="O612" s="6">
        <v>82</v>
      </c>
      <c r="P612" s="6">
        <v>78</v>
      </c>
      <c r="Q612" s="6">
        <v>78</v>
      </c>
      <c r="R612" s="6">
        <v>81</v>
      </c>
      <c r="S612" s="6">
        <v>68</v>
      </c>
      <c r="T612" s="6">
        <v>64</v>
      </c>
      <c r="U612" s="6">
        <v>80</v>
      </c>
      <c r="V612" s="6">
        <v>75</v>
      </c>
      <c r="W612" s="6">
        <v>60</v>
      </c>
      <c r="X612" s="6">
        <v>67</v>
      </c>
      <c r="Y612" s="6">
        <v>79</v>
      </c>
      <c r="Z612" s="6">
        <v>78</v>
      </c>
      <c r="AA612" s="6">
        <v>78</v>
      </c>
      <c r="AB612" s="6">
        <v>79</v>
      </c>
      <c r="AC612" s="6">
        <v>85</v>
      </c>
      <c r="AD612" s="6">
        <v>72</v>
      </c>
      <c r="AE612" s="6">
        <v>78</v>
      </c>
      <c r="AF612" s="6">
        <v>51</v>
      </c>
      <c r="AG612" s="6">
        <v>53</v>
      </c>
      <c r="AH612" s="6">
        <v>80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3</v>
      </c>
      <c r="AP612" s="6">
        <v>5</v>
      </c>
      <c r="AQ612" s="6">
        <v>2</v>
      </c>
      <c r="AR612" t="s">
        <v>1815</v>
      </c>
    </row>
    <row r="613" spans="1:44" x14ac:dyDescent="0.25">
      <c r="A613" s="36">
        <v>612</v>
      </c>
      <c r="B613" s="36" t="s">
        <v>480</v>
      </c>
      <c r="C613" s="37" t="s">
        <v>49</v>
      </c>
      <c r="D613" s="22">
        <f>VLOOKUP(AR:AR,球员!A:F,6,FALSE)</f>
        <v>2</v>
      </c>
      <c r="E613" s="7" t="s">
        <v>224</v>
      </c>
      <c r="F613" s="7" t="s">
        <v>225</v>
      </c>
      <c r="G613" s="7" t="s">
        <v>481</v>
      </c>
      <c r="H613" s="6">
        <v>186</v>
      </c>
      <c r="I613" s="6">
        <v>83</v>
      </c>
      <c r="J613" s="6">
        <v>28</v>
      </c>
      <c r="K613" s="7" t="s">
        <v>47</v>
      </c>
      <c r="L613" s="9">
        <v>80</v>
      </c>
      <c r="M613" s="9">
        <v>31</v>
      </c>
      <c r="N613" s="9">
        <v>87</v>
      </c>
      <c r="O613" s="6">
        <v>84</v>
      </c>
      <c r="P613" s="6">
        <v>71</v>
      </c>
      <c r="Q613" s="6">
        <v>74</v>
      </c>
      <c r="R613" s="6">
        <v>70</v>
      </c>
      <c r="S613" s="6">
        <v>70</v>
      </c>
      <c r="T613" s="6">
        <v>67</v>
      </c>
      <c r="U613" s="6">
        <v>82</v>
      </c>
      <c r="V613" s="6">
        <v>79</v>
      </c>
      <c r="W613" s="6">
        <v>68</v>
      </c>
      <c r="X613" s="6">
        <v>74</v>
      </c>
      <c r="Y613" s="6">
        <v>86</v>
      </c>
      <c r="Z613" s="6">
        <v>85</v>
      </c>
      <c r="AA613" s="6">
        <v>83</v>
      </c>
      <c r="AB613" s="6">
        <v>79</v>
      </c>
      <c r="AC613" s="6">
        <v>89</v>
      </c>
      <c r="AD613" s="6">
        <v>74</v>
      </c>
      <c r="AE613" s="6">
        <v>88</v>
      </c>
      <c r="AF613" s="6">
        <v>57</v>
      </c>
      <c r="AG613" s="6">
        <v>61</v>
      </c>
      <c r="AH613" s="6">
        <v>49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2</v>
      </c>
      <c r="AR613" t="s">
        <v>1816</v>
      </c>
    </row>
    <row r="614" spans="1:44" x14ac:dyDescent="0.25">
      <c r="A614" s="6">
        <v>613</v>
      </c>
      <c r="B614" s="6" t="s">
        <v>701</v>
      </c>
      <c r="C614" s="7" t="s">
        <v>122</v>
      </c>
      <c r="D614" s="22" t="e">
        <f>VLOOKUP(AR:AR,球员!A:F,6,FALSE)</f>
        <v>#N/A</v>
      </c>
      <c r="E614" s="7" t="s">
        <v>184</v>
      </c>
      <c r="F614" s="7" t="s">
        <v>56</v>
      </c>
      <c r="G614" s="7" t="s">
        <v>80</v>
      </c>
      <c r="H614" s="6">
        <v>185</v>
      </c>
      <c r="I614" s="6">
        <v>83</v>
      </c>
      <c r="J614" s="6">
        <v>22</v>
      </c>
      <c r="K614" s="7" t="s">
        <v>47</v>
      </c>
      <c r="L614" s="9">
        <v>80</v>
      </c>
      <c r="M614" s="9">
        <v>42</v>
      </c>
      <c r="N614" s="9">
        <v>90</v>
      </c>
      <c r="O614" s="6">
        <v>67</v>
      </c>
      <c r="P614" s="6">
        <v>74</v>
      </c>
      <c r="Q614" s="6">
        <v>72</v>
      </c>
      <c r="R614" s="6">
        <v>66</v>
      </c>
      <c r="S614" s="6">
        <v>79</v>
      </c>
      <c r="T614" s="6">
        <v>72</v>
      </c>
      <c r="U614" s="6">
        <v>60</v>
      </c>
      <c r="V614" s="6">
        <v>79</v>
      </c>
      <c r="W614" s="6">
        <v>63</v>
      </c>
      <c r="X614" s="6">
        <v>60</v>
      </c>
      <c r="Y614" s="6">
        <v>72</v>
      </c>
      <c r="Z614" s="6">
        <v>74</v>
      </c>
      <c r="AA614" s="6">
        <v>79</v>
      </c>
      <c r="AB614" s="6">
        <v>83</v>
      </c>
      <c r="AC614" s="6">
        <v>84</v>
      </c>
      <c r="AD614" s="6">
        <v>79</v>
      </c>
      <c r="AE614" s="6">
        <v>84</v>
      </c>
      <c r="AF614" s="6">
        <v>83</v>
      </c>
      <c r="AG614" s="6">
        <v>85</v>
      </c>
      <c r="AH614" s="6">
        <v>83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2</v>
      </c>
      <c r="AP614" s="6">
        <v>6</v>
      </c>
      <c r="AQ614" s="6">
        <v>3</v>
      </c>
      <c r="AR614" t="s">
        <v>1817</v>
      </c>
    </row>
    <row r="615" spans="1:44" x14ac:dyDescent="0.25">
      <c r="A615" s="6">
        <v>614</v>
      </c>
      <c r="B615" s="6" t="s">
        <v>2010</v>
      </c>
      <c r="C615" s="7" t="s">
        <v>246</v>
      </c>
      <c r="D615" s="22" t="e">
        <f>VLOOKUP(AR:AR,球员!A:F,6,FALSE)</f>
        <v>#N/A</v>
      </c>
      <c r="E615" s="7" t="s">
        <v>369</v>
      </c>
      <c r="F615" s="7" t="s">
        <v>51</v>
      </c>
      <c r="G615" s="7" t="s">
        <v>65</v>
      </c>
      <c r="H615" s="6">
        <v>184</v>
      </c>
      <c r="I615" s="6">
        <v>73</v>
      </c>
      <c r="J615" s="6">
        <v>23</v>
      </c>
      <c r="K615" s="7" t="s">
        <v>53</v>
      </c>
      <c r="L615" s="9">
        <v>80</v>
      </c>
      <c r="M615" s="9">
        <v>38</v>
      </c>
      <c r="N615" s="9">
        <v>88</v>
      </c>
      <c r="O615" s="6">
        <v>74</v>
      </c>
      <c r="P615" s="6">
        <v>86</v>
      </c>
      <c r="Q615" s="6">
        <v>76</v>
      </c>
      <c r="R615" s="6">
        <v>74</v>
      </c>
      <c r="S615" s="6">
        <v>78</v>
      </c>
      <c r="T615" s="6">
        <v>83</v>
      </c>
      <c r="U615" s="6">
        <v>74</v>
      </c>
      <c r="V615" s="6">
        <v>70</v>
      </c>
      <c r="W615" s="6">
        <v>65</v>
      </c>
      <c r="X615" s="6">
        <v>78</v>
      </c>
      <c r="Y615" s="6">
        <v>80</v>
      </c>
      <c r="Z615" s="6">
        <v>77</v>
      </c>
      <c r="AA615" s="6">
        <v>74</v>
      </c>
      <c r="AB615" s="6">
        <v>75</v>
      </c>
      <c r="AC615" s="6">
        <v>73</v>
      </c>
      <c r="AD615" s="6">
        <v>67</v>
      </c>
      <c r="AE615" s="6">
        <v>86</v>
      </c>
      <c r="AF615" s="6">
        <v>71</v>
      </c>
      <c r="AG615" s="6">
        <v>67</v>
      </c>
      <c r="AH615" s="6">
        <v>71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1</v>
      </c>
      <c r="AO615" s="6">
        <v>2</v>
      </c>
      <c r="AP615" s="6">
        <v>6</v>
      </c>
      <c r="AQ615" s="6">
        <v>2</v>
      </c>
      <c r="AR615" t="s">
        <v>2011</v>
      </c>
    </row>
    <row r="616" spans="1:44" x14ac:dyDescent="0.25">
      <c r="A616" s="6">
        <v>615</v>
      </c>
      <c r="B616" s="6" t="s">
        <v>1818</v>
      </c>
      <c r="C616" s="7" t="s">
        <v>70</v>
      </c>
      <c r="D616" s="22" t="e">
        <f>VLOOKUP(AR:AR,球员!A:F,6,FALSE)</f>
        <v>#N/A</v>
      </c>
      <c r="E616" s="7" t="s">
        <v>397</v>
      </c>
      <c r="F616" s="7" t="s">
        <v>273</v>
      </c>
      <c r="G616" s="7" t="s">
        <v>474</v>
      </c>
      <c r="H616" s="6">
        <v>176</v>
      </c>
      <c r="I616" s="6">
        <v>70</v>
      </c>
      <c r="J616" s="6">
        <v>32</v>
      </c>
      <c r="K616" s="7" t="s">
        <v>47</v>
      </c>
      <c r="L616" s="9">
        <v>80</v>
      </c>
      <c r="M616" s="9">
        <v>29</v>
      </c>
      <c r="N616" s="9">
        <v>87</v>
      </c>
      <c r="O616" s="6">
        <v>84</v>
      </c>
      <c r="P616" s="6">
        <v>80</v>
      </c>
      <c r="Q616" s="6">
        <v>79</v>
      </c>
      <c r="R616" s="6">
        <v>78</v>
      </c>
      <c r="S616" s="6">
        <v>73</v>
      </c>
      <c r="T616" s="6">
        <v>62</v>
      </c>
      <c r="U616" s="6">
        <v>83</v>
      </c>
      <c r="V616" s="6">
        <v>76</v>
      </c>
      <c r="W616" s="6">
        <v>69</v>
      </c>
      <c r="X616" s="6">
        <v>68</v>
      </c>
      <c r="Y616" s="6">
        <v>75</v>
      </c>
      <c r="Z616" s="6">
        <v>82</v>
      </c>
      <c r="AA616" s="6">
        <v>80</v>
      </c>
      <c r="AB616" s="6">
        <v>76</v>
      </c>
      <c r="AC616" s="6">
        <v>66</v>
      </c>
      <c r="AD616" s="6">
        <v>78</v>
      </c>
      <c r="AE616" s="6">
        <v>77</v>
      </c>
      <c r="AF616" s="6">
        <v>51</v>
      </c>
      <c r="AG616" s="6">
        <v>55</v>
      </c>
      <c r="AH616" s="6">
        <v>59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7</v>
      </c>
      <c r="AQ616" s="6">
        <v>2</v>
      </c>
      <c r="AR616" t="s">
        <v>1819</v>
      </c>
    </row>
    <row r="617" spans="1:44" x14ac:dyDescent="0.25">
      <c r="A617" s="6">
        <v>616</v>
      </c>
      <c r="B617" s="6" t="s">
        <v>703</v>
      </c>
      <c r="C617" s="7" t="s">
        <v>62</v>
      </c>
      <c r="D617" s="22" t="e">
        <f>VLOOKUP(AR:AR,球员!A:F,6,FALSE)</f>
        <v>#N/A</v>
      </c>
      <c r="E617" s="7" t="s">
        <v>67</v>
      </c>
      <c r="F617" s="7" t="s">
        <v>67</v>
      </c>
      <c r="G617" s="7" t="s">
        <v>68</v>
      </c>
      <c r="H617" s="6">
        <v>189</v>
      </c>
      <c r="I617" s="6">
        <v>88</v>
      </c>
      <c r="J617" s="6">
        <v>29</v>
      </c>
      <c r="K617" s="7" t="s">
        <v>47</v>
      </c>
      <c r="L617" s="9">
        <v>80</v>
      </c>
      <c r="M617" s="9">
        <v>31</v>
      </c>
      <c r="N617" s="9">
        <v>86</v>
      </c>
      <c r="O617" s="6">
        <v>41</v>
      </c>
      <c r="P617" s="6">
        <v>63</v>
      </c>
      <c r="Q617" s="6">
        <v>61</v>
      </c>
      <c r="R617" s="6">
        <v>46</v>
      </c>
      <c r="S617" s="6">
        <v>74</v>
      </c>
      <c r="T617" s="6">
        <v>72</v>
      </c>
      <c r="U617" s="6">
        <v>46</v>
      </c>
      <c r="V617" s="6">
        <v>60</v>
      </c>
      <c r="W617" s="6">
        <v>55</v>
      </c>
      <c r="X617" s="6">
        <v>44</v>
      </c>
      <c r="Y617" s="6">
        <v>66</v>
      </c>
      <c r="Z617" s="6">
        <v>69</v>
      </c>
      <c r="AA617" s="6">
        <v>72</v>
      </c>
      <c r="AB617" s="6">
        <v>77</v>
      </c>
      <c r="AC617" s="6">
        <v>74</v>
      </c>
      <c r="AD617" s="6">
        <v>71</v>
      </c>
      <c r="AE617" s="6">
        <v>72</v>
      </c>
      <c r="AF617" s="6">
        <v>73</v>
      </c>
      <c r="AG617" s="6">
        <v>71</v>
      </c>
      <c r="AH617" s="6">
        <v>47</v>
      </c>
      <c r="AI617" s="6">
        <v>89</v>
      </c>
      <c r="AJ617" s="6">
        <v>85</v>
      </c>
      <c r="AK617" s="6">
        <v>88</v>
      </c>
      <c r="AL617" s="6">
        <v>86</v>
      </c>
      <c r="AM617" s="6">
        <v>87</v>
      </c>
      <c r="AN617" s="6">
        <v>2</v>
      </c>
      <c r="AO617" s="6">
        <v>2</v>
      </c>
      <c r="AP617" s="6">
        <v>5</v>
      </c>
      <c r="AQ617" s="6">
        <v>2</v>
      </c>
      <c r="AR617" t="s">
        <v>1820</v>
      </c>
    </row>
    <row r="618" spans="1:44" x14ac:dyDescent="0.25">
      <c r="A618" s="36">
        <v>617</v>
      </c>
      <c r="B618" s="36" t="s">
        <v>617</v>
      </c>
      <c r="C618" s="37" t="s">
        <v>70</v>
      </c>
      <c r="D618" s="22">
        <f>VLOOKUP(AR:AR,球员!A:F,6,FALSE)</f>
        <v>2</v>
      </c>
      <c r="E618" s="7" t="s">
        <v>67</v>
      </c>
      <c r="F618" s="7" t="s">
        <v>67</v>
      </c>
      <c r="G618" s="7" t="s">
        <v>46</v>
      </c>
      <c r="H618" s="6">
        <v>184</v>
      </c>
      <c r="I618" s="6">
        <v>84</v>
      </c>
      <c r="J618" s="6">
        <v>24</v>
      </c>
      <c r="K618" s="7" t="s">
        <v>47</v>
      </c>
      <c r="L618" s="9">
        <v>80</v>
      </c>
      <c r="M618" s="9">
        <v>37</v>
      </c>
      <c r="N618" s="9">
        <v>89</v>
      </c>
      <c r="O618" s="6">
        <v>82</v>
      </c>
      <c r="P618" s="6">
        <v>79</v>
      </c>
      <c r="Q618" s="6">
        <v>81</v>
      </c>
      <c r="R618" s="6">
        <v>71</v>
      </c>
      <c r="S618" s="6">
        <v>72</v>
      </c>
      <c r="T618" s="6">
        <v>60</v>
      </c>
      <c r="U618" s="6">
        <v>80</v>
      </c>
      <c r="V618" s="6">
        <v>80</v>
      </c>
      <c r="W618" s="6">
        <v>65</v>
      </c>
      <c r="X618" s="6">
        <v>68</v>
      </c>
      <c r="Y618" s="6">
        <v>82</v>
      </c>
      <c r="Z618" s="6">
        <v>78</v>
      </c>
      <c r="AA618" s="6">
        <v>77</v>
      </c>
      <c r="AB618" s="6">
        <v>83</v>
      </c>
      <c r="AC618" s="6">
        <v>83</v>
      </c>
      <c r="AD618" s="6">
        <v>76</v>
      </c>
      <c r="AE618" s="6">
        <v>81</v>
      </c>
      <c r="AF618" s="6">
        <v>44</v>
      </c>
      <c r="AG618" s="6">
        <v>45</v>
      </c>
      <c r="AH618" s="6">
        <v>66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3</v>
      </c>
      <c r="AP618" s="6">
        <v>4</v>
      </c>
      <c r="AQ618" s="6">
        <v>1</v>
      </c>
      <c r="AR618" t="s">
        <v>1821</v>
      </c>
    </row>
    <row r="619" spans="1:44" x14ac:dyDescent="0.25">
      <c r="A619" s="36">
        <v>618</v>
      </c>
      <c r="B619" s="36" t="s">
        <v>619</v>
      </c>
      <c r="C619" s="37" t="s">
        <v>89</v>
      </c>
      <c r="D619" s="22">
        <f>VLOOKUP(AR:AR,球员!A:F,6,FALSE)</f>
        <v>2</v>
      </c>
      <c r="E619" s="7" t="s">
        <v>306</v>
      </c>
      <c r="F619" s="7" t="s">
        <v>64</v>
      </c>
      <c r="G619" s="7" t="s">
        <v>80</v>
      </c>
      <c r="H619" s="6">
        <v>194</v>
      </c>
      <c r="I619" s="6">
        <v>92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58</v>
      </c>
      <c r="P619" s="6">
        <v>70</v>
      </c>
      <c r="Q619" s="6">
        <v>63</v>
      </c>
      <c r="R619" s="6">
        <v>61</v>
      </c>
      <c r="S619" s="6">
        <v>69</v>
      </c>
      <c r="T619" s="6">
        <v>67</v>
      </c>
      <c r="U619" s="6">
        <v>52</v>
      </c>
      <c r="V619" s="6">
        <v>81</v>
      </c>
      <c r="W619" s="6">
        <v>56</v>
      </c>
      <c r="X619" s="6">
        <v>57</v>
      </c>
      <c r="Y619" s="6">
        <v>73</v>
      </c>
      <c r="Z619" s="6">
        <v>70</v>
      </c>
      <c r="AA619" s="6">
        <v>64</v>
      </c>
      <c r="AB619" s="6">
        <v>83</v>
      </c>
      <c r="AC619" s="6">
        <v>90</v>
      </c>
      <c r="AD619" s="6">
        <v>68</v>
      </c>
      <c r="AE619" s="6">
        <v>85</v>
      </c>
      <c r="AF619" s="6">
        <v>84</v>
      </c>
      <c r="AG619" s="6">
        <v>85</v>
      </c>
      <c r="AH619" s="6">
        <v>82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5</v>
      </c>
      <c r="AQ619" s="6">
        <v>2</v>
      </c>
      <c r="AR619" t="s">
        <v>1822</v>
      </c>
    </row>
    <row r="620" spans="1:44" x14ac:dyDescent="0.25">
      <c r="A620" s="6">
        <v>619</v>
      </c>
      <c r="B620" s="6" t="s">
        <v>488</v>
      </c>
      <c r="C620" s="7" t="s">
        <v>70</v>
      </c>
      <c r="D620" s="22" t="e">
        <f>VLOOKUP(AR:AR,球员!A:F,6,FALSE)</f>
        <v>#N/A</v>
      </c>
      <c r="E620" s="7" t="s">
        <v>59</v>
      </c>
      <c r="F620" s="7" t="s">
        <v>51</v>
      </c>
      <c r="G620" s="7" t="s">
        <v>489</v>
      </c>
      <c r="H620" s="6">
        <v>180</v>
      </c>
      <c r="I620" s="6">
        <v>76</v>
      </c>
      <c r="J620" s="6">
        <v>26</v>
      </c>
      <c r="K620" s="7" t="s">
        <v>47</v>
      </c>
      <c r="L620" s="9">
        <v>80</v>
      </c>
      <c r="M620" s="9">
        <v>33</v>
      </c>
      <c r="N620" s="9">
        <v>87</v>
      </c>
      <c r="O620" s="6">
        <v>80</v>
      </c>
      <c r="P620" s="6">
        <v>72</v>
      </c>
      <c r="Q620" s="6">
        <v>75</v>
      </c>
      <c r="R620" s="6">
        <v>74</v>
      </c>
      <c r="S620" s="6">
        <v>72</v>
      </c>
      <c r="T620" s="6">
        <v>66</v>
      </c>
      <c r="U620" s="6">
        <v>81</v>
      </c>
      <c r="V620" s="6">
        <v>78</v>
      </c>
      <c r="W620" s="6">
        <v>80</v>
      </c>
      <c r="X620" s="6">
        <v>73</v>
      </c>
      <c r="Y620" s="6">
        <v>81</v>
      </c>
      <c r="Z620" s="6">
        <v>77</v>
      </c>
      <c r="AA620" s="6">
        <v>85</v>
      </c>
      <c r="AB620" s="6">
        <v>83</v>
      </c>
      <c r="AC620" s="6">
        <v>81</v>
      </c>
      <c r="AD620" s="6">
        <v>76</v>
      </c>
      <c r="AE620" s="6">
        <v>80</v>
      </c>
      <c r="AF620" s="6">
        <v>51</v>
      </c>
      <c r="AG620" s="6">
        <v>57</v>
      </c>
      <c r="AH620" s="6">
        <v>71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2</v>
      </c>
      <c r="AP620" s="6">
        <v>4</v>
      </c>
      <c r="AQ620" s="6">
        <v>1</v>
      </c>
      <c r="AR620" t="s">
        <v>1823</v>
      </c>
    </row>
    <row r="621" spans="1:44" x14ac:dyDescent="0.25">
      <c r="A621" s="36">
        <v>620</v>
      </c>
      <c r="B621" s="36" t="s">
        <v>706</v>
      </c>
      <c r="C621" s="37" t="s">
        <v>202</v>
      </c>
      <c r="D621" s="22">
        <f>VLOOKUP(AR:AR,球员!A:F,6,FALSE)</f>
        <v>2</v>
      </c>
      <c r="E621" s="7" t="s">
        <v>249</v>
      </c>
      <c r="F621" s="7" t="s">
        <v>51</v>
      </c>
      <c r="G621" s="7" t="s">
        <v>65</v>
      </c>
      <c r="H621" s="6">
        <v>183</v>
      </c>
      <c r="I621" s="6">
        <v>72</v>
      </c>
      <c r="J621" s="6">
        <v>22</v>
      </c>
      <c r="K621" s="7" t="s">
        <v>47</v>
      </c>
      <c r="L621" s="9">
        <v>80</v>
      </c>
      <c r="M621" s="9">
        <v>42</v>
      </c>
      <c r="N621" s="9">
        <v>89</v>
      </c>
      <c r="O621" s="6">
        <v>79</v>
      </c>
      <c r="P621" s="6">
        <v>87</v>
      </c>
      <c r="Q621" s="6">
        <v>82</v>
      </c>
      <c r="R621" s="6">
        <v>77</v>
      </c>
      <c r="S621" s="6">
        <v>81</v>
      </c>
      <c r="T621" s="6">
        <v>82</v>
      </c>
      <c r="U621" s="6">
        <v>69</v>
      </c>
      <c r="V621" s="6">
        <v>60</v>
      </c>
      <c r="W621" s="6">
        <v>77</v>
      </c>
      <c r="X621" s="6">
        <v>72</v>
      </c>
      <c r="Y621" s="6">
        <v>80</v>
      </c>
      <c r="Z621" s="6">
        <v>83</v>
      </c>
      <c r="AA621" s="6">
        <v>74</v>
      </c>
      <c r="AB621" s="6">
        <v>65</v>
      </c>
      <c r="AC621" s="6">
        <v>65</v>
      </c>
      <c r="AD621" s="6">
        <v>79</v>
      </c>
      <c r="AE621" s="6">
        <v>76</v>
      </c>
      <c r="AF621" s="6">
        <v>62</v>
      </c>
      <c r="AG621" s="6">
        <v>61</v>
      </c>
      <c r="AH621" s="6">
        <v>64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5</v>
      </c>
      <c r="AQ621" s="6">
        <v>1</v>
      </c>
      <c r="AR621" t="s">
        <v>1824</v>
      </c>
    </row>
    <row r="622" spans="1:44" x14ac:dyDescent="0.25">
      <c r="A622" s="6">
        <v>621</v>
      </c>
      <c r="B622" s="6" t="s">
        <v>1825</v>
      </c>
      <c r="C622" s="7" t="s">
        <v>85</v>
      </c>
      <c r="D622" s="22" t="e">
        <f>VLOOKUP(AR:AR,球员!A:F,6,FALSE)</f>
        <v>#N/A</v>
      </c>
      <c r="E622" s="7" t="s">
        <v>74</v>
      </c>
      <c r="F622" s="7" t="s">
        <v>64</v>
      </c>
      <c r="G622" s="7" t="s">
        <v>740</v>
      </c>
      <c r="H622" s="6">
        <v>172</v>
      </c>
      <c r="I622" s="6">
        <v>69</v>
      </c>
      <c r="J622" s="6">
        <v>21</v>
      </c>
      <c r="K622" s="7" t="s">
        <v>47</v>
      </c>
      <c r="L622" s="9">
        <v>80</v>
      </c>
      <c r="M622" s="9">
        <v>44</v>
      </c>
      <c r="N622" s="9">
        <v>91</v>
      </c>
      <c r="O622" s="6">
        <v>73</v>
      </c>
      <c r="P622" s="6">
        <v>80</v>
      </c>
      <c r="Q622" s="6">
        <v>87</v>
      </c>
      <c r="R622" s="6">
        <v>81</v>
      </c>
      <c r="S622" s="6">
        <v>71</v>
      </c>
      <c r="T622" s="6">
        <v>64</v>
      </c>
      <c r="U622" s="6">
        <v>68</v>
      </c>
      <c r="V622" s="6">
        <v>61</v>
      </c>
      <c r="W622" s="6">
        <v>60</v>
      </c>
      <c r="X622" s="6">
        <v>69</v>
      </c>
      <c r="Y622" s="6">
        <v>92</v>
      </c>
      <c r="Z622" s="6">
        <v>94</v>
      </c>
      <c r="AA622" s="6">
        <v>76</v>
      </c>
      <c r="AB622" s="6">
        <v>84</v>
      </c>
      <c r="AC622" s="6">
        <v>63</v>
      </c>
      <c r="AD622" s="6">
        <v>84</v>
      </c>
      <c r="AE622" s="6">
        <v>77</v>
      </c>
      <c r="AF622" s="6">
        <v>51</v>
      </c>
      <c r="AG622" s="6">
        <v>54</v>
      </c>
      <c r="AH622" s="6">
        <v>59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3</v>
      </c>
      <c r="AP622" s="6">
        <v>4</v>
      </c>
      <c r="AQ622" s="6">
        <v>2</v>
      </c>
      <c r="AR622" t="s">
        <v>1826</v>
      </c>
    </row>
    <row r="623" spans="1:44" x14ac:dyDescent="0.25">
      <c r="A623" s="6">
        <v>622</v>
      </c>
      <c r="B623" s="6" t="s">
        <v>2192</v>
      </c>
      <c r="C623" s="7" t="s">
        <v>122</v>
      </c>
      <c r="D623" s="22" t="e">
        <f>VLOOKUP(AR:AR,球员!A:F,6,FALSE)</f>
        <v>#N/A</v>
      </c>
      <c r="E623" s="7" t="s">
        <v>302</v>
      </c>
      <c r="F623" s="7" t="s">
        <v>225</v>
      </c>
      <c r="G623" s="7" t="s">
        <v>68</v>
      </c>
      <c r="H623" s="6">
        <v>186</v>
      </c>
      <c r="I623" s="6">
        <v>72</v>
      </c>
      <c r="J623" s="6">
        <v>24</v>
      </c>
      <c r="K623" s="7" t="s">
        <v>47</v>
      </c>
      <c r="L623" s="9">
        <v>80</v>
      </c>
      <c r="M623" s="9">
        <v>37</v>
      </c>
      <c r="N623" s="9">
        <v>90</v>
      </c>
      <c r="O623" s="6">
        <v>60</v>
      </c>
      <c r="P623" s="6">
        <v>81</v>
      </c>
      <c r="Q623" s="6">
        <v>70</v>
      </c>
      <c r="R623" s="6">
        <v>84</v>
      </c>
      <c r="S623" s="6">
        <v>84</v>
      </c>
      <c r="T623" s="6">
        <v>85</v>
      </c>
      <c r="U623" s="6">
        <v>60</v>
      </c>
      <c r="V623" s="6">
        <v>70</v>
      </c>
      <c r="W623" s="6">
        <v>58</v>
      </c>
      <c r="X623" s="6">
        <v>62</v>
      </c>
      <c r="Y623" s="6">
        <v>66</v>
      </c>
      <c r="Z623" s="6">
        <v>70</v>
      </c>
      <c r="AA623" s="6">
        <v>82</v>
      </c>
      <c r="AB623" s="6">
        <v>78</v>
      </c>
      <c r="AC623" s="6">
        <v>76</v>
      </c>
      <c r="AD623" s="6">
        <v>70</v>
      </c>
      <c r="AE623" s="6">
        <v>80</v>
      </c>
      <c r="AF623" s="6">
        <v>82</v>
      </c>
      <c r="AG623" s="6">
        <v>84</v>
      </c>
      <c r="AH623" s="6">
        <v>81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2193</v>
      </c>
    </row>
    <row r="624" spans="1:44" x14ac:dyDescent="0.25">
      <c r="A624" s="6">
        <v>623</v>
      </c>
      <c r="B624" s="6" t="s">
        <v>782</v>
      </c>
      <c r="C624" s="7" t="s">
        <v>103</v>
      </c>
      <c r="D624" s="22" t="e">
        <f>VLOOKUP(AR:AR,球员!A:F,6,FALSE)</f>
        <v>#N/A</v>
      </c>
      <c r="E624" s="7" t="s">
        <v>83</v>
      </c>
      <c r="F624" s="7" t="s">
        <v>64</v>
      </c>
      <c r="G624" s="7" t="s">
        <v>474</v>
      </c>
      <c r="H624" s="6">
        <v>175</v>
      </c>
      <c r="I624" s="6">
        <v>64</v>
      </c>
      <c r="J624" s="6">
        <v>23</v>
      </c>
      <c r="K624" s="7" t="s">
        <v>53</v>
      </c>
      <c r="L624" s="9">
        <v>80</v>
      </c>
      <c r="M624" s="9">
        <v>38</v>
      </c>
      <c r="N624" s="9">
        <v>89</v>
      </c>
      <c r="O624" s="6">
        <v>73</v>
      </c>
      <c r="P624" s="6">
        <v>78</v>
      </c>
      <c r="Q624" s="6">
        <v>79</v>
      </c>
      <c r="R624" s="6">
        <v>80</v>
      </c>
      <c r="S624" s="6">
        <v>80</v>
      </c>
      <c r="T624" s="6">
        <v>81</v>
      </c>
      <c r="U624" s="6">
        <v>64</v>
      </c>
      <c r="V624" s="6">
        <v>66</v>
      </c>
      <c r="W624" s="6">
        <v>75</v>
      </c>
      <c r="X624" s="6">
        <v>81</v>
      </c>
      <c r="Y624" s="6">
        <v>73</v>
      </c>
      <c r="Z624" s="6">
        <v>77</v>
      </c>
      <c r="AA624" s="6">
        <v>78</v>
      </c>
      <c r="AB624" s="6">
        <v>70</v>
      </c>
      <c r="AC624" s="6">
        <v>65</v>
      </c>
      <c r="AD624" s="6">
        <v>80</v>
      </c>
      <c r="AE624" s="6">
        <v>76</v>
      </c>
      <c r="AF624" s="6">
        <v>76</v>
      </c>
      <c r="AG624" s="6">
        <v>80</v>
      </c>
      <c r="AH624" s="6">
        <v>71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1</v>
      </c>
      <c r="AO624" s="6">
        <v>2</v>
      </c>
      <c r="AP624" s="6">
        <v>6</v>
      </c>
      <c r="AQ624" s="6">
        <v>2</v>
      </c>
      <c r="AR624" t="s">
        <v>1827</v>
      </c>
    </row>
    <row r="625" spans="1:44" x14ac:dyDescent="0.25">
      <c r="A625" s="6">
        <v>624</v>
      </c>
      <c r="B625" s="6" t="s">
        <v>2012</v>
      </c>
      <c r="C625" s="7" t="s">
        <v>82</v>
      </c>
      <c r="D625" s="22" t="e">
        <f>VLOOKUP(AR:AR,球员!A:F,6,FALSE)</f>
        <v>#N/A</v>
      </c>
      <c r="E625" s="7" t="s">
        <v>354</v>
      </c>
      <c r="F625" s="7" t="s">
        <v>64</v>
      </c>
      <c r="G625" s="7" t="s">
        <v>96</v>
      </c>
      <c r="H625" s="6">
        <v>175</v>
      </c>
      <c r="I625" s="6">
        <v>73</v>
      </c>
      <c r="J625" s="6">
        <v>23</v>
      </c>
      <c r="K625" s="7" t="s">
        <v>47</v>
      </c>
      <c r="L625" s="9">
        <v>80</v>
      </c>
      <c r="M625" s="9">
        <v>38</v>
      </c>
      <c r="N625" s="9">
        <v>88</v>
      </c>
      <c r="O625" s="6">
        <v>75</v>
      </c>
      <c r="P625" s="6">
        <v>83</v>
      </c>
      <c r="Q625" s="6">
        <v>79</v>
      </c>
      <c r="R625" s="6">
        <v>78</v>
      </c>
      <c r="S625" s="6">
        <v>82</v>
      </c>
      <c r="T625" s="6">
        <v>81</v>
      </c>
      <c r="U625" s="6">
        <v>72</v>
      </c>
      <c r="V625" s="6">
        <v>60</v>
      </c>
      <c r="W625" s="6">
        <v>83</v>
      </c>
      <c r="X625" s="6">
        <v>81</v>
      </c>
      <c r="Y625" s="6">
        <v>75</v>
      </c>
      <c r="Z625" s="6">
        <v>78</v>
      </c>
      <c r="AA625" s="6">
        <v>83</v>
      </c>
      <c r="AB625" s="6">
        <v>64</v>
      </c>
      <c r="AC625" s="6">
        <v>65</v>
      </c>
      <c r="AD625" s="6">
        <v>80</v>
      </c>
      <c r="AE625" s="6">
        <v>76</v>
      </c>
      <c r="AF625" s="6">
        <v>58</v>
      </c>
      <c r="AG625" s="6">
        <v>55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2</v>
      </c>
      <c r="AP625" s="6">
        <v>6</v>
      </c>
      <c r="AQ625" s="6">
        <v>2</v>
      </c>
      <c r="AR625" t="s">
        <v>2013</v>
      </c>
    </row>
    <row r="626" spans="1:44" x14ac:dyDescent="0.25">
      <c r="A626" s="6">
        <v>625</v>
      </c>
      <c r="B626" s="6" t="s">
        <v>2014</v>
      </c>
      <c r="C626" s="7" t="s">
        <v>191</v>
      </c>
      <c r="D626" s="22" t="e">
        <f>VLOOKUP(AR:AR,球员!A:F,6,FALSE)</f>
        <v>#N/A</v>
      </c>
      <c r="E626" s="7" t="s">
        <v>63</v>
      </c>
      <c r="F626" s="7" t="s">
        <v>64</v>
      </c>
      <c r="G626" s="7" t="s">
        <v>96</v>
      </c>
      <c r="H626" s="6">
        <v>183</v>
      </c>
      <c r="I626" s="6">
        <v>72</v>
      </c>
      <c r="J626" s="6">
        <v>22</v>
      </c>
      <c r="K626" s="7" t="s">
        <v>47</v>
      </c>
      <c r="L626" s="9">
        <v>80</v>
      </c>
      <c r="M626" s="9">
        <v>42</v>
      </c>
      <c r="N626" s="9">
        <v>90</v>
      </c>
      <c r="O626" s="6">
        <v>71</v>
      </c>
      <c r="P626" s="6">
        <v>70</v>
      </c>
      <c r="Q626" s="6">
        <v>77</v>
      </c>
      <c r="R626" s="6">
        <v>66</v>
      </c>
      <c r="S626" s="6">
        <v>68</v>
      </c>
      <c r="T626" s="6">
        <v>66</v>
      </c>
      <c r="U626" s="6">
        <v>53</v>
      </c>
      <c r="V626" s="6">
        <v>65</v>
      </c>
      <c r="W626" s="6">
        <v>55</v>
      </c>
      <c r="X626" s="6">
        <v>60</v>
      </c>
      <c r="Y626" s="6">
        <v>90</v>
      </c>
      <c r="Z626" s="6">
        <v>89</v>
      </c>
      <c r="AA626" s="6">
        <v>68</v>
      </c>
      <c r="AB626" s="6">
        <v>74</v>
      </c>
      <c r="AC626" s="6">
        <v>76</v>
      </c>
      <c r="AD626" s="6">
        <v>72</v>
      </c>
      <c r="AE626" s="6">
        <v>84</v>
      </c>
      <c r="AF626" s="6">
        <v>82</v>
      </c>
      <c r="AG626" s="6">
        <v>86</v>
      </c>
      <c r="AH626" s="6">
        <v>66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2</v>
      </c>
      <c r="AP626" s="6">
        <v>6</v>
      </c>
      <c r="AQ626" s="6">
        <v>2</v>
      </c>
      <c r="AR626" t="s">
        <v>2015</v>
      </c>
    </row>
    <row r="627" spans="1:44" x14ac:dyDescent="0.25">
      <c r="A627" s="36">
        <v>626</v>
      </c>
      <c r="B627" s="36" t="s">
        <v>710</v>
      </c>
      <c r="C627" s="37" t="s">
        <v>246</v>
      </c>
      <c r="D627" s="22">
        <f>VLOOKUP(AR:AR,球员!A:F,6,FALSE)</f>
        <v>2</v>
      </c>
      <c r="E627" s="7" t="s">
        <v>593</v>
      </c>
      <c r="F627" s="7" t="s">
        <v>324</v>
      </c>
      <c r="G627" s="7" t="s">
        <v>472</v>
      </c>
      <c r="H627" s="6">
        <v>183</v>
      </c>
      <c r="I627" s="6">
        <v>79</v>
      </c>
      <c r="J627" s="6">
        <v>27</v>
      </c>
      <c r="K627" s="7" t="s">
        <v>47</v>
      </c>
      <c r="L627" s="9">
        <v>80</v>
      </c>
      <c r="M627" s="9">
        <v>32</v>
      </c>
      <c r="N627" s="9">
        <v>87</v>
      </c>
      <c r="O627" s="6">
        <v>80</v>
      </c>
      <c r="P627" s="6">
        <v>82</v>
      </c>
      <c r="Q627" s="6">
        <v>79</v>
      </c>
      <c r="R627" s="6">
        <v>78</v>
      </c>
      <c r="S627" s="6">
        <v>79</v>
      </c>
      <c r="T627" s="6">
        <v>75</v>
      </c>
      <c r="U627" s="6">
        <v>76</v>
      </c>
      <c r="V627" s="6">
        <v>75</v>
      </c>
      <c r="W627" s="6">
        <v>73</v>
      </c>
      <c r="X627" s="6">
        <v>75</v>
      </c>
      <c r="Y627" s="6">
        <v>78</v>
      </c>
      <c r="Z627" s="6">
        <v>77</v>
      </c>
      <c r="AA627" s="6">
        <v>83</v>
      </c>
      <c r="AB627" s="6">
        <v>77</v>
      </c>
      <c r="AC627" s="6">
        <v>71</v>
      </c>
      <c r="AD627" s="6">
        <v>79</v>
      </c>
      <c r="AE627" s="6">
        <v>88</v>
      </c>
      <c r="AF627" s="6">
        <v>63</v>
      </c>
      <c r="AG627" s="6">
        <v>59</v>
      </c>
      <c r="AH627" s="6">
        <v>67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1828</v>
      </c>
    </row>
    <row r="628" spans="1:44" x14ac:dyDescent="0.25">
      <c r="A628" s="36">
        <v>627</v>
      </c>
      <c r="B628" s="36" t="s">
        <v>711</v>
      </c>
      <c r="C628" s="37" t="s">
        <v>2048</v>
      </c>
      <c r="D628" s="22">
        <f>VLOOKUP(AR:AR,球员!A:F,6,FALSE)</f>
        <v>2</v>
      </c>
      <c r="E628" s="7" t="s">
        <v>387</v>
      </c>
      <c r="F628" s="7" t="s">
        <v>324</v>
      </c>
      <c r="G628" s="7" t="s">
        <v>491</v>
      </c>
      <c r="H628" s="6">
        <v>195</v>
      </c>
      <c r="I628" s="6">
        <v>79</v>
      </c>
      <c r="J628" s="6">
        <v>30</v>
      </c>
      <c r="K628" s="7" t="s">
        <v>47</v>
      </c>
      <c r="L628" s="9">
        <v>80</v>
      </c>
      <c r="M628" s="9">
        <v>30</v>
      </c>
      <c r="N628" s="9">
        <v>87</v>
      </c>
      <c r="O628" s="6">
        <v>77</v>
      </c>
      <c r="P628" s="6">
        <v>82</v>
      </c>
      <c r="Q628" s="6">
        <v>75</v>
      </c>
      <c r="R628" s="6">
        <v>75</v>
      </c>
      <c r="S628" s="6">
        <v>81</v>
      </c>
      <c r="T628" s="6">
        <v>75</v>
      </c>
      <c r="U628" s="6">
        <v>74</v>
      </c>
      <c r="V628" s="6">
        <v>82</v>
      </c>
      <c r="W628" s="6">
        <v>64</v>
      </c>
      <c r="X628" s="6">
        <v>70</v>
      </c>
      <c r="Y628" s="6">
        <v>75</v>
      </c>
      <c r="Z628" s="6">
        <v>69</v>
      </c>
      <c r="AA628" s="6">
        <v>80</v>
      </c>
      <c r="AB628" s="6">
        <v>76</v>
      </c>
      <c r="AC628" s="6">
        <v>81</v>
      </c>
      <c r="AD628" s="6">
        <v>72</v>
      </c>
      <c r="AE628" s="6">
        <v>88</v>
      </c>
      <c r="AF628" s="6">
        <v>72</v>
      </c>
      <c r="AG628" s="6">
        <v>69</v>
      </c>
      <c r="AH628" s="6">
        <v>75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5</v>
      </c>
      <c r="AQ628" s="6">
        <v>2</v>
      </c>
      <c r="AR628" t="s">
        <v>2139</v>
      </c>
    </row>
    <row r="629" spans="1:44" x14ac:dyDescent="0.25">
      <c r="A629" s="6">
        <v>628</v>
      </c>
      <c r="B629" s="6" t="s">
        <v>778</v>
      </c>
      <c r="C629" s="7" t="s">
        <v>70</v>
      </c>
      <c r="D629" s="22" t="e">
        <f>VLOOKUP(AR:AR,球员!A:F,6,FALSE)</f>
        <v>#N/A</v>
      </c>
      <c r="E629" s="7" t="s">
        <v>717</v>
      </c>
      <c r="F629" s="7" t="s">
        <v>516</v>
      </c>
      <c r="G629" s="7" t="s">
        <v>779</v>
      </c>
      <c r="H629" s="6">
        <v>179</v>
      </c>
      <c r="I629" s="6">
        <v>70</v>
      </c>
      <c r="J629" s="6">
        <v>27</v>
      </c>
      <c r="K629" s="7" t="s">
        <v>47</v>
      </c>
      <c r="L629" s="9">
        <v>80</v>
      </c>
      <c r="M629" s="9">
        <v>32</v>
      </c>
      <c r="N629" s="9">
        <v>88</v>
      </c>
      <c r="O629" s="6">
        <v>82</v>
      </c>
      <c r="P629" s="6">
        <v>74</v>
      </c>
      <c r="Q629" s="6">
        <v>76</v>
      </c>
      <c r="R629" s="6">
        <v>70</v>
      </c>
      <c r="S629" s="6">
        <v>68</v>
      </c>
      <c r="T629" s="6">
        <v>63</v>
      </c>
      <c r="U629" s="6">
        <v>84</v>
      </c>
      <c r="V629" s="6">
        <v>81</v>
      </c>
      <c r="W629" s="6">
        <v>77</v>
      </c>
      <c r="X629" s="6">
        <v>70</v>
      </c>
      <c r="Y629" s="6">
        <v>85</v>
      </c>
      <c r="Z629" s="6">
        <v>84</v>
      </c>
      <c r="AA629" s="6">
        <v>79</v>
      </c>
      <c r="AB629" s="6">
        <v>86</v>
      </c>
      <c r="AC629" s="6">
        <v>74</v>
      </c>
      <c r="AD629" s="6">
        <v>70</v>
      </c>
      <c r="AE629" s="6">
        <v>72</v>
      </c>
      <c r="AF629" s="6">
        <v>51</v>
      </c>
      <c r="AG629" s="6">
        <v>56</v>
      </c>
      <c r="AH629" s="6">
        <v>68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3</v>
      </c>
      <c r="AP629" s="6">
        <v>6</v>
      </c>
      <c r="AQ629" s="6">
        <v>2</v>
      </c>
      <c r="AR629" t="s">
        <v>1829</v>
      </c>
    </row>
    <row r="630" spans="1:44" x14ac:dyDescent="0.25">
      <c r="A630" s="6">
        <v>629</v>
      </c>
      <c r="B630" s="6" t="s">
        <v>739</v>
      </c>
      <c r="C630" s="7" t="s">
        <v>103</v>
      </c>
      <c r="D630" s="22" t="e">
        <f>VLOOKUP(AR:AR,球员!A:F,6,FALSE)</f>
        <v>#N/A</v>
      </c>
      <c r="E630" s="7" t="s">
        <v>50</v>
      </c>
      <c r="F630" s="7" t="s">
        <v>51</v>
      </c>
      <c r="G630" s="7" t="s">
        <v>65</v>
      </c>
      <c r="H630" s="6">
        <v>184</v>
      </c>
      <c r="I630" s="6">
        <v>78</v>
      </c>
      <c r="J630" s="6">
        <v>23</v>
      </c>
      <c r="K630" s="7" t="s">
        <v>53</v>
      </c>
      <c r="L630" s="9">
        <v>80</v>
      </c>
      <c r="M630" s="9">
        <v>38</v>
      </c>
      <c r="N630" s="9">
        <v>90</v>
      </c>
      <c r="O630" s="6">
        <v>76</v>
      </c>
      <c r="P630" s="6">
        <v>73</v>
      </c>
      <c r="Q630" s="6">
        <v>75</v>
      </c>
      <c r="R630" s="6">
        <v>69</v>
      </c>
      <c r="S630" s="6">
        <v>72</v>
      </c>
      <c r="T630" s="6">
        <v>75</v>
      </c>
      <c r="U630" s="6">
        <v>70</v>
      </c>
      <c r="V630" s="6">
        <v>75</v>
      </c>
      <c r="W630" s="6">
        <v>60</v>
      </c>
      <c r="X630" s="6">
        <v>79</v>
      </c>
      <c r="Y630" s="6">
        <v>87</v>
      </c>
      <c r="Z630" s="6">
        <v>79</v>
      </c>
      <c r="AA630" s="6">
        <v>68</v>
      </c>
      <c r="AB630" s="6">
        <v>78</v>
      </c>
      <c r="AC630" s="6">
        <v>76</v>
      </c>
      <c r="AD630" s="6">
        <v>66</v>
      </c>
      <c r="AE630" s="6">
        <v>83</v>
      </c>
      <c r="AF630" s="6">
        <v>73</v>
      </c>
      <c r="AG630" s="6">
        <v>76</v>
      </c>
      <c r="AH630" s="6">
        <v>71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2</v>
      </c>
      <c r="AO630" s="6">
        <v>3</v>
      </c>
      <c r="AP630" s="6">
        <v>6</v>
      </c>
      <c r="AQ630" s="6">
        <v>2</v>
      </c>
      <c r="AR630" t="s">
        <v>1830</v>
      </c>
    </row>
    <row r="631" spans="1:44" x14ac:dyDescent="0.25">
      <c r="A631" s="6">
        <v>630</v>
      </c>
      <c r="B631" s="6" t="s">
        <v>756</v>
      </c>
      <c r="C631" s="7" t="s">
        <v>89</v>
      </c>
      <c r="D631" s="22" t="e">
        <f>VLOOKUP(AR:AR,球员!A:F,6,FALSE)</f>
        <v>#N/A</v>
      </c>
      <c r="E631" s="7" t="s">
        <v>593</v>
      </c>
      <c r="F631" s="7" t="s">
        <v>324</v>
      </c>
      <c r="G631" s="7" t="s">
        <v>757</v>
      </c>
      <c r="H631" s="6">
        <v>192</v>
      </c>
      <c r="I631" s="6">
        <v>83</v>
      </c>
      <c r="J631" s="6">
        <v>32</v>
      </c>
      <c r="K631" s="7" t="s">
        <v>47</v>
      </c>
      <c r="L631" s="9">
        <v>80</v>
      </c>
      <c r="M631" s="9">
        <v>29</v>
      </c>
      <c r="N631" s="9">
        <v>88</v>
      </c>
      <c r="O631" s="6">
        <v>59</v>
      </c>
      <c r="P631" s="6">
        <v>67</v>
      </c>
      <c r="Q631" s="6">
        <v>62</v>
      </c>
      <c r="R631" s="6">
        <v>57</v>
      </c>
      <c r="S631" s="6">
        <v>79</v>
      </c>
      <c r="T631" s="6">
        <v>79</v>
      </c>
      <c r="U631" s="6">
        <v>57</v>
      </c>
      <c r="V631" s="6">
        <v>85</v>
      </c>
      <c r="W631" s="6">
        <v>63</v>
      </c>
      <c r="X631" s="6">
        <v>73</v>
      </c>
      <c r="Y631" s="6">
        <v>72</v>
      </c>
      <c r="Z631" s="6">
        <v>67</v>
      </c>
      <c r="AA631" s="6">
        <v>79</v>
      </c>
      <c r="AB631" s="6">
        <v>82</v>
      </c>
      <c r="AC631" s="6">
        <v>86</v>
      </c>
      <c r="AD631" s="6">
        <v>73</v>
      </c>
      <c r="AE631" s="6">
        <v>80</v>
      </c>
      <c r="AF631" s="6">
        <v>84</v>
      </c>
      <c r="AG631" s="6">
        <v>80</v>
      </c>
      <c r="AH631" s="6">
        <v>84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2</v>
      </c>
      <c r="AP631" s="6">
        <v>6</v>
      </c>
      <c r="AQ631" s="6">
        <v>2</v>
      </c>
      <c r="AR631" t="s">
        <v>1831</v>
      </c>
    </row>
    <row r="632" spans="1:44" x14ac:dyDescent="0.25">
      <c r="A632" s="6">
        <v>631</v>
      </c>
      <c r="B632" s="6" t="s">
        <v>712</v>
      </c>
      <c r="C632" s="7" t="s">
        <v>2048</v>
      </c>
      <c r="D632" s="22" t="e">
        <f>VLOOKUP(AR:AR,球员!A:F,6,FALSE)</f>
        <v>#N/A</v>
      </c>
      <c r="E632" s="7" t="s">
        <v>713</v>
      </c>
      <c r="F632" s="7" t="s">
        <v>375</v>
      </c>
      <c r="G632" s="7" t="s">
        <v>65</v>
      </c>
      <c r="H632" s="6">
        <v>170</v>
      </c>
      <c r="I632" s="6">
        <v>67</v>
      </c>
      <c r="J632" s="6">
        <v>39</v>
      </c>
      <c r="K632" s="7" t="s">
        <v>47</v>
      </c>
      <c r="L632" s="9">
        <v>80</v>
      </c>
      <c r="M632" s="9">
        <v>16</v>
      </c>
      <c r="N632" s="9">
        <v>85</v>
      </c>
      <c r="O632" s="6">
        <v>78</v>
      </c>
      <c r="P632" s="6">
        <v>86</v>
      </c>
      <c r="Q632" s="6">
        <v>84</v>
      </c>
      <c r="R632" s="6">
        <v>84</v>
      </c>
      <c r="S632" s="6">
        <v>92</v>
      </c>
      <c r="T632" s="6">
        <v>89</v>
      </c>
      <c r="U632" s="6">
        <v>71</v>
      </c>
      <c r="V632" s="6">
        <v>59</v>
      </c>
      <c r="W632" s="6">
        <v>86</v>
      </c>
      <c r="X632" s="6">
        <v>85</v>
      </c>
      <c r="Y632" s="6">
        <v>61</v>
      </c>
      <c r="Z632" s="6">
        <v>61</v>
      </c>
      <c r="AA632" s="6">
        <v>73</v>
      </c>
      <c r="AB632" s="6">
        <v>65</v>
      </c>
      <c r="AC632" s="6">
        <v>63</v>
      </c>
      <c r="AD632" s="6">
        <v>75</v>
      </c>
      <c r="AE632" s="6">
        <v>69</v>
      </c>
      <c r="AF632" s="6">
        <v>67</v>
      </c>
      <c r="AG632" s="6">
        <v>61</v>
      </c>
      <c r="AH632" s="6">
        <v>57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1</v>
      </c>
      <c r="AO632" s="6">
        <v>2</v>
      </c>
      <c r="AP632" s="6">
        <v>6</v>
      </c>
      <c r="AQ632" s="6">
        <v>3</v>
      </c>
      <c r="AR632" t="s">
        <v>2140</v>
      </c>
    </row>
    <row r="633" spans="1:44" x14ac:dyDescent="0.25">
      <c r="A633" s="6">
        <v>632</v>
      </c>
      <c r="B633" s="6" t="s">
        <v>1832</v>
      </c>
      <c r="C633" s="7" t="s">
        <v>70</v>
      </c>
      <c r="D633" s="22" t="e">
        <f>VLOOKUP(AR:AR,球员!A:F,6,FALSE)</f>
        <v>#N/A</v>
      </c>
      <c r="E633" s="7" t="s">
        <v>1914</v>
      </c>
      <c r="F633" s="7" t="s">
        <v>375</v>
      </c>
      <c r="G633" s="7" t="s">
        <v>80</v>
      </c>
      <c r="H633" s="6">
        <v>184</v>
      </c>
      <c r="I633" s="6">
        <v>77</v>
      </c>
      <c r="J633" s="6">
        <v>34</v>
      </c>
      <c r="K633" s="7" t="s">
        <v>47</v>
      </c>
      <c r="L633" s="9">
        <v>80</v>
      </c>
      <c r="M633" s="9">
        <v>26</v>
      </c>
      <c r="N633" s="9">
        <v>87</v>
      </c>
      <c r="O633" s="6">
        <v>81</v>
      </c>
      <c r="P633" s="6">
        <v>78</v>
      </c>
      <c r="Q633" s="6">
        <v>73</v>
      </c>
      <c r="R633" s="6">
        <v>74</v>
      </c>
      <c r="S633" s="6">
        <v>76</v>
      </c>
      <c r="T633" s="6">
        <v>67</v>
      </c>
      <c r="U633" s="6">
        <v>83</v>
      </c>
      <c r="V633" s="6">
        <v>76</v>
      </c>
      <c r="W633" s="6">
        <v>59</v>
      </c>
      <c r="X633" s="6">
        <v>65</v>
      </c>
      <c r="Y633" s="6">
        <v>73</v>
      </c>
      <c r="Z633" s="6">
        <v>78</v>
      </c>
      <c r="AA633" s="6">
        <v>82</v>
      </c>
      <c r="AB633" s="6">
        <v>78</v>
      </c>
      <c r="AC633" s="6">
        <v>85</v>
      </c>
      <c r="AD633" s="6">
        <v>80</v>
      </c>
      <c r="AE633" s="6">
        <v>76</v>
      </c>
      <c r="AF633" s="6">
        <v>50</v>
      </c>
      <c r="AG633" s="6">
        <v>60</v>
      </c>
      <c r="AH633" s="6">
        <v>75</v>
      </c>
      <c r="AI633" s="6">
        <v>40</v>
      </c>
      <c r="AJ633" s="6">
        <v>40</v>
      </c>
      <c r="AK633" s="6">
        <v>40</v>
      </c>
      <c r="AL633" s="6">
        <v>40</v>
      </c>
      <c r="AM633" s="6">
        <v>40</v>
      </c>
      <c r="AN633" s="6">
        <v>3</v>
      </c>
      <c r="AO633" s="6">
        <v>4</v>
      </c>
      <c r="AP633" s="6">
        <v>6</v>
      </c>
      <c r="AQ633" s="6">
        <v>3</v>
      </c>
      <c r="AR633" t="s">
        <v>1833</v>
      </c>
    </row>
    <row r="634" spans="1:44" x14ac:dyDescent="0.25">
      <c r="A634" s="6">
        <v>633</v>
      </c>
      <c r="B634" s="6" t="s">
        <v>1834</v>
      </c>
      <c r="C634" s="7" t="s">
        <v>122</v>
      </c>
      <c r="D634" s="22" t="e">
        <f>VLOOKUP(AR:AR,球员!A:F,6,FALSE)</f>
        <v>#N/A</v>
      </c>
      <c r="E634" s="7" t="s">
        <v>1924</v>
      </c>
      <c r="F634" s="7" t="s">
        <v>375</v>
      </c>
      <c r="G634" s="7" t="s">
        <v>57</v>
      </c>
      <c r="H634" s="6">
        <v>188</v>
      </c>
      <c r="I634" s="6">
        <v>80</v>
      </c>
      <c r="J634" s="6">
        <v>30</v>
      </c>
      <c r="K634" s="7" t="s">
        <v>47</v>
      </c>
      <c r="L634" s="9">
        <v>80</v>
      </c>
      <c r="M634" s="9">
        <v>30</v>
      </c>
      <c r="N634" s="9">
        <v>88</v>
      </c>
      <c r="O634" s="6">
        <v>70</v>
      </c>
      <c r="P634" s="6">
        <v>75</v>
      </c>
      <c r="Q634" s="6">
        <v>75</v>
      </c>
      <c r="R634" s="6">
        <v>77</v>
      </c>
      <c r="S634" s="6">
        <v>79</v>
      </c>
      <c r="T634" s="6">
        <v>74</v>
      </c>
      <c r="U634" s="6">
        <v>65</v>
      </c>
      <c r="V634" s="6">
        <v>74</v>
      </c>
      <c r="W634" s="6">
        <v>60</v>
      </c>
      <c r="X634" s="6">
        <v>64</v>
      </c>
      <c r="Y634" s="6">
        <v>74</v>
      </c>
      <c r="Z634" s="6">
        <v>72</v>
      </c>
      <c r="AA634" s="6">
        <v>79</v>
      </c>
      <c r="AB634" s="6">
        <v>77</v>
      </c>
      <c r="AC634" s="6">
        <v>85</v>
      </c>
      <c r="AD634" s="6">
        <v>69</v>
      </c>
      <c r="AE634" s="6">
        <v>82</v>
      </c>
      <c r="AF634" s="6">
        <v>82</v>
      </c>
      <c r="AG634" s="6">
        <v>85</v>
      </c>
      <c r="AH634" s="6">
        <v>74</v>
      </c>
      <c r="AI634" s="6">
        <v>40</v>
      </c>
      <c r="AJ634" s="6">
        <v>40</v>
      </c>
      <c r="AK634" s="6">
        <v>40</v>
      </c>
      <c r="AL634" s="6">
        <v>40</v>
      </c>
      <c r="AM634" s="6">
        <v>40</v>
      </c>
      <c r="AN634" s="6">
        <v>2</v>
      </c>
      <c r="AO634" s="6">
        <v>3</v>
      </c>
      <c r="AP634" s="6">
        <v>7</v>
      </c>
      <c r="AQ634" s="6">
        <v>3</v>
      </c>
      <c r="AR634" t="s">
        <v>1835</v>
      </c>
    </row>
  </sheetData>
  <autoFilter ref="A1:AR634" xr:uid="{98C3A700-BC0E-43CC-850E-340E889A3E89}">
    <sortState ref="A2:AR634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1"/>
    <cfRule type="colorScale" priority="52">
      <colorScale>
        <cfvo type="min"/>
        <cfvo type="max"/>
        <color rgb="FFFF7128"/>
        <color rgb="FFFFEF9C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5:D1048576 D1">
    <cfRule type="colorScale" priority="39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4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2" customWidth="1"/>
    <col min="2" max="2" width="11.6640625" style="32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38" t="s">
        <v>589</v>
      </c>
    </row>
    <row r="3" spans="1:5" x14ac:dyDescent="0.25">
      <c r="A3" s="31" t="s">
        <v>1225</v>
      </c>
      <c r="B3" s="38" t="s">
        <v>186</v>
      </c>
    </row>
    <row r="4" spans="1:5" x14ac:dyDescent="0.25">
      <c r="A4" s="5" t="s">
        <v>1226</v>
      </c>
      <c r="B4" s="38" t="s">
        <v>52</v>
      </c>
    </row>
    <row r="5" spans="1:5" x14ac:dyDescent="0.25">
      <c r="A5" s="31" t="s">
        <v>1227</v>
      </c>
      <c r="B5" s="38" t="s">
        <v>203</v>
      </c>
    </row>
    <row r="6" spans="1:5" x14ac:dyDescent="0.25">
      <c r="A6" s="31" t="s">
        <v>1228</v>
      </c>
      <c r="B6" s="38" t="s">
        <v>173</v>
      </c>
    </row>
    <row r="7" spans="1:5" x14ac:dyDescent="0.25">
      <c r="A7" s="31" t="s">
        <v>1229</v>
      </c>
      <c r="B7" s="38" t="s">
        <v>757</v>
      </c>
    </row>
    <row r="8" spans="1:5" x14ac:dyDescent="0.25">
      <c r="A8" s="31" t="s">
        <v>1230</v>
      </c>
      <c r="B8" s="38" t="s">
        <v>75</v>
      </c>
    </row>
    <row r="9" spans="1:5" x14ac:dyDescent="0.25">
      <c r="A9" s="31" t="s">
        <v>1231</v>
      </c>
      <c r="B9" s="38" t="s">
        <v>158</v>
      </c>
    </row>
    <row r="10" spans="1:5" x14ac:dyDescent="0.25">
      <c r="A10" s="5" t="s">
        <v>1232</v>
      </c>
      <c r="B10" s="38" t="s">
        <v>57</v>
      </c>
    </row>
    <row r="11" spans="1:5" x14ac:dyDescent="0.25">
      <c r="A11" s="31" t="s">
        <v>1233</v>
      </c>
      <c r="B11" s="38" t="s">
        <v>686</v>
      </c>
    </row>
    <row r="12" spans="1:5" x14ac:dyDescent="0.25">
      <c r="A12" s="31" t="s">
        <v>1234</v>
      </c>
      <c r="B12" s="38" t="s">
        <v>409</v>
      </c>
    </row>
    <row r="13" spans="1:5" x14ac:dyDescent="0.25">
      <c r="A13" s="31" t="s">
        <v>1235</v>
      </c>
      <c r="B13" s="38" t="s">
        <v>260</v>
      </c>
      <c r="E13" s="4"/>
    </row>
    <row r="14" spans="1:5" x14ac:dyDescent="0.25">
      <c r="A14" s="31" t="s">
        <v>1236</v>
      </c>
      <c r="B14" s="38" t="s">
        <v>118</v>
      </c>
    </row>
    <row r="15" spans="1:5" x14ac:dyDescent="0.25">
      <c r="A15" s="31" t="s">
        <v>1237</v>
      </c>
      <c r="B15" s="38" t="s">
        <v>131</v>
      </c>
    </row>
    <row r="16" spans="1:5" x14ac:dyDescent="0.25">
      <c r="A16" s="31" t="s">
        <v>1238</v>
      </c>
      <c r="B16" s="38" t="s">
        <v>413</v>
      </c>
    </row>
    <row r="17" spans="1:2" x14ac:dyDescent="0.25">
      <c r="A17" s="31" t="s">
        <v>1239</v>
      </c>
      <c r="B17" s="38" t="s">
        <v>162</v>
      </c>
    </row>
    <row r="18" spans="1:2" x14ac:dyDescent="0.25">
      <c r="A18" s="31" t="s">
        <v>1240</v>
      </c>
      <c r="B18" s="38" t="s">
        <v>283</v>
      </c>
    </row>
    <row r="19" spans="1:2" x14ac:dyDescent="0.25">
      <c r="A19" s="31" t="s">
        <v>1241</v>
      </c>
      <c r="B19" s="38" t="s">
        <v>60</v>
      </c>
    </row>
    <row r="20" spans="1:2" x14ac:dyDescent="0.25">
      <c r="A20" s="31" t="s">
        <v>1242</v>
      </c>
      <c r="B20" s="38" t="s">
        <v>298</v>
      </c>
    </row>
    <row r="21" spans="1:2" x14ac:dyDescent="0.25">
      <c r="A21" s="31" t="s">
        <v>1243</v>
      </c>
      <c r="B21" s="38" t="s">
        <v>128</v>
      </c>
    </row>
    <row r="22" spans="1:2" x14ac:dyDescent="0.25">
      <c r="A22" s="31" t="s">
        <v>1244</v>
      </c>
      <c r="B22" s="38" t="s">
        <v>489</v>
      </c>
    </row>
    <row r="23" spans="1:2" x14ac:dyDescent="0.25">
      <c r="A23" s="31" t="s">
        <v>1245</v>
      </c>
      <c r="B23" s="38" t="s">
        <v>87</v>
      </c>
    </row>
    <row r="24" spans="1:2" x14ac:dyDescent="0.25">
      <c r="A24" s="31" t="s">
        <v>1246</v>
      </c>
      <c r="B24" s="38" t="s">
        <v>96</v>
      </c>
    </row>
    <row r="25" spans="1:2" x14ac:dyDescent="0.25">
      <c r="A25" s="31" t="s">
        <v>1247</v>
      </c>
      <c r="B25" s="38" t="s">
        <v>424</v>
      </c>
    </row>
    <row r="26" spans="1:2" x14ac:dyDescent="0.25">
      <c r="A26" s="31" t="s">
        <v>1248</v>
      </c>
      <c r="B26" s="38" t="s">
        <v>80</v>
      </c>
    </row>
    <row r="27" spans="1:2" x14ac:dyDescent="0.25">
      <c r="A27" s="31" t="s">
        <v>1249</v>
      </c>
      <c r="B27" s="38" t="s">
        <v>108</v>
      </c>
    </row>
    <row r="28" spans="1:2" x14ac:dyDescent="0.25">
      <c r="A28" s="31" t="s">
        <v>1250</v>
      </c>
      <c r="B28" s="38" t="s">
        <v>556</v>
      </c>
    </row>
    <row r="29" spans="1:2" x14ac:dyDescent="0.25">
      <c r="A29" s="31" t="s">
        <v>1251</v>
      </c>
      <c r="B29" s="38" t="s">
        <v>68</v>
      </c>
    </row>
    <row r="30" spans="1:2" x14ac:dyDescent="0.25">
      <c r="A30" s="31" t="s">
        <v>1252</v>
      </c>
      <c r="B30" s="38" t="s">
        <v>288</v>
      </c>
    </row>
    <row r="31" spans="1:2" x14ac:dyDescent="0.25">
      <c r="A31" s="31" t="s">
        <v>1253</v>
      </c>
      <c r="B31" s="38" t="s">
        <v>165</v>
      </c>
    </row>
    <row r="32" spans="1:2" x14ac:dyDescent="0.25">
      <c r="A32" s="31" t="s">
        <v>1254</v>
      </c>
      <c r="B32" s="38" t="s">
        <v>356</v>
      </c>
    </row>
    <row r="33" spans="1:2" x14ac:dyDescent="0.25">
      <c r="A33" s="31" t="s">
        <v>1255</v>
      </c>
      <c r="B33" s="38" t="s">
        <v>646</v>
      </c>
    </row>
    <row r="34" spans="1:2" x14ac:dyDescent="0.25">
      <c r="A34" s="31" t="s">
        <v>1256</v>
      </c>
      <c r="B34" s="38" t="s">
        <v>265</v>
      </c>
    </row>
    <row r="35" spans="1:2" x14ac:dyDescent="0.25">
      <c r="A35" s="31" t="s">
        <v>1257</v>
      </c>
      <c r="B35" s="38" t="s">
        <v>677</v>
      </c>
    </row>
    <row r="36" spans="1:2" x14ac:dyDescent="0.25">
      <c r="A36" s="31" t="s">
        <v>1258</v>
      </c>
      <c r="B36" s="38" t="s">
        <v>654</v>
      </c>
    </row>
    <row r="37" spans="1:2" x14ac:dyDescent="0.25">
      <c r="A37" s="31" t="s">
        <v>1259</v>
      </c>
      <c r="B37" s="38" t="s">
        <v>99</v>
      </c>
    </row>
    <row r="38" spans="1:2" x14ac:dyDescent="0.25">
      <c r="A38" s="31" t="s">
        <v>1260</v>
      </c>
      <c r="B38" s="38" t="s">
        <v>296</v>
      </c>
    </row>
    <row r="39" spans="1:2" x14ac:dyDescent="0.25">
      <c r="A39" s="31" t="s">
        <v>1261</v>
      </c>
      <c r="B39" s="38" t="s">
        <v>507</v>
      </c>
    </row>
    <row r="40" spans="1:2" x14ac:dyDescent="0.25">
      <c r="A40" s="31" t="s">
        <v>1262</v>
      </c>
      <c r="B40" s="38" t="s">
        <v>431</v>
      </c>
    </row>
    <row r="41" spans="1:2" x14ac:dyDescent="0.25">
      <c r="A41" s="31" t="s">
        <v>1263</v>
      </c>
      <c r="B41" s="38" t="s">
        <v>481</v>
      </c>
    </row>
    <row r="42" spans="1:2" x14ac:dyDescent="0.25">
      <c r="A42" s="31" t="s">
        <v>1264</v>
      </c>
      <c r="B42" s="38" t="s">
        <v>345</v>
      </c>
    </row>
    <row r="43" spans="1:2" x14ac:dyDescent="0.25">
      <c r="A43" s="31" t="s">
        <v>1265</v>
      </c>
      <c r="B43" s="38" t="s">
        <v>332</v>
      </c>
    </row>
    <row r="44" spans="1:2" x14ac:dyDescent="0.25">
      <c r="A44" s="31" t="s">
        <v>1266</v>
      </c>
      <c r="B44" s="38" t="s">
        <v>150</v>
      </c>
    </row>
    <row r="45" spans="1:2" x14ac:dyDescent="0.25">
      <c r="A45" s="31" t="s">
        <v>1267</v>
      </c>
      <c r="B45" s="38" t="s">
        <v>135</v>
      </c>
    </row>
    <row r="46" spans="1:2" x14ac:dyDescent="0.25">
      <c r="A46" s="31" t="s">
        <v>1268</v>
      </c>
      <c r="B46" s="38" t="s">
        <v>531</v>
      </c>
    </row>
    <row r="47" spans="1:2" x14ac:dyDescent="0.25">
      <c r="A47" s="31" t="s">
        <v>1269</v>
      </c>
      <c r="B47" s="38" t="s">
        <v>233</v>
      </c>
    </row>
    <row r="48" spans="1:2" x14ac:dyDescent="0.25">
      <c r="A48" s="31" t="s">
        <v>1270</v>
      </c>
      <c r="B48" s="38" t="s">
        <v>500</v>
      </c>
    </row>
    <row r="49" spans="1:2" x14ac:dyDescent="0.25">
      <c r="A49" s="31" t="s">
        <v>1271</v>
      </c>
      <c r="B49" s="38" t="s">
        <v>77</v>
      </c>
    </row>
    <row r="50" spans="1:2" x14ac:dyDescent="0.25">
      <c r="A50" s="5" t="s">
        <v>1272</v>
      </c>
      <c r="B50" s="38" t="s">
        <v>46</v>
      </c>
    </row>
    <row r="51" spans="1:2" x14ac:dyDescent="0.25">
      <c r="A51" s="31" t="s">
        <v>1273</v>
      </c>
      <c r="B51" s="38" t="s">
        <v>258</v>
      </c>
    </row>
    <row r="52" spans="1:2" x14ac:dyDescent="0.25">
      <c r="A52" s="31" t="s">
        <v>1274</v>
      </c>
      <c r="B52" s="38" t="s">
        <v>334</v>
      </c>
    </row>
    <row r="53" spans="1:2" x14ac:dyDescent="0.25">
      <c r="A53" s="31" t="s">
        <v>1275</v>
      </c>
      <c r="B53" s="38" t="s">
        <v>491</v>
      </c>
    </row>
    <row r="54" spans="1:2" x14ac:dyDescent="0.25">
      <c r="A54" s="31" t="s">
        <v>1276</v>
      </c>
      <c r="B54" s="38" t="s">
        <v>468</v>
      </c>
    </row>
    <row r="55" spans="1:2" x14ac:dyDescent="0.25">
      <c r="A55" s="31" t="s">
        <v>1277</v>
      </c>
      <c r="B55" s="38" t="s">
        <v>144</v>
      </c>
    </row>
    <row r="56" spans="1:2" x14ac:dyDescent="0.25">
      <c r="A56" s="31" t="s">
        <v>1278</v>
      </c>
      <c r="B56" s="38" t="s">
        <v>205</v>
      </c>
    </row>
    <row r="57" spans="1:2" x14ac:dyDescent="0.25">
      <c r="A57" s="31" t="s">
        <v>1279</v>
      </c>
      <c r="B57" s="38" t="s">
        <v>154</v>
      </c>
    </row>
    <row r="58" spans="1:2" x14ac:dyDescent="0.25">
      <c r="A58" s="31" t="s">
        <v>1280</v>
      </c>
      <c r="B58" s="38" t="s">
        <v>93</v>
      </c>
    </row>
    <row r="59" spans="1:2" x14ac:dyDescent="0.25">
      <c r="A59" s="31" t="s">
        <v>1281</v>
      </c>
      <c r="B59" s="38" t="s">
        <v>65</v>
      </c>
    </row>
    <row r="60" spans="1:2" x14ac:dyDescent="0.25">
      <c r="A60" s="31" t="s">
        <v>1282</v>
      </c>
      <c r="B60" s="38" t="s">
        <v>472</v>
      </c>
    </row>
    <row r="61" spans="1:2" x14ac:dyDescent="0.25">
      <c r="A61" s="31" t="s">
        <v>1283</v>
      </c>
      <c r="B61" s="38" t="s">
        <v>313</v>
      </c>
    </row>
    <row r="62" spans="1:2" x14ac:dyDescent="0.25">
      <c r="A62" s="31" t="s">
        <v>1284</v>
      </c>
      <c r="B62" s="38" t="s">
        <v>779</v>
      </c>
    </row>
    <row r="63" spans="1:2" x14ac:dyDescent="0.25">
      <c r="A63" s="31" t="s">
        <v>1285</v>
      </c>
      <c r="B63" s="38" t="s">
        <v>484</v>
      </c>
    </row>
    <row r="64" spans="1:2" x14ac:dyDescent="0.25">
      <c r="A64" s="31" t="s">
        <v>1286</v>
      </c>
      <c r="B64" s="38" t="s">
        <v>668</v>
      </c>
    </row>
    <row r="65" spans="1:2" x14ac:dyDescent="0.25">
      <c r="A65" s="31" t="s">
        <v>1287</v>
      </c>
      <c r="B65" s="38" t="s">
        <v>379</v>
      </c>
    </row>
    <row r="66" spans="1:2" x14ac:dyDescent="0.25">
      <c r="A66" s="31" t="s">
        <v>1288</v>
      </c>
      <c r="B66" s="38" t="s">
        <v>474</v>
      </c>
    </row>
    <row r="67" spans="1:2" x14ac:dyDescent="0.25">
      <c r="A67" s="31" t="s">
        <v>1289</v>
      </c>
      <c r="B67" s="38" t="s">
        <v>71</v>
      </c>
    </row>
    <row r="68" spans="1:2" x14ac:dyDescent="0.25">
      <c r="A68" s="31" t="s">
        <v>1290</v>
      </c>
      <c r="B68" s="38" t="s">
        <v>740</v>
      </c>
    </row>
    <row r="69" spans="1:2" x14ac:dyDescent="0.25">
      <c r="A69" s="31" t="s">
        <v>1291</v>
      </c>
      <c r="B69" s="38" t="s">
        <v>577</v>
      </c>
    </row>
    <row r="70" spans="1:2" x14ac:dyDescent="0.25">
      <c r="A70" s="31" t="s">
        <v>1292</v>
      </c>
      <c r="B70" s="38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39" t="s">
        <v>1293</v>
      </c>
      <c r="B1" s="39" t="s">
        <v>1294</v>
      </c>
      <c r="C1" s="39" t="s">
        <v>1295</v>
      </c>
      <c r="D1" s="39" t="s">
        <v>1296</v>
      </c>
      <c r="E1" s="39" t="s">
        <v>1962</v>
      </c>
      <c r="F1" s="39" t="s">
        <v>1297</v>
      </c>
    </row>
    <row r="2" spans="1:6" ht="15.75" x14ac:dyDescent="0.25">
      <c r="A2" s="39">
        <v>1</v>
      </c>
      <c r="B2" s="39"/>
      <c r="C2" s="39"/>
      <c r="D2" s="39"/>
      <c r="E2" s="39"/>
      <c r="F2" s="39"/>
    </row>
    <row r="3" spans="1:6" ht="15.75" x14ac:dyDescent="0.25">
      <c r="A3" s="39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39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39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39">
        <v>5</v>
      </c>
      <c r="B6" s="3" t="s">
        <v>17</v>
      </c>
      <c r="C6" s="3" t="s">
        <v>19</v>
      </c>
      <c r="D6" s="3" t="s">
        <v>30</v>
      </c>
      <c r="E6" s="3" t="s">
        <v>1964</v>
      </c>
      <c r="F6" s="3" t="s">
        <v>35</v>
      </c>
    </row>
    <row r="7" spans="1:6" ht="15.75" x14ac:dyDescent="0.25">
      <c r="A7" s="39">
        <v>6</v>
      </c>
      <c r="B7" s="3" t="s">
        <v>1963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39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39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39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39">
        <v>10</v>
      </c>
      <c r="B11" s="3" t="s">
        <v>1963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39">
        <v>11</v>
      </c>
      <c r="B12" s="3" t="s">
        <v>17</v>
      </c>
      <c r="C12" s="3" t="s">
        <v>19</v>
      </c>
      <c r="D12" s="3" t="s">
        <v>30</v>
      </c>
      <c r="E12" s="3" t="s">
        <v>1964</v>
      </c>
      <c r="F12" s="3" t="s">
        <v>35</v>
      </c>
    </row>
    <row r="13" spans="1:6" ht="15.75" x14ac:dyDescent="0.25">
      <c r="A13" s="39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39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39">
        <v>14</v>
      </c>
      <c r="B15" s="3" t="s">
        <v>1963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39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39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39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39">
        <v>18</v>
      </c>
      <c r="B19" s="3" t="s">
        <v>17</v>
      </c>
      <c r="C19" s="3" t="s">
        <v>19</v>
      </c>
      <c r="D19" s="3" t="s">
        <v>30</v>
      </c>
      <c r="E19" s="3" t="s">
        <v>1964</v>
      </c>
      <c r="F19" s="3" t="s">
        <v>35</v>
      </c>
    </row>
    <row r="20" spans="1:6" ht="15.75" x14ac:dyDescent="0.25">
      <c r="A20" s="39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39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39">
        <v>21</v>
      </c>
      <c r="B22" s="3" t="s">
        <v>17</v>
      </c>
      <c r="C22" s="3" t="s">
        <v>19</v>
      </c>
      <c r="D22" s="3" t="s">
        <v>30</v>
      </c>
      <c r="E22" s="3" t="s">
        <v>1964</v>
      </c>
      <c r="F22" s="3" t="s">
        <v>35</v>
      </c>
    </row>
    <row r="23" spans="1:6" ht="15.75" x14ac:dyDescent="0.25">
      <c r="A23" s="39">
        <v>22</v>
      </c>
      <c r="B23" s="3" t="s">
        <v>1963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39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39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39">
        <v>25</v>
      </c>
      <c r="B26" s="3" t="s">
        <v>17</v>
      </c>
      <c r="C26" s="3" t="s">
        <v>19</v>
      </c>
      <c r="D26" s="3" t="s">
        <v>30</v>
      </c>
      <c r="E26" s="3" t="s">
        <v>1964</v>
      </c>
      <c r="F26" s="3" t="s">
        <v>35</v>
      </c>
    </row>
    <row r="27" spans="1:6" ht="15.75" x14ac:dyDescent="0.25">
      <c r="A27" s="39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39">
        <v>27</v>
      </c>
      <c r="B28" s="3" t="s">
        <v>1963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39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39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39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39">
        <v>31</v>
      </c>
      <c r="B32" s="3" t="s">
        <v>1963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39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39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39">
        <v>34</v>
      </c>
      <c r="B35" s="3" t="s">
        <v>17</v>
      </c>
      <c r="C35" s="3" t="s">
        <v>19</v>
      </c>
      <c r="D35" s="3" t="s">
        <v>30</v>
      </c>
      <c r="E35" s="3" t="s">
        <v>1964</v>
      </c>
      <c r="F35" s="3" t="s">
        <v>35</v>
      </c>
    </row>
    <row r="36" spans="1:6" ht="15.75" x14ac:dyDescent="0.25">
      <c r="A36" s="39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39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39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39">
        <v>38</v>
      </c>
      <c r="B39" s="3" t="s">
        <v>17</v>
      </c>
      <c r="C39" s="3" t="s">
        <v>19</v>
      </c>
      <c r="D39" s="3" t="s">
        <v>30</v>
      </c>
      <c r="E39" s="3" t="s">
        <v>1964</v>
      </c>
      <c r="F39" s="3" t="s">
        <v>35</v>
      </c>
    </row>
    <row r="40" spans="1:6" ht="15.75" x14ac:dyDescent="0.25">
      <c r="A40" s="39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39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39">
        <v>41</v>
      </c>
      <c r="B42" s="3" t="s">
        <v>1963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39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39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39">
        <v>44</v>
      </c>
      <c r="B45" s="3" t="s">
        <v>1963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39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39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39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39">
        <v>48</v>
      </c>
      <c r="B49" s="3" t="s">
        <v>17</v>
      </c>
      <c r="C49" s="3" t="s">
        <v>19</v>
      </c>
      <c r="D49" s="3" t="s">
        <v>30</v>
      </c>
      <c r="E49" s="3" t="s">
        <v>1964</v>
      </c>
      <c r="F49" s="3" t="s">
        <v>35</v>
      </c>
    </row>
    <row r="50" spans="1:6" ht="15.75" x14ac:dyDescent="0.25">
      <c r="A50" s="39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39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39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39">
        <v>52</v>
      </c>
      <c r="B53" s="3" t="s">
        <v>17</v>
      </c>
      <c r="C53" s="3" t="s">
        <v>19</v>
      </c>
      <c r="D53" s="3" t="s">
        <v>30</v>
      </c>
      <c r="E53" s="3" t="s">
        <v>1964</v>
      </c>
      <c r="F53" s="3" t="s">
        <v>35</v>
      </c>
    </row>
    <row r="54" spans="1:6" ht="15.75" x14ac:dyDescent="0.25">
      <c r="A54" s="39">
        <v>53</v>
      </c>
      <c r="B54" s="3" t="s">
        <v>1963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39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39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39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39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39">
        <v>58</v>
      </c>
      <c r="B59" s="3" t="s">
        <v>1963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39">
        <v>59</v>
      </c>
      <c r="B60" s="3" t="s">
        <v>17</v>
      </c>
      <c r="C60" s="3" t="s">
        <v>19</v>
      </c>
      <c r="D60" s="3" t="s">
        <v>30</v>
      </c>
      <c r="E60" s="3" t="s">
        <v>1964</v>
      </c>
      <c r="F60" s="3" t="s">
        <v>35</v>
      </c>
    </row>
    <row r="61" spans="1:6" ht="15.75" x14ac:dyDescent="0.25">
      <c r="A61" s="39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39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39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39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39">
        <v>64</v>
      </c>
      <c r="B65" s="3" t="s">
        <v>1963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39">
        <v>65</v>
      </c>
      <c r="B66" s="3" t="s">
        <v>17</v>
      </c>
      <c r="C66" s="3" t="s">
        <v>19</v>
      </c>
      <c r="D66" s="3" t="s">
        <v>30</v>
      </c>
      <c r="E66" s="3" t="s">
        <v>1964</v>
      </c>
      <c r="F66" s="3" t="s">
        <v>35</v>
      </c>
    </row>
    <row r="67" spans="1:6" ht="15.75" x14ac:dyDescent="0.25">
      <c r="A67" s="39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39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39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39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39">
        <v>70</v>
      </c>
      <c r="B71" s="3" t="s">
        <v>1963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39">
        <v>71</v>
      </c>
      <c r="B72" s="3" t="s">
        <v>17</v>
      </c>
      <c r="C72" s="3" t="s">
        <v>19</v>
      </c>
      <c r="D72" s="3" t="s">
        <v>30</v>
      </c>
      <c r="E72" s="3" t="s">
        <v>1964</v>
      </c>
      <c r="F72" s="3" t="s">
        <v>35</v>
      </c>
    </row>
    <row r="73" spans="1:6" ht="15.75" x14ac:dyDescent="0.25">
      <c r="A73" s="39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39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39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39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39">
        <v>76</v>
      </c>
      <c r="B77" s="3" t="s">
        <v>1963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39">
        <v>77</v>
      </c>
      <c r="B78" s="3" t="s">
        <v>17</v>
      </c>
      <c r="C78" s="3" t="s">
        <v>19</v>
      </c>
      <c r="D78" s="3" t="s">
        <v>30</v>
      </c>
      <c r="E78" s="3" t="s">
        <v>1964</v>
      </c>
      <c r="F78" s="3" t="s">
        <v>35</v>
      </c>
    </row>
    <row r="79" spans="1:6" ht="15.75" x14ac:dyDescent="0.25">
      <c r="A79" s="39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39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39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39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39">
        <v>82</v>
      </c>
      <c r="B83" s="3" t="s">
        <v>1963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39">
        <v>83</v>
      </c>
      <c r="B84" s="3" t="s">
        <v>17</v>
      </c>
      <c r="C84" s="3" t="s">
        <v>19</v>
      </c>
      <c r="D84" s="3" t="s">
        <v>30</v>
      </c>
      <c r="E84" s="3" t="s">
        <v>1964</v>
      </c>
      <c r="F84" s="3" t="s">
        <v>35</v>
      </c>
    </row>
    <row r="85" spans="1:6" ht="15.75" x14ac:dyDescent="0.25">
      <c r="A85" s="39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39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39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39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39">
        <v>88</v>
      </c>
      <c r="B89" s="3" t="s">
        <v>1963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39">
        <v>89</v>
      </c>
      <c r="B90" s="3" t="s">
        <v>17</v>
      </c>
      <c r="C90" s="3" t="s">
        <v>19</v>
      </c>
      <c r="D90" s="3" t="s">
        <v>30</v>
      </c>
      <c r="E90" s="3" t="s">
        <v>1964</v>
      </c>
      <c r="F90" s="3" t="s">
        <v>35</v>
      </c>
    </row>
    <row r="91" spans="1:6" ht="15.75" x14ac:dyDescent="0.25">
      <c r="A91" s="39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2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1836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1837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1929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3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3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4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3</v>
      </c>
      <c r="E10" s="16" t="s">
        <v>1887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3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3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3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3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3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3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3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3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2048</v>
      </c>
      <c r="D24" s="22">
        <f>VLOOKUP(AR:AR,球员!A:F,6,FALSE)</f>
        <v>3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2050</v>
      </c>
    </row>
    <row r="25" spans="1:44" x14ac:dyDescent="0.25">
      <c r="A25" s="19">
        <v>24</v>
      </c>
      <c r="B25" s="19" t="s">
        <v>1970</v>
      </c>
      <c r="C25" s="20" t="s">
        <v>122</v>
      </c>
      <c r="D25" s="22">
        <f>VLOOKUP(AR:AR,球员!A:F,6,FALSE)</f>
        <v>3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1971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3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3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3</v>
      </c>
      <c r="E31" s="16" t="s">
        <v>1887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2048</v>
      </c>
      <c r="D32" s="22">
        <f>VLOOKUP(AR:AR,球员!A:F,6,FALSE)</f>
        <v>3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2056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3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1887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3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3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1887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9">
        <v>39</v>
      </c>
      <c r="B40" s="19" t="s">
        <v>115</v>
      </c>
      <c r="C40" s="20" t="s">
        <v>70</v>
      </c>
      <c r="D40" s="22">
        <f>VLOOKUP(AR:AR,球员!A:F,6,FALSE)</f>
        <v>3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2048</v>
      </c>
      <c r="D41" s="22">
        <f>VLOOKUP(AR:AR,球员!A:F,6,FALSE)</f>
        <v>3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2051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2048</v>
      </c>
      <c r="D43" s="22">
        <f>VLOOKUP(AR:AR,球员!A:F,6,FALSE)</f>
        <v>3</v>
      </c>
      <c r="E43" s="16" t="s">
        <v>1887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2052</v>
      </c>
    </row>
    <row r="44" spans="1:44" x14ac:dyDescent="0.25">
      <c r="A44" s="19">
        <v>43</v>
      </c>
      <c r="B44" s="19" t="s">
        <v>179</v>
      </c>
      <c r="C44" s="20" t="s">
        <v>2048</v>
      </c>
      <c r="D44" s="22">
        <f>VLOOKUP(AR:AR,球员!A:F,6,FALSE)</f>
        <v>3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2053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3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3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3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3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2048</v>
      </c>
      <c r="D51" s="22">
        <f>VLOOKUP(AR:AR,球员!A:F,6,FALSE)</f>
        <v>3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2057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3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3</v>
      </c>
      <c r="E54" s="16" t="s">
        <v>1887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9">
        <v>54</v>
      </c>
      <c r="B55" s="19" t="s">
        <v>136</v>
      </c>
      <c r="C55" s="20" t="s">
        <v>89</v>
      </c>
      <c r="D55" s="22">
        <f>VLOOKUP(AR:AR,球员!A:F,6,FALSE)</f>
        <v>1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2048</v>
      </c>
      <c r="D58" s="22">
        <f>VLOOKUP(AR:AR,球员!A:F,6,FALSE)</f>
        <v>3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2060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1973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1974</v>
      </c>
    </row>
    <row r="61" spans="1:44" x14ac:dyDescent="0.25">
      <c r="A61" s="19">
        <v>60</v>
      </c>
      <c r="B61" s="19" t="s">
        <v>183</v>
      </c>
      <c r="C61" s="34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2048</v>
      </c>
      <c r="D62" s="22" t="e">
        <f>VLOOKUP(AR:AR,球员!A:F,6,FALSE)</f>
        <v>#N/A</v>
      </c>
      <c r="E62" s="16" t="s">
        <v>1887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2064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1887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4" t="s">
        <v>62</v>
      </c>
      <c r="D65" s="22">
        <f>VLOOKUP(AR:AR,球员!A:F,6,FALSE)</f>
        <v>3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2048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2065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2048</v>
      </c>
      <c r="D69" s="22">
        <f>VLOOKUP(AR:AR,球员!A:F,6,FALSE)</f>
        <v>3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2054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2048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2055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3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3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2048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2059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1972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3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1887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2048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2058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1887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1887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2048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2062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1887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2048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2063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1893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6">
        <v>130</v>
      </c>
      <c r="B131" s="6" t="s">
        <v>2187</v>
      </c>
      <c r="C131" s="7" t="s">
        <v>70</v>
      </c>
      <c r="D131" s="22" t="e">
        <f>VLOOKUP(AR:AR,球员!A:F,6,FALSE)</f>
        <v>#N/A</v>
      </c>
      <c r="E131" s="7" t="s">
        <v>304</v>
      </c>
      <c r="F131" s="7" t="s">
        <v>45</v>
      </c>
      <c r="G131" s="7" t="s">
        <v>472</v>
      </c>
      <c r="H131" s="6">
        <v>195</v>
      </c>
      <c r="I131" s="6">
        <v>95</v>
      </c>
      <c r="J131" s="6">
        <v>38</v>
      </c>
      <c r="K131" s="7" t="s">
        <v>47</v>
      </c>
      <c r="L131" s="9">
        <v>85</v>
      </c>
      <c r="M131" s="9">
        <v>17</v>
      </c>
      <c r="N131" s="9">
        <v>90</v>
      </c>
      <c r="O131" s="6">
        <v>89</v>
      </c>
      <c r="P131" s="6">
        <v>86</v>
      </c>
      <c r="Q131" s="6">
        <v>83</v>
      </c>
      <c r="R131" s="6">
        <v>82</v>
      </c>
      <c r="S131" s="6">
        <v>83</v>
      </c>
      <c r="T131" s="6">
        <v>80</v>
      </c>
      <c r="U131" s="6">
        <v>91</v>
      </c>
      <c r="V131" s="6">
        <v>88</v>
      </c>
      <c r="W131" s="6">
        <v>85</v>
      </c>
      <c r="X131" s="6">
        <v>82</v>
      </c>
      <c r="Y131" s="6">
        <v>72</v>
      </c>
      <c r="Z131" s="6">
        <v>67</v>
      </c>
      <c r="AA131" s="6">
        <v>91</v>
      </c>
      <c r="AB131" s="6">
        <v>72</v>
      </c>
      <c r="AC131" s="6">
        <v>93</v>
      </c>
      <c r="AD131" s="6">
        <v>70</v>
      </c>
      <c r="AE131" s="6">
        <v>80</v>
      </c>
      <c r="AF131" s="6">
        <v>53</v>
      </c>
      <c r="AG131" s="6">
        <v>56</v>
      </c>
      <c r="AH131" s="6">
        <v>85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4</v>
      </c>
      <c r="AP131" s="18">
        <v>5</v>
      </c>
      <c r="AQ131">
        <v>1</v>
      </c>
      <c r="AR131" t="s">
        <v>2188</v>
      </c>
    </row>
    <row r="132" spans="1:44" x14ac:dyDescent="0.25">
      <c r="A132" s="36">
        <v>131</v>
      </c>
      <c r="B132" s="36" t="s">
        <v>307</v>
      </c>
      <c r="C132" s="37" t="s">
        <v>89</v>
      </c>
      <c r="D132" s="22">
        <f>VLOOKUP(AR:AR,球员!A:F,6,FALSE)</f>
        <v>2</v>
      </c>
      <c r="E132" s="7" t="s">
        <v>107</v>
      </c>
      <c r="F132" s="7" t="s">
        <v>64</v>
      </c>
      <c r="G132" s="7" t="s">
        <v>57</v>
      </c>
      <c r="H132" s="6">
        <v>189</v>
      </c>
      <c r="I132" s="6">
        <v>84</v>
      </c>
      <c r="J132" s="6">
        <v>32</v>
      </c>
      <c r="K132" s="7" t="s">
        <v>47</v>
      </c>
      <c r="L132" s="9">
        <v>85</v>
      </c>
      <c r="M132" s="9">
        <v>25</v>
      </c>
      <c r="N132" s="9">
        <v>90</v>
      </c>
      <c r="O132" s="6">
        <v>75</v>
      </c>
      <c r="P132" s="6">
        <v>83</v>
      </c>
      <c r="Q132" s="6">
        <v>78</v>
      </c>
      <c r="R132" s="6">
        <v>79</v>
      </c>
      <c r="S132" s="6">
        <v>87</v>
      </c>
      <c r="T132" s="6">
        <v>84</v>
      </c>
      <c r="U132" s="6">
        <v>74</v>
      </c>
      <c r="V132" s="6">
        <v>90</v>
      </c>
      <c r="W132" s="6">
        <v>80</v>
      </c>
      <c r="X132" s="6">
        <v>75</v>
      </c>
      <c r="Y132" s="6">
        <v>79</v>
      </c>
      <c r="Z132" s="6">
        <v>74</v>
      </c>
      <c r="AA132" s="6">
        <v>86</v>
      </c>
      <c r="AB132" s="6">
        <v>91</v>
      </c>
      <c r="AC132" s="6">
        <v>87</v>
      </c>
      <c r="AD132" s="6">
        <v>69</v>
      </c>
      <c r="AE132" s="6">
        <v>82</v>
      </c>
      <c r="AF132" s="6">
        <v>84</v>
      </c>
      <c r="AG132" s="6">
        <v>92</v>
      </c>
      <c r="AH132" s="6">
        <v>92</v>
      </c>
      <c r="AI132" s="6">
        <v>40</v>
      </c>
      <c r="AJ132" s="6">
        <v>40</v>
      </c>
      <c r="AK132" s="6">
        <v>40</v>
      </c>
      <c r="AL132" s="6">
        <v>40</v>
      </c>
      <c r="AM132" s="6">
        <v>40</v>
      </c>
      <c r="AN132" s="6">
        <v>3</v>
      </c>
      <c r="AO132" s="6">
        <v>3</v>
      </c>
      <c r="AP132" s="18">
        <v>6</v>
      </c>
      <c r="AQ132">
        <v>2</v>
      </c>
      <c r="AR132" t="s">
        <v>1372</v>
      </c>
    </row>
  </sheetData>
  <autoFilter ref="A1:AR131" xr:uid="{4E61CA71-816C-4A4D-9FE9-78338F9BCA98}">
    <sortState ref="A2:AR132">
      <sortCondition ref="A1:A131"/>
    </sortState>
  </autoFilter>
  <phoneticPr fontId="9" type="noConversion"/>
  <conditionalFormatting sqref="D1">
    <cfRule type="colorScale" priority="15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6"/>
    <cfRule type="colorScale" priority="387">
      <colorScale>
        <cfvo type="min"/>
        <cfvo type="max"/>
        <color rgb="FFFF7128"/>
        <color rgb="FFFFEF9C"/>
      </colorScale>
    </cfRule>
    <cfRule type="iconSet" priority="388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:D1048576">
    <cfRule type="colorScale" priority="400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13"/>
    <cfRule type="colorScale" priority="414">
      <colorScale>
        <cfvo type="min"/>
        <cfvo type="max"/>
        <color rgb="FFFF7128"/>
        <color rgb="FFFFEF9C"/>
      </colorScale>
    </cfRule>
    <cfRule type="iconSet" priority="415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1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>B3&amp;"_"&amp;D3&amp;"_"&amp;E3</f>
        <v>L. MESSI_右边锋_94</v>
      </c>
      <c r="B3" s="15" t="s">
        <v>48</v>
      </c>
      <c r="C3" s="16" t="s">
        <v>788</v>
      </c>
      <c r="D3" s="33" t="s">
        <v>1930</v>
      </c>
      <c r="E3" s="15">
        <v>94</v>
      </c>
      <c r="F3" s="15">
        <v>3</v>
      </c>
    </row>
    <row r="4" spans="1:6" x14ac:dyDescent="0.25">
      <c r="A4" s="15" t="str">
        <f>B4&amp;"_"&amp;D4&amp;"_"&amp;E4</f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>B5&amp;"_"&amp;D5&amp;"_"&amp;E5</f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>B6&amp;"_"&amp;D6&amp;"_"&amp;E6</f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3</v>
      </c>
    </row>
    <row r="7" spans="1:6" x14ac:dyDescent="0.25">
      <c r="A7" s="15" t="str">
        <f>B7&amp;"_"&amp;D7&amp;"_"&amp;E7</f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3</v>
      </c>
    </row>
    <row r="8" spans="1:6" x14ac:dyDescent="0.25">
      <c r="A8" s="15" t="str">
        <f>B8&amp;"_"&amp;D8&amp;"_"&amp;E8</f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>B9&amp;"_"&amp;D9&amp;"_"&amp;E9</f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>B10&amp;"_"&amp;D10&amp;"_"&amp;E10</f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3</v>
      </c>
    </row>
    <row r="11" spans="1:6" x14ac:dyDescent="0.25">
      <c r="A11" s="15" t="str">
        <f>B11&amp;"_"&amp;D11&amp;"_"&amp;E11</f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3</v>
      </c>
    </row>
    <row r="12" spans="1:6" x14ac:dyDescent="0.25">
      <c r="A12" s="15" t="str">
        <f>B12&amp;"_"&amp;D12&amp;"_"&amp;E12</f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3</v>
      </c>
    </row>
    <row r="13" spans="1:6" x14ac:dyDescent="0.25">
      <c r="A13" s="15" t="str">
        <f>B13&amp;"_"&amp;D13&amp;"_"&amp;E13</f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3</v>
      </c>
    </row>
    <row r="14" spans="1:6" x14ac:dyDescent="0.25">
      <c r="A14" s="15" t="str">
        <f>B14&amp;"_"&amp;D14&amp;"_"&amp;E14</f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>B15&amp;"_"&amp;D15&amp;"_"&amp;E15</f>
        <v>K. MBAPPÉ_中锋_90</v>
      </c>
      <c r="B15" s="15" t="s">
        <v>145</v>
      </c>
      <c r="C15" s="16" t="s">
        <v>819</v>
      </c>
      <c r="D15" s="33" t="s">
        <v>1932</v>
      </c>
      <c r="E15" s="15">
        <v>90</v>
      </c>
      <c r="F15" s="15">
        <v>3</v>
      </c>
    </row>
    <row r="16" spans="1:6" x14ac:dyDescent="0.25">
      <c r="A16" s="15" t="str">
        <f>B16&amp;"_"&amp;D16&amp;"_"&amp;E16</f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3</v>
      </c>
    </row>
    <row r="17" spans="1:6" x14ac:dyDescent="0.25">
      <c r="A17" s="15" t="str">
        <f>B17&amp;"_"&amp;D17&amp;"_"&amp;E17</f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3</v>
      </c>
    </row>
    <row r="18" spans="1:6" x14ac:dyDescent="0.25">
      <c r="A18" s="15" t="str">
        <f>B18&amp;"_"&amp;D18&amp;"_"&amp;E18</f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3</v>
      </c>
    </row>
    <row r="19" spans="1:6" x14ac:dyDescent="0.25">
      <c r="A19" s="6" t="str">
        <f>B19&amp;"_"&amp;D19&amp;"_"&amp;E19</f>
        <v>SERGIO RAMOS_中后卫_90</v>
      </c>
      <c r="B19" s="15" t="s">
        <v>88</v>
      </c>
      <c r="C19" s="7" t="s">
        <v>2155</v>
      </c>
      <c r="D19" s="7" t="s">
        <v>2040</v>
      </c>
      <c r="E19" s="6">
        <v>90</v>
      </c>
      <c r="F19" s="6">
        <v>3</v>
      </c>
    </row>
    <row r="20" spans="1:6" x14ac:dyDescent="0.25">
      <c r="A20" s="15" t="str">
        <f>B20&amp;"_"&amp;D20&amp;"_"&amp;E20</f>
        <v>BUSQUETS_后腰_89</v>
      </c>
      <c r="B20" s="15" t="s">
        <v>1970</v>
      </c>
      <c r="C20" s="7" t="s">
        <v>2156</v>
      </c>
      <c r="D20" s="7" t="s">
        <v>1933</v>
      </c>
      <c r="E20" s="6">
        <v>89</v>
      </c>
      <c r="F20" s="15">
        <v>3</v>
      </c>
    </row>
    <row r="21" spans="1:6" x14ac:dyDescent="0.25">
      <c r="A21" s="15" t="str">
        <f>B21&amp;"_"&amp;D21&amp;"_"&amp;E21</f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3</v>
      </c>
    </row>
    <row r="22" spans="1:6" x14ac:dyDescent="0.25">
      <c r="A22" s="15" t="str">
        <f>B22&amp;"_"&amp;D22&amp;"_"&amp;E22</f>
        <v>L. MODRIĆ_中前卫_89</v>
      </c>
      <c r="B22" s="15" t="s">
        <v>58</v>
      </c>
      <c r="C22" s="16" t="s">
        <v>791</v>
      </c>
      <c r="D22" s="16" t="s">
        <v>2048</v>
      </c>
      <c r="E22" s="15">
        <v>89</v>
      </c>
      <c r="F22" s="15">
        <v>3</v>
      </c>
    </row>
    <row r="23" spans="1:6" x14ac:dyDescent="0.25">
      <c r="A23" s="15" t="str">
        <f>B23&amp;"_"&amp;D23&amp;"_"&amp;E23</f>
        <v>R. STERLING_左边锋_89</v>
      </c>
      <c r="B23" s="15" t="s">
        <v>211</v>
      </c>
      <c r="C23" s="16" t="s">
        <v>870</v>
      </c>
      <c r="D23" s="33" t="s">
        <v>1934</v>
      </c>
      <c r="E23" s="15">
        <v>89</v>
      </c>
      <c r="F23" s="15">
        <v>3</v>
      </c>
    </row>
    <row r="24" spans="1:6" x14ac:dyDescent="0.25">
      <c r="A24" s="6" t="str">
        <f>B24&amp;"_"&amp;D24&amp;"_"&amp;E24</f>
        <v>S. MANÉ_左边锋_89</v>
      </c>
      <c r="B24" s="6" t="s">
        <v>182</v>
      </c>
      <c r="C24" s="7" t="s">
        <v>2037</v>
      </c>
      <c r="D24" s="7" t="s">
        <v>1934</v>
      </c>
      <c r="E24" s="6">
        <v>89</v>
      </c>
      <c r="F24" s="6">
        <v>3</v>
      </c>
    </row>
    <row r="25" spans="1:6" x14ac:dyDescent="0.25">
      <c r="A25" s="15" t="str">
        <f>B25&amp;"_"&amp;D25&amp;"_"&amp;E25</f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3</v>
      </c>
    </row>
    <row r="26" spans="1:6" x14ac:dyDescent="0.25">
      <c r="A26" s="15" t="str">
        <f>B26&amp;"_"&amp;D26&amp;"_"&amp;E26</f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3</v>
      </c>
    </row>
    <row r="27" spans="1:6" x14ac:dyDescent="0.25">
      <c r="A27" s="15" t="str">
        <f>B27&amp;"_"&amp;D27&amp;"_"&amp;E27</f>
        <v>K. BENZEMA_中锋_88</v>
      </c>
      <c r="B27" s="15" t="s">
        <v>115</v>
      </c>
      <c r="C27" s="7" t="s">
        <v>2177</v>
      </c>
      <c r="D27" s="7" t="s">
        <v>1932</v>
      </c>
      <c r="E27" s="6">
        <v>88</v>
      </c>
      <c r="F27" s="6">
        <v>3</v>
      </c>
    </row>
    <row r="28" spans="1:6" x14ac:dyDescent="0.25">
      <c r="A28" s="15" t="str">
        <f>B28&amp;"_"&amp;D28&amp;"_"&amp;E28</f>
        <v>K. KOULIBALY_中后卫_88</v>
      </c>
      <c r="B28" s="15" t="s">
        <v>143</v>
      </c>
      <c r="C28" s="16" t="s">
        <v>818</v>
      </c>
      <c r="D28" s="16" t="s">
        <v>89</v>
      </c>
      <c r="E28" s="15">
        <v>88</v>
      </c>
      <c r="F28" s="15">
        <v>3</v>
      </c>
    </row>
    <row r="29" spans="1:6" x14ac:dyDescent="0.25">
      <c r="A29" s="15" t="str">
        <f>B29&amp;"_"&amp;D29&amp;"_"&amp;E29</f>
        <v>N. KANTÉ_中前卫_88</v>
      </c>
      <c r="B29" s="15" t="s">
        <v>113</v>
      </c>
      <c r="C29" s="16" t="s">
        <v>807</v>
      </c>
      <c r="D29" s="16" t="s">
        <v>2048</v>
      </c>
      <c r="E29" s="15">
        <v>88</v>
      </c>
      <c r="F29" s="15">
        <v>3</v>
      </c>
    </row>
    <row r="30" spans="1:6" x14ac:dyDescent="0.25">
      <c r="A30" s="15" t="str">
        <f>B30&amp;"_"&amp;D30&amp;"_"&amp;E30</f>
        <v>P. POGBA_中前卫_88</v>
      </c>
      <c r="B30" s="15" t="s">
        <v>179</v>
      </c>
      <c r="C30" s="16" t="s">
        <v>846</v>
      </c>
      <c r="D30" s="16" t="s">
        <v>2048</v>
      </c>
      <c r="E30" s="15">
        <v>88</v>
      </c>
      <c r="F30" s="15">
        <v>3</v>
      </c>
    </row>
    <row r="31" spans="1:6" x14ac:dyDescent="0.25">
      <c r="A31" s="15" t="str">
        <f>B31&amp;"_"&amp;D31&amp;"_"&amp;E31</f>
        <v>T. KROOS_中前卫_88</v>
      </c>
      <c r="B31" s="15" t="s">
        <v>72</v>
      </c>
      <c r="C31" s="16" t="s">
        <v>798</v>
      </c>
      <c r="D31" s="16" t="s">
        <v>2048</v>
      </c>
      <c r="E31" s="15">
        <v>88</v>
      </c>
      <c r="F31" s="15">
        <v>3</v>
      </c>
    </row>
    <row r="32" spans="1:6" x14ac:dyDescent="0.25">
      <c r="A32" s="15" t="str">
        <f>B32&amp;"_"&amp;D32&amp;"_"&amp;E32</f>
        <v>THIAGO A._中前卫_88</v>
      </c>
      <c r="B32" s="15" t="s">
        <v>129</v>
      </c>
      <c r="C32" s="16" t="s">
        <v>824</v>
      </c>
      <c r="D32" s="16" t="s">
        <v>2048</v>
      </c>
      <c r="E32" s="15">
        <v>88</v>
      </c>
      <c r="F32" s="15">
        <v>3</v>
      </c>
    </row>
    <row r="33" spans="1:6" x14ac:dyDescent="0.25">
      <c r="A33" s="15" t="str">
        <f>B33&amp;"_"&amp;D33&amp;"_"&amp;E33</f>
        <v>传奇_影锋_88</v>
      </c>
      <c r="B33" s="16" t="s">
        <v>786</v>
      </c>
      <c r="C33" s="16" t="s">
        <v>827</v>
      </c>
      <c r="D33" s="16" t="s">
        <v>49</v>
      </c>
      <c r="E33" s="15">
        <v>88</v>
      </c>
      <c r="F33" s="15">
        <v>3</v>
      </c>
    </row>
    <row r="34" spans="1:6" x14ac:dyDescent="0.25">
      <c r="A34" s="15" t="str">
        <f>B34&amp;"_"&amp;D34&amp;"_"&amp;E34</f>
        <v>传奇_中前卫_88</v>
      </c>
      <c r="B34" s="16" t="s">
        <v>786</v>
      </c>
      <c r="C34" s="16" t="s">
        <v>828</v>
      </c>
      <c r="D34" s="16" t="s">
        <v>2048</v>
      </c>
      <c r="E34" s="15">
        <v>88</v>
      </c>
      <c r="F34" s="15">
        <v>3</v>
      </c>
    </row>
    <row r="35" spans="1:6" x14ac:dyDescent="0.25">
      <c r="A35" s="15" t="str">
        <f>B35&amp;"_"&amp;D35&amp;"_"&amp;E35</f>
        <v>A. LACAZETTE_中锋_87</v>
      </c>
      <c r="B35" s="15" t="s">
        <v>166</v>
      </c>
      <c r="C35" s="16" t="s">
        <v>830</v>
      </c>
      <c r="D35" s="16" t="s">
        <v>70</v>
      </c>
      <c r="E35" s="15">
        <v>87</v>
      </c>
      <c r="F35" s="15">
        <v>2</v>
      </c>
    </row>
    <row r="36" spans="1:6" x14ac:dyDescent="0.25">
      <c r="A36" s="15" t="str">
        <f>B36&amp;"_"&amp;D36&amp;"_"&amp;E36</f>
        <v>D. GODÍN_中后卫_87</v>
      </c>
      <c r="B36" s="15" t="s">
        <v>116</v>
      </c>
      <c r="C36" s="16" t="s">
        <v>814</v>
      </c>
      <c r="D36" s="16" t="s">
        <v>89</v>
      </c>
      <c r="E36" s="15">
        <v>87</v>
      </c>
      <c r="F36" s="15">
        <v>3</v>
      </c>
    </row>
    <row r="37" spans="1:6" x14ac:dyDescent="0.25">
      <c r="A37" s="15" t="str">
        <f>B37&amp;"_"&amp;D37&amp;"_"&amp;E37</f>
        <v>G. BALE_右边锋_87</v>
      </c>
      <c r="B37" s="15" t="s">
        <v>104</v>
      </c>
      <c r="C37" s="16" t="s">
        <v>803</v>
      </c>
      <c r="D37" s="16" t="s">
        <v>85</v>
      </c>
      <c r="E37" s="15">
        <v>87</v>
      </c>
      <c r="F37" s="15">
        <v>3</v>
      </c>
    </row>
    <row r="38" spans="1:6" x14ac:dyDescent="0.25">
      <c r="A38" s="15" t="str">
        <f>B38&amp;"_"&amp;D38&amp;"_"&amp;E38</f>
        <v>I. RAKITIĆ_中前卫_87</v>
      </c>
      <c r="B38" s="15" t="s">
        <v>155</v>
      </c>
      <c r="C38" s="16" t="s">
        <v>835</v>
      </c>
      <c r="D38" s="16" t="s">
        <v>2048</v>
      </c>
      <c r="E38" s="15">
        <v>87</v>
      </c>
      <c r="F38" s="15">
        <v>2</v>
      </c>
    </row>
    <row r="39" spans="1:6" x14ac:dyDescent="0.25">
      <c r="A39" s="15" t="str">
        <f>B39&amp;"_"&amp;D39&amp;"_"&amp;E39</f>
        <v>JORDI ALBA_左后卫_87</v>
      </c>
      <c r="B39" s="15" t="s">
        <v>206</v>
      </c>
      <c r="C39" s="16" t="s">
        <v>862</v>
      </c>
      <c r="D39" s="16" t="s">
        <v>103</v>
      </c>
      <c r="E39" s="15">
        <v>87</v>
      </c>
      <c r="F39" s="15">
        <v>3</v>
      </c>
    </row>
    <row r="40" spans="1:6" x14ac:dyDescent="0.25">
      <c r="A40" s="15" t="str">
        <f>B40&amp;"_"&amp;D40&amp;"_"&amp;E40</f>
        <v>M. PJANIĆ_后腰_87</v>
      </c>
      <c r="B40" s="15" t="s">
        <v>157</v>
      </c>
      <c r="C40" s="16" t="s">
        <v>843</v>
      </c>
      <c r="D40" s="16" t="s">
        <v>122</v>
      </c>
      <c r="E40" s="15">
        <v>87</v>
      </c>
      <c r="F40" s="15">
        <v>3</v>
      </c>
    </row>
    <row r="41" spans="1:6" x14ac:dyDescent="0.25">
      <c r="A41" s="15" t="str">
        <f>B41&amp;"_"&amp;D41&amp;"_"&amp;E41</f>
        <v>M. REUS_前腰_87</v>
      </c>
      <c r="B41" s="15" t="s">
        <v>110</v>
      </c>
      <c r="C41" s="16" t="s">
        <v>805</v>
      </c>
      <c r="D41" s="33" t="s">
        <v>1931</v>
      </c>
      <c r="E41" s="15">
        <v>87</v>
      </c>
      <c r="F41" s="15">
        <v>3</v>
      </c>
    </row>
    <row r="42" spans="1:6" x14ac:dyDescent="0.25">
      <c r="A42" s="15" t="str">
        <f>B42&amp;"_"&amp;D42&amp;"_"&amp;E42</f>
        <v>M. ŠKRINIAR_中后卫_87</v>
      </c>
      <c r="B42" s="15" t="s">
        <v>293</v>
      </c>
      <c r="C42" s="16" t="s">
        <v>905</v>
      </c>
      <c r="D42" s="16" t="s">
        <v>89</v>
      </c>
      <c r="E42" s="15">
        <v>87</v>
      </c>
      <c r="F42" s="15">
        <v>3</v>
      </c>
    </row>
    <row r="43" spans="1:6" x14ac:dyDescent="0.25">
      <c r="A43" s="15" t="str">
        <f>B43&amp;"_"&amp;D43&amp;"_"&amp;E43</f>
        <v>M. VERRATTI_中前卫_87</v>
      </c>
      <c r="B43" s="15" t="s">
        <v>213</v>
      </c>
      <c r="C43" s="16" t="s">
        <v>866</v>
      </c>
      <c r="D43" s="16" t="s">
        <v>2048</v>
      </c>
      <c r="E43" s="15">
        <v>87</v>
      </c>
      <c r="F43" s="15">
        <v>3</v>
      </c>
    </row>
    <row r="44" spans="1:6" x14ac:dyDescent="0.25">
      <c r="A44" s="15" t="str">
        <f>B44&amp;"_"&amp;D44&amp;"_"&amp;E44</f>
        <v>P. COUTINHO_左边锋_87</v>
      </c>
      <c r="B44" s="15" t="s">
        <v>109</v>
      </c>
      <c r="C44" s="16" t="s">
        <v>808</v>
      </c>
      <c r="D44" s="16" t="s">
        <v>43</v>
      </c>
      <c r="E44" s="15">
        <v>87</v>
      </c>
      <c r="F44" s="15">
        <v>3</v>
      </c>
    </row>
    <row r="45" spans="1:6" x14ac:dyDescent="0.25">
      <c r="A45" s="15" t="str">
        <f>B45&amp;"_"&amp;D45&amp;"_"&amp;E45</f>
        <v>P. DYBALA_影锋_87</v>
      </c>
      <c r="B45" s="15" t="s">
        <v>111</v>
      </c>
      <c r="C45" s="16" t="s">
        <v>809</v>
      </c>
      <c r="D45" s="16" t="s">
        <v>49</v>
      </c>
      <c r="E45" s="15">
        <v>87</v>
      </c>
      <c r="F45" s="15">
        <v>3</v>
      </c>
    </row>
    <row r="46" spans="1:6" x14ac:dyDescent="0.25">
      <c r="A46" s="15" t="str">
        <f>B46&amp;"_"&amp;D46&amp;"_"&amp;E46</f>
        <v>R. VARANE_中后卫_87</v>
      </c>
      <c r="B46" s="15" t="s">
        <v>177</v>
      </c>
      <c r="C46" s="16" t="s">
        <v>849</v>
      </c>
      <c r="D46" s="16" t="s">
        <v>89</v>
      </c>
      <c r="E46" s="15">
        <v>87</v>
      </c>
      <c r="F46" s="15">
        <v>3</v>
      </c>
    </row>
    <row r="47" spans="1:6" x14ac:dyDescent="0.25">
      <c r="A47" s="15" t="str">
        <f>B47&amp;"_"&amp;D47&amp;"_"&amp;E47</f>
        <v>ROBERTO FIRMINO_中锋_87</v>
      </c>
      <c r="B47" s="15" t="s">
        <v>189</v>
      </c>
      <c r="C47" s="16" t="s">
        <v>850</v>
      </c>
      <c r="D47" s="16" t="s">
        <v>70</v>
      </c>
      <c r="E47" s="15">
        <v>87</v>
      </c>
      <c r="F47" s="15">
        <v>3</v>
      </c>
    </row>
    <row r="48" spans="1:6" x14ac:dyDescent="0.25">
      <c r="A48" s="15" t="str">
        <f>B48&amp;"_"&amp;D48&amp;"_"&amp;E48</f>
        <v>S. HANDANOVIČ_门将_87</v>
      </c>
      <c r="B48" s="15" t="s">
        <v>147</v>
      </c>
      <c r="C48" s="16" t="s">
        <v>851</v>
      </c>
      <c r="D48" s="16" t="s">
        <v>62</v>
      </c>
      <c r="E48" s="15">
        <v>87</v>
      </c>
      <c r="F48" s="15">
        <v>2</v>
      </c>
    </row>
    <row r="49" spans="1:6" x14ac:dyDescent="0.25">
      <c r="A49" s="15" t="str">
        <f>B49&amp;"_"&amp;D49&amp;"_"&amp;E49</f>
        <v>SAÚL_中前卫_87</v>
      </c>
      <c r="B49" s="15" t="s">
        <v>187</v>
      </c>
      <c r="C49" s="16" t="s">
        <v>852</v>
      </c>
      <c r="D49" s="16" t="s">
        <v>2048</v>
      </c>
      <c r="E49" s="15">
        <v>87</v>
      </c>
      <c r="F49" s="15">
        <v>3</v>
      </c>
    </row>
    <row r="50" spans="1:6" x14ac:dyDescent="0.25">
      <c r="A50" s="15" t="str">
        <f>B50&amp;"_"&amp;D50&amp;"_"&amp;E50</f>
        <v>T. COURTOIS_门将_87</v>
      </c>
      <c r="B50" s="15" t="s">
        <v>133</v>
      </c>
      <c r="C50" s="16" t="s">
        <v>823</v>
      </c>
      <c r="D50" s="16" t="s">
        <v>62</v>
      </c>
      <c r="E50" s="15">
        <v>87</v>
      </c>
      <c r="F50" s="15">
        <v>3</v>
      </c>
    </row>
    <row r="51" spans="1:6" x14ac:dyDescent="0.25">
      <c r="A51" s="15" t="str">
        <f>B51&amp;"_"&amp;D51&amp;"_"&amp;E51</f>
        <v>传奇_右后卫_87</v>
      </c>
      <c r="B51" s="17" t="s">
        <v>786</v>
      </c>
      <c r="C51" s="16" t="s">
        <v>853</v>
      </c>
      <c r="D51" s="16" t="s">
        <v>191</v>
      </c>
      <c r="E51" s="15">
        <v>87</v>
      </c>
      <c r="F51" s="15">
        <v>3</v>
      </c>
    </row>
    <row r="52" spans="1:6" x14ac:dyDescent="0.25">
      <c r="A52" s="15" t="str">
        <f>B52&amp;"_"&amp;D52&amp;"_"&amp;E52</f>
        <v>Á. DI MARÍA_右边锋_86</v>
      </c>
      <c r="B52" s="15" t="s">
        <v>156</v>
      </c>
      <c r="C52" s="16" t="s">
        <v>829</v>
      </c>
      <c r="D52" s="16" t="s">
        <v>85</v>
      </c>
      <c r="E52" s="15">
        <v>86</v>
      </c>
      <c r="F52" s="15">
        <v>2</v>
      </c>
    </row>
    <row r="53" spans="1:6" x14ac:dyDescent="0.25">
      <c r="A53" s="15" t="str">
        <f>B53&amp;"_"&amp;D53&amp;"_"&amp;E53</f>
        <v>A. LAPORTE_中后卫_86</v>
      </c>
      <c r="B53" s="15" t="s">
        <v>217</v>
      </c>
      <c r="C53" s="16" t="s">
        <v>854</v>
      </c>
      <c r="D53" s="16" t="s">
        <v>89</v>
      </c>
      <c r="E53" s="15">
        <v>86</v>
      </c>
      <c r="F53" s="15">
        <v>2</v>
      </c>
    </row>
    <row r="54" spans="1:6" x14ac:dyDescent="0.25">
      <c r="A54" s="15" t="str">
        <f>B54&amp;"_"&amp;D54&amp;"_"&amp;E54</f>
        <v>B. LENO_门将_86</v>
      </c>
      <c r="B54" s="15" t="s">
        <v>210</v>
      </c>
      <c r="C54" s="16" t="s">
        <v>856</v>
      </c>
      <c r="D54" s="16" t="s">
        <v>62</v>
      </c>
      <c r="E54" s="15">
        <v>86</v>
      </c>
      <c r="F54" s="15">
        <v>2</v>
      </c>
    </row>
    <row r="55" spans="1:6" x14ac:dyDescent="0.25">
      <c r="A55" s="15" t="str">
        <f>B55&amp;"_"&amp;D55&amp;"_"&amp;E55</f>
        <v>C. IMMOBILE_中锋_86</v>
      </c>
      <c r="B55" s="15" t="s">
        <v>169</v>
      </c>
      <c r="C55" s="16" t="s">
        <v>831</v>
      </c>
      <c r="D55" s="16" t="s">
        <v>70</v>
      </c>
      <c r="E55" s="15">
        <v>86</v>
      </c>
      <c r="F55" s="15">
        <v>2</v>
      </c>
    </row>
    <row r="56" spans="1:6" x14ac:dyDescent="0.25">
      <c r="A56" s="15" t="str">
        <f>B56&amp;"_"&amp;D56&amp;"_"&amp;E56</f>
        <v>D. ALABA_左后卫_86</v>
      </c>
      <c r="B56" s="15" t="s">
        <v>172</v>
      </c>
      <c r="C56" s="16" t="s">
        <v>832</v>
      </c>
      <c r="D56" s="16" t="s">
        <v>103</v>
      </c>
      <c r="E56" s="15">
        <v>86</v>
      </c>
      <c r="F56" s="15">
        <v>3</v>
      </c>
    </row>
    <row r="57" spans="1:6" x14ac:dyDescent="0.25">
      <c r="A57" s="15" t="str">
        <f>B57&amp;"_"&amp;D57&amp;"_"&amp;E57</f>
        <v>E. DŽEKO_中锋_86</v>
      </c>
      <c r="B57" s="15" t="s">
        <v>159</v>
      </c>
      <c r="C57" s="16" t="s">
        <v>833</v>
      </c>
      <c r="D57" s="16" t="s">
        <v>70</v>
      </c>
      <c r="E57" s="15">
        <v>86</v>
      </c>
      <c r="F57" s="15">
        <v>2</v>
      </c>
    </row>
    <row r="58" spans="1:6" x14ac:dyDescent="0.25">
      <c r="A58" s="15" t="str">
        <f>B58&amp;"_"&amp;D58&amp;"_"&amp;E58</f>
        <v>FERNANDINHO_后腰_86</v>
      </c>
      <c r="B58" s="15" t="s">
        <v>196</v>
      </c>
      <c r="C58" s="16" t="s">
        <v>859</v>
      </c>
      <c r="D58" s="33" t="s">
        <v>1933</v>
      </c>
      <c r="E58" s="15">
        <v>86</v>
      </c>
      <c r="F58" s="15">
        <v>2</v>
      </c>
    </row>
    <row r="59" spans="1:6" x14ac:dyDescent="0.25">
      <c r="A59" s="15" t="str">
        <f>B59&amp;"_"&amp;D59&amp;"_"&amp;E59</f>
        <v>H. MAGUIRE_中后卫_86</v>
      </c>
      <c r="B59" s="15" t="s">
        <v>370</v>
      </c>
      <c r="C59" s="16" t="s">
        <v>941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>B60&amp;"_"&amp;D60&amp;"_"&amp;E60</f>
        <v>J. VERTONGHEN_中后卫_86</v>
      </c>
      <c r="B60" s="15" t="s">
        <v>236</v>
      </c>
      <c r="C60" s="16" t="s">
        <v>894</v>
      </c>
      <c r="D60" s="16" t="s">
        <v>89</v>
      </c>
      <c r="E60" s="15">
        <v>86</v>
      </c>
      <c r="F60" s="15">
        <v>2</v>
      </c>
    </row>
    <row r="61" spans="1:6" x14ac:dyDescent="0.25">
      <c r="A61" s="15" t="str">
        <f>B61&amp;"_"&amp;D61&amp;"_"&amp;E61</f>
        <v>KEPA_门将_86</v>
      </c>
      <c r="B61" s="15" t="s">
        <v>216</v>
      </c>
      <c r="C61" s="16" t="s">
        <v>864</v>
      </c>
      <c r="D61" s="16" t="s">
        <v>62</v>
      </c>
      <c r="E61" s="15">
        <v>86</v>
      </c>
      <c r="F61" s="15">
        <v>2</v>
      </c>
    </row>
    <row r="62" spans="1:6" x14ac:dyDescent="0.25">
      <c r="A62" s="15" t="str">
        <f>B62&amp;"_"&amp;D62&amp;"_"&amp;E62</f>
        <v>KOKE_中前卫_86</v>
      </c>
      <c r="B62" s="15" t="s">
        <v>171</v>
      </c>
      <c r="C62" s="16" t="s">
        <v>839</v>
      </c>
      <c r="D62" s="16" t="s">
        <v>2048</v>
      </c>
      <c r="E62" s="15">
        <v>86</v>
      </c>
      <c r="F62" s="15">
        <v>2</v>
      </c>
    </row>
    <row r="63" spans="1:6" x14ac:dyDescent="0.25">
      <c r="A63" s="15" t="str">
        <f>B63&amp;"_"&amp;D63&amp;"_"&amp;E63</f>
        <v>L. INSIGNE_左边锋_86</v>
      </c>
      <c r="B63" s="15" t="s">
        <v>137</v>
      </c>
      <c r="C63" s="16" t="s">
        <v>820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>B64&amp;"_"&amp;D64&amp;"_"&amp;E64</f>
        <v>L. SANÉ_左边锋_86</v>
      </c>
      <c r="B64" s="15" t="s">
        <v>219</v>
      </c>
      <c r="C64" s="16" t="s">
        <v>865</v>
      </c>
      <c r="D64" s="16" t="s">
        <v>43</v>
      </c>
      <c r="E64" s="15">
        <v>86</v>
      </c>
      <c r="F64" s="15">
        <v>3</v>
      </c>
    </row>
    <row r="65" spans="1:6" x14ac:dyDescent="0.25">
      <c r="A65" s="15" t="str">
        <f>B65&amp;"_"&amp;D65&amp;"_"&amp;E65</f>
        <v>M. DE LIGT_中后卫_86</v>
      </c>
      <c r="B65" s="15" t="s">
        <v>623</v>
      </c>
      <c r="C65" s="16" t="s">
        <v>1069</v>
      </c>
      <c r="D65" s="16" t="s">
        <v>89</v>
      </c>
      <c r="E65" s="15">
        <v>86</v>
      </c>
      <c r="F65" s="15">
        <v>3</v>
      </c>
    </row>
    <row r="66" spans="1:6" x14ac:dyDescent="0.25">
      <c r="A66" s="15" t="str">
        <f>B66&amp;"_"&amp;D66&amp;"_"&amp;E66</f>
        <v>M. ICARDI_中锋_86</v>
      </c>
      <c r="B66" s="15" t="s">
        <v>139</v>
      </c>
      <c r="C66" s="16" t="s">
        <v>821</v>
      </c>
      <c r="D66" s="16" t="s">
        <v>70</v>
      </c>
      <c r="E66" s="15">
        <v>86</v>
      </c>
      <c r="F66" s="15">
        <v>2</v>
      </c>
    </row>
    <row r="67" spans="1:6" x14ac:dyDescent="0.25">
      <c r="A67" s="15" t="str">
        <f>B67&amp;"_"&amp;D67&amp;"_"&amp;E67</f>
        <v>MARCELO_左后卫_86</v>
      </c>
      <c r="B67" s="15" t="s">
        <v>102</v>
      </c>
      <c r="C67" s="16" t="s">
        <v>806</v>
      </c>
      <c r="D67" s="16" t="s">
        <v>103</v>
      </c>
      <c r="E67" s="15">
        <v>86</v>
      </c>
      <c r="F67" s="15">
        <v>2</v>
      </c>
    </row>
    <row r="68" spans="1:6" x14ac:dyDescent="0.25">
      <c r="A68" s="15" t="str">
        <f>B68&amp;"_"&amp;D68&amp;"_"&amp;E68</f>
        <v>MARQUINHOS_中后卫_86</v>
      </c>
      <c r="B68" s="15" t="s">
        <v>212</v>
      </c>
      <c r="C68" s="16" t="s">
        <v>867</v>
      </c>
      <c r="D68" s="16" t="s">
        <v>89</v>
      </c>
      <c r="E68" s="15">
        <v>86</v>
      </c>
      <c r="F68" s="15">
        <v>2</v>
      </c>
    </row>
    <row r="69" spans="1:6" x14ac:dyDescent="0.25">
      <c r="A69" s="15" t="str">
        <f>B69&amp;"_"&amp;D69&amp;"_"&amp;E69</f>
        <v>S. M. SAVIĆ_中前卫_86</v>
      </c>
      <c r="B69" s="15" t="s">
        <v>221</v>
      </c>
      <c r="C69" s="16" t="s">
        <v>872</v>
      </c>
      <c r="D69" s="16" t="s">
        <v>2048</v>
      </c>
      <c r="E69" s="15">
        <v>86</v>
      </c>
      <c r="F69" s="15">
        <v>3</v>
      </c>
    </row>
    <row r="70" spans="1:6" x14ac:dyDescent="0.25">
      <c r="A70" s="15" t="str">
        <f>B70&amp;"_"&amp;D70&amp;"_"&amp;E70</f>
        <v>S. UMTITI_中后卫_86</v>
      </c>
      <c r="B70" s="15" t="s">
        <v>136</v>
      </c>
      <c r="C70" s="7" t="s">
        <v>2186</v>
      </c>
      <c r="D70" s="7" t="s">
        <v>2040</v>
      </c>
      <c r="E70" s="6">
        <v>86</v>
      </c>
      <c r="F70" s="6">
        <v>1</v>
      </c>
    </row>
    <row r="71" spans="1:6" x14ac:dyDescent="0.25">
      <c r="A71" s="15" t="str">
        <f>B71&amp;"_"&amp;D71&amp;"_"&amp;E71</f>
        <v>SON HEUNG-MIN_左边锋_86</v>
      </c>
      <c r="B71" s="15" t="s">
        <v>257</v>
      </c>
      <c r="C71" s="16" t="s">
        <v>916</v>
      </c>
      <c r="D71" s="33" t="s">
        <v>1934</v>
      </c>
      <c r="E71" s="15">
        <v>86</v>
      </c>
      <c r="F71" s="15">
        <v>2</v>
      </c>
    </row>
    <row r="72" spans="1:6" x14ac:dyDescent="0.25">
      <c r="A72" s="15" t="str">
        <f>B72&amp;"_"&amp;D72&amp;"_"&amp;E72</f>
        <v>THIAGO SILVA_中后卫_86</v>
      </c>
      <c r="B72" s="15" t="s">
        <v>123</v>
      </c>
      <c r="C72" s="16" t="s">
        <v>825</v>
      </c>
      <c r="D72" s="16" t="s">
        <v>89</v>
      </c>
      <c r="E72" s="15">
        <v>86</v>
      </c>
      <c r="F72" s="15">
        <v>2</v>
      </c>
    </row>
    <row r="73" spans="1:6" x14ac:dyDescent="0.25">
      <c r="A73" s="15" t="str">
        <f>B73&amp;"_"&amp;D73&amp;"_"&amp;E73</f>
        <v>W. SZCZĘSNY_门将_86</v>
      </c>
      <c r="B73" s="15" t="s">
        <v>208</v>
      </c>
      <c r="C73" s="16" t="s">
        <v>875</v>
      </c>
      <c r="D73" s="16" t="s">
        <v>62</v>
      </c>
      <c r="E73" s="15">
        <v>86</v>
      </c>
      <c r="F73" s="15">
        <v>2</v>
      </c>
    </row>
    <row r="74" spans="1:6" x14ac:dyDescent="0.25">
      <c r="A74" s="15" t="str">
        <f>B74&amp;"_"&amp;D74&amp;"_"&amp;E74</f>
        <v>传奇_右边锋_86</v>
      </c>
      <c r="B74" s="16" t="s">
        <v>786</v>
      </c>
      <c r="C74" s="16" t="s">
        <v>920</v>
      </c>
      <c r="D74" s="16" t="s">
        <v>85</v>
      </c>
      <c r="E74" s="15">
        <v>86</v>
      </c>
      <c r="F74" s="15">
        <v>2</v>
      </c>
    </row>
    <row r="75" spans="1:6" x14ac:dyDescent="0.25">
      <c r="A75" s="15" t="str">
        <f>B75&amp;"_"&amp;D75&amp;"_"&amp;E75</f>
        <v>A. RAMSEY_中前卫_85</v>
      </c>
      <c r="B75" s="15" t="s">
        <v>243</v>
      </c>
      <c r="C75" s="16" t="s">
        <v>877</v>
      </c>
      <c r="D75" s="16" t="s">
        <v>2048</v>
      </c>
      <c r="E75" s="15">
        <v>85</v>
      </c>
      <c r="F75" s="15">
        <v>2</v>
      </c>
    </row>
    <row r="76" spans="1:6" x14ac:dyDescent="0.25">
      <c r="A76" s="15" t="str">
        <f>B76&amp;"_"&amp;D76&amp;"_"&amp;E76</f>
        <v>A. ROMAGNOLI_中后卫_85</v>
      </c>
      <c r="B76" s="15" t="s">
        <v>339</v>
      </c>
      <c r="C76" s="16" t="s">
        <v>925</v>
      </c>
      <c r="D76" s="16" t="s">
        <v>89</v>
      </c>
      <c r="E76" s="15">
        <v>85</v>
      </c>
      <c r="F76" s="15">
        <v>2</v>
      </c>
    </row>
    <row r="77" spans="1:6" x14ac:dyDescent="0.25">
      <c r="A77" s="15" t="str">
        <f>B77&amp;"_"&amp;D77&amp;"_"&amp;E77</f>
        <v>A. SÁNCHEZ_左边锋_85</v>
      </c>
      <c r="B77" s="15" t="s">
        <v>119</v>
      </c>
      <c r="C77" s="16" t="s">
        <v>811</v>
      </c>
      <c r="D77" s="16" t="s">
        <v>43</v>
      </c>
      <c r="E77" s="15">
        <v>85</v>
      </c>
      <c r="F77" s="15">
        <v>2</v>
      </c>
    </row>
    <row r="78" spans="1:6" x14ac:dyDescent="0.25">
      <c r="A78" s="15" t="str">
        <f>B78&amp;"_"&amp;D78&amp;"_"&amp;E78</f>
        <v>AZPILICUETA_右后卫_85</v>
      </c>
      <c r="B78" s="15" t="s">
        <v>198</v>
      </c>
      <c r="C78" s="16" t="s">
        <v>855</v>
      </c>
      <c r="D78" s="16" t="s">
        <v>191</v>
      </c>
      <c r="E78" s="15">
        <v>85</v>
      </c>
      <c r="F78" s="15">
        <v>2</v>
      </c>
    </row>
    <row r="79" spans="1:6" x14ac:dyDescent="0.25">
      <c r="A79" s="15" t="str">
        <f>B79&amp;"_"&amp;D79&amp;"_"&amp;E79</f>
        <v>B. MATUIDI_中前卫_85</v>
      </c>
      <c r="B79" s="15" t="s">
        <v>229</v>
      </c>
      <c r="C79" s="16" t="s">
        <v>880</v>
      </c>
      <c r="D79" s="16" t="s">
        <v>2048</v>
      </c>
      <c r="E79" s="15">
        <v>85</v>
      </c>
      <c r="F79" s="15">
        <v>2</v>
      </c>
    </row>
    <row r="80" spans="1:6" x14ac:dyDescent="0.25">
      <c r="A80" s="15" t="str">
        <f>B80&amp;"_"&amp;D80&amp;"_"&amp;E80</f>
        <v>BRUNO FERNANDES_前腰_85</v>
      </c>
      <c r="B80" s="15" t="s">
        <v>584</v>
      </c>
      <c r="C80" s="16" t="s">
        <v>1034</v>
      </c>
      <c r="D80" s="16" t="s">
        <v>82</v>
      </c>
      <c r="E80" s="15">
        <v>85</v>
      </c>
      <c r="F80" s="15">
        <v>2</v>
      </c>
    </row>
    <row r="81" spans="1:6" x14ac:dyDescent="0.25">
      <c r="A81" s="15" t="str">
        <f>B81&amp;"_"&amp;D81&amp;"_"&amp;E81</f>
        <v>C. LENGLET_中后卫_85</v>
      </c>
      <c r="B81" s="15" t="s">
        <v>360</v>
      </c>
      <c r="C81" s="16" t="s">
        <v>928</v>
      </c>
      <c r="D81" s="16" t="s">
        <v>89</v>
      </c>
      <c r="E81" s="15">
        <v>85</v>
      </c>
      <c r="F81" s="15">
        <v>2</v>
      </c>
    </row>
    <row r="82" spans="1:6" x14ac:dyDescent="0.25">
      <c r="A82" s="15" t="str">
        <f>B82&amp;"_"&amp;D82&amp;"_"&amp;E82</f>
        <v>CARVAJAL_右后卫_85</v>
      </c>
      <c r="B82" s="15" t="s">
        <v>2024</v>
      </c>
      <c r="C82" s="16" t="s">
        <v>883</v>
      </c>
      <c r="D82" s="16" t="s">
        <v>191</v>
      </c>
      <c r="E82" s="15">
        <v>85</v>
      </c>
      <c r="F82" s="15">
        <v>2</v>
      </c>
    </row>
    <row r="83" spans="1:6" x14ac:dyDescent="0.25">
      <c r="A83" s="15" t="str">
        <f>B83&amp;"_"&amp;D83&amp;"_"&amp;E83</f>
        <v>DAVID LUIZ_中后卫_85</v>
      </c>
      <c r="B83" s="15" t="s">
        <v>307</v>
      </c>
      <c r="C83" s="16" t="s">
        <v>931</v>
      </c>
      <c r="D83" s="16" t="s">
        <v>89</v>
      </c>
      <c r="E83" s="15">
        <v>85</v>
      </c>
      <c r="F83" s="15">
        <v>2</v>
      </c>
    </row>
    <row r="84" spans="1:6" x14ac:dyDescent="0.25">
      <c r="A84" s="15" t="str">
        <f>B84&amp;"_"&amp;D84&amp;"_"&amp;E84</f>
        <v>DOUGLAS COSTA_右边锋_85</v>
      </c>
      <c r="B84" s="15" t="s">
        <v>126</v>
      </c>
      <c r="C84" s="16" t="s">
        <v>815</v>
      </c>
      <c r="D84" s="16" t="s">
        <v>85</v>
      </c>
      <c r="E84" s="15">
        <v>85</v>
      </c>
      <c r="F84" s="15">
        <v>2</v>
      </c>
    </row>
    <row r="85" spans="1:6" x14ac:dyDescent="0.25">
      <c r="A85" s="15" t="str">
        <f>B85&amp;"_"&amp;D85&amp;"_"&amp;E85</f>
        <v>F. THAUVIN_右前卫_85</v>
      </c>
      <c r="B85" s="15" t="s">
        <v>214</v>
      </c>
      <c r="C85" s="16" t="s">
        <v>857</v>
      </c>
      <c r="D85" s="16" t="s">
        <v>202</v>
      </c>
      <c r="E85" s="15">
        <v>85</v>
      </c>
      <c r="F85" s="15">
        <v>2</v>
      </c>
    </row>
    <row r="86" spans="1:6" x14ac:dyDescent="0.25">
      <c r="A86" s="15" t="str">
        <f>B86&amp;"_"&amp;D86&amp;"_"&amp;E86</f>
        <v>FABINHO_后腰_85</v>
      </c>
      <c r="B86" s="15" t="s">
        <v>285</v>
      </c>
      <c r="C86" s="16" t="s">
        <v>885</v>
      </c>
      <c r="D86" s="16" t="s">
        <v>122</v>
      </c>
      <c r="E86" s="15">
        <v>85</v>
      </c>
      <c r="F86" s="15">
        <v>3</v>
      </c>
    </row>
    <row r="87" spans="1:6" x14ac:dyDescent="0.25">
      <c r="A87" s="15" t="str">
        <f>B87&amp;"_"&amp;D87&amp;"_"&amp;E87</f>
        <v>G. DONNARUMMA_门将_85</v>
      </c>
      <c r="B87" s="15" t="s">
        <v>367</v>
      </c>
      <c r="C87" s="16" t="s">
        <v>937</v>
      </c>
      <c r="D87" s="16" t="s">
        <v>62</v>
      </c>
      <c r="E87" s="15">
        <v>85</v>
      </c>
      <c r="F87" s="15">
        <v>3</v>
      </c>
    </row>
    <row r="88" spans="1:6" x14ac:dyDescent="0.25">
      <c r="A88" s="15" t="str">
        <f>B88&amp;"_"&amp;D88&amp;"_"&amp;E88</f>
        <v>GABRIEL JESUS_中锋_85</v>
      </c>
      <c r="B88" s="15" t="s">
        <v>220</v>
      </c>
      <c r="C88" s="16" t="s">
        <v>861</v>
      </c>
      <c r="D88" s="16" t="s">
        <v>70</v>
      </c>
      <c r="E88" s="15">
        <v>85</v>
      </c>
      <c r="F88" s="15">
        <v>3</v>
      </c>
    </row>
    <row r="89" spans="1:6" x14ac:dyDescent="0.25">
      <c r="A89" s="15" t="str">
        <f>B89&amp;"_"&amp;D89&amp;"_"&amp;E89</f>
        <v>IAGO ASPAS_中锋_85</v>
      </c>
      <c r="B89" s="15" t="s">
        <v>274</v>
      </c>
      <c r="C89" s="16" t="s">
        <v>889</v>
      </c>
      <c r="D89" s="16" t="s">
        <v>70</v>
      </c>
      <c r="E89" s="15">
        <v>85</v>
      </c>
      <c r="F89" s="15">
        <v>2</v>
      </c>
    </row>
    <row r="90" spans="1:6" x14ac:dyDescent="0.25">
      <c r="A90" s="15" t="str">
        <f>B90&amp;"_"&amp;D90&amp;"_"&amp;E90</f>
        <v>J. BOATENG_中后卫_85</v>
      </c>
      <c r="B90" s="15" t="s">
        <v>125</v>
      </c>
      <c r="C90" s="16" t="s">
        <v>817</v>
      </c>
      <c r="D90" s="16" t="s">
        <v>89</v>
      </c>
      <c r="E90" s="15">
        <v>85</v>
      </c>
      <c r="F90" s="15">
        <v>2</v>
      </c>
    </row>
    <row r="91" spans="1:6" x14ac:dyDescent="0.25">
      <c r="A91" s="15" t="str">
        <f>B91&amp;"_"&amp;D91&amp;"_"&amp;E91</f>
        <v>J. GIMÉNEZ_中后卫_85</v>
      </c>
      <c r="B91" s="15" t="s">
        <v>281</v>
      </c>
      <c r="C91" s="16" t="s">
        <v>892</v>
      </c>
      <c r="D91" s="16" t="s">
        <v>89</v>
      </c>
      <c r="E91" s="15">
        <v>85</v>
      </c>
      <c r="F91" s="15">
        <v>2</v>
      </c>
    </row>
    <row r="92" spans="1:6" x14ac:dyDescent="0.25">
      <c r="A92" s="15" t="str">
        <f>B92&amp;"_"&amp;D92&amp;"_"&amp;E92</f>
        <v>J. PICKFORD_门将_85</v>
      </c>
      <c r="B92" s="15" t="s">
        <v>180</v>
      </c>
      <c r="C92" s="16" t="s">
        <v>836</v>
      </c>
      <c r="D92" s="16" t="s">
        <v>62</v>
      </c>
      <c r="E92" s="15">
        <v>85</v>
      </c>
      <c r="F92" s="15">
        <v>2</v>
      </c>
    </row>
    <row r="93" spans="1:6" x14ac:dyDescent="0.25">
      <c r="A93" s="15" t="str">
        <f>B93&amp;"_"&amp;D93&amp;"_"&amp;E93</f>
        <v>J. STONES_中后卫_85</v>
      </c>
      <c r="B93" s="15" t="s">
        <v>279</v>
      </c>
      <c r="C93" s="16" t="s">
        <v>893</v>
      </c>
      <c r="D93" s="16" t="s">
        <v>89</v>
      </c>
      <c r="E93" s="15">
        <v>85</v>
      </c>
      <c r="F93" s="15">
        <v>2</v>
      </c>
    </row>
    <row r="94" spans="1:6" x14ac:dyDescent="0.25">
      <c r="A94" s="15" t="str">
        <f>B94&amp;"_"&amp;D94&amp;"_"&amp;E94</f>
        <v>JOÃO CANCELO_右后卫_85</v>
      </c>
      <c r="B94" s="15" t="s">
        <v>280</v>
      </c>
      <c r="C94" s="16" t="s">
        <v>895</v>
      </c>
      <c r="D94" s="16" t="s">
        <v>191</v>
      </c>
      <c r="E94" s="15">
        <v>85</v>
      </c>
      <c r="F94" s="15">
        <v>2</v>
      </c>
    </row>
    <row r="95" spans="1:6" x14ac:dyDescent="0.25">
      <c r="A95" s="15" t="str">
        <f>B95&amp;"_"&amp;D95&amp;"_"&amp;E95</f>
        <v>JORGINHO_后腰_85</v>
      </c>
      <c r="B95" s="15" t="s">
        <v>218</v>
      </c>
      <c r="C95" s="16" t="s">
        <v>863</v>
      </c>
      <c r="D95" s="16" t="s">
        <v>122</v>
      </c>
      <c r="E95" s="15">
        <v>85</v>
      </c>
      <c r="F95" s="15">
        <v>2</v>
      </c>
    </row>
    <row r="96" spans="1:6" x14ac:dyDescent="0.25">
      <c r="A96" s="15" t="str">
        <f>B96&amp;"_"&amp;D96&amp;"_"&amp;E96</f>
        <v>K. MANOLAS_中后卫_85</v>
      </c>
      <c r="B96" s="15" t="s">
        <v>164</v>
      </c>
      <c r="C96" s="16" t="s">
        <v>837</v>
      </c>
      <c r="D96" s="16" t="s">
        <v>89</v>
      </c>
      <c r="E96" s="15">
        <v>85</v>
      </c>
      <c r="F96" s="15">
        <v>2</v>
      </c>
    </row>
    <row r="97" spans="1:6" x14ac:dyDescent="0.25">
      <c r="A97" s="15" t="str">
        <f>B97&amp;"_"&amp;D97&amp;"_"&amp;E97</f>
        <v>K. WALKER_右后卫_85</v>
      </c>
      <c r="B97" s="15" t="s">
        <v>254</v>
      </c>
      <c r="C97" s="16" t="s">
        <v>897</v>
      </c>
      <c r="D97" s="16" t="s">
        <v>191</v>
      </c>
      <c r="E97" s="15">
        <v>85</v>
      </c>
      <c r="F97" s="15">
        <v>2</v>
      </c>
    </row>
    <row r="98" spans="1:6" x14ac:dyDescent="0.25">
      <c r="A98" s="15" t="str">
        <f>B98&amp;"_"&amp;D98&amp;"_"&amp;E98</f>
        <v>L. BONUCCI_中后卫_85</v>
      </c>
      <c r="B98" s="15" t="s">
        <v>148</v>
      </c>
      <c r="C98" s="16" t="s">
        <v>840</v>
      </c>
      <c r="D98" s="16" t="s">
        <v>89</v>
      </c>
      <c r="E98" s="15">
        <v>85</v>
      </c>
      <c r="F98" s="15">
        <v>2</v>
      </c>
    </row>
    <row r="99" spans="1:6" x14ac:dyDescent="0.25">
      <c r="A99" s="15" t="str">
        <f>B99&amp;"_"&amp;D99&amp;"_"&amp;E99</f>
        <v>L. HERNANDEZ_中后卫_85</v>
      </c>
      <c r="B99" s="15" t="s">
        <v>362</v>
      </c>
      <c r="C99" s="16" t="s">
        <v>946</v>
      </c>
      <c r="D99" s="16" t="s">
        <v>89</v>
      </c>
      <c r="E99" s="15">
        <v>85</v>
      </c>
      <c r="F99" s="15">
        <v>2</v>
      </c>
    </row>
    <row r="100" spans="1:6" x14ac:dyDescent="0.25">
      <c r="A100" s="15" t="str">
        <f>B100&amp;"_"&amp;D100&amp;"_"&amp;E100</f>
        <v>M. DEPAY_中锋_85</v>
      </c>
      <c r="B100" s="15" t="s">
        <v>275</v>
      </c>
      <c r="C100" s="16" t="s">
        <v>902</v>
      </c>
      <c r="D100" s="33" t="s">
        <v>1932</v>
      </c>
      <c r="E100" s="15">
        <v>85</v>
      </c>
      <c r="F100" s="15">
        <v>2</v>
      </c>
    </row>
    <row r="101" spans="1:6" x14ac:dyDescent="0.25">
      <c r="A101" s="15" t="str">
        <f>B101&amp;"_"&amp;D101&amp;"_"&amp;E101</f>
        <v>N. FEKIR_前腰_85</v>
      </c>
      <c r="B101" s="15" t="s">
        <v>183</v>
      </c>
      <c r="C101" s="16" t="s">
        <v>844</v>
      </c>
      <c r="D101" s="16" t="s">
        <v>82</v>
      </c>
      <c r="E101" s="15">
        <v>85</v>
      </c>
      <c r="F101" s="15">
        <v>2</v>
      </c>
    </row>
    <row r="102" spans="1:6" x14ac:dyDescent="0.25">
      <c r="A102" s="15" t="str">
        <f>B102&amp;"_"&amp;D102&amp;"_"&amp;E102</f>
        <v>N. SÜLE_中后卫_85</v>
      </c>
      <c r="B102" s="15" t="s">
        <v>297</v>
      </c>
      <c r="C102" s="16" t="s">
        <v>908</v>
      </c>
      <c r="D102" s="16" t="s">
        <v>89</v>
      </c>
      <c r="E102" s="15">
        <v>85</v>
      </c>
      <c r="F102" s="15">
        <v>2</v>
      </c>
    </row>
    <row r="103" spans="1:6" x14ac:dyDescent="0.25">
      <c r="A103" s="15" t="str">
        <f>B103&amp;"_"&amp;D103&amp;"_"&amp;E103</f>
        <v>R. LUKAKU_中锋_85</v>
      </c>
      <c r="B103" s="15" t="s">
        <v>124</v>
      </c>
      <c r="C103" s="16" t="s">
        <v>822</v>
      </c>
      <c r="D103" s="16" t="s">
        <v>70</v>
      </c>
      <c r="E103" s="15">
        <v>85</v>
      </c>
      <c r="F103" s="15">
        <v>2</v>
      </c>
    </row>
    <row r="104" spans="1:6" x14ac:dyDescent="0.25">
      <c r="A104" s="15" t="str">
        <f>B104&amp;"_"&amp;D104&amp;"_"&amp;E104</f>
        <v>R. MAHREZ_右边锋_85</v>
      </c>
      <c r="B104" s="15" t="s">
        <v>185</v>
      </c>
      <c r="C104" s="16" t="s">
        <v>848</v>
      </c>
      <c r="D104" s="16" t="s">
        <v>85</v>
      </c>
      <c r="E104" s="15">
        <v>85</v>
      </c>
      <c r="F104" s="15">
        <v>2</v>
      </c>
    </row>
    <row r="105" spans="1:6" x14ac:dyDescent="0.25">
      <c r="A105" s="15" t="str">
        <f>B105&amp;"_"&amp;D105&amp;"_"&amp;E105</f>
        <v>RODRI_后腰_85</v>
      </c>
      <c r="B105" s="15" t="s">
        <v>487</v>
      </c>
      <c r="C105" s="16" t="s">
        <v>1013</v>
      </c>
      <c r="D105" s="16" t="s">
        <v>122</v>
      </c>
      <c r="E105" s="15">
        <v>85</v>
      </c>
      <c r="F105" s="15">
        <v>2</v>
      </c>
    </row>
    <row r="106" spans="1:6" x14ac:dyDescent="0.25">
      <c r="A106" s="15" t="str">
        <f>B106&amp;"_"&amp;D106&amp;"_"&amp;E106</f>
        <v>S. DE VRIJ_中后卫_85</v>
      </c>
      <c r="B106" s="15" t="s">
        <v>207</v>
      </c>
      <c r="C106" s="16" t="s">
        <v>871</v>
      </c>
      <c r="D106" s="16" t="s">
        <v>89</v>
      </c>
      <c r="E106" s="15">
        <v>85</v>
      </c>
      <c r="F106" s="15">
        <v>2</v>
      </c>
    </row>
    <row r="107" spans="1:6" x14ac:dyDescent="0.25">
      <c r="A107" s="15" t="str">
        <f>B107&amp;"_"&amp;D107&amp;"_"&amp;E107</f>
        <v>SOKRATIS_中后卫_85</v>
      </c>
      <c r="B107" s="15" t="s">
        <v>240</v>
      </c>
      <c r="C107" s="16" t="s">
        <v>915</v>
      </c>
      <c r="D107" s="16" t="s">
        <v>89</v>
      </c>
      <c r="E107" s="15">
        <v>85</v>
      </c>
      <c r="F107" s="15">
        <v>2</v>
      </c>
    </row>
    <row r="108" spans="1:6" x14ac:dyDescent="0.25">
      <c r="A108" s="15" t="str">
        <f>B108&amp;"_"&amp;D108&amp;"_"&amp;E108</f>
        <v>T. WERNER_中锋_85</v>
      </c>
      <c r="B108" s="15" t="s">
        <v>222</v>
      </c>
      <c r="C108" s="16" t="s">
        <v>873</v>
      </c>
      <c r="D108" s="16" t="s">
        <v>70</v>
      </c>
      <c r="E108" s="15">
        <v>85</v>
      </c>
      <c r="F108" s="15">
        <v>2</v>
      </c>
    </row>
    <row r="109" spans="1:6" x14ac:dyDescent="0.25">
      <c r="A109" s="15" t="str">
        <f>B109&amp;"_"&amp;D109&amp;"_"&amp;E109</f>
        <v>WILLIAN_右边锋_85</v>
      </c>
      <c r="B109" s="15" t="s">
        <v>199</v>
      </c>
      <c r="C109" s="16" t="s">
        <v>876</v>
      </c>
      <c r="D109" s="16" t="s">
        <v>85</v>
      </c>
      <c r="E109" s="15">
        <v>85</v>
      </c>
      <c r="F109" s="15">
        <v>2</v>
      </c>
    </row>
    <row r="110" spans="1:6" x14ac:dyDescent="0.25">
      <c r="A110" s="15" t="str">
        <f>B110&amp;"_"&amp;D110&amp;"_"&amp;E110</f>
        <v>传奇_影锋_85</v>
      </c>
      <c r="B110" s="16" t="s">
        <v>786</v>
      </c>
      <c r="C110" s="16" t="s">
        <v>919</v>
      </c>
      <c r="D110" s="16" t="s">
        <v>49</v>
      </c>
      <c r="E110" s="15">
        <v>85</v>
      </c>
      <c r="F110" s="15">
        <v>2</v>
      </c>
    </row>
    <row r="111" spans="1:6" x14ac:dyDescent="0.25">
      <c r="A111" s="15" t="str">
        <f>B111&amp;"_"&amp;D111&amp;"_"&amp;E111</f>
        <v>传奇_中后卫_85</v>
      </c>
      <c r="B111" s="16" t="s">
        <v>786</v>
      </c>
      <c r="C111" s="16" t="s">
        <v>922</v>
      </c>
      <c r="D111" s="16" t="s">
        <v>89</v>
      </c>
      <c r="E111" s="15">
        <v>85</v>
      </c>
      <c r="F111" s="15">
        <v>2</v>
      </c>
    </row>
    <row r="112" spans="1:6" x14ac:dyDescent="0.25">
      <c r="A112" s="15" t="str">
        <f>B112&amp;"_"&amp;D112&amp;"_"&amp;E112</f>
        <v>A. AREOLA_门将_84</v>
      </c>
      <c r="B112" s="15" t="s">
        <v>329</v>
      </c>
      <c r="C112" s="16" t="s">
        <v>923</v>
      </c>
      <c r="D112" s="16" t="s">
        <v>62</v>
      </c>
      <c r="E112" s="15">
        <v>84</v>
      </c>
      <c r="F112" s="15">
        <v>2</v>
      </c>
    </row>
    <row r="113" spans="1:6" x14ac:dyDescent="0.25">
      <c r="A113" s="15" t="str">
        <f>B113&amp;"_"&amp;D113&amp;"_"&amp;E113</f>
        <v>A. BELOTTI_中锋_84</v>
      </c>
      <c r="B113" s="15" t="s">
        <v>464</v>
      </c>
      <c r="C113" s="16" t="s">
        <v>962</v>
      </c>
      <c r="D113" s="16" t="s">
        <v>70</v>
      </c>
      <c r="E113" s="15">
        <v>84</v>
      </c>
      <c r="F113" s="15">
        <v>2</v>
      </c>
    </row>
    <row r="114" spans="1:6" x14ac:dyDescent="0.25">
      <c r="A114" s="15" t="str">
        <f>B114&amp;"_"&amp;D114&amp;"_"&amp;E114</f>
        <v>ALLAN_中前卫_84</v>
      </c>
      <c r="B114" s="15" t="s">
        <v>268</v>
      </c>
      <c r="C114" s="16" t="s">
        <v>878</v>
      </c>
      <c r="D114" s="16" t="s">
        <v>2048</v>
      </c>
      <c r="E114" s="15">
        <v>84</v>
      </c>
      <c r="F114" s="15">
        <v>2</v>
      </c>
    </row>
    <row r="115" spans="1:6" x14ac:dyDescent="0.25">
      <c r="A115" s="15" t="str">
        <f>B115&amp;"_"&amp;D115&amp;"_"&amp;E115</f>
        <v>ANTHONY LOPES_门将_84</v>
      </c>
      <c r="B115" s="15" t="s">
        <v>253</v>
      </c>
      <c r="C115" s="16" t="s">
        <v>879</v>
      </c>
      <c r="D115" s="16" t="s">
        <v>62</v>
      </c>
      <c r="E115" s="15">
        <v>84</v>
      </c>
      <c r="F115" s="15">
        <v>2</v>
      </c>
    </row>
    <row r="116" spans="1:6" x14ac:dyDescent="0.25">
      <c r="A116" s="15" t="str">
        <f>B116&amp;"_"&amp;D116&amp;"_"&amp;E116</f>
        <v>ARTHUR_中前卫_84</v>
      </c>
      <c r="B116" s="15" t="s">
        <v>609</v>
      </c>
      <c r="C116" s="16" t="s">
        <v>1032</v>
      </c>
      <c r="D116" s="16" t="s">
        <v>2048</v>
      </c>
      <c r="E116" s="15">
        <v>84</v>
      </c>
      <c r="F116" s="15">
        <v>2</v>
      </c>
    </row>
    <row r="117" spans="1:6" x14ac:dyDescent="0.25">
      <c r="A117" s="15" t="str">
        <f>B117&amp;"_"&amp;D117&amp;"_"&amp;E117</f>
        <v>B. PAVARD_中后卫_84</v>
      </c>
      <c r="B117" s="15" t="s">
        <v>608</v>
      </c>
      <c r="C117" s="16" t="s">
        <v>1033</v>
      </c>
      <c r="D117" s="16" t="s">
        <v>89</v>
      </c>
      <c r="E117" s="15">
        <v>84</v>
      </c>
      <c r="F117" s="15">
        <v>2</v>
      </c>
    </row>
    <row r="118" spans="1:6" x14ac:dyDescent="0.25">
      <c r="A118" s="15" t="str">
        <f>B118&amp;"_"&amp;D118&amp;"_"&amp;E118</f>
        <v>D. SÁNCHEZ_中后卫_84</v>
      </c>
      <c r="B118" s="15" t="s">
        <v>289</v>
      </c>
      <c r="C118" s="16" t="s">
        <v>881</v>
      </c>
      <c r="D118" s="16" t="s">
        <v>89</v>
      </c>
      <c r="E118" s="15">
        <v>84</v>
      </c>
      <c r="F118" s="15">
        <v>2</v>
      </c>
    </row>
    <row r="119" spans="1:6" x14ac:dyDescent="0.25">
      <c r="A119" s="15" t="str">
        <f>B119&amp;"_"&amp;D119&amp;"_"&amp;E119</f>
        <v>D. TADIĆ_前腰_84</v>
      </c>
      <c r="B119" s="15" t="s">
        <v>656</v>
      </c>
      <c r="C119" s="16" t="s">
        <v>1109</v>
      </c>
      <c r="D119" s="16" t="s">
        <v>82</v>
      </c>
      <c r="E119" s="15">
        <v>84</v>
      </c>
      <c r="F119" s="15">
        <v>2</v>
      </c>
    </row>
    <row r="120" spans="1:6" x14ac:dyDescent="0.25">
      <c r="A120" s="15" t="str">
        <f>B120&amp;"_"&amp;D120&amp;"_"&amp;E120</f>
        <v>DANI PAREJO_中前卫_84</v>
      </c>
      <c r="B120" s="15" t="s">
        <v>248</v>
      </c>
      <c r="C120" s="16" t="s">
        <v>882</v>
      </c>
      <c r="D120" s="16" t="s">
        <v>2048</v>
      </c>
      <c r="E120" s="15">
        <v>84</v>
      </c>
      <c r="F120" s="15">
        <v>2</v>
      </c>
    </row>
    <row r="121" spans="1:6" x14ac:dyDescent="0.25">
      <c r="A121" s="15" t="str">
        <f>B121&amp;"_"&amp;D121&amp;"_"&amp;E121</f>
        <v>F. ACERBI_中后卫_84</v>
      </c>
      <c r="B121" s="15" t="s">
        <v>429</v>
      </c>
      <c r="C121" s="16" t="s">
        <v>981</v>
      </c>
      <c r="D121" s="16" t="s">
        <v>89</v>
      </c>
      <c r="E121" s="15">
        <v>84</v>
      </c>
      <c r="F121" s="15">
        <v>2</v>
      </c>
    </row>
    <row r="122" spans="1:6" x14ac:dyDescent="0.25">
      <c r="A122" s="15" t="str">
        <f>B122&amp;"_"&amp;D122&amp;"_"&amp;E122</f>
        <v>F. BERNARDESCHI_右边锋_84</v>
      </c>
      <c r="B122" s="15" t="s">
        <v>286</v>
      </c>
      <c r="C122" s="7" t="s">
        <v>2182</v>
      </c>
      <c r="D122" s="7" t="s">
        <v>1930</v>
      </c>
      <c r="E122" s="6">
        <v>84</v>
      </c>
      <c r="F122" s="6">
        <v>2</v>
      </c>
    </row>
    <row r="123" spans="1:6" x14ac:dyDescent="0.25">
      <c r="A123" s="15" t="str">
        <f>B123&amp;"_"&amp;D123&amp;"_"&amp;E123</f>
        <v>G. BUFFON_门将_84</v>
      </c>
      <c r="B123" s="15" t="s">
        <v>146</v>
      </c>
      <c r="C123" s="16" t="s">
        <v>834</v>
      </c>
      <c r="D123" s="16" t="s">
        <v>62</v>
      </c>
      <c r="E123" s="15">
        <v>84</v>
      </c>
      <c r="F123" s="15">
        <v>2</v>
      </c>
    </row>
    <row r="124" spans="1:6" x14ac:dyDescent="0.25">
      <c r="A124" s="15" t="str">
        <f>B124&amp;"_"&amp;D124&amp;"_"&amp;E124</f>
        <v>G. HIGUAÍN_中锋_84</v>
      </c>
      <c r="B124" s="15" t="s">
        <v>101</v>
      </c>
      <c r="C124" s="16" t="s">
        <v>804</v>
      </c>
      <c r="D124" s="16" t="s">
        <v>70</v>
      </c>
      <c r="E124" s="15">
        <v>84</v>
      </c>
      <c r="F124" s="15">
        <v>2</v>
      </c>
    </row>
    <row r="125" spans="1:6" x14ac:dyDescent="0.25">
      <c r="A125" s="15" t="str">
        <f>B125&amp;"_"&amp;D125&amp;"_"&amp;E125</f>
        <v>G. WIJNALDUM_中前卫_84</v>
      </c>
      <c r="B125" s="15" t="s">
        <v>311</v>
      </c>
      <c r="C125" s="16" t="s">
        <v>939</v>
      </c>
      <c r="D125" s="16" t="s">
        <v>2048</v>
      </c>
      <c r="E125" s="15">
        <v>84</v>
      </c>
      <c r="F125" s="15">
        <v>2</v>
      </c>
    </row>
    <row r="126" spans="1:6" x14ac:dyDescent="0.25">
      <c r="A126" s="15" t="str">
        <f>B126&amp;"_"&amp;D126&amp;"_"&amp;E126</f>
        <v>H. LOZANO_左边锋_84</v>
      </c>
      <c r="B126" s="15" t="s">
        <v>373</v>
      </c>
      <c r="C126" s="16" t="s">
        <v>940</v>
      </c>
      <c r="D126" s="16" t="s">
        <v>43</v>
      </c>
      <c r="E126" s="15">
        <v>84</v>
      </c>
      <c r="F126" s="15">
        <v>2</v>
      </c>
    </row>
    <row r="127" spans="1:6" x14ac:dyDescent="0.25">
      <c r="A127" s="15" t="str">
        <f>B127&amp;"_"&amp;D127&amp;"_"&amp;E127</f>
        <v>I. PERIŠIĆ_左前卫_84</v>
      </c>
      <c r="B127" s="15" t="s">
        <v>245</v>
      </c>
      <c r="C127" s="16" t="s">
        <v>888</v>
      </c>
      <c r="D127" s="16" t="s">
        <v>246</v>
      </c>
      <c r="E127" s="15">
        <v>84</v>
      </c>
      <c r="F127" s="15">
        <v>2</v>
      </c>
    </row>
    <row r="128" spans="1:6" x14ac:dyDescent="0.25">
      <c r="A128" s="15" t="str">
        <f>B128&amp;"_"&amp;D128&amp;"_"&amp;E128</f>
        <v>J. BRANDT_左边锋_84</v>
      </c>
      <c r="B128" s="15" t="s">
        <v>348</v>
      </c>
      <c r="C128" s="16" t="s">
        <v>943</v>
      </c>
      <c r="D128" s="16" t="s">
        <v>43</v>
      </c>
      <c r="E128" s="15">
        <v>84</v>
      </c>
      <c r="F128" s="15">
        <v>2</v>
      </c>
    </row>
    <row r="129" spans="1:6" x14ac:dyDescent="0.25">
      <c r="A129" s="15" t="str">
        <f>B129&amp;"_"&amp;D129&amp;"_"&amp;E129</f>
        <v>J. DRAXLER_前腰_84</v>
      </c>
      <c r="B129" s="15" t="s">
        <v>270</v>
      </c>
      <c r="C129" s="16" t="s">
        <v>891</v>
      </c>
      <c r="D129" s="33" t="s">
        <v>1931</v>
      </c>
      <c r="E129" s="15">
        <v>84</v>
      </c>
      <c r="F129" s="15">
        <v>2</v>
      </c>
    </row>
    <row r="130" spans="1:6" x14ac:dyDescent="0.25">
      <c r="A130" s="15" t="str">
        <f>B130&amp;"_"&amp;D130&amp;"_"&amp;E130</f>
        <v>JOÃO MOUTINHO_中前卫_84</v>
      </c>
      <c r="B130" s="15" t="s">
        <v>505</v>
      </c>
      <c r="C130" s="16" t="s">
        <v>1059</v>
      </c>
      <c r="D130" s="16" t="s">
        <v>2048</v>
      </c>
      <c r="E130" s="15">
        <v>84</v>
      </c>
      <c r="F130" s="15">
        <v>2</v>
      </c>
    </row>
    <row r="131" spans="1:6" x14ac:dyDescent="0.25">
      <c r="A131" s="15" t="str">
        <f>B131&amp;"_"&amp;D131&amp;"_"&amp;E131</f>
        <v>K. NAVAS_门将_84</v>
      </c>
      <c r="B131" s="15" t="s">
        <v>161</v>
      </c>
      <c r="C131" s="16" t="s">
        <v>838</v>
      </c>
      <c r="D131" s="16" t="s">
        <v>62</v>
      </c>
      <c r="E131" s="15">
        <v>84</v>
      </c>
      <c r="F131" s="15">
        <v>2</v>
      </c>
    </row>
    <row r="132" spans="1:6" x14ac:dyDescent="0.25">
      <c r="A132" s="15" t="str">
        <f>B132&amp;"_"&amp;D132&amp;"_"&amp;E132</f>
        <v>K. SCHMEICHEL_门将_84</v>
      </c>
      <c r="B132" s="15" t="s">
        <v>384</v>
      </c>
      <c r="C132" s="16" t="s">
        <v>996</v>
      </c>
      <c r="D132" s="16" t="s">
        <v>62</v>
      </c>
      <c r="E132" s="15">
        <v>84</v>
      </c>
      <c r="F132" s="15">
        <v>2</v>
      </c>
    </row>
    <row r="133" spans="1:6" x14ac:dyDescent="0.25">
      <c r="A133" s="15" t="str">
        <f>B133&amp;"_"&amp;D133&amp;"_"&amp;E133</f>
        <v>L. KOSCIELNY_中后卫_84</v>
      </c>
      <c r="B133" s="15" t="s">
        <v>250</v>
      </c>
      <c r="C133" s="16" t="s">
        <v>899</v>
      </c>
      <c r="D133" s="16" t="s">
        <v>89</v>
      </c>
      <c r="E133" s="15">
        <v>84</v>
      </c>
      <c r="F133" s="15">
        <v>2</v>
      </c>
    </row>
    <row r="134" spans="1:6" x14ac:dyDescent="0.25">
      <c r="A134" s="15" t="str">
        <f>B134&amp;"_"&amp;D134&amp;"_"&amp;E134</f>
        <v>L. TORREIRA_后腰_84</v>
      </c>
      <c r="B134" s="15" t="s">
        <v>292</v>
      </c>
      <c r="C134" s="16" t="s">
        <v>900</v>
      </c>
      <c r="D134" s="16" t="s">
        <v>122</v>
      </c>
      <c r="E134" s="15">
        <v>84</v>
      </c>
      <c r="F134" s="15">
        <v>2</v>
      </c>
    </row>
    <row r="135" spans="1:6" x14ac:dyDescent="0.25">
      <c r="A135" s="15" t="str">
        <f>B135&amp;"_"&amp;D135&amp;"_"&amp;E135</f>
        <v>LUCAS LEIVA_后腰_84</v>
      </c>
      <c r="B135" s="15" t="s">
        <v>310</v>
      </c>
      <c r="C135" s="16" t="s">
        <v>947</v>
      </c>
      <c r="D135" s="16" t="s">
        <v>122</v>
      </c>
      <c r="E135" s="15">
        <v>84</v>
      </c>
      <c r="F135" s="15">
        <v>2</v>
      </c>
    </row>
    <row r="136" spans="1:6" x14ac:dyDescent="0.25">
      <c r="A136" s="15" t="str">
        <f>B136&amp;"_"&amp;D136&amp;"_"&amp;E136</f>
        <v>LUCAS MOURA_右边锋_84</v>
      </c>
      <c r="B136" s="15" t="s">
        <v>421</v>
      </c>
      <c r="C136" s="16" t="s">
        <v>999</v>
      </c>
      <c r="D136" s="16" t="s">
        <v>85</v>
      </c>
      <c r="E136" s="15">
        <v>84</v>
      </c>
      <c r="F136" s="15">
        <v>2</v>
      </c>
    </row>
    <row r="137" spans="1:6" x14ac:dyDescent="0.25">
      <c r="A137" s="15" t="str">
        <f>B137&amp;"_"&amp;D137&amp;"_"&amp;E137</f>
        <v>M. BENATIA_中后卫_84</v>
      </c>
      <c r="B137" s="15" t="s">
        <v>149</v>
      </c>
      <c r="C137" s="16" t="s">
        <v>841</v>
      </c>
      <c r="D137" s="16" t="s">
        <v>89</v>
      </c>
      <c r="E137" s="15">
        <v>84</v>
      </c>
      <c r="F137" s="15">
        <v>2</v>
      </c>
    </row>
    <row r="138" spans="1:6" x14ac:dyDescent="0.25">
      <c r="A138" s="15" t="str">
        <f>B138&amp;"_"&amp;D138&amp;"_"&amp;E138</f>
        <v>M. HAMŠÍK_中前卫_84</v>
      </c>
      <c r="B138" s="15" t="s">
        <v>151</v>
      </c>
      <c r="C138" s="16" t="s">
        <v>842</v>
      </c>
      <c r="D138" s="16" t="s">
        <v>2048</v>
      </c>
      <c r="E138" s="15">
        <v>84</v>
      </c>
      <c r="F138" s="15">
        <v>2</v>
      </c>
    </row>
    <row r="139" spans="1:6" x14ac:dyDescent="0.25">
      <c r="A139" s="15" t="str">
        <f>B139&amp;"_"&amp;D139&amp;"_"&amp;E139</f>
        <v>M. MANDŽUKIĆ_中锋_84</v>
      </c>
      <c r="B139" s="15" t="s">
        <v>241</v>
      </c>
      <c r="C139" s="16" t="s">
        <v>903</v>
      </c>
      <c r="D139" s="16" t="s">
        <v>70</v>
      </c>
      <c r="E139" s="15">
        <v>84</v>
      </c>
      <c r="F139" s="15">
        <v>2</v>
      </c>
    </row>
    <row r="140" spans="1:6" x14ac:dyDescent="0.25">
      <c r="A140" s="15" t="str">
        <f>B140&amp;"_"&amp;D140&amp;"_"&amp;E140</f>
        <v>M. PERIN_门将_84</v>
      </c>
      <c r="B140" s="15" t="s">
        <v>251</v>
      </c>
      <c r="C140" s="16" t="s">
        <v>904</v>
      </c>
      <c r="D140" s="16" t="s">
        <v>62</v>
      </c>
      <c r="E140" s="15">
        <v>84</v>
      </c>
      <c r="F140" s="15">
        <v>2</v>
      </c>
    </row>
    <row r="141" spans="1:6" x14ac:dyDescent="0.25">
      <c r="A141" s="15" t="str">
        <f>B141&amp;"_"&amp;D141&amp;"_"&amp;E141</f>
        <v>N. MATIĆ_后腰_84</v>
      </c>
      <c r="B141" s="15" t="s">
        <v>204</v>
      </c>
      <c r="C141" s="16" t="s">
        <v>869</v>
      </c>
      <c r="D141" s="16" t="s">
        <v>122</v>
      </c>
      <c r="E141" s="15">
        <v>84</v>
      </c>
      <c r="F141" s="15">
        <v>2</v>
      </c>
    </row>
    <row r="142" spans="1:6" x14ac:dyDescent="0.25">
      <c r="A142" s="15" t="str">
        <f>B142&amp;"_"&amp;D142&amp;"_"&amp;E142</f>
        <v>N. OTAMENDI_中后卫_84</v>
      </c>
      <c r="B142" s="15" t="s">
        <v>168</v>
      </c>
      <c r="C142" s="16" t="s">
        <v>845</v>
      </c>
      <c r="D142" s="16" t="s">
        <v>89</v>
      </c>
      <c r="E142" s="15">
        <v>84</v>
      </c>
      <c r="F142" s="15">
        <v>2</v>
      </c>
    </row>
    <row r="143" spans="1:6" x14ac:dyDescent="0.25">
      <c r="A143" s="15" t="str">
        <f>B143&amp;"_"&amp;D143&amp;"_"&amp;E143</f>
        <v>N. TAGLIAFICO_左后卫_84</v>
      </c>
      <c r="B143" s="15" t="s">
        <v>542</v>
      </c>
      <c r="C143" s="16" t="s">
        <v>1076</v>
      </c>
      <c r="D143" s="16" t="s">
        <v>103</v>
      </c>
      <c r="E143" s="15">
        <v>84</v>
      </c>
      <c r="F143" s="15">
        <v>2</v>
      </c>
    </row>
    <row r="144" spans="1:6" x14ac:dyDescent="0.25">
      <c r="A144" s="15" t="str">
        <f>B144&amp;"_"&amp;D144&amp;"_"&amp;E144</f>
        <v>O. GIROUD_中锋_84</v>
      </c>
      <c r="B144" s="15" t="s">
        <v>247</v>
      </c>
      <c r="C144" s="16" t="s">
        <v>910</v>
      </c>
      <c r="D144" s="16" t="s">
        <v>70</v>
      </c>
      <c r="E144" s="15">
        <v>84</v>
      </c>
      <c r="F144" s="15">
        <v>2</v>
      </c>
    </row>
    <row r="145" spans="1:6" x14ac:dyDescent="0.25">
      <c r="A145" s="15" t="str">
        <f>B145&amp;"_"&amp;D145&amp;"_"&amp;E145</f>
        <v>PAULINHO_中前卫_84</v>
      </c>
      <c r="B145" s="15" t="s">
        <v>175</v>
      </c>
      <c r="C145" s="16" t="s">
        <v>847</v>
      </c>
      <c r="D145" s="16" t="s">
        <v>2048</v>
      </c>
      <c r="E145" s="15">
        <v>84</v>
      </c>
      <c r="F145" s="15">
        <v>2</v>
      </c>
    </row>
    <row r="146" spans="1:6" x14ac:dyDescent="0.25">
      <c r="A146" s="15" t="str">
        <f>B146&amp;"_"&amp;D146&amp;"_"&amp;E146</f>
        <v>RICHARLISON_左边锋_84</v>
      </c>
      <c r="B146" s="15" t="s">
        <v>372</v>
      </c>
      <c r="C146" s="16" t="s">
        <v>954</v>
      </c>
      <c r="D146" s="33" t="s">
        <v>1934</v>
      </c>
      <c r="E146" s="15">
        <v>84</v>
      </c>
      <c r="F146" s="15">
        <v>2</v>
      </c>
    </row>
    <row r="147" spans="1:6" x14ac:dyDescent="0.25">
      <c r="A147" s="15" t="str">
        <f>B147&amp;"_"&amp;D147&amp;"_"&amp;E147</f>
        <v>RUI PATRÍCIO_门将_84</v>
      </c>
      <c r="B147" s="15" t="s">
        <v>235</v>
      </c>
      <c r="C147" s="16" t="s">
        <v>913</v>
      </c>
      <c r="D147" s="16" t="s">
        <v>62</v>
      </c>
      <c r="E147" s="15">
        <v>84</v>
      </c>
      <c r="F147" s="15">
        <v>2</v>
      </c>
    </row>
    <row r="148" spans="1:6" x14ac:dyDescent="0.25">
      <c r="A148" s="15" t="str">
        <f>B148&amp;"_"&amp;D148&amp;"_"&amp;E148</f>
        <v>S. RUFFIER_门将_84</v>
      </c>
      <c r="B148" s="15" t="s">
        <v>237</v>
      </c>
      <c r="C148" s="16" t="s">
        <v>914</v>
      </c>
      <c r="D148" s="16" t="s">
        <v>62</v>
      </c>
      <c r="E148" s="15">
        <v>84</v>
      </c>
      <c r="F148" s="15">
        <v>2</v>
      </c>
    </row>
    <row r="149" spans="1:6" x14ac:dyDescent="0.25">
      <c r="A149" s="15" t="str">
        <f>B149&amp;"_"&amp;D149&amp;"_"&amp;E149</f>
        <v>T. LEMAR_左边锋_84</v>
      </c>
      <c r="B149" s="15" t="s">
        <v>357</v>
      </c>
      <c r="C149" s="16" t="s">
        <v>959</v>
      </c>
      <c r="D149" s="33" t="s">
        <v>1934</v>
      </c>
      <c r="E149" s="15">
        <v>84</v>
      </c>
      <c r="F149" s="15">
        <v>2</v>
      </c>
    </row>
    <row r="150" spans="1:6" x14ac:dyDescent="0.25">
      <c r="A150" s="15" t="str">
        <f>B150&amp;"_"&amp;D150&amp;"_"&amp;E150</f>
        <v>T. NDOMBÈLÉ_中前卫_84</v>
      </c>
      <c r="B150" s="15" t="s">
        <v>493</v>
      </c>
      <c r="C150" s="35" t="s">
        <v>2029</v>
      </c>
      <c r="D150" s="35" t="s">
        <v>2048</v>
      </c>
      <c r="E150" s="6">
        <v>84</v>
      </c>
      <c r="F150" s="6">
        <v>2</v>
      </c>
    </row>
    <row r="151" spans="1:6" x14ac:dyDescent="0.25">
      <c r="A151" s="15" t="str">
        <f>B151&amp;"_"&amp;D151&amp;"_"&amp;E151</f>
        <v>T. PARTEY_后腰_84</v>
      </c>
      <c r="B151" s="15" t="s">
        <v>287</v>
      </c>
      <c r="C151" s="16" t="s">
        <v>917</v>
      </c>
      <c r="D151" s="16" t="s">
        <v>122</v>
      </c>
      <c r="E151" s="15">
        <v>84</v>
      </c>
      <c r="F151" s="15">
        <v>2</v>
      </c>
    </row>
    <row r="152" spans="1:6" x14ac:dyDescent="0.25">
      <c r="A152" s="15" t="str">
        <f>B152&amp;"_"&amp;D152&amp;"_"&amp;E152</f>
        <v>V. KOMPANY_中后卫_84</v>
      </c>
      <c r="B152" s="15" t="s">
        <v>192</v>
      </c>
      <c r="C152" s="16" t="s">
        <v>874</v>
      </c>
      <c r="D152" s="16" t="s">
        <v>89</v>
      </c>
      <c r="E152" s="15">
        <v>84</v>
      </c>
      <c r="F152" s="15">
        <v>2</v>
      </c>
    </row>
    <row r="153" spans="1:6" x14ac:dyDescent="0.25">
      <c r="A153" s="15" t="str">
        <f>B153&amp;"_"&amp;D153&amp;"_"&amp;E153</f>
        <v>W. BEN YEDDER_中锋_84</v>
      </c>
      <c r="B153" s="15" t="s">
        <v>325</v>
      </c>
      <c r="C153" s="35" t="s">
        <v>1965</v>
      </c>
      <c r="D153" s="35" t="s">
        <v>1932</v>
      </c>
      <c r="E153" s="6">
        <v>84</v>
      </c>
      <c r="F153" s="15">
        <v>2</v>
      </c>
    </row>
    <row r="154" spans="1:6" x14ac:dyDescent="0.25">
      <c r="A154" s="15" t="str">
        <f>B154&amp;"_"&amp;D154&amp;"_"&amp;E154</f>
        <v>Y. SOMMER_门将_84</v>
      </c>
      <c r="B154" s="15" t="s">
        <v>312</v>
      </c>
      <c r="C154" s="16" t="s">
        <v>961</v>
      </c>
      <c r="D154" s="16" t="s">
        <v>62</v>
      </c>
      <c r="E154" s="15">
        <v>84</v>
      </c>
      <c r="F154" s="15">
        <v>2</v>
      </c>
    </row>
    <row r="155" spans="1:6" x14ac:dyDescent="0.25">
      <c r="A155" s="15" t="str">
        <f>B155&amp;"_"&amp;D155&amp;"_"&amp;E155</f>
        <v>传奇_中锋_84</v>
      </c>
      <c r="B155" s="16" t="s">
        <v>786</v>
      </c>
      <c r="C155" s="16" t="s">
        <v>921</v>
      </c>
      <c r="D155" s="16" t="s">
        <v>70</v>
      </c>
      <c r="E155" s="15">
        <v>84</v>
      </c>
      <c r="F155" s="15">
        <v>2</v>
      </c>
    </row>
    <row r="156" spans="1:6" x14ac:dyDescent="0.25">
      <c r="A156" s="15" t="str">
        <f>B156&amp;"_"&amp;D156&amp;"_"&amp;E156</f>
        <v>A. FLORENZI_右后卫_83</v>
      </c>
      <c r="B156" s="15" t="s">
        <v>448</v>
      </c>
      <c r="C156" s="16" t="s">
        <v>963</v>
      </c>
      <c r="D156" s="16" t="s">
        <v>191</v>
      </c>
      <c r="E156" s="15">
        <v>83</v>
      </c>
      <c r="F156" s="15">
        <v>2</v>
      </c>
    </row>
    <row r="157" spans="1:6" x14ac:dyDescent="0.25">
      <c r="A157" s="15" t="str">
        <f>B157&amp;"_"&amp;D157&amp;"_"&amp;E157</f>
        <v>A. GOLOVIN_前腰_83</v>
      </c>
      <c r="B157" s="15" t="s">
        <v>490</v>
      </c>
      <c r="C157" s="16" t="s">
        <v>964</v>
      </c>
      <c r="D157" s="33" t="s">
        <v>1931</v>
      </c>
      <c r="E157" s="15">
        <v>83</v>
      </c>
      <c r="F157" s="15">
        <v>2</v>
      </c>
    </row>
    <row r="158" spans="1:6" x14ac:dyDescent="0.25">
      <c r="A158" s="15" t="str">
        <f>B158&amp;"_"&amp;D158&amp;"_"&amp;E158</f>
        <v>A. KOLAROV_左后卫_83</v>
      </c>
      <c r="B158" s="15" t="s">
        <v>391</v>
      </c>
      <c r="C158" s="16" t="s">
        <v>965</v>
      </c>
      <c r="D158" s="16" t="s">
        <v>103</v>
      </c>
      <c r="E158" s="15">
        <v>83</v>
      </c>
      <c r="F158" s="15">
        <v>2</v>
      </c>
    </row>
    <row r="159" spans="1:6" x14ac:dyDescent="0.25">
      <c r="A159" s="15" t="str">
        <f>B159&amp;"_"&amp;D159&amp;"_"&amp;E159</f>
        <v>A. MARTIAL_左前卫_83</v>
      </c>
      <c r="B159" s="15" t="s">
        <v>340</v>
      </c>
      <c r="C159" s="16" t="s">
        <v>924</v>
      </c>
      <c r="D159" s="16" t="s">
        <v>246</v>
      </c>
      <c r="E159" s="15">
        <v>83</v>
      </c>
      <c r="F159" s="15">
        <v>2</v>
      </c>
    </row>
    <row r="160" spans="1:6" x14ac:dyDescent="0.25">
      <c r="A160" s="15" t="str">
        <f>B160&amp;"_"&amp;D160&amp;"_"&amp;E160</f>
        <v>ALEX TELLES_左后卫_83</v>
      </c>
      <c r="B160" s="15" t="s">
        <v>452</v>
      </c>
      <c r="C160" s="16" t="s">
        <v>967</v>
      </c>
      <c r="D160" s="16" t="s">
        <v>103</v>
      </c>
      <c r="E160" s="15">
        <v>83</v>
      </c>
      <c r="F160" s="15">
        <v>2</v>
      </c>
    </row>
    <row r="161" spans="1:6" x14ac:dyDescent="0.25">
      <c r="A161" s="15" t="str">
        <f>B161&amp;"_"&amp;D161&amp;"_"&amp;E161</f>
        <v>ASENSIO_左前卫_83</v>
      </c>
      <c r="B161" s="15" t="s">
        <v>1982</v>
      </c>
      <c r="C161" s="16" t="s">
        <v>906</v>
      </c>
      <c r="D161" s="16" t="s">
        <v>246</v>
      </c>
      <c r="E161" s="15">
        <v>83</v>
      </c>
      <c r="F161" s="15">
        <v>2</v>
      </c>
    </row>
    <row r="162" spans="1:6" x14ac:dyDescent="0.25">
      <c r="A162" s="15" t="str">
        <f>B162&amp;"_"&amp;D162&amp;"_"&amp;E162</f>
        <v>B. MENDY_左后卫_83</v>
      </c>
      <c r="B162" s="15" t="s">
        <v>346</v>
      </c>
      <c r="C162" s="16" t="s">
        <v>927</v>
      </c>
      <c r="D162" s="16" t="s">
        <v>103</v>
      </c>
      <c r="E162" s="15">
        <v>83</v>
      </c>
      <c r="F162" s="15">
        <v>2</v>
      </c>
    </row>
    <row r="163" spans="1:6" x14ac:dyDescent="0.25">
      <c r="A163" s="15" t="str">
        <f>B163&amp;"_"&amp;D163&amp;"_"&amp;E163</f>
        <v>D. DAKONAM_中后卫_83</v>
      </c>
      <c r="B163" s="15" t="s">
        <v>482</v>
      </c>
      <c r="C163" s="16" t="s">
        <v>971</v>
      </c>
      <c r="D163" s="16" t="s">
        <v>89</v>
      </c>
      <c r="E163" s="15">
        <v>83</v>
      </c>
      <c r="F163" s="15">
        <v>2</v>
      </c>
    </row>
    <row r="164" spans="1:6" x14ac:dyDescent="0.25">
      <c r="A164" s="15" t="str">
        <f>B164&amp;"_"&amp;D164&amp;"_"&amp;E164</f>
        <v>D. RUGANI_中后卫_83</v>
      </c>
      <c r="B164" s="15" t="s">
        <v>475</v>
      </c>
      <c r="C164" s="16" t="s">
        <v>973</v>
      </c>
      <c r="D164" s="16" t="s">
        <v>89</v>
      </c>
      <c r="E164" s="15">
        <v>83</v>
      </c>
      <c r="F164" s="15">
        <v>2</v>
      </c>
    </row>
    <row r="165" spans="1:6" x14ac:dyDescent="0.25">
      <c r="A165" s="15" t="str">
        <f>B165&amp;"_"&amp;D165&amp;"_"&amp;E165</f>
        <v>DUDU_右前卫_83</v>
      </c>
      <c r="B165" s="15" t="s">
        <v>425</v>
      </c>
      <c r="C165" s="16" t="s">
        <v>975</v>
      </c>
      <c r="D165" s="33" t="s">
        <v>1968</v>
      </c>
      <c r="E165" s="15">
        <v>83</v>
      </c>
      <c r="F165" s="15">
        <v>2</v>
      </c>
    </row>
    <row r="166" spans="1:6" x14ac:dyDescent="0.25">
      <c r="A166" s="15" t="str">
        <f>B166&amp;"_"&amp;D166&amp;"_"&amp;E166</f>
        <v>E. CAN_中前卫_83</v>
      </c>
      <c r="B166" s="15" t="s">
        <v>447</v>
      </c>
      <c r="C166" s="16" t="s">
        <v>976</v>
      </c>
      <c r="D166" s="16" t="s">
        <v>2048</v>
      </c>
      <c r="E166" s="15">
        <v>83</v>
      </c>
      <c r="F166" s="15">
        <v>2</v>
      </c>
    </row>
    <row r="167" spans="1:6" x14ac:dyDescent="0.25">
      <c r="A167" s="15" t="str">
        <f>B167&amp;"_"&amp;D167&amp;"_"&amp;E167</f>
        <v>E. FORSBERG_左边锋_83</v>
      </c>
      <c r="B167" s="15" t="s">
        <v>471</v>
      </c>
      <c r="C167" s="16" t="s">
        <v>978</v>
      </c>
      <c r="D167" s="33" t="s">
        <v>1934</v>
      </c>
      <c r="E167" s="15">
        <v>83</v>
      </c>
      <c r="F167" s="15">
        <v>2</v>
      </c>
    </row>
    <row r="168" spans="1:6" x14ac:dyDescent="0.25">
      <c r="A168" s="15" t="str">
        <f>B168&amp;"_"&amp;D168&amp;"_"&amp;E168</f>
        <v>F. ARMANI_门将_83</v>
      </c>
      <c r="B168" s="15" t="s">
        <v>441</v>
      </c>
      <c r="C168" s="16" t="s">
        <v>982</v>
      </c>
      <c r="D168" s="16" t="s">
        <v>62</v>
      </c>
      <c r="E168" s="15">
        <v>83</v>
      </c>
      <c r="F168" s="15">
        <v>2</v>
      </c>
    </row>
    <row r="169" spans="1:6" x14ac:dyDescent="0.25">
      <c r="A169" s="15" t="str">
        <f>B169&amp;"_"&amp;D169&amp;"_"&amp;E169</f>
        <v>F. CHIESA_右边锋_83</v>
      </c>
      <c r="B169" s="15" t="s">
        <v>494</v>
      </c>
      <c r="C169" s="16" t="s">
        <v>983</v>
      </c>
      <c r="D169" s="16" t="s">
        <v>85</v>
      </c>
      <c r="E169" s="15">
        <v>83</v>
      </c>
      <c r="F169" s="15">
        <v>2</v>
      </c>
    </row>
    <row r="170" spans="1:6" x14ac:dyDescent="0.25">
      <c r="A170" s="15" t="str">
        <f>B170&amp;"_"&amp;D170&amp;"_"&amp;E170</f>
        <v>F. MUSLERA_门将_83</v>
      </c>
      <c r="B170" s="15" t="s">
        <v>389</v>
      </c>
      <c r="C170" s="16" t="s">
        <v>984</v>
      </c>
      <c r="D170" s="16" t="s">
        <v>62</v>
      </c>
      <c r="E170" s="15">
        <v>83</v>
      </c>
      <c r="F170" s="15">
        <v>2</v>
      </c>
    </row>
    <row r="171" spans="1:6" x14ac:dyDescent="0.25">
      <c r="A171" s="15" t="str">
        <f>B171&amp;"_"&amp;D171&amp;"_"&amp;E171</f>
        <v>FELIPE ANDERSON_左前卫_83</v>
      </c>
      <c r="B171" s="15" t="s">
        <v>428</v>
      </c>
      <c r="C171" s="16" t="s">
        <v>985</v>
      </c>
      <c r="D171" s="16" t="s">
        <v>246</v>
      </c>
      <c r="E171" s="15">
        <v>83</v>
      </c>
      <c r="F171" s="15">
        <v>2</v>
      </c>
    </row>
    <row r="172" spans="1:6" x14ac:dyDescent="0.25">
      <c r="A172" s="15" t="str">
        <f>B172&amp;"_"&amp;D172&amp;"_"&amp;E172</f>
        <v>G. LO CELSO_中前卫_83</v>
      </c>
      <c r="B172" s="15" t="s">
        <v>368</v>
      </c>
      <c r="C172" s="16" t="s">
        <v>938</v>
      </c>
      <c r="D172" s="16" t="s">
        <v>2048</v>
      </c>
      <c r="E172" s="15">
        <v>83</v>
      </c>
      <c r="F172" s="15">
        <v>2</v>
      </c>
    </row>
    <row r="173" spans="1:6" x14ac:dyDescent="0.25">
      <c r="A173" s="15" t="str">
        <f>B173&amp;"_"&amp;D173&amp;"_"&amp;E173</f>
        <v>G. PEZZELLA_中后卫_83</v>
      </c>
      <c r="B173" s="15" t="s">
        <v>557</v>
      </c>
      <c r="C173" s="16" t="s">
        <v>1047</v>
      </c>
      <c r="D173" s="16" t="s">
        <v>89</v>
      </c>
      <c r="E173" s="15">
        <v>83</v>
      </c>
      <c r="F173" s="15">
        <v>2</v>
      </c>
    </row>
    <row r="174" spans="1:6" x14ac:dyDescent="0.25">
      <c r="A174" s="15" t="str">
        <f>B174&amp;"_"&amp;D174&amp;"_"&amp;E174</f>
        <v>G. SIGURÐSSON_前腰_83</v>
      </c>
      <c r="B174" s="15" t="s">
        <v>264</v>
      </c>
      <c r="C174" s="16" t="s">
        <v>886</v>
      </c>
      <c r="D174" s="16" t="s">
        <v>82</v>
      </c>
      <c r="E174" s="15">
        <v>83</v>
      </c>
      <c r="F174" s="15">
        <v>2</v>
      </c>
    </row>
    <row r="175" spans="1:6" x14ac:dyDescent="0.25">
      <c r="A175" s="15" t="str">
        <f>B175&amp;"_"&amp;D175&amp;"_"&amp;E175</f>
        <v>HECTOR BELLERÍN_右后卫_83</v>
      </c>
      <c r="B175" s="15" t="s">
        <v>463</v>
      </c>
      <c r="C175" s="16" t="s">
        <v>986</v>
      </c>
      <c r="D175" s="16" t="s">
        <v>191</v>
      </c>
      <c r="E175" s="15">
        <v>83</v>
      </c>
      <c r="F175" s="15">
        <v>2</v>
      </c>
    </row>
    <row r="176" spans="1:6" x14ac:dyDescent="0.25">
      <c r="A176" s="15" t="str">
        <f>B176&amp;"_"&amp;D176&amp;"_"&amp;E176</f>
        <v>HULK_右边锋_83</v>
      </c>
      <c r="B176" s="15" t="s">
        <v>226</v>
      </c>
      <c r="C176" s="16" t="s">
        <v>887</v>
      </c>
      <c r="D176" s="16" t="s">
        <v>85</v>
      </c>
      <c r="E176" s="15">
        <v>83</v>
      </c>
      <c r="F176" s="15">
        <v>2</v>
      </c>
    </row>
    <row r="177" spans="1:6" x14ac:dyDescent="0.25">
      <c r="A177" s="15" t="str">
        <f>B177&amp;"_"&amp;D177&amp;"_"&amp;E177</f>
        <v>I. GUEYE_中前卫_83</v>
      </c>
      <c r="B177" s="15" t="s">
        <v>328</v>
      </c>
      <c r="C177" s="16" t="s">
        <v>942</v>
      </c>
      <c r="D177" s="16" t="s">
        <v>2048</v>
      </c>
      <c r="E177" s="15">
        <v>83</v>
      </c>
      <c r="F177" s="15">
        <v>2</v>
      </c>
    </row>
    <row r="178" spans="1:6" x14ac:dyDescent="0.25">
      <c r="A178" s="15" t="str">
        <f>B178&amp;"_"&amp;D178&amp;"_"&amp;E178</f>
        <v>J. CUADRADO_右前卫_83</v>
      </c>
      <c r="B178" s="15" t="s">
        <v>252</v>
      </c>
      <c r="C178" s="16" t="s">
        <v>890</v>
      </c>
      <c r="D178" s="16" t="s">
        <v>202</v>
      </c>
      <c r="E178" s="15">
        <v>83</v>
      </c>
      <c r="F178" s="15">
        <v>2</v>
      </c>
    </row>
    <row r="179" spans="1:6" x14ac:dyDescent="0.25">
      <c r="A179" s="15" t="str">
        <f>B179&amp;"_"&amp;D179&amp;"_"&amp;E179</f>
        <v>J. ILIČIĆ_前腰_83</v>
      </c>
      <c r="B179" s="15" t="s">
        <v>419</v>
      </c>
      <c r="C179" s="16" t="s">
        <v>988</v>
      </c>
      <c r="D179" s="16" t="s">
        <v>82</v>
      </c>
      <c r="E179" s="15">
        <v>83</v>
      </c>
      <c r="F179" s="15">
        <v>2</v>
      </c>
    </row>
    <row r="180" spans="1:6" x14ac:dyDescent="0.25">
      <c r="A180" s="15" t="str">
        <f>B180&amp;"_"&amp;D180&amp;"_"&amp;E180</f>
        <v>J. MATIP_中后卫_83</v>
      </c>
      <c r="B180" s="15" t="s">
        <v>408</v>
      </c>
      <c r="C180" s="16" t="s">
        <v>990</v>
      </c>
      <c r="D180" s="16" t="s">
        <v>89</v>
      </c>
      <c r="E180" s="15">
        <v>83</v>
      </c>
      <c r="F180" s="15">
        <v>2</v>
      </c>
    </row>
    <row r="181" spans="1:6" x14ac:dyDescent="0.25">
      <c r="A181" s="15" t="str">
        <f>B181&amp;"_"&amp;D181&amp;"_"&amp;E181</f>
        <v>J. MILNER_中前卫_83</v>
      </c>
      <c r="B181" s="15" t="s">
        <v>498</v>
      </c>
      <c r="C181" s="16" t="s">
        <v>1056</v>
      </c>
      <c r="D181" s="16" t="s">
        <v>2048</v>
      </c>
      <c r="E181" s="15">
        <v>83</v>
      </c>
      <c r="F181" s="15">
        <v>2</v>
      </c>
    </row>
    <row r="182" spans="1:6" x14ac:dyDescent="0.25">
      <c r="A182" s="15" t="str">
        <f>B182&amp;"_"&amp;D182&amp;"_"&amp;E182</f>
        <v>J. VARDY_中锋_83</v>
      </c>
      <c r="B182" s="15" t="s">
        <v>353</v>
      </c>
      <c r="C182" s="16" t="s">
        <v>945</v>
      </c>
      <c r="D182" s="16" t="s">
        <v>70</v>
      </c>
      <c r="E182" s="15">
        <v>83</v>
      </c>
      <c r="F182" s="15">
        <v>2</v>
      </c>
    </row>
    <row r="183" spans="1:6" x14ac:dyDescent="0.25">
      <c r="A183" s="15" t="str">
        <f>B183&amp;"_"&amp;D183&amp;"_"&amp;E183</f>
        <v>J. ZOET_门将_83</v>
      </c>
      <c r="B183" s="15" t="s">
        <v>401</v>
      </c>
      <c r="C183" s="16" t="s">
        <v>992</v>
      </c>
      <c r="D183" s="16" t="s">
        <v>62</v>
      </c>
      <c r="E183" s="15">
        <v>83</v>
      </c>
      <c r="F183" s="15">
        <v>2</v>
      </c>
    </row>
    <row r="184" spans="1:6" x14ac:dyDescent="0.25">
      <c r="A184" s="15" t="str">
        <f>B184&amp;"_"&amp;D184&amp;"_"&amp;E184</f>
        <v>JOSÉ CALLEJÓN_右边锋_83</v>
      </c>
      <c r="B184" s="15" t="s">
        <v>244</v>
      </c>
      <c r="C184" s="16" t="s">
        <v>896</v>
      </c>
      <c r="D184" s="16" t="s">
        <v>85</v>
      </c>
      <c r="E184" s="15">
        <v>83</v>
      </c>
      <c r="F184" s="15">
        <v>2</v>
      </c>
    </row>
    <row r="185" spans="1:6" x14ac:dyDescent="0.25">
      <c r="A185" s="6" t="str">
        <f>B185&amp;"_"&amp;D185&amp;"_"&amp;E185</f>
        <v>L. JOVIĆ_中锋_83</v>
      </c>
      <c r="B185" s="15" t="s">
        <v>1526</v>
      </c>
      <c r="C185" s="7" t="s">
        <v>2153</v>
      </c>
      <c r="D185" s="7" t="s">
        <v>1932</v>
      </c>
      <c r="E185" s="6">
        <v>83</v>
      </c>
      <c r="F185" s="6">
        <v>2</v>
      </c>
    </row>
    <row r="186" spans="1:6" x14ac:dyDescent="0.25">
      <c r="A186" s="15" t="str">
        <f>B186&amp;"_"&amp;D186&amp;"_"&amp;E186</f>
        <v>L. LÓPEZ_中锋_83</v>
      </c>
      <c r="B186" s="15" t="s">
        <v>1465</v>
      </c>
      <c r="C186" s="7" t="s">
        <v>2169</v>
      </c>
      <c r="D186" s="7" t="s">
        <v>1932</v>
      </c>
      <c r="E186" s="6">
        <v>83</v>
      </c>
      <c r="F186" s="6">
        <v>2</v>
      </c>
    </row>
    <row r="187" spans="1:6" x14ac:dyDescent="0.25">
      <c r="A187" s="15" t="str">
        <f>B187&amp;"_"&amp;D187&amp;"_"&amp;E187</f>
        <v>L. PAREDES_后腰_83</v>
      </c>
      <c r="B187" s="15" t="s">
        <v>439</v>
      </c>
      <c r="C187" s="16" t="s">
        <v>998</v>
      </c>
      <c r="D187" s="16" t="s">
        <v>122</v>
      </c>
      <c r="E187" s="15">
        <v>83</v>
      </c>
      <c r="F187" s="15">
        <v>2</v>
      </c>
    </row>
    <row r="188" spans="1:6" x14ac:dyDescent="0.25">
      <c r="A188" s="15" t="str">
        <f>B188&amp;"_"&amp;D188&amp;"_"&amp;E188</f>
        <v>LUIS ALBERTO_前腰_83</v>
      </c>
      <c r="B188" s="15" t="s">
        <v>350</v>
      </c>
      <c r="C188" s="16" t="s">
        <v>949</v>
      </c>
      <c r="D188" s="16" t="s">
        <v>82</v>
      </c>
      <c r="E188" s="15">
        <v>83</v>
      </c>
      <c r="F188" s="15">
        <v>2</v>
      </c>
    </row>
    <row r="189" spans="1:6" x14ac:dyDescent="0.25">
      <c r="A189" s="15" t="str">
        <f>B189&amp;"_"&amp;D189&amp;"_"&amp;E189</f>
        <v>M. AKANJI_中后卫_83</v>
      </c>
      <c r="B189" s="15" t="s">
        <v>616</v>
      </c>
      <c r="C189" s="16" t="s">
        <v>1067</v>
      </c>
      <c r="D189" s="16" t="s">
        <v>89</v>
      </c>
      <c r="E189" s="15">
        <v>83</v>
      </c>
      <c r="F189" s="15">
        <v>2</v>
      </c>
    </row>
    <row r="190" spans="1:6" x14ac:dyDescent="0.25">
      <c r="A190" s="15" t="str">
        <f>B190&amp;"_"&amp;D190&amp;"_"&amp;E190</f>
        <v>M. BROZOVIĆ_中前卫_83</v>
      </c>
      <c r="B190" s="15" t="s">
        <v>450</v>
      </c>
      <c r="C190" s="16" t="s">
        <v>1000</v>
      </c>
      <c r="D190" s="16" t="s">
        <v>2048</v>
      </c>
      <c r="E190" s="15">
        <v>83</v>
      </c>
      <c r="F190" s="15">
        <v>2</v>
      </c>
    </row>
    <row r="191" spans="1:6" x14ac:dyDescent="0.25">
      <c r="A191" s="15" t="str">
        <f>B191&amp;"_"&amp;D191&amp;"_"&amp;E191</f>
        <v>M. POLITANO_右边锋_83</v>
      </c>
      <c r="B191" s="15" t="s">
        <v>598</v>
      </c>
      <c r="C191" s="16" t="s">
        <v>1072</v>
      </c>
      <c r="D191" s="16" t="s">
        <v>85</v>
      </c>
      <c r="E191" s="15">
        <v>83</v>
      </c>
      <c r="F191" s="15">
        <v>2</v>
      </c>
    </row>
    <row r="192" spans="1:6" x14ac:dyDescent="0.25">
      <c r="A192" s="15" t="str">
        <f>B192&amp;"_"&amp;D192&amp;"_"&amp;E192</f>
        <v>M. RASHFORD_中锋_83</v>
      </c>
      <c r="B192" s="15" t="s">
        <v>486</v>
      </c>
      <c r="C192" s="16" t="s">
        <v>1006</v>
      </c>
      <c r="D192" s="16" t="s">
        <v>70</v>
      </c>
      <c r="E192" s="15">
        <v>83</v>
      </c>
      <c r="F192" s="15">
        <v>2</v>
      </c>
    </row>
    <row r="193" spans="1:6" x14ac:dyDescent="0.25">
      <c r="A193" s="15" t="str">
        <f>B193&amp;"_"&amp;D193&amp;"_"&amp;E193</f>
        <v>MALCOM_右边锋_83</v>
      </c>
      <c r="B193" s="15" t="s">
        <v>470</v>
      </c>
      <c r="C193" s="16" t="s">
        <v>1008</v>
      </c>
      <c r="D193" s="16" t="s">
        <v>85</v>
      </c>
      <c r="E193" s="15">
        <v>83</v>
      </c>
      <c r="F193" s="15">
        <v>2</v>
      </c>
    </row>
    <row r="194" spans="1:6" x14ac:dyDescent="0.25">
      <c r="A194" s="15" t="str">
        <f>B194&amp;"_"&amp;D194&amp;"_"&amp;E194</f>
        <v>N. KEÏTA_中前卫_83</v>
      </c>
      <c r="B194" s="15" t="s">
        <v>355</v>
      </c>
      <c r="C194" s="16" t="s">
        <v>951</v>
      </c>
      <c r="D194" s="16" t="s">
        <v>2048</v>
      </c>
      <c r="E194" s="15">
        <v>83</v>
      </c>
      <c r="F194" s="15">
        <v>2</v>
      </c>
    </row>
    <row r="195" spans="1:6" x14ac:dyDescent="0.25">
      <c r="A195" s="15" t="str">
        <f>B195&amp;"_"&amp;D195&amp;"_"&amp;E195</f>
        <v>P. GULÁCSI_门将_83</v>
      </c>
      <c r="B195" s="15" t="s">
        <v>645</v>
      </c>
      <c r="C195" s="7" t="s">
        <v>2183</v>
      </c>
      <c r="D195" s="7" t="s">
        <v>2033</v>
      </c>
      <c r="E195" s="6">
        <v>83</v>
      </c>
      <c r="F195" s="6">
        <v>2</v>
      </c>
    </row>
    <row r="196" spans="1:6" x14ac:dyDescent="0.25">
      <c r="A196" s="15" t="str">
        <f>B196&amp;"_"&amp;D196&amp;"_"&amp;E196</f>
        <v>P. ZIELIŃSKI_中前卫_83</v>
      </c>
      <c r="B196" s="15" t="s">
        <v>567</v>
      </c>
      <c r="C196" s="16" t="s">
        <v>1078</v>
      </c>
      <c r="D196" s="16" t="s">
        <v>2048</v>
      </c>
      <c r="E196" s="15">
        <v>83</v>
      </c>
      <c r="F196" s="15">
        <v>2</v>
      </c>
    </row>
    <row r="197" spans="1:6" x14ac:dyDescent="0.25">
      <c r="A197" s="15" t="str">
        <f>B197&amp;"_"&amp;D197&amp;"_"&amp;E197</f>
        <v>PABLO SARABIA_右前卫_83</v>
      </c>
      <c r="B197" s="15" t="s">
        <v>547</v>
      </c>
      <c r="C197" s="16" t="s">
        <v>1079</v>
      </c>
      <c r="D197" s="16" t="s">
        <v>202</v>
      </c>
      <c r="E197" s="15">
        <v>83</v>
      </c>
      <c r="F197" s="15">
        <v>2</v>
      </c>
    </row>
    <row r="198" spans="1:6" x14ac:dyDescent="0.25">
      <c r="A198" s="15" t="str">
        <f>B198&amp;"_"&amp;D198&amp;"_"&amp;E198</f>
        <v>PEDRO_右边锋_83</v>
      </c>
      <c r="B198" s="15" t="s">
        <v>399</v>
      </c>
      <c r="C198" s="16" t="s">
        <v>1011</v>
      </c>
      <c r="D198" s="16" t="s">
        <v>85</v>
      </c>
      <c r="E198" s="15">
        <v>83</v>
      </c>
      <c r="F198" s="15">
        <v>2</v>
      </c>
    </row>
    <row r="199" spans="1:6" x14ac:dyDescent="0.25">
      <c r="A199" s="15" t="str">
        <f>B199&amp;"_"&amp;D199&amp;"_"&amp;E199</f>
        <v>R. BÜRKI_门将_83</v>
      </c>
      <c r="B199" s="15" t="s">
        <v>456</v>
      </c>
      <c r="C199" s="16" t="s">
        <v>1012</v>
      </c>
      <c r="D199" s="16" t="s">
        <v>62</v>
      </c>
      <c r="E199" s="15">
        <v>83</v>
      </c>
      <c r="F199" s="15">
        <v>2</v>
      </c>
    </row>
    <row r="200" spans="1:6" x14ac:dyDescent="0.25">
      <c r="A200" s="15" t="str">
        <f>B200&amp;"_"&amp;D200&amp;"_"&amp;E200</f>
        <v>R. FALCAO_中锋_83</v>
      </c>
      <c r="B200" s="15" t="s">
        <v>228</v>
      </c>
      <c r="C200" s="16" t="s">
        <v>912</v>
      </c>
      <c r="D200" s="16" t="s">
        <v>70</v>
      </c>
      <c r="E200" s="15">
        <v>83</v>
      </c>
      <c r="F200" s="15">
        <v>2</v>
      </c>
    </row>
    <row r="201" spans="1:6" x14ac:dyDescent="0.25">
      <c r="A201" s="6" t="str">
        <f>B201&amp;"_"&amp;D201&amp;"_"&amp;E201</f>
        <v>R. JIMÉNEZ_中锋_83</v>
      </c>
      <c r="B201" s="15" t="s">
        <v>752</v>
      </c>
      <c r="C201" s="7" t="s">
        <v>2154</v>
      </c>
      <c r="D201" s="7" t="s">
        <v>1932</v>
      </c>
      <c r="E201" s="6">
        <v>83</v>
      </c>
      <c r="F201" s="6">
        <v>2</v>
      </c>
    </row>
    <row r="202" spans="1:6" x14ac:dyDescent="0.25">
      <c r="A202" s="15" t="str">
        <f>B202&amp;"_"&amp;D202&amp;"_"&amp;E202</f>
        <v>RÚBEN NEVES_后腰_83</v>
      </c>
      <c r="B202" s="15" t="s">
        <v>604</v>
      </c>
      <c r="C202" s="16" t="s">
        <v>1086</v>
      </c>
      <c r="D202" s="33" t="s">
        <v>1933</v>
      </c>
      <c r="E202" s="15">
        <v>83</v>
      </c>
      <c r="F202" s="15">
        <v>2</v>
      </c>
    </row>
    <row r="203" spans="1:6" x14ac:dyDescent="0.25">
      <c r="A203" s="15" t="str">
        <f>B203&amp;"_"&amp;D203&amp;"_"&amp;E203</f>
        <v>S. ARIAS_右后卫_83</v>
      </c>
      <c r="B203" s="15" t="s">
        <v>434</v>
      </c>
      <c r="C203" s="16" t="s">
        <v>1015</v>
      </c>
      <c r="D203" s="16" t="s">
        <v>191</v>
      </c>
      <c r="E203" s="15">
        <v>83</v>
      </c>
      <c r="F203" s="15">
        <v>2</v>
      </c>
    </row>
    <row r="204" spans="1:6" x14ac:dyDescent="0.25">
      <c r="A204" s="15" t="str">
        <f>B204&amp;"_"&amp;D204&amp;"_"&amp;E204</f>
        <v>S. EL SHAARAWY_左边锋_83</v>
      </c>
      <c r="B204" s="15" t="s">
        <v>2031</v>
      </c>
      <c r="C204" s="16" t="s">
        <v>1016</v>
      </c>
      <c r="D204" s="16" t="s">
        <v>43</v>
      </c>
      <c r="E204" s="15">
        <v>83</v>
      </c>
      <c r="F204" s="15">
        <v>2</v>
      </c>
    </row>
    <row r="205" spans="1:6" x14ac:dyDescent="0.25">
      <c r="A205" s="15" t="str">
        <f>B205&amp;"_"&amp;D205&amp;"_"&amp;E205</f>
        <v>S. KOLAŠINAC_左后卫_83</v>
      </c>
      <c r="B205" s="15" t="s">
        <v>564</v>
      </c>
      <c r="C205" s="16" t="s">
        <v>1088</v>
      </c>
      <c r="D205" s="16" t="s">
        <v>103</v>
      </c>
      <c r="E205" s="15">
        <v>83</v>
      </c>
      <c r="F205" s="15">
        <v>2</v>
      </c>
    </row>
    <row r="206" spans="1:6" x14ac:dyDescent="0.25">
      <c r="A206" s="15" t="str">
        <f>B206&amp;"_"&amp;D206&amp;"_"&amp;E206</f>
        <v>S. SAVIĆ_中后卫_83</v>
      </c>
      <c r="B206" s="15" t="s">
        <v>331</v>
      </c>
      <c r="C206" s="16" t="s">
        <v>958</v>
      </c>
      <c r="D206" s="16" t="s">
        <v>89</v>
      </c>
      <c r="E206" s="15">
        <v>83</v>
      </c>
      <c r="F206" s="15">
        <v>3</v>
      </c>
    </row>
    <row r="207" spans="1:6" x14ac:dyDescent="0.25">
      <c r="A207" s="15" t="str">
        <f>B207&amp;"_"&amp;D207&amp;"_"&amp;E207</f>
        <v>S. SIRIGU_门将_83</v>
      </c>
      <c r="B207" s="15" t="s">
        <v>511</v>
      </c>
      <c r="C207" s="16" t="s">
        <v>1090</v>
      </c>
      <c r="D207" s="16" t="s">
        <v>62</v>
      </c>
      <c r="E207" s="15">
        <v>83</v>
      </c>
      <c r="F207" s="15">
        <v>2</v>
      </c>
    </row>
    <row r="208" spans="1:6" x14ac:dyDescent="0.25">
      <c r="A208" s="15" t="str">
        <f>B208&amp;"_"&amp;D208&amp;"_"&amp;E208</f>
        <v>SERGI ROBERTO_右后卫_83</v>
      </c>
      <c r="B208" s="15" t="s">
        <v>420</v>
      </c>
      <c r="C208" s="16" t="s">
        <v>1019</v>
      </c>
      <c r="D208" s="16" t="s">
        <v>191</v>
      </c>
      <c r="E208" s="15">
        <v>83</v>
      </c>
      <c r="F208" s="15">
        <v>2</v>
      </c>
    </row>
    <row r="209" spans="1:6" x14ac:dyDescent="0.25">
      <c r="A209" s="15" t="str">
        <f>B209&amp;"_"&amp;D209&amp;"_"&amp;E209</f>
        <v>T. MEUNIER_右后卫_83</v>
      </c>
      <c r="B209" s="15" t="s">
        <v>562</v>
      </c>
      <c r="C209" s="16" t="s">
        <v>1094</v>
      </c>
      <c r="D209" s="16" t="s">
        <v>191</v>
      </c>
      <c r="E209" s="15">
        <v>83</v>
      </c>
      <c r="F209" s="15">
        <v>3</v>
      </c>
    </row>
    <row r="210" spans="1:6" x14ac:dyDescent="0.25">
      <c r="A210" s="15" t="str">
        <f>B210&amp;"_"&amp;D210&amp;"_"&amp;E210</f>
        <v>W. ZAHA_左边锋_83</v>
      </c>
      <c r="B210" s="15" t="s">
        <v>282</v>
      </c>
      <c r="C210" s="16" t="s">
        <v>918</v>
      </c>
      <c r="D210" s="33" t="s">
        <v>1934</v>
      </c>
      <c r="E210" s="15">
        <v>83</v>
      </c>
      <c r="F210" s="15">
        <v>2</v>
      </c>
    </row>
    <row r="211" spans="1:6" x14ac:dyDescent="0.25">
      <c r="A211" s="15" t="str">
        <f>B211&amp;"_"&amp;D211&amp;"_"&amp;E211</f>
        <v>WILLIAN JOSÉ_中锋_83</v>
      </c>
      <c r="B211" s="6" t="s">
        <v>336</v>
      </c>
      <c r="C211" s="7" t="s">
        <v>2043</v>
      </c>
      <c r="D211" s="7" t="s">
        <v>1932</v>
      </c>
      <c r="E211" s="6">
        <v>83</v>
      </c>
      <c r="F211" s="6">
        <v>2</v>
      </c>
    </row>
    <row r="212" spans="1:6" x14ac:dyDescent="0.25">
      <c r="A212" s="15" t="str">
        <f>B212&amp;"_"&amp;D212&amp;"_"&amp;E212</f>
        <v>Á. CORREA_右边锋_82</v>
      </c>
      <c r="B212" s="15" t="s">
        <v>680</v>
      </c>
      <c r="C212" s="16" t="s">
        <v>1099</v>
      </c>
      <c r="D212" s="16" t="s">
        <v>85</v>
      </c>
      <c r="E212" s="15">
        <v>82</v>
      </c>
      <c r="F212" s="15">
        <v>2</v>
      </c>
    </row>
    <row r="213" spans="1:6" x14ac:dyDescent="0.25">
      <c r="A213" s="15" t="str">
        <f>B213&amp;"_"&amp;D213&amp;"_"&amp;E213</f>
        <v>A. DOUCOURÉ_中前卫_82</v>
      </c>
      <c r="B213" s="15" t="s">
        <v>672</v>
      </c>
      <c r="C213" s="16" t="s">
        <v>1100</v>
      </c>
      <c r="D213" s="16" t="s">
        <v>2048</v>
      </c>
      <c r="E213" s="15">
        <v>82</v>
      </c>
      <c r="F213" s="15">
        <v>2</v>
      </c>
    </row>
    <row r="214" spans="1:6" x14ac:dyDescent="0.25">
      <c r="A214" s="15" t="str">
        <f>B214&amp;"_"&amp;D214&amp;"_"&amp;E214</f>
        <v>A. IZZO_中后卫_82</v>
      </c>
      <c r="B214" s="15" t="s">
        <v>689</v>
      </c>
      <c r="C214" s="16" t="s">
        <v>1103</v>
      </c>
      <c r="D214" s="16" t="s">
        <v>89</v>
      </c>
      <c r="E214" s="15">
        <v>82</v>
      </c>
      <c r="F214" s="15">
        <v>2</v>
      </c>
    </row>
    <row r="215" spans="1:6" x14ac:dyDescent="0.25">
      <c r="A215" s="15" t="str">
        <f>B215&amp;"_"&amp;D215&amp;"_"&amp;E215</f>
        <v>A. REBIĆ_影锋_82</v>
      </c>
      <c r="B215" s="15" t="s">
        <v>587</v>
      </c>
      <c r="C215" s="7" t="s">
        <v>2167</v>
      </c>
      <c r="D215" s="7" t="s">
        <v>2168</v>
      </c>
      <c r="E215" s="6">
        <v>82</v>
      </c>
      <c r="F215" s="6">
        <v>2</v>
      </c>
    </row>
    <row r="216" spans="1:6" x14ac:dyDescent="0.25">
      <c r="A216" s="15" t="str">
        <f>B216&amp;"_"&amp;D216&amp;"_"&amp;E216</f>
        <v>ADÁN_门将_82</v>
      </c>
      <c r="B216" s="15" t="s">
        <v>535</v>
      </c>
      <c r="C216" s="16" t="s">
        <v>1028</v>
      </c>
      <c r="D216" s="16" t="s">
        <v>62</v>
      </c>
      <c r="E216" s="15">
        <v>82</v>
      </c>
      <c r="F216" s="15">
        <v>2</v>
      </c>
    </row>
    <row r="217" spans="1:6" x14ac:dyDescent="0.25">
      <c r="A217" s="15" t="str">
        <f>B217&amp;"_"&amp;D217&amp;"_"&amp;E217</f>
        <v>ANDRÉ GOMES_中前卫_82</v>
      </c>
      <c r="B217" s="15" t="s">
        <v>671</v>
      </c>
      <c r="C217" s="16" t="s">
        <v>1106</v>
      </c>
      <c r="D217" s="16" t="s">
        <v>2048</v>
      </c>
      <c r="E217" s="15">
        <v>82</v>
      </c>
      <c r="F217" s="15">
        <v>2</v>
      </c>
    </row>
    <row r="218" spans="1:6" x14ac:dyDescent="0.25">
      <c r="A218" s="15" t="str">
        <f>B218&amp;"_"&amp;D218&amp;"_"&amp;E218</f>
        <v>CÁSSIO_门将_82</v>
      </c>
      <c r="B218" s="15" t="s">
        <v>636</v>
      </c>
      <c r="C218" s="7" t="s">
        <v>2194</v>
      </c>
      <c r="D218" s="7" t="s">
        <v>2033</v>
      </c>
      <c r="E218" s="6">
        <v>82</v>
      </c>
      <c r="F218" s="6">
        <v>1</v>
      </c>
    </row>
    <row r="219" spans="1:6" x14ac:dyDescent="0.25">
      <c r="A219" s="15" t="str">
        <f>B219&amp;"_"&amp;D219&amp;"_"&amp;E219</f>
        <v>D. BLIND_中后卫_82</v>
      </c>
      <c r="B219" s="15" t="s">
        <v>647</v>
      </c>
      <c r="C219" s="16" t="s">
        <v>1108</v>
      </c>
      <c r="D219" s="16" t="s">
        <v>89</v>
      </c>
      <c r="E219" s="15">
        <v>82</v>
      </c>
      <c r="F219" s="15">
        <v>2</v>
      </c>
    </row>
    <row r="220" spans="1:6" x14ac:dyDescent="0.25">
      <c r="A220" s="15" t="str">
        <f>B220&amp;"_"&amp;D220&amp;"_"&amp;E220</f>
        <v>D. DE ROSSI_后腰_82</v>
      </c>
      <c r="B220" s="15" t="s">
        <v>299</v>
      </c>
      <c r="C220" s="16" t="s">
        <v>930</v>
      </c>
      <c r="D220" s="16" t="s">
        <v>122</v>
      </c>
      <c r="E220" s="15">
        <v>82</v>
      </c>
      <c r="F220" s="15">
        <v>2</v>
      </c>
    </row>
    <row r="221" spans="1:6" x14ac:dyDescent="0.25">
      <c r="A221" s="15" t="str">
        <f>B221&amp;"_"&amp;D221&amp;"_"&amp;E221</f>
        <v>D. SIDIBÉ_右后卫_82</v>
      </c>
      <c r="B221" s="15" t="s">
        <v>446</v>
      </c>
      <c r="C221" s="16" t="s">
        <v>974</v>
      </c>
      <c r="D221" s="16" t="s">
        <v>191</v>
      </c>
      <c r="E221" s="15">
        <v>82</v>
      </c>
      <c r="F221" s="15">
        <v>2</v>
      </c>
    </row>
    <row r="222" spans="1:6" x14ac:dyDescent="0.25">
      <c r="A222" s="15" t="str">
        <f>B222&amp;"_"&amp;D222&amp;"_"&amp;E222</f>
        <v>É. BANEGA_前腰_82</v>
      </c>
      <c r="B222" s="15" t="s">
        <v>308</v>
      </c>
      <c r="C222" s="16" t="s">
        <v>933</v>
      </c>
      <c r="D222" s="16" t="s">
        <v>82</v>
      </c>
      <c r="E222" s="15">
        <v>82</v>
      </c>
      <c r="F222" s="15">
        <v>2</v>
      </c>
    </row>
    <row r="223" spans="1:6" x14ac:dyDescent="0.25">
      <c r="A223" s="15" t="str">
        <f>B223&amp;"_"&amp;D223&amp;"_"&amp;E223</f>
        <v>E. VIŠĆA_右前卫_82</v>
      </c>
      <c r="B223" s="15" t="s">
        <v>455</v>
      </c>
      <c r="C223" s="16" t="s">
        <v>979</v>
      </c>
      <c r="D223" s="16" t="s">
        <v>202</v>
      </c>
      <c r="E223" s="15">
        <v>82</v>
      </c>
      <c r="F223" s="15">
        <v>2</v>
      </c>
    </row>
    <row r="224" spans="1:6" x14ac:dyDescent="0.25">
      <c r="A224" s="15" t="str">
        <f>B224&amp;"_"&amp;D224&amp;"_"&amp;E224</f>
        <v>ÉVERTON RIBEIRO_右前卫_82</v>
      </c>
      <c r="B224" s="15" t="s">
        <v>444</v>
      </c>
      <c r="C224" s="16" t="s">
        <v>980</v>
      </c>
      <c r="D224" s="16" t="s">
        <v>202</v>
      </c>
      <c r="E224" s="15">
        <v>82</v>
      </c>
      <c r="F224" s="15">
        <v>2</v>
      </c>
    </row>
    <row r="225" spans="1:6" x14ac:dyDescent="0.25">
      <c r="A225" s="15" t="str">
        <f>B225&amp;"_"&amp;D225&amp;"_"&amp;E225</f>
        <v>F. FAZIO_中后卫_82</v>
      </c>
      <c r="B225" s="15" t="s">
        <v>239</v>
      </c>
      <c r="C225" s="16" t="s">
        <v>884</v>
      </c>
      <c r="D225" s="16" t="s">
        <v>89</v>
      </c>
      <c r="E225" s="15">
        <v>82</v>
      </c>
      <c r="F225" s="15">
        <v>2</v>
      </c>
    </row>
    <row r="226" spans="1:6" x14ac:dyDescent="0.25">
      <c r="A226" s="15" t="str">
        <f>B226&amp;"_"&amp;D226&amp;"_"&amp;E226</f>
        <v>FABIÁN RUIZ_中前卫_82</v>
      </c>
      <c r="B226" s="15" t="s">
        <v>614</v>
      </c>
      <c r="C226" s="16" t="s">
        <v>1043</v>
      </c>
      <c r="D226" s="16" t="s">
        <v>2048</v>
      </c>
      <c r="E226" s="15">
        <v>82</v>
      </c>
      <c r="F226" s="15">
        <v>2</v>
      </c>
    </row>
    <row r="227" spans="1:6" x14ac:dyDescent="0.25">
      <c r="A227" s="15" t="str">
        <f>B227&amp;"_"&amp;D227&amp;"_"&amp;E227</f>
        <v>FILIPE LUIS_左后卫_82</v>
      </c>
      <c r="B227" s="15" t="s">
        <v>195</v>
      </c>
      <c r="C227" s="16" t="s">
        <v>860</v>
      </c>
      <c r="D227" s="16" t="s">
        <v>103</v>
      </c>
      <c r="E227" s="15">
        <v>82</v>
      </c>
      <c r="F227" s="15">
        <v>2</v>
      </c>
    </row>
    <row r="228" spans="1:6" x14ac:dyDescent="0.25">
      <c r="A228" s="15" t="str">
        <f>B228&amp;"_"&amp;D228&amp;"_"&amp;E228</f>
        <v>G. BONAVENTURA_中前卫_82</v>
      </c>
      <c r="B228" s="15" t="s">
        <v>315</v>
      </c>
      <c r="C228" s="16" t="s">
        <v>936</v>
      </c>
      <c r="D228" s="16" t="s">
        <v>2048</v>
      </c>
      <c r="E228" s="15">
        <v>82</v>
      </c>
      <c r="F228" s="15">
        <v>2</v>
      </c>
    </row>
    <row r="229" spans="1:6" x14ac:dyDescent="0.25">
      <c r="A229" s="15" t="str">
        <f>B229&amp;"_"&amp;D229&amp;"_"&amp;E229</f>
        <v>G. RULLI_门将_82</v>
      </c>
      <c r="B229" s="15" t="s">
        <v>578</v>
      </c>
      <c r="C229" s="16" t="s">
        <v>1048</v>
      </c>
      <c r="D229" s="16" t="s">
        <v>62</v>
      </c>
      <c r="E229" s="15">
        <v>82</v>
      </c>
      <c r="F229" s="15">
        <v>2</v>
      </c>
    </row>
    <row r="230" spans="1:6" x14ac:dyDescent="0.25">
      <c r="A230" s="15" t="str">
        <f>B230&amp;"_"&amp;D230&amp;"_"&amp;E230</f>
        <v>ILLARRAMENDI_后腰_82</v>
      </c>
      <c r="B230" s="15" t="s">
        <v>416</v>
      </c>
      <c r="C230" s="16" t="s">
        <v>987</v>
      </c>
      <c r="D230" s="16" t="s">
        <v>122</v>
      </c>
      <c r="E230" s="15">
        <v>82</v>
      </c>
      <c r="F230" s="15">
        <v>2</v>
      </c>
    </row>
    <row r="231" spans="1:6" x14ac:dyDescent="0.25">
      <c r="A231" s="15" t="str">
        <f>B231&amp;"_"&amp;D231&amp;"_"&amp;E231</f>
        <v>J. CILLESSEN_门将_82</v>
      </c>
      <c r="B231" s="15" t="s">
        <v>526</v>
      </c>
      <c r="C231" s="16" t="s">
        <v>1055</v>
      </c>
      <c r="D231" s="16" t="s">
        <v>62</v>
      </c>
      <c r="E231" s="15">
        <v>82</v>
      </c>
      <c r="F231" s="15">
        <v>2</v>
      </c>
    </row>
    <row r="232" spans="1:6" x14ac:dyDescent="0.25">
      <c r="A232" s="15" t="str">
        <f>B232&amp;"_"&amp;D232&amp;"_"&amp;E232</f>
        <v>J. LINGARD_右前卫_82</v>
      </c>
      <c r="B232" s="15" t="s">
        <v>461</v>
      </c>
      <c r="C232" s="16" t="s">
        <v>989</v>
      </c>
      <c r="D232" s="16" t="s">
        <v>202</v>
      </c>
      <c r="E232" s="15">
        <v>82</v>
      </c>
      <c r="F232" s="15">
        <v>2</v>
      </c>
    </row>
    <row r="233" spans="1:6" x14ac:dyDescent="0.25">
      <c r="A233" s="15" t="str">
        <f>B233&amp;"_"&amp;D233&amp;"_"&amp;E233</f>
        <v>J. QUINTERO_前腰_82</v>
      </c>
      <c r="B233" s="15" t="s">
        <v>443</v>
      </c>
      <c r="C233" s="7" t="s">
        <v>2035</v>
      </c>
      <c r="D233" s="35" t="s">
        <v>1931</v>
      </c>
      <c r="E233" s="6">
        <v>82</v>
      </c>
      <c r="F233" s="6">
        <v>2</v>
      </c>
    </row>
    <row r="234" spans="1:6" x14ac:dyDescent="0.25">
      <c r="A234" s="15" t="str">
        <f>B234&amp;"_"&amp;D234&amp;"_"&amp;E234</f>
        <v>K. DEMIRBAY_中前卫_82</v>
      </c>
      <c r="B234" s="15" t="s">
        <v>1593</v>
      </c>
      <c r="C234" s="7" t="s">
        <v>2047</v>
      </c>
      <c r="D234" s="7" t="s">
        <v>2049</v>
      </c>
      <c r="E234" s="6">
        <v>82</v>
      </c>
      <c r="F234" s="6">
        <v>2</v>
      </c>
    </row>
    <row r="235" spans="1:6" x14ac:dyDescent="0.25">
      <c r="A235" s="6" t="str">
        <f>B235&amp;"_"&amp;D235&amp;"_"&amp;E235</f>
        <v>K. HAVERTZ_前腰_82</v>
      </c>
      <c r="B235" s="15" t="s">
        <v>708</v>
      </c>
      <c r="C235" s="7" t="s">
        <v>2142</v>
      </c>
      <c r="D235" s="7" t="s">
        <v>1931</v>
      </c>
      <c r="E235" s="6">
        <v>82</v>
      </c>
      <c r="F235" s="6">
        <v>2</v>
      </c>
    </row>
    <row r="236" spans="1:6" x14ac:dyDescent="0.25">
      <c r="A236" s="15" t="str">
        <f>B236&amp;"_"&amp;D236&amp;"_"&amp;E236</f>
        <v>K. STROOTMAN_中前卫_82</v>
      </c>
      <c r="B236" s="15" t="s">
        <v>316</v>
      </c>
      <c r="C236" s="7" t="s">
        <v>2185</v>
      </c>
      <c r="D236" s="7" t="s">
        <v>2049</v>
      </c>
      <c r="E236" s="6">
        <v>82</v>
      </c>
      <c r="F236" s="6">
        <v>2</v>
      </c>
    </row>
    <row r="237" spans="1:6" x14ac:dyDescent="0.25">
      <c r="A237" s="15" t="str">
        <f>B237&amp;"_"&amp;D237&amp;"_"&amp;E237</f>
        <v>K. VOLLAND_中锋_82</v>
      </c>
      <c r="B237" s="15" t="s">
        <v>594</v>
      </c>
      <c r="C237" s="16" t="s">
        <v>1060</v>
      </c>
      <c r="D237" s="16" t="s">
        <v>70</v>
      </c>
      <c r="E237" s="15">
        <v>82</v>
      </c>
      <c r="F237" s="15">
        <v>2</v>
      </c>
    </row>
    <row r="238" spans="1:6" x14ac:dyDescent="0.25">
      <c r="A238" s="15" t="str">
        <f>B238&amp;"_"&amp;D238&amp;"_"&amp;E238</f>
        <v>L. BAILEY_左边锋_82</v>
      </c>
      <c r="B238" s="15" t="s">
        <v>294</v>
      </c>
      <c r="C238" s="16" t="s">
        <v>898</v>
      </c>
      <c r="D238" s="16" t="s">
        <v>43</v>
      </c>
      <c r="E238" s="15">
        <v>82</v>
      </c>
      <c r="F238" s="15">
        <v>2</v>
      </c>
    </row>
    <row r="239" spans="1:6" x14ac:dyDescent="0.25">
      <c r="A239" s="6" t="str">
        <f>B239&amp;"_"&amp;D239&amp;"_"&amp;E239</f>
        <v>L. DE JONG_中锋_82</v>
      </c>
      <c r="B239" s="15" t="s">
        <v>398</v>
      </c>
      <c r="C239" s="7" t="s">
        <v>2141</v>
      </c>
      <c r="D239" s="7" t="s">
        <v>1932</v>
      </c>
      <c r="E239" s="6">
        <v>82</v>
      </c>
      <c r="F239" s="6">
        <v>2</v>
      </c>
    </row>
    <row r="240" spans="1:6" x14ac:dyDescent="0.25">
      <c r="A240" s="15" t="str">
        <f>B240&amp;"_"&amp;D240&amp;"_"&amp;E240</f>
        <v>L. HRÁDECKÝ_门将_82</v>
      </c>
      <c r="B240" s="15" t="s">
        <v>2157</v>
      </c>
      <c r="C240" s="16" t="s">
        <v>997</v>
      </c>
      <c r="D240" s="16" t="s">
        <v>62</v>
      </c>
      <c r="E240" s="15">
        <v>82</v>
      </c>
      <c r="F240" s="15">
        <v>2</v>
      </c>
    </row>
    <row r="241" spans="1:6" x14ac:dyDescent="0.25">
      <c r="A241" s="15" t="str">
        <f>B241&amp;"_"&amp;D241&amp;"_"&amp;E241</f>
        <v>L. KURZAWA_左后卫_82</v>
      </c>
      <c r="B241" s="15" t="s">
        <v>673</v>
      </c>
      <c r="C241" s="16" t="s">
        <v>1117</v>
      </c>
      <c r="D241" s="16" t="s">
        <v>103</v>
      </c>
      <c r="E241" s="15">
        <v>82</v>
      </c>
      <c r="F241" s="15">
        <v>2</v>
      </c>
    </row>
    <row r="242" spans="1:6" x14ac:dyDescent="0.25">
      <c r="A242" s="15" t="str">
        <f>B242&amp;"_"&amp;D242&amp;"_"&amp;E242</f>
        <v>M. ARNAUTOVIĆ_中锋_82</v>
      </c>
      <c r="B242" s="15" t="s">
        <v>305</v>
      </c>
      <c r="C242" s="16" t="s">
        <v>950</v>
      </c>
      <c r="D242" s="16" t="s">
        <v>70</v>
      </c>
      <c r="E242" s="15">
        <v>82</v>
      </c>
      <c r="F242" s="15">
        <v>2</v>
      </c>
    </row>
    <row r="243" spans="1:6" x14ac:dyDescent="0.25">
      <c r="A243" s="15" t="str">
        <f>B243&amp;"_"&amp;D243&amp;"_"&amp;E243</f>
        <v>M. BATSHUAYI_中锋_82</v>
      </c>
      <c r="B243" s="15" t="s">
        <v>266</v>
      </c>
      <c r="C243" s="16" t="s">
        <v>901</v>
      </c>
      <c r="D243" s="16" t="s">
        <v>70</v>
      </c>
      <c r="E243" s="15">
        <v>82</v>
      </c>
      <c r="F243" s="15">
        <v>2</v>
      </c>
    </row>
    <row r="244" spans="1:6" x14ac:dyDescent="0.25">
      <c r="A244" s="15" t="str">
        <f>B244&amp;"_"&amp;D244&amp;"_"&amp;E244</f>
        <v>M. FERNANDES_右后卫_82</v>
      </c>
      <c r="B244" s="15" t="s">
        <v>383</v>
      </c>
      <c r="C244" s="16" t="s">
        <v>1070</v>
      </c>
      <c r="D244" s="16" t="s">
        <v>191</v>
      </c>
      <c r="E244" s="15">
        <v>82</v>
      </c>
      <c r="F244" s="15">
        <v>2</v>
      </c>
    </row>
    <row r="245" spans="1:6" x14ac:dyDescent="0.25">
      <c r="A245" s="15" t="str">
        <f>B245&amp;"_"&amp;D245&amp;"_"&amp;E245</f>
        <v>M. KOVAČIĆ_中前卫_82</v>
      </c>
      <c r="B245" s="15" t="s">
        <v>423</v>
      </c>
      <c r="C245" s="16" t="s">
        <v>1003</v>
      </c>
      <c r="D245" s="16" t="s">
        <v>2048</v>
      </c>
      <c r="E245" s="15">
        <v>82</v>
      </c>
      <c r="F245" s="15">
        <v>2</v>
      </c>
    </row>
    <row r="246" spans="1:6" x14ac:dyDescent="0.25">
      <c r="A246" s="15" t="str">
        <f>B246&amp;"_"&amp;D246&amp;"_"&amp;E246</f>
        <v>M. SANSON_中前卫_82</v>
      </c>
      <c r="B246" s="15" t="s">
        <v>457</v>
      </c>
      <c r="C246" s="16" t="s">
        <v>1007</v>
      </c>
      <c r="D246" s="16" t="s">
        <v>2048</v>
      </c>
      <c r="E246" s="15">
        <v>82</v>
      </c>
      <c r="F246" s="15">
        <v>2</v>
      </c>
    </row>
    <row r="247" spans="1:6" x14ac:dyDescent="0.25">
      <c r="A247" s="15" t="str">
        <f>B247&amp;"_"&amp;D247&amp;"_"&amp;E247</f>
        <v>MARCOS ALONSO_左后卫_82</v>
      </c>
      <c r="B247" s="15" t="s">
        <v>262</v>
      </c>
      <c r="C247" s="16" t="s">
        <v>907</v>
      </c>
      <c r="D247" s="16" t="s">
        <v>103</v>
      </c>
      <c r="E247" s="15">
        <v>82</v>
      </c>
      <c r="F247" s="15">
        <v>2</v>
      </c>
    </row>
    <row r="248" spans="1:6" x14ac:dyDescent="0.25">
      <c r="A248" s="15" t="str">
        <f>B248&amp;"_"&amp;D248&amp;"_"&amp;E248</f>
        <v>MARLOS_右边锋_82</v>
      </c>
      <c r="B248" s="15" t="s">
        <v>473</v>
      </c>
      <c r="C248" s="16" t="s">
        <v>1009</v>
      </c>
      <c r="D248" s="16" t="s">
        <v>85</v>
      </c>
      <c r="E248" s="15">
        <v>82</v>
      </c>
      <c r="F248" s="15">
        <v>2</v>
      </c>
    </row>
    <row r="249" spans="1:6" x14ac:dyDescent="0.25">
      <c r="A249" s="15" t="str">
        <f>B249&amp;"_"&amp;D249&amp;"_"&amp;E249</f>
        <v>MIRANDA_中后卫_82</v>
      </c>
      <c r="B249" s="15" t="s">
        <v>197</v>
      </c>
      <c r="C249" s="16" t="s">
        <v>868</v>
      </c>
      <c r="D249" s="16" t="s">
        <v>89</v>
      </c>
      <c r="E249" s="15">
        <v>82</v>
      </c>
      <c r="F249" s="15">
        <v>2</v>
      </c>
    </row>
    <row r="250" spans="1:6" x14ac:dyDescent="0.25">
      <c r="A250" s="15" t="str">
        <f>B250&amp;"_"&amp;D250&amp;"_"&amp;E250</f>
        <v>NACHO MONREAL_左后卫_82</v>
      </c>
      <c r="B250" s="15" t="s">
        <v>388</v>
      </c>
      <c r="C250" s="7" t="s">
        <v>2171</v>
      </c>
      <c r="D250" s="7" t="s">
        <v>2146</v>
      </c>
      <c r="E250" s="6">
        <v>82</v>
      </c>
      <c r="F250" s="6">
        <v>2</v>
      </c>
    </row>
    <row r="251" spans="1:6" x14ac:dyDescent="0.25">
      <c r="A251" s="15" t="str">
        <f>B251&amp;"_"&amp;D251&amp;"_"&amp;E251</f>
        <v>NACHO_中后卫_82</v>
      </c>
      <c r="B251" s="15" t="s">
        <v>418</v>
      </c>
      <c r="C251" s="16" t="s">
        <v>1010</v>
      </c>
      <c r="D251" s="16" t="s">
        <v>89</v>
      </c>
      <c r="E251" s="15">
        <v>82</v>
      </c>
      <c r="F251" s="15">
        <v>2</v>
      </c>
    </row>
    <row r="252" spans="1:6" x14ac:dyDescent="0.25">
      <c r="A252" s="15" t="str">
        <f>B252&amp;"_"&amp;D252&amp;"_"&amp;E252</f>
        <v>NÉLSON SEMEDO_右后卫_82</v>
      </c>
      <c r="B252" s="15" t="s">
        <v>615</v>
      </c>
      <c r="C252" s="16" t="s">
        <v>1077</v>
      </c>
      <c r="D252" s="16" t="s">
        <v>191</v>
      </c>
      <c r="E252" s="15">
        <v>82</v>
      </c>
      <c r="F252" s="15">
        <v>2</v>
      </c>
    </row>
    <row r="253" spans="1:6" x14ac:dyDescent="0.25">
      <c r="A253" s="15" t="str">
        <f>B253&amp;"_"&amp;D253&amp;"_"&amp;E253</f>
        <v>NETO_门将_82</v>
      </c>
      <c r="B253" s="15" t="s">
        <v>263</v>
      </c>
      <c r="C253" s="16" t="s">
        <v>909</v>
      </c>
      <c r="D253" s="16" t="s">
        <v>62</v>
      </c>
      <c r="E253" s="15">
        <v>82</v>
      </c>
      <c r="F253" s="15">
        <v>2</v>
      </c>
    </row>
    <row r="254" spans="1:6" x14ac:dyDescent="0.25">
      <c r="A254" s="15" t="str">
        <f>B254&amp;"_"&amp;D254&amp;"_"&amp;E254</f>
        <v>OXLADE-CHAMBERLAIN_中前卫_82</v>
      </c>
      <c r="B254" s="15" t="s">
        <v>1548</v>
      </c>
      <c r="C254" s="16" t="s">
        <v>966</v>
      </c>
      <c r="D254" s="16" t="s">
        <v>2048</v>
      </c>
      <c r="E254" s="15">
        <v>82</v>
      </c>
      <c r="F254" s="15">
        <v>2</v>
      </c>
    </row>
    <row r="255" spans="1:6" x14ac:dyDescent="0.25">
      <c r="A255" s="15" t="str">
        <f>B255&amp;"_"&amp;D255&amp;"_"&amp;E255</f>
        <v>PEPE REINA_门将_82</v>
      </c>
      <c r="B255" s="15" t="s">
        <v>380</v>
      </c>
      <c r="C255" s="7" t="s">
        <v>2178</v>
      </c>
      <c r="D255" s="7" t="s">
        <v>2033</v>
      </c>
      <c r="E255" s="6">
        <v>82</v>
      </c>
      <c r="F255" s="6">
        <v>2</v>
      </c>
    </row>
    <row r="256" spans="1:6" x14ac:dyDescent="0.25">
      <c r="A256" s="15" t="str">
        <f>B256&amp;"_"&amp;D256&amp;"_"&amp;E256</f>
        <v>PEPE_中后卫_82</v>
      </c>
      <c r="B256" s="15" t="s">
        <v>223</v>
      </c>
      <c r="C256" s="16" t="s">
        <v>911</v>
      </c>
      <c r="D256" s="16" t="s">
        <v>89</v>
      </c>
      <c r="E256" s="15">
        <v>82</v>
      </c>
      <c r="F256" s="15">
        <v>2</v>
      </c>
    </row>
    <row r="257" spans="1:6" x14ac:dyDescent="0.25">
      <c r="A257" s="15" t="str">
        <f>B257&amp;"_"&amp;D257&amp;"_"&amp;E257</f>
        <v>R. BENTANCUR_中前卫_82</v>
      </c>
      <c r="B257" s="15" t="s">
        <v>696</v>
      </c>
      <c r="C257" s="16" t="s">
        <v>1123</v>
      </c>
      <c r="D257" s="16" t="s">
        <v>2048</v>
      </c>
      <c r="E257" s="15">
        <v>82</v>
      </c>
      <c r="F257" s="15">
        <v>2</v>
      </c>
    </row>
    <row r="258" spans="1:6" x14ac:dyDescent="0.25">
      <c r="A258" s="15" t="str">
        <f>B258&amp;"_"&amp;D258&amp;"_"&amp;E258</f>
        <v>R. DE PAUL_左边锋_82</v>
      </c>
      <c r="B258" s="15" t="s">
        <v>581</v>
      </c>
      <c r="C258" s="35" t="s">
        <v>2036</v>
      </c>
      <c r="D258" s="35" t="s">
        <v>1934</v>
      </c>
      <c r="E258" s="6">
        <v>82</v>
      </c>
      <c r="F258" s="6">
        <v>2</v>
      </c>
    </row>
    <row r="259" spans="1:6" x14ac:dyDescent="0.25">
      <c r="A259" s="15" t="str">
        <f>B259&amp;"_"&amp;D259&amp;"_"&amp;E259</f>
        <v>R. GUERREIRO_左前卫_82</v>
      </c>
      <c r="B259" s="15" t="s">
        <v>678</v>
      </c>
      <c r="C259" s="16" t="s">
        <v>1124</v>
      </c>
      <c r="D259" s="33" t="s">
        <v>1935</v>
      </c>
      <c r="E259" s="15">
        <v>82</v>
      </c>
      <c r="F259" s="15">
        <v>2</v>
      </c>
    </row>
    <row r="260" spans="1:6" x14ac:dyDescent="0.25">
      <c r="A260" s="15" t="str">
        <f>B260&amp;"_"&amp;D260&amp;"_"&amp;E260</f>
        <v>RAFA SILVA_左边锋_82</v>
      </c>
      <c r="B260" s="15" t="s">
        <v>681</v>
      </c>
      <c r="C260" s="35" t="s">
        <v>2034</v>
      </c>
      <c r="D260" s="35" t="s">
        <v>1934</v>
      </c>
      <c r="E260" s="6">
        <v>82</v>
      </c>
      <c r="F260" s="6">
        <v>2</v>
      </c>
    </row>
    <row r="261" spans="1:6" x14ac:dyDescent="0.25">
      <c r="A261" s="15" t="str">
        <f>B261&amp;"_"&amp;D261&amp;"_"&amp;E261</f>
        <v>S. MANDANDA_门将_82</v>
      </c>
      <c r="B261" s="15" t="s">
        <v>314</v>
      </c>
      <c r="C261" s="16" t="s">
        <v>956</v>
      </c>
      <c r="D261" s="16" t="s">
        <v>62</v>
      </c>
      <c r="E261" s="15">
        <v>82</v>
      </c>
      <c r="F261" s="15">
        <v>2</v>
      </c>
    </row>
    <row r="262" spans="1:6" x14ac:dyDescent="0.25">
      <c r="A262" s="15" t="str">
        <f>B262&amp;"_"&amp;D262&amp;"_"&amp;E262</f>
        <v>S. SANÉ_中后卫_82</v>
      </c>
      <c r="B262" s="15" t="s">
        <v>422</v>
      </c>
      <c r="C262" s="16" t="s">
        <v>1018</v>
      </c>
      <c r="D262" s="16" t="s">
        <v>89</v>
      </c>
      <c r="E262" s="15">
        <v>82</v>
      </c>
      <c r="F262" s="15">
        <v>2</v>
      </c>
    </row>
    <row r="263" spans="1:6" x14ac:dyDescent="0.25">
      <c r="A263" s="15" t="str">
        <f>B263&amp;"_"&amp;D263&amp;"_"&amp;E263</f>
        <v>T. BAKAYOKO_后腰_82</v>
      </c>
      <c r="B263" s="15" t="s">
        <v>586</v>
      </c>
      <c r="C263" s="16" t="s">
        <v>1092</v>
      </c>
      <c r="D263" s="16" t="s">
        <v>122</v>
      </c>
      <c r="E263" s="15">
        <v>82</v>
      </c>
      <c r="F263" s="15">
        <v>2</v>
      </c>
    </row>
    <row r="264" spans="1:6" x14ac:dyDescent="0.25">
      <c r="A264" s="15" t="str">
        <f>B264&amp;"_"&amp;D264&amp;"_"&amp;E264</f>
        <v>T. STRAKOSHA_门将_82</v>
      </c>
      <c r="B264" s="15" t="s">
        <v>588</v>
      </c>
      <c r="C264" s="16" t="s">
        <v>1096</v>
      </c>
      <c r="D264" s="16" t="s">
        <v>62</v>
      </c>
      <c r="E264" s="15">
        <v>82</v>
      </c>
      <c r="F264" s="15">
        <v>2</v>
      </c>
    </row>
    <row r="265" spans="1:6" x14ac:dyDescent="0.25">
      <c r="A265" s="15" t="str">
        <f>B265&amp;"_"&amp;D265&amp;"_"&amp;E265</f>
        <v>T. VACLÍK_门将_82</v>
      </c>
      <c r="B265" s="15" t="s">
        <v>440</v>
      </c>
      <c r="C265" s="16" t="s">
        <v>1021</v>
      </c>
      <c r="D265" s="16" t="s">
        <v>62</v>
      </c>
      <c r="E265" s="15">
        <v>82</v>
      </c>
      <c r="F265" s="15">
        <v>2</v>
      </c>
    </row>
    <row r="266" spans="1:6" x14ac:dyDescent="0.25">
      <c r="A266" s="15" t="str">
        <f>B266&amp;"_"&amp;D266&amp;"_"&amp;E266</f>
        <v>W. BARRIOS_后腰_82</v>
      </c>
      <c r="B266" s="15" t="s">
        <v>453</v>
      </c>
      <c r="C266" s="16" t="s">
        <v>1023</v>
      </c>
      <c r="D266" s="16" t="s">
        <v>122</v>
      </c>
      <c r="E266" s="15">
        <v>82</v>
      </c>
      <c r="F266" s="15">
        <v>2</v>
      </c>
    </row>
    <row r="267" spans="1:6" x14ac:dyDescent="0.25">
      <c r="A267" s="15" t="str">
        <f>B267&amp;"_"&amp;D267&amp;"_"&amp;E267</f>
        <v>W. NDIDI_后腰_82</v>
      </c>
      <c r="B267" s="15" t="s">
        <v>709</v>
      </c>
      <c r="C267" s="16" t="s">
        <v>1131</v>
      </c>
      <c r="D267" s="16" t="s">
        <v>122</v>
      </c>
      <c r="E267" s="15">
        <v>82</v>
      </c>
      <c r="F267" s="15">
        <v>2</v>
      </c>
    </row>
    <row r="268" spans="1:6" x14ac:dyDescent="0.25">
      <c r="A268" s="15" t="str">
        <f>B268&amp;"_"&amp;D268&amp;"_"&amp;E268</f>
        <v>WILLIAM_后腰_82</v>
      </c>
      <c r="B268" s="15" t="s">
        <v>459</v>
      </c>
      <c r="C268" s="16" t="s">
        <v>1024</v>
      </c>
      <c r="D268" s="16" t="s">
        <v>122</v>
      </c>
      <c r="E268" s="15">
        <v>82</v>
      </c>
      <c r="F268" s="15">
        <v>2</v>
      </c>
    </row>
    <row r="269" spans="1:6" x14ac:dyDescent="0.25">
      <c r="A269" s="15" t="str">
        <f>B269&amp;"_"&amp;D269&amp;"_"&amp;E269</f>
        <v>Y. CARRASCO_左前卫_82</v>
      </c>
      <c r="B269" s="15" t="s">
        <v>341</v>
      </c>
      <c r="C269" s="7" t="s">
        <v>2042</v>
      </c>
      <c r="D269" s="7" t="s">
        <v>1935</v>
      </c>
      <c r="E269" s="6">
        <v>82</v>
      </c>
      <c r="F269" s="6">
        <v>2</v>
      </c>
    </row>
    <row r="270" spans="1:6" x14ac:dyDescent="0.25">
      <c r="A270" s="15" t="str">
        <f>B270&amp;"_"&amp;D270&amp;"_"&amp;E270</f>
        <v>A. GUARDADO_中前卫_81</v>
      </c>
      <c r="B270" s="15" t="s">
        <v>512</v>
      </c>
      <c r="C270" s="16" t="s">
        <v>1025</v>
      </c>
      <c r="D270" s="16" t="s">
        <v>2048</v>
      </c>
      <c r="E270" s="15">
        <v>81</v>
      </c>
      <c r="F270" s="15">
        <v>2</v>
      </c>
    </row>
    <row r="271" spans="1:6" x14ac:dyDescent="0.25">
      <c r="A271" s="15" t="str">
        <f>B271&amp;"_"&amp;D271&amp;"_"&amp;E271</f>
        <v>A. KRAMARIĆ_中锋_81</v>
      </c>
      <c r="B271" s="15" t="s">
        <v>607</v>
      </c>
      <c r="C271" s="16" t="s">
        <v>1026</v>
      </c>
      <c r="D271" s="16" t="s">
        <v>70</v>
      </c>
      <c r="E271" s="15">
        <v>81</v>
      </c>
      <c r="F271" s="15">
        <v>2</v>
      </c>
    </row>
    <row r="272" spans="1:6" x14ac:dyDescent="0.25">
      <c r="A272" s="15" t="str">
        <f>B272&amp;"_"&amp;D272&amp;"_"&amp;E272</f>
        <v>ÁLEX GRIMALDO_左后卫_81</v>
      </c>
      <c r="B272" s="15" t="s">
        <v>691</v>
      </c>
      <c r="C272" s="16" t="s">
        <v>1105</v>
      </c>
      <c r="D272" s="16" t="s">
        <v>103</v>
      </c>
      <c r="E272" s="15">
        <v>81</v>
      </c>
      <c r="F272" s="15">
        <v>3</v>
      </c>
    </row>
    <row r="273" spans="1:6" x14ac:dyDescent="0.25">
      <c r="A273" s="15" t="str">
        <f>B273&amp;"_"&amp;D273&amp;"_"&amp;E273</f>
        <v>B. HÖWEDES_中后卫_81</v>
      </c>
      <c r="B273" s="15" t="s">
        <v>322</v>
      </c>
      <c r="C273" s="16" t="s">
        <v>926</v>
      </c>
      <c r="D273" s="16" t="s">
        <v>89</v>
      </c>
      <c r="E273" s="15">
        <v>81</v>
      </c>
      <c r="F273" s="15">
        <v>2</v>
      </c>
    </row>
    <row r="274" spans="1:6" x14ac:dyDescent="0.25">
      <c r="A274" s="15" t="str">
        <f>B274&amp;"_"&amp;D274&amp;"_"&amp;E274</f>
        <v>BARTRA_中后卫_81</v>
      </c>
      <c r="B274" s="15" t="s">
        <v>417</v>
      </c>
      <c r="C274" s="16" t="s">
        <v>968</v>
      </c>
      <c r="D274" s="16" t="s">
        <v>89</v>
      </c>
      <c r="E274" s="15">
        <v>81</v>
      </c>
      <c r="F274" s="15">
        <v>2</v>
      </c>
    </row>
    <row r="275" spans="1:6" x14ac:dyDescent="0.25">
      <c r="A275" s="15" t="str">
        <f>B275&amp;"_"&amp;D275&amp;"_"&amp;E275</f>
        <v>C. BAKAMBU_中锋_81</v>
      </c>
      <c r="B275" s="15" t="s">
        <v>411</v>
      </c>
      <c r="C275" s="16" t="s">
        <v>969</v>
      </c>
      <c r="D275" s="16" t="s">
        <v>70</v>
      </c>
      <c r="E275" s="15">
        <v>81</v>
      </c>
      <c r="F275" s="15">
        <v>2</v>
      </c>
    </row>
    <row r="276" spans="1:6" x14ac:dyDescent="0.25">
      <c r="A276" s="15" t="str">
        <f>B276&amp;"_"&amp;D276&amp;"_"&amp;E276</f>
        <v>C. TĂTĂRUŞANU_门将_81</v>
      </c>
      <c r="B276" s="15" t="s">
        <v>333</v>
      </c>
      <c r="C276" s="16" t="s">
        <v>929</v>
      </c>
      <c r="D276" s="16" t="s">
        <v>62</v>
      </c>
      <c r="E276" s="15">
        <v>81</v>
      </c>
      <c r="F276" s="15">
        <v>2</v>
      </c>
    </row>
    <row r="277" spans="1:6" x14ac:dyDescent="0.25">
      <c r="A277" s="15" t="str">
        <f>B277&amp;"_"&amp;D277&amp;"_"&amp;E277</f>
        <v>D. BENEDETTO_中锋_81</v>
      </c>
      <c r="B277" s="15" t="s">
        <v>454</v>
      </c>
      <c r="C277" s="16" t="s">
        <v>970</v>
      </c>
      <c r="D277" s="16" t="s">
        <v>70</v>
      </c>
      <c r="E277" s="15">
        <v>81</v>
      </c>
      <c r="F277" s="15">
        <v>2</v>
      </c>
    </row>
    <row r="278" spans="1:6" x14ac:dyDescent="0.25">
      <c r="A278" s="15" t="str">
        <f>B278&amp;"_"&amp;D278&amp;"_"&amp;E278</f>
        <v>D. LOVREN_中后卫_81</v>
      </c>
      <c r="B278" s="15" t="s">
        <v>525</v>
      </c>
      <c r="C278" s="16" t="s">
        <v>1035</v>
      </c>
      <c r="D278" s="16" t="s">
        <v>89</v>
      </c>
      <c r="E278" s="15">
        <v>81</v>
      </c>
      <c r="F278" s="15">
        <v>2</v>
      </c>
    </row>
    <row r="279" spans="1:6" x14ac:dyDescent="0.25">
      <c r="A279" s="15" t="str">
        <f>B279&amp;"_"&amp;D279&amp;"_"&amp;E279</f>
        <v>D. PEROTTI_左边锋_81</v>
      </c>
      <c r="B279" s="15" t="s">
        <v>405</v>
      </c>
      <c r="C279" s="16" t="s">
        <v>972</v>
      </c>
      <c r="D279" s="16" t="s">
        <v>43</v>
      </c>
      <c r="E279" s="15">
        <v>81</v>
      </c>
      <c r="F279" s="15">
        <v>2</v>
      </c>
    </row>
    <row r="280" spans="1:6" x14ac:dyDescent="0.25">
      <c r="A280" s="15" t="str">
        <f>B280&amp;"_"&amp;D280&amp;"_"&amp;E280</f>
        <v>D. ROSE_左后卫_81</v>
      </c>
      <c r="B280" s="15" t="s">
        <v>393</v>
      </c>
      <c r="C280" s="7" t="s">
        <v>2184</v>
      </c>
      <c r="D280" s="7" t="s">
        <v>2146</v>
      </c>
      <c r="E280" s="6">
        <v>81</v>
      </c>
      <c r="F280" s="6">
        <v>2</v>
      </c>
    </row>
    <row r="281" spans="1:6" x14ac:dyDescent="0.25">
      <c r="A281" s="15" t="str">
        <f>B281&amp;"_"&amp;D281&amp;"_"&amp;E281</f>
        <v>DANI CEBALLOS_中前卫_81</v>
      </c>
      <c r="B281" s="15" t="s">
        <v>606</v>
      </c>
      <c r="C281" s="7" t="s">
        <v>2166</v>
      </c>
      <c r="D281" s="7" t="s">
        <v>2049</v>
      </c>
      <c r="E281" s="6">
        <v>81</v>
      </c>
      <c r="F281" s="6">
        <v>2</v>
      </c>
    </row>
    <row r="282" spans="1:6" x14ac:dyDescent="0.25">
      <c r="A282" s="15" t="str">
        <f>B282&amp;"_"&amp;D282&amp;"_"&amp;E282</f>
        <v>DANILO PEREIRA_后腰_81</v>
      </c>
      <c r="B282" s="15" t="s">
        <v>546</v>
      </c>
      <c r="C282" s="16" t="s">
        <v>1037</v>
      </c>
      <c r="D282" s="16" t="s">
        <v>122</v>
      </c>
      <c r="E282" s="15">
        <v>81</v>
      </c>
      <c r="F282" s="15">
        <v>2</v>
      </c>
    </row>
    <row r="283" spans="1:6" x14ac:dyDescent="0.25">
      <c r="A283" s="15" t="str">
        <f>B283&amp;"_"&amp;D283&amp;"_"&amp;E283</f>
        <v>DEDÉ_中后卫_81</v>
      </c>
      <c r="B283" s="15" t="s">
        <v>559</v>
      </c>
      <c r="C283" s="16" t="s">
        <v>1038</v>
      </c>
      <c r="D283" s="16" t="s">
        <v>89</v>
      </c>
      <c r="E283" s="15">
        <v>81</v>
      </c>
      <c r="F283" s="15">
        <v>2</v>
      </c>
    </row>
    <row r="284" spans="1:6" x14ac:dyDescent="0.25">
      <c r="A284" s="15" t="str">
        <f>B284&amp;"_"&amp;D284&amp;"_"&amp;E284</f>
        <v>DIEGO CARLOS_中后卫_81</v>
      </c>
      <c r="B284" s="15" t="s">
        <v>600</v>
      </c>
      <c r="C284" s="16" t="s">
        <v>1039</v>
      </c>
      <c r="D284" s="16" t="s">
        <v>89</v>
      </c>
      <c r="E284" s="15">
        <v>81</v>
      </c>
      <c r="F284" s="15">
        <v>2</v>
      </c>
    </row>
    <row r="285" spans="1:6" x14ac:dyDescent="0.25">
      <c r="A285" s="15" t="str">
        <f>B285&amp;"_"&amp;D285&amp;"_"&amp;E285</f>
        <v>E. DIER_后腰_81</v>
      </c>
      <c r="B285" s="15" t="s">
        <v>451</v>
      </c>
      <c r="C285" s="16" t="s">
        <v>977</v>
      </c>
      <c r="D285" s="16" t="s">
        <v>122</v>
      </c>
      <c r="E285" s="15">
        <v>81</v>
      </c>
      <c r="F285" s="15">
        <v>2</v>
      </c>
    </row>
    <row r="286" spans="1:6" x14ac:dyDescent="0.25">
      <c r="A286" s="15" t="str">
        <f>B286&amp;"_"&amp;D286&amp;"_"&amp;E286</f>
        <v>F. GHOULAM_左后卫_81</v>
      </c>
      <c r="B286" s="15" t="s">
        <v>330</v>
      </c>
      <c r="C286" s="16" t="s">
        <v>934</v>
      </c>
      <c r="D286" s="16" t="s">
        <v>103</v>
      </c>
      <c r="E286" s="15">
        <v>81</v>
      </c>
      <c r="F286" s="15">
        <v>2</v>
      </c>
    </row>
    <row r="287" spans="1:6" x14ac:dyDescent="0.25">
      <c r="A287" s="15" t="str">
        <f>B287&amp;"_"&amp;D287&amp;"_"&amp;E287</f>
        <v>F. KESSIÉ_中前卫_81</v>
      </c>
      <c r="B287" s="15" t="s">
        <v>612</v>
      </c>
      <c r="C287" s="16" t="s">
        <v>1042</v>
      </c>
      <c r="D287" s="16" t="s">
        <v>2048</v>
      </c>
      <c r="E287" s="15">
        <v>81</v>
      </c>
      <c r="F287" s="15">
        <v>2</v>
      </c>
    </row>
    <row r="288" spans="1:6" x14ac:dyDescent="0.25">
      <c r="A288" s="15" t="str">
        <f>B288&amp;"_"&amp;D288&amp;"_"&amp;E288</f>
        <v>FELIPE_中后卫_81</v>
      </c>
      <c r="B288" s="15" t="s">
        <v>561</v>
      </c>
      <c r="C288" s="16" t="s">
        <v>1044</v>
      </c>
      <c r="D288" s="16" t="s">
        <v>89</v>
      </c>
      <c r="E288" s="15">
        <v>81</v>
      </c>
      <c r="F288" s="15">
        <v>2</v>
      </c>
    </row>
    <row r="289" spans="1:6" x14ac:dyDescent="0.25">
      <c r="A289" s="15" t="str">
        <f>B289&amp;"_"&amp;D289&amp;"_"&amp;E289</f>
        <v>FRED_中前卫_81</v>
      </c>
      <c r="B289" s="15" t="s">
        <v>342</v>
      </c>
      <c r="C289" s="16" t="s">
        <v>935</v>
      </c>
      <c r="D289" s="16" t="s">
        <v>2048</v>
      </c>
      <c r="E289" s="15">
        <v>81</v>
      </c>
      <c r="F289" s="15">
        <v>2</v>
      </c>
    </row>
    <row r="290" spans="1:6" x14ac:dyDescent="0.25">
      <c r="A290" s="15" t="str">
        <f>B290&amp;"_"&amp;D290&amp;"_"&amp;E290</f>
        <v>G. PEREIRO_前腰_81</v>
      </c>
      <c r="B290" s="15" t="s">
        <v>568</v>
      </c>
      <c r="C290" s="16" t="s">
        <v>1046</v>
      </c>
      <c r="D290" s="33" t="s">
        <v>1931</v>
      </c>
      <c r="E290" s="15">
        <v>81</v>
      </c>
      <c r="F290" s="15">
        <v>3</v>
      </c>
    </row>
    <row r="291" spans="1:6" x14ac:dyDescent="0.25">
      <c r="A291" s="15" t="str">
        <f>B291&amp;"_"&amp;D291&amp;"_"&amp;E291</f>
        <v>GAYÁ_左后卫_81</v>
      </c>
      <c r="B291" s="15" t="s">
        <v>2023</v>
      </c>
      <c r="C291" s="16" t="s">
        <v>993</v>
      </c>
      <c r="D291" s="16" t="s">
        <v>103</v>
      </c>
      <c r="E291" s="15">
        <v>81</v>
      </c>
      <c r="F291" s="15">
        <v>2</v>
      </c>
    </row>
    <row r="292" spans="1:6" x14ac:dyDescent="0.25">
      <c r="A292" s="15" t="str">
        <f>B292&amp;"_"&amp;D292&amp;"_"&amp;E292</f>
        <v>GELSON MARTINS_右边锋_81</v>
      </c>
      <c r="B292" s="15" t="s">
        <v>698</v>
      </c>
      <c r="C292" s="16" t="s">
        <v>1113</v>
      </c>
      <c r="D292" s="16" t="s">
        <v>85</v>
      </c>
      <c r="E292" s="15">
        <v>81</v>
      </c>
      <c r="F292" s="15">
        <v>2</v>
      </c>
    </row>
    <row r="293" spans="1:6" x14ac:dyDescent="0.25">
      <c r="A293" s="15" t="str">
        <f>B293&amp;"_"&amp;D293&amp;"_"&amp;E293</f>
        <v>GERARD MORENO_中锋_81</v>
      </c>
      <c r="B293" s="15" t="s">
        <v>570</v>
      </c>
      <c r="C293" s="16" t="s">
        <v>1049</v>
      </c>
      <c r="D293" s="16" t="s">
        <v>70</v>
      </c>
      <c r="E293" s="15">
        <v>81</v>
      </c>
      <c r="F293" s="15">
        <v>2</v>
      </c>
    </row>
    <row r="294" spans="1:6" x14ac:dyDescent="0.25">
      <c r="A294" s="15" t="str">
        <f>B294&amp;"_"&amp;D294&amp;"_"&amp;E294</f>
        <v>H. SAKAI_右后卫_81</v>
      </c>
      <c r="B294" s="15" t="s">
        <v>508</v>
      </c>
      <c r="C294" s="7" t="s">
        <v>1966</v>
      </c>
      <c r="D294" s="35" t="s">
        <v>1967</v>
      </c>
      <c r="E294" s="6">
        <v>81</v>
      </c>
      <c r="F294" s="15">
        <v>2</v>
      </c>
    </row>
    <row r="295" spans="1:6" x14ac:dyDescent="0.25">
      <c r="A295" s="15" t="str">
        <f>B295&amp;"_"&amp;D295&amp;"_"&amp;E295</f>
        <v>H. VANAKEN_中前卫_81</v>
      </c>
      <c r="B295" s="15" t="s">
        <v>622</v>
      </c>
      <c r="C295" s="16" t="s">
        <v>1050</v>
      </c>
      <c r="D295" s="16" t="s">
        <v>2048</v>
      </c>
      <c r="E295" s="15">
        <v>81</v>
      </c>
      <c r="F295" s="15">
        <v>2</v>
      </c>
    </row>
    <row r="296" spans="1:6" x14ac:dyDescent="0.25">
      <c r="A296" s="15" t="str">
        <f>B296&amp;"_"&amp;D296&amp;"_"&amp;E296</f>
        <v>J. DENAYER_中后卫_81</v>
      </c>
      <c r="B296" s="15" t="s">
        <v>1688</v>
      </c>
      <c r="C296" s="7" t="s">
        <v>2181</v>
      </c>
      <c r="D296" s="7" t="s">
        <v>2040</v>
      </c>
      <c r="E296" s="6">
        <v>81</v>
      </c>
      <c r="F296" s="6">
        <v>2</v>
      </c>
    </row>
    <row r="297" spans="1:6" x14ac:dyDescent="0.25">
      <c r="A297" s="6" t="str">
        <f>B297&amp;"_"&amp;D297&amp;"_"&amp;E297</f>
        <v>J. MARTÍNEZ_中锋_81</v>
      </c>
      <c r="B297" s="6" t="s">
        <v>576</v>
      </c>
      <c r="C297" s="7" t="s">
        <v>2041</v>
      </c>
      <c r="D297" s="7" t="s">
        <v>1932</v>
      </c>
      <c r="E297" s="6">
        <v>81</v>
      </c>
      <c r="F297" s="6">
        <v>2</v>
      </c>
    </row>
    <row r="298" spans="1:6" x14ac:dyDescent="0.25">
      <c r="A298" s="15" t="str">
        <f>B298&amp;"_"&amp;D298&amp;"_"&amp;E298</f>
        <v>J. VERETOUT_中前卫_81</v>
      </c>
      <c r="B298" s="15" t="s">
        <v>569</v>
      </c>
      <c r="C298" s="7" t="s">
        <v>2180</v>
      </c>
      <c r="D298" s="7" t="s">
        <v>2049</v>
      </c>
      <c r="E298" s="6">
        <v>81</v>
      </c>
      <c r="F298" s="6">
        <v>2</v>
      </c>
    </row>
    <row r="299" spans="1:6" x14ac:dyDescent="0.25">
      <c r="A299" s="15" t="str">
        <f>B299&amp;"_"&amp;D299&amp;"_"&amp;E299</f>
        <v>K. BALDÉ_右边锋_81</v>
      </c>
      <c r="B299" s="15" t="s">
        <v>458</v>
      </c>
      <c r="C299" s="16" t="s">
        <v>994</v>
      </c>
      <c r="D299" s="16" t="s">
        <v>85</v>
      </c>
      <c r="E299" s="15">
        <v>81</v>
      </c>
      <c r="F299" s="15">
        <v>2</v>
      </c>
    </row>
    <row r="300" spans="1:6" x14ac:dyDescent="0.25">
      <c r="A300" s="6" t="str">
        <f>B300&amp;"_"&amp;D300&amp;"_"&amp;E300</f>
        <v>K. TRIPPIER_右后卫_81</v>
      </c>
      <c r="B300" s="15" t="s">
        <v>462</v>
      </c>
      <c r="C300" s="7" t="s">
        <v>2149</v>
      </c>
      <c r="D300" s="7" t="s">
        <v>1967</v>
      </c>
      <c r="E300" s="6">
        <v>81</v>
      </c>
      <c r="F300" s="6">
        <v>2</v>
      </c>
    </row>
    <row r="301" spans="1:6" x14ac:dyDescent="0.25">
      <c r="A301" s="15" t="str">
        <f>B301&amp;"_"&amp;D301&amp;"_"&amp;E301</f>
        <v>L. ALARIO_中锋_81</v>
      </c>
      <c r="B301" s="15" t="s">
        <v>579</v>
      </c>
      <c r="C301" s="16" t="s">
        <v>1061</v>
      </c>
      <c r="D301" s="16" t="s">
        <v>70</v>
      </c>
      <c r="E301" s="15">
        <v>81</v>
      </c>
      <c r="F301" s="15">
        <v>2</v>
      </c>
    </row>
    <row r="302" spans="1:6" x14ac:dyDescent="0.25">
      <c r="A302" s="15" t="str">
        <f>B302&amp;"_"&amp;D302&amp;"_"&amp;E302</f>
        <v>L. PELLEGRINI_中前卫_81</v>
      </c>
      <c r="B302" s="15" t="s">
        <v>613</v>
      </c>
      <c r="C302" s="16" t="s">
        <v>1065</v>
      </c>
      <c r="D302" s="16" t="s">
        <v>2048</v>
      </c>
      <c r="E302" s="15">
        <v>81</v>
      </c>
      <c r="F302" s="15">
        <v>2</v>
      </c>
    </row>
    <row r="303" spans="1:6" x14ac:dyDescent="0.25">
      <c r="A303" s="15" t="str">
        <f>B303&amp;"_"&amp;D303&amp;"_"&amp;E303</f>
        <v>L. PERRIN_中后卫_81</v>
      </c>
      <c r="B303" s="15" t="s">
        <v>504</v>
      </c>
      <c r="C303" s="16" t="s">
        <v>1066</v>
      </c>
      <c r="D303" s="16" t="s">
        <v>89</v>
      </c>
      <c r="E303" s="15">
        <v>81</v>
      </c>
      <c r="F303" s="15">
        <v>2</v>
      </c>
    </row>
    <row r="304" spans="1:6" x14ac:dyDescent="0.25">
      <c r="A304" s="15" t="str">
        <f>B304&amp;"_"&amp;D304&amp;"_"&amp;E304</f>
        <v>L. SIGALI_中后卫_81</v>
      </c>
      <c r="B304" s="15" t="s">
        <v>763</v>
      </c>
      <c r="C304" s="7" t="s">
        <v>2170</v>
      </c>
      <c r="D304" s="7" t="s">
        <v>2040</v>
      </c>
      <c r="E304" s="6">
        <v>81</v>
      </c>
      <c r="F304" s="6">
        <v>2</v>
      </c>
    </row>
    <row r="305" spans="1:6" x14ac:dyDescent="0.25">
      <c r="A305" s="15" t="str">
        <f>B305&amp;"_"&amp;D305&amp;"_"&amp;E305</f>
        <v>LUCAS PAQUETÁ_前腰_81</v>
      </c>
      <c r="B305" s="15" t="s">
        <v>705</v>
      </c>
      <c r="C305" s="16" t="s">
        <v>1118</v>
      </c>
      <c r="D305" s="16" t="s">
        <v>82</v>
      </c>
      <c r="E305" s="15">
        <v>81</v>
      </c>
      <c r="F305" s="15">
        <v>2</v>
      </c>
    </row>
    <row r="306" spans="1:6" x14ac:dyDescent="0.25">
      <c r="A306" s="15" t="str">
        <f>B306&amp;"_"&amp;D306&amp;"_"&amp;E306</f>
        <v>LUCAS VÁZQUEZ_右边锋_81</v>
      </c>
      <c r="B306" s="15" t="s">
        <v>359</v>
      </c>
      <c r="C306" s="16" t="s">
        <v>948</v>
      </c>
      <c r="D306" s="16" t="s">
        <v>85</v>
      </c>
      <c r="E306" s="15">
        <v>81</v>
      </c>
      <c r="F306" s="15">
        <v>2</v>
      </c>
    </row>
    <row r="307" spans="1:6" x14ac:dyDescent="0.25">
      <c r="A307" s="15" t="str">
        <f>B307&amp;"_"&amp;D307&amp;"_"&amp;E307</f>
        <v>M. ACUÑA_左前卫_81</v>
      </c>
      <c r="B307" s="15" t="s">
        <v>694</v>
      </c>
      <c r="C307" s="16" t="s">
        <v>1119</v>
      </c>
      <c r="D307" s="33" t="s">
        <v>1935</v>
      </c>
      <c r="E307" s="15">
        <v>81</v>
      </c>
      <c r="F307" s="15">
        <v>2</v>
      </c>
    </row>
    <row r="308" spans="1:6" x14ac:dyDescent="0.25">
      <c r="A308" s="15" t="str">
        <f>B308&amp;"_"&amp;D308&amp;"_"&amp;E308</f>
        <v>M. CALDARA_中后卫_81</v>
      </c>
      <c r="B308" s="15" t="s">
        <v>601</v>
      </c>
      <c r="C308" s="16" t="s">
        <v>1068</v>
      </c>
      <c r="D308" s="16" t="s">
        <v>89</v>
      </c>
      <c r="E308" s="15">
        <v>81</v>
      </c>
      <c r="F308" s="15">
        <v>2</v>
      </c>
    </row>
    <row r="309" spans="1:6" x14ac:dyDescent="0.25">
      <c r="A309" s="6" t="str">
        <f>B309&amp;"_"&amp;D309&amp;"_"&amp;E309</f>
        <v>M. EGGESTEIN_中前卫_81</v>
      </c>
      <c r="B309" s="15" t="s">
        <v>1995</v>
      </c>
      <c r="C309" s="7" t="s">
        <v>2144</v>
      </c>
      <c r="D309" s="7" t="s">
        <v>2049</v>
      </c>
      <c r="E309" s="6">
        <v>81</v>
      </c>
      <c r="F309" s="6">
        <v>2</v>
      </c>
    </row>
    <row r="310" spans="1:6" x14ac:dyDescent="0.25">
      <c r="A310" s="15" t="str">
        <f>B310&amp;"_"&amp;D310&amp;"_"&amp;E310</f>
        <v>M. FERNANDES_中前卫_81</v>
      </c>
      <c r="B310" s="15" t="s">
        <v>383</v>
      </c>
      <c r="C310" s="16" t="s">
        <v>1001</v>
      </c>
      <c r="D310" s="33" t="s">
        <v>2048</v>
      </c>
      <c r="E310" s="15">
        <v>81</v>
      </c>
      <c r="F310" s="15">
        <v>2</v>
      </c>
    </row>
    <row r="311" spans="1:6" x14ac:dyDescent="0.25">
      <c r="A311" s="15" t="str">
        <f>B311&amp;"_"&amp;D311&amp;"_"&amp;E311</f>
        <v>M. GÓMEZ_中锋_81</v>
      </c>
      <c r="B311" s="6" t="s">
        <v>385</v>
      </c>
      <c r="C311" s="7" t="s">
        <v>2046</v>
      </c>
      <c r="D311" s="7" t="s">
        <v>1932</v>
      </c>
      <c r="E311" s="6">
        <v>81</v>
      </c>
      <c r="F311" s="6">
        <v>2</v>
      </c>
    </row>
    <row r="312" spans="1:6" x14ac:dyDescent="0.25">
      <c r="A312" s="15" t="str">
        <f>B312&amp;"_"&amp;D312&amp;"_"&amp;E312</f>
        <v>M. PAROLO_中前卫_81</v>
      </c>
      <c r="B312" s="15" t="s">
        <v>403</v>
      </c>
      <c r="C312" s="16" t="s">
        <v>1005</v>
      </c>
      <c r="D312" s="16" t="s">
        <v>2048</v>
      </c>
      <c r="E312" s="15">
        <v>81</v>
      </c>
      <c r="F312" s="15">
        <v>2</v>
      </c>
    </row>
    <row r="313" spans="1:6" x14ac:dyDescent="0.25">
      <c r="A313" s="15" t="str">
        <f>B313&amp;"_"&amp;D313&amp;"_"&amp;E313</f>
        <v>M. SABITZER_右边锋_81</v>
      </c>
      <c r="B313" s="15" t="s">
        <v>692</v>
      </c>
      <c r="C313" s="16" t="s">
        <v>1121</v>
      </c>
      <c r="D313" s="33" t="s">
        <v>1930</v>
      </c>
      <c r="E313" s="15">
        <v>81</v>
      </c>
      <c r="F313" s="15">
        <v>2</v>
      </c>
    </row>
    <row r="314" spans="1:6" x14ac:dyDescent="0.25">
      <c r="A314" s="15" t="str">
        <f>B314&amp;"_"&amp;D314&amp;"_"&amp;E314</f>
        <v>MIKEL OYARZABAL_左边锋_81</v>
      </c>
      <c r="B314" s="15" t="s">
        <v>618</v>
      </c>
      <c r="C314" s="16" t="s">
        <v>1074</v>
      </c>
      <c r="D314" s="16" t="s">
        <v>43</v>
      </c>
      <c r="E314" s="15">
        <v>81</v>
      </c>
      <c r="F314" s="15">
        <v>2</v>
      </c>
    </row>
    <row r="315" spans="1:6" x14ac:dyDescent="0.25">
      <c r="A315" s="15" t="str">
        <f>B315&amp;"_"&amp;D315&amp;"_"&amp;E315</f>
        <v>MORALES_左边锋_81</v>
      </c>
      <c r="B315" s="15" t="s">
        <v>573</v>
      </c>
      <c r="C315" s="16" t="s">
        <v>1075</v>
      </c>
      <c r="D315" s="16" t="s">
        <v>43</v>
      </c>
      <c r="E315" s="15">
        <v>81</v>
      </c>
      <c r="F315" s="15">
        <v>2</v>
      </c>
    </row>
    <row r="316" spans="1:6" x14ac:dyDescent="0.25">
      <c r="A316" s="6" t="str">
        <f>B316&amp;"_"&amp;D316&amp;"_"&amp;E316</f>
        <v>N. SCHULZ_左后卫_81</v>
      </c>
      <c r="B316" s="15" t="s">
        <v>1701</v>
      </c>
      <c r="C316" s="7" t="s">
        <v>2145</v>
      </c>
      <c r="D316" s="7" t="s">
        <v>2146</v>
      </c>
      <c r="E316" s="6">
        <v>81</v>
      </c>
      <c r="F316" s="6">
        <v>2</v>
      </c>
    </row>
    <row r="317" spans="1:6" x14ac:dyDescent="0.25">
      <c r="A317" s="15" t="str">
        <f>B317&amp;"_"&amp;D317&amp;"_"&amp;E317</f>
        <v>OSCAR_前腰_81</v>
      </c>
      <c r="B317" s="15" t="s">
        <v>321</v>
      </c>
      <c r="C317" s="16" t="s">
        <v>952</v>
      </c>
      <c r="D317" s="16" t="s">
        <v>82</v>
      </c>
      <c r="E317" s="15">
        <v>81</v>
      </c>
      <c r="F317" s="15">
        <v>2</v>
      </c>
    </row>
    <row r="318" spans="1:6" x14ac:dyDescent="0.25">
      <c r="A318" s="15" t="str">
        <f>B318&amp;"_"&amp;D318&amp;"_"&amp;E318</f>
        <v>Q. PROMES_左边锋_81</v>
      </c>
      <c r="B318" s="15" t="s">
        <v>351</v>
      </c>
      <c r="C318" s="16" t="s">
        <v>953</v>
      </c>
      <c r="D318" s="16" t="s">
        <v>43</v>
      </c>
      <c r="E318" s="15">
        <v>81</v>
      </c>
      <c r="F318" s="15">
        <v>2</v>
      </c>
    </row>
    <row r="319" spans="1:6" x14ac:dyDescent="0.25">
      <c r="A319" s="15" t="str">
        <f>B319&amp;"_"&amp;D319&amp;"_"&amp;E319</f>
        <v>R. BABEL_左边锋_81</v>
      </c>
      <c r="B319" s="15" t="s">
        <v>501</v>
      </c>
      <c r="C319" s="16" t="s">
        <v>1080</v>
      </c>
      <c r="D319" s="16" t="s">
        <v>43</v>
      </c>
      <c r="E319" s="15">
        <v>81</v>
      </c>
      <c r="F319" s="15">
        <v>2</v>
      </c>
    </row>
    <row r="320" spans="1:6" x14ac:dyDescent="0.25">
      <c r="A320" s="15" t="str">
        <f>B320&amp;"_"&amp;D320&amp;"_"&amp;E320</f>
        <v>R. JARSTEIN_门将_81</v>
      </c>
      <c r="B320" s="15" t="s">
        <v>232</v>
      </c>
      <c r="C320" s="7" t="s">
        <v>2032</v>
      </c>
      <c r="D320" s="35" t="s">
        <v>2033</v>
      </c>
      <c r="E320" s="6">
        <v>81</v>
      </c>
      <c r="F320" s="6">
        <v>2</v>
      </c>
    </row>
    <row r="321" spans="1:6" x14ac:dyDescent="0.25">
      <c r="A321" s="15" t="str">
        <f>B321&amp;"_"&amp;D321&amp;"_"&amp;E321</f>
        <v>R. PEREYRA_左前卫_81</v>
      </c>
      <c r="B321" s="15" t="s">
        <v>537</v>
      </c>
      <c r="C321" s="16" t="s">
        <v>1082</v>
      </c>
      <c r="D321" s="16" t="s">
        <v>246</v>
      </c>
      <c r="E321" s="15">
        <v>81</v>
      </c>
      <c r="F321" s="15">
        <v>2</v>
      </c>
    </row>
    <row r="322" spans="1:6" x14ac:dyDescent="0.25">
      <c r="A322" s="15" t="str">
        <f>B322&amp;"_"&amp;D322&amp;"_"&amp;E322</f>
        <v>R. QUARESMA_右边锋_81</v>
      </c>
      <c r="B322" s="15" t="s">
        <v>381</v>
      </c>
      <c r="C322" s="7" t="s">
        <v>2030</v>
      </c>
      <c r="D322" s="35" t="s">
        <v>1930</v>
      </c>
      <c r="E322" s="6">
        <v>81</v>
      </c>
      <c r="F322" s="6">
        <v>2</v>
      </c>
    </row>
    <row r="323" spans="1:6" x14ac:dyDescent="0.25">
      <c r="A323" s="15" t="str">
        <f>B323&amp;"_"&amp;D323&amp;"_"&amp;E323</f>
        <v>RAFINHA_前腰_81</v>
      </c>
      <c r="B323" s="15" t="s">
        <v>566</v>
      </c>
      <c r="C323" s="16" t="s">
        <v>1084</v>
      </c>
      <c r="D323" s="16" t="s">
        <v>82</v>
      </c>
      <c r="E323" s="15">
        <v>81</v>
      </c>
      <c r="F323" s="15">
        <v>2</v>
      </c>
    </row>
    <row r="324" spans="1:6" x14ac:dyDescent="0.25">
      <c r="A324" s="15" t="str">
        <f>B324&amp;"_"&amp;D324&amp;"_"&amp;E324</f>
        <v>RODRIGO_中锋_81</v>
      </c>
      <c r="B324" s="15" t="s">
        <v>327</v>
      </c>
      <c r="C324" s="16" t="s">
        <v>955</v>
      </c>
      <c r="D324" s="16" t="s">
        <v>70</v>
      </c>
      <c r="E324" s="15">
        <v>81</v>
      </c>
      <c r="F324" s="15">
        <v>2</v>
      </c>
    </row>
    <row r="325" spans="1:6" x14ac:dyDescent="0.25">
      <c r="A325" s="15" t="str">
        <f>B325&amp;"_"&amp;D325&amp;"_"&amp;E325</f>
        <v>RONY LOPES_右前卫_81</v>
      </c>
      <c r="B325" s="15" t="s">
        <v>466</v>
      </c>
      <c r="C325" s="16" t="s">
        <v>1014</v>
      </c>
      <c r="D325" s="16" t="s">
        <v>202</v>
      </c>
      <c r="E325" s="15">
        <v>81</v>
      </c>
      <c r="F325" s="15">
        <v>2</v>
      </c>
    </row>
    <row r="326" spans="1:6" x14ac:dyDescent="0.25">
      <c r="A326" s="6" t="str">
        <f>B326&amp;"_"&amp;D326&amp;"_"&amp;E326</f>
        <v>S. AZMOUN_中锋_81</v>
      </c>
      <c r="B326" s="15" t="s">
        <v>780</v>
      </c>
      <c r="C326" s="7" t="s">
        <v>2143</v>
      </c>
      <c r="D326" s="7" t="s">
        <v>1932</v>
      </c>
      <c r="E326" s="6">
        <v>81</v>
      </c>
      <c r="F326" s="6">
        <v>2</v>
      </c>
    </row>
    <row r="327" spans="1:6" x14ac:dyDescent="0.25">
      <c r="A327" s="15" t="str">
        <f>B327&amp;"_"&amp;D327&amp;"_"&amp;E327</f>
        <v>S. BENDER_中后卫_81</v>
      </c>
      <c r="B327" s="15" t="s">
        <v>597</v>
      </c>
      <c r="C327" s="16" t="s">
        <v>1087</v>
      </c>
      <c r="D327" s="16" t="s">
        <v>89</v>
      </c>
      <c r="E327" s="15">
        <v>81</v>
      </c>
      <c r="F327" s="15">
        <v>2</v>
      </c>
    </row>
    <row r="328" spans="1:6" x14ac:dyDescent="0.25">
      <c r="A328" s="15" t="str">
        <f>B328&amp;"_"&amp;D328&amp;"_"&amp;E328</f>
        <v>S. KJÆR_中后卫_81</v>
      </c>
      <c r="B328" s="15" t="s">
        <v>643</v>
      </c>
      <c r="C328" s="16" t="s">
        <v>1126</v>
      </c>
      <c r="D328" s="16" t="s">
        <v>89</v>
      </c>
      <c r="E328" s="15">
        <v>81</v>
      </c>
      <c r="F328" s="15">
        <v>2</v>
      </c>
    </row>
    <row r="329" spans="1:6" x14ac:dyDescent="0.25">
      <c r="A329" s="15" t="str">
        <f>B329&amp;"_"&amp;D329&amp;"_"&amp;E329</f>
        <v>S. KVERKVELIA_中后卫_81</v>
      </c>
      <c r="B329" s="15" t="s">
        <v>555</v>
      </c>
      <c r="C329" s="16" t="s">
        <v>1089</v>
      </c>
      <c r="D329" s="16" t="s">
        <v>89</v>
      </c>
      <c r="E329" s="15">
        <v>81</v>
      </c>
      <c r="F329" s="15">
        <v>2</v>
      </c>
    </row>
    <row r="330" spans="1:6" x14ac:dyDescent="0.25">
      <c r="A330" s="15" t="str">
        <f>B330&amp;"_"&amp;D330&amp;"_"&amp;E330</f>
        <v>S. MUSTAFI_中后卫_81</v>
      </c>
      <c r="B330" s="15" t="s">
        <v>432</v>
      </c>
      <c r="C330" s="16" t="s">
        <v>1017</v>
      </c>
      <c r="D330" s="16" t="s">
        <v>89</v>
      </c>
      <c r="E330" s="15">
        <v>81</v>
      </c>
      <c r="F330" s="15">
        <v>2</v>
      </c>
    </row>
    <row r="331" spans="1:6" x14ac:dyDescent="0.25">
      <c r="A331" s="15" t="str">
        <f>B331&amp;"_"&amp;D331&amp;"_"&amp;E331</f>
        <v>Ş. RADU_中后卫_81</v>
      </c>
      <c r="B331" s="6" t="s">
        <v>633</v>
      </c>
      <c r="C331" s="7" t="s">
        <v>2045</v>
      </c>
      <c r="D331" s="7" t="s">
        <v>2040</v>
      </c>
      <c r="E331" s="6">
        <v>81</v>
      </c>
      <c r="F331" s="6">
        <v>2</v>
      </c>
    </row>
    <row r="332" spans="1:6" x14ac:dyDescent="0.25">
      <c r="A332" s="6" t="str">
        <f>B332&amp;"_"&amp;D332&amp;"_"&amp;E332</f>
        <v>Š. VRSALJKO_右后卫_81</v>
      </c>
      <c r="B332" s="15" t="s">
        <v>406</v>
      </c>
      <c r="C332" s="7" t="s">
        <v>2147</v>
      </c>
      <c r="D332" s="7" t="s">
        <v>1967</v>
      </c>
      <c r="E332" s="6">
        <v>81</v>
      </c>
      <c r="F332" s="6">
        <v>3</v>
      </c>
    </row>
    <row r="333" spans="1:6" x14ac:dyDescent="0.25">
      <c r="A333" s="15" t="str">
        <f>B333&amp;"_"&amp;D333&amp;"_"&amp;E333</f>
        <v>SAMU CASTILLEJO_右边锋_81</v>
      </c>
      <c r="B333" s="15" t="s">
        <v>599</v>
      </c>
      <c r="C333" s="16" t="s">
        <v>1091</v>
      </c>
      <c r="D333" s="16" t="s">
        <v>85</v>
      </c>
      <c r="E333" s="15">
        <v>81</v>
      </c>
      <c r="F333" s="15">
        <v>2</v>
      </c>
    </row>
    <row r="334" spans="1:6" x14ac:dyDescent="0.25">
      <c r="A334" s="15" t="str">
        <f>B334&amp;"_"&amp;D334&amp;"_"&amp;E334</f>
        <v>T. DELANEY_中前卫_81</v>
      </c>
      <c r="B334" s="15" t="s">
        <v>532</v>
      </c>
      <c r="C334" s="16" t="s">
        <v>1093</v>
      </c>
      <c r="D334" s="16" t="s">
        <v>2048</v>
      </c>
      <c r="E334" s="15">
        <v>81</v>
      </c>
      <c r="F334" s="15">
        <v>2</v>
      </c>
    </row>
    <row r="335" spans="1:6" x14ac:dyDescent="0.25">
      <c r="A335" s="15" t="str">
        <f>B335&amp;"_"&amp;D335&amp;"_"&amp;E335</f>
        <v>V. WANYAMA_后腰_81</v>
      </c>
      <c r="B335" s="15" t="s">
        <v>430</v>
      </c>
      <c r="C335" s="16" t="s">
        <v>1022</v>
      </c>
      <c r="D335" s="16" t="s">
        <v>122</v>
      </c>
      <c r="E335" s="15">
        <v>81</v>
      </c>
      <c r="F335" s="15">
        <v>2</v>
      </c>
    </row>
    <row r="336" spans="1:6" x14ac:dyDescent="0.25">
      <c r="A336" s="15" t="str">
        <f>B336&amp;"_"&amp;D336&amp;"_"&amp;E336</f>
        <v>VITOLO_左边锋_81</v>
      </c>
      <c r="B336" s="15" t="s">
        <v>343</v>
      </c>
      <c r="C336" s="16" t="s">
        <v>960</v>
      </c>
      <c r="D336" s="33" t="s">
        <v>1934</v>
      </c>
      <c r="E336" s="15">
        <v>81</v>
      </c>
      <c r="F336" s="15">
        <v>2</v>
      </c>
    </row>
    <row r="337" spans="1:6" x14ac:dyDescent="0.25">
      <c r="A337" s="15" t="str">
        <f>B337&amp;"_"&amp;D337&amp;"_"&amp;E337</f>
        <v>WILLIAMS_右边锋_81</v>
      </c>
      <c r="B337" s="15" t="s">
        <v>2022</v>
      </c>
      <c r="C337" s="16" t="s">
        <v>1053</v>
      </c>
      <c r="D337" s="16" t="s">
        <v>85</v>
      </c>
      <c r="E337" s="15">
        <v>81</v>
      </c>
      <c r="F337" s="15">
        <v>2</v>
      </c>
    </row>
    <row r="338" spans="1:6" x14ac:dyDescent="0.25">
      <c r="A338" s="6" t="str">
        <f>B338&amp;"_"&amp;D338&amp;"_"&amp;E338</f>
        <v>Y. ATAL_右后卫_81</v>
      </c>
      <c r="B338" s="15" t="s">
        <v>1714</v>
      </c>
      <c r="C338" s="7" t="s">
        <v>2148</v>
      </c>
      <c r="D338" s="7" t="s">
        <v>1967</v>
      </c>
      <c r="E338" s="6">
        <v>81</v>
      </c>
      <c r="F338" s="6">
        <v>2</v>
      </c>
    </row>
    <row r="339" spans="1:6" x14ac:dyDescent="0.25">
      <c r="A339" s="15" t="str">
        <f>B339&amp;"_"&amp;D339&amp;"_"&amp;E339</f>
        <v>Y. BELHANDA_前腰_81</v>
      </c>
      <c r="B339" s="15" t="s">
        <v>649</v>
      </c>
      <c r="C339" s="16" t="s">
        <v>1132</v>
      </c>
      <c r="D339" s="16" t="s">
        <v>82</v>
      </c>
      <c r="E339" s="15">
        <v>81</v>
      </c>
      <c r="F339" s="15">
        <v>2</v>
      </c>
    </row>
    <row r="340" spans="1:6" x14ac:dyDescent="0.25">
      <c r="A340" s="15" t="str">
        <f>B340&amp;"_"&amp;D340&amp;"_"&amp;E340</f>
        <v>Y. RAKITSKIY_中后卫_81</v>
      </c>
      <c r="B340" s="15" t="s">
        <v>651</v>
      </c>
      <c r="C340" s="16" t="s">
        <v>1133</v>
      </c>
      <c r="D340" s="16" t="s">
        <v>89</v>
      </c>
      <c r="E340" s="15">
        <v>81</v>
      </c>
      <c r="F340" s="15">
        <v>2</v>
      </c>
    </row>
    <row r="341" spans="1:6" x14ac:dyDescent="0.25">
      <c r="A341" s="15" t="str">
        <f>B341&amp;"_"&amp;D341&amp;"_"&amp;E341</f>
        <v>A. EROKHIN_中前卫_80</v>
      </c>
      <c r="B341" s="15" t="s">
        <v>711</v>
      </c>
      <c r="C341" s="16" t="s">
        <v>1101</v>
      </c>
      <c r="D341" s="16" t="s">
        <v>2048</v>
      </c>
      <c r="E341" s="15">
        <v>80</v>
      </c>
      <c r="F341" s="15">
        <v>2</v>
      </c>
    </row>
    <row r="342" spans="1:6" x14ac:dyDescent="0.25">
      <c r="A342" s="15" t="str">
        <f>B342&amp;"_"&amp;D342&amp;"_"&amp;E342</f>
        <v>A. IWOBI_左前卫_80</v>
      </c>
      <c r="B342" s="15" t="s">
        <v>697</v>
      </c>
      <c r="C342" s="16" t="s">
        <v>1102</v>
      </c>
      <c r="D342" s="16" t="s">
        <v>246</v>
      </c>
      <c r="E342" s="15">
        <v>80</v>
      </c>
      <c r="F342" s="15">
        <v>2</v>
      </c>
    </row>
    <row r="343" spans="1:6" x14ac:dyDescent="0.25">
      <c r="A343" s="15" t="str">
        <f>B343&amp;"_"&amp;D343&amp;"_"&amp;E343</f>
        <v>A. LJAJIĆ_前腰_80</v>
      </c>
      <c r="B343" s="15" t="s">
        <v>648</v>
      </c>
      <c r="C343" s="16" t="s">
        <v>1104</v>
      </c>
      <c r="D343" s="33" t="s">
        <v>1931</v>
      </c>
      <c r="E343" s="15">
        <v>80</v>
      </c>
      <c r="F343" s="15">
        <v>2</v>
      </c>
    </row>
    <row r="344" spans="1:6" x14ac:dyDescent="0.25">
      <c r="A344" s="6" t="str">
        <f>B344&amp;"_"&amp;D344&amp;"_"&amp;E344</f>
        <v>A. SAMARIS_后腰_80</v>
      </c>
      <c r="B344" s="15" t="s">
        <v>766</v>
      </c>
      <c r="C344" s="7" t="s">
        <v>2151</v>
      </c>
      <c r="D344" s="7" t="s">
        <v>1933</v>
      </c>
      <c r="E344" s="6">
        <v>80</v>
      </c>
      <c r="F344" s="6">
        <v>2</v>
      </c>
    </row>
    <row r="345" spans="1:6" x14ac:dyDescent="0.25">
      <c r="A345" s="15" t="str">
        <f>B345&amp;"_"&amp;D345&amp;"_"&amp;E345</f>
        <v>A. YARMOLENKO_右前卫_80</v>
      </c>
      <c r="B345" s="15" t="s">
        <v>524</v>
      </c>
      <c r="C345" s="16" t="s">
        <v>1027</v>
      </c>
      <c r="D345" s="16" t="s">
        <v>202</v>
      </c>
      <c r="E345" s="15">
        <v>80</v>
      </c>
      <c r="F345" s="15">
        <v>2</v>
      </c>
    </row>
    <row r="346" spans="1:6" x14ac:dyDescent="0.25">
      <c r="A346" s="15" t="str">
        <f>B346&amp;"_"&amp;D346&amp;"_"&amp;E346</f>
        <v>ADRIEN SILVA_中前卫_80</v>
      </c>
      <c r="B346" s="15" t="s">
        <v>520</v>
      </c>
      <c r="C346" s="16" t="s">
        <v>1029</v>
      </c>
      <c r="D346" s="16" t="s">
        <v>2048</v>
      </c>
      <c r="E346" s="15">
        <v>80</v>
      </c>
      <c r="F346" s="15">
        <v>2</v>
      </c>
    </row>
    <row r="347" spans="1:6" x14ac:dyDescent="0.25">
      <c r="A347" s="15" t="str">
        <f>B347&amp;"_"&amp;D347&amp;"_"&amp;E347</f>
        <v>ALEX TEIXEIRA_中锋_80</v>
      </c>
      <c r="B347" s="15" t="s">
        <v>539</v>
      </c>
      <c r="C347" s="16" t="s">
        <v>1030</v>
      </c>
      <c r="D347" s="16" t="s">
        <v>70</v>
      </c>
      <c r="E347" s="15">
        <v>80</v>
      </c>
      <c r="F347" s="15">
        <v>2</v>
      </c>
    </row>
    <row r="348" spans="1:6" x14ac:dyDescent="0.25">
      <c r="A348" s="15" t="str">
        <f>B348&amp;"_"&amp;D348&amp;"_"&amp;E348</f>
        <v>ANDRÉ SILVA_中锋_80</v>
      </c>
      <c r="B348" s="15" t="s">
        <v>617</v>
      </c>
      <c r="C348" s="16" t="s">
        <v>1031</v>
      </c>
      <c r="D348" s="16" t="s">
        <v>70</v>
      </c>
      <c r="E348" s="15">
        <v>80</v>
      </c>
      <c r="F348" s="15">
        <v>2</v>
      </c>
    </row>
    <row r="349" spans="1:6" x14ac:dyDescent="0.25">
      <c r="A349" s="15" t="str">
        <f>B349&amp;"_"&amp;D349&amp;"_"&amp;E349</f>
        <v>ASENJO_门将_80</v>
      </c>
      <c r="B349" s="15" t="s">
        <v>2026</v>
      </c>
      <c r="C349" s="16" t="s">
        <v>1020</v>
      </c>
      <c r="D349" s="16" t="s">
        <v>62</v>
      </c>
      <c r="E349" s="15">
        <v>80</v>
      </c>
      <c r="F349" s="15">
        <v>2</v>
      </c>
    </row>
    <row r="350" spans="1:6" x14ac:dyDescent="0.25">
      <c r="A350" s="15" t="str">
        <f>B350&amp;"_"&amp;D350&amp;"_"&amp;E350</f>
        <v>B. TRAORÉ_右边锋_80</v>
      </c>
      <c r="B350" s="15" t="s">
        <v>685</v>
      </c>
      <c r="C350" s="16" t="s">
        <v>1107</v>
      </c>
      <c r="D350" s="16" t="s">
        <v>85</v>
      </c>
      <c r="E350" s="15">
        <v>80</v>
      </c>
      <c r="F350" s="15">
        <v>2</v>
      </c>
    </row>
    <row r="351" spans="1:6" x14ac:dyDescent="0.25">
      <c r="A351" s="15" t="str">
        <f>B351&amp;"_"&amp;D351&amp;"_"&amp;E351</f>
        <v>CARLOS SOLER_右前卫_80</v>
      </c>
      <c r="B351" s="6" t="s">
        <v>706</v>
      </c>
      <c r="C351" s="35" t="s">
        <v>1969</v>
      </c>
      <c r="D351" s="35" t="s">
        <v>1968</v>
      </c>
      <c r="E351" s="6">
        <v>80</v>
      </c>
      <c r="F351" s="15">
        <v>2</v>
      </c>
    </row>
    <row r="352" spans="1:6" x14ac:dyDescent="0.25">
      <c r="A352" s="15" t="str">
        <f>B352&amp;"_"&amp;D352&amp;"_"&amp;E352</f>
        <v>D. ORIGI_中锋_80</v>
      </c>
      <c r="B352" s="15" t="s">
        <v>2006</v>
      </c>
      <c r="C352" s="7" t="s">
        <v>2179</v>
      </c>
      <c r="D352" s="7" t="s">
        <v>1932</v>
      </c>
      <c r="E352" s="6">
        <v>80</v>
      </c>
      <c r="F352" s="6">
        <v>2</v>
      </c>
    </row>
    <row r="353" spans="1:6" x14ac:dyDescent="0.25">
      <c r="A353" s="15" t="str">
        <f>B353&amp;"_"&amp;D353&amp;"_"&amp;E353</f>
        <v>D. VIDA_中后卫_80</v>
      </c>
      <c r="B353" s="15" t="s">
        <v>550</v>
      </c>
      <c r="C353" s="16" t="s">
        <v>1036</v>
      </c>
      <c r="D353" s="16" t="s">
        <v>89</v>
      </c>
      <c r="E353" s="15">
        <v>80</v>
      </c>
      <c r="F353" s="15">
        <v>2</v>
      </c>
    </row>
    <row r="354" spans="1:6" x14ac:dyDescent="0.25">
      <c r="A354" s="15" t="str">
        <f>B354&amp;"_"&amp;D354&amp;"_"&amp;E354</f>
        <v>DANILO_右后卫_80</v>
      </c>
      <c r="B354" s="15" t="s">
        <v>661</v>
      </c>
      <c r="C354" s="16" t="s">
        <v>1110</v>
      </c>
      <c r="D354" s="16" t="s">
        <v>191</v>
      </c>
      <c r="E354" s="15">
        <v>80</v>
      </c>
      <c r="F354" s="15">
        <v>2</v>
      </c>
    </row>
    <row r="355" spans="1:6" x14ac:dyDescent="0.25">
      <c r="A355" s="15" t="str">
        <f>B355&amp;"_"&amp;D355&amp;"_"&amp;E355</f>
        <v>E. BAILLY_中后卫_80</v>
      </c>
      <c r="B355" s="15" t="s">
        <v>361</v>
      </c>
      <c r="C355" s="16" t="s">
        <v>932</v>
      </c>
      <c r="D355" s="16" t="s">
        <v>89</v>
      </c>
      <c r="E355" s="15">
        <v>80</v>
      </c>
      <c r="F355" s="15">
        <v>2</v>
      </c>
    </row>
    <row r="356" spans="1:6" x14ac:dyDescent="0.25">
      <c r="A356" s="15" t="str">
        <f>B356&amp;"_"&amp;D356&amp;"_"&amp;E356</f>
        <v>E. LAMELA_右边锋_80</v>
      </c>
      <c r="B356" s="15" t="s">
        <v>536</v>
      </c>
      <c r="C356" s="16" t="s">
        <v>1040</v>
      </c>
      <c r="D356" s="33" t="s">
        <v>1930</v>
      </c>
      <c r="E356" s="15">
        <v>80</v>
      </c>
      <c r="F356" s="15">
        <v>2</v>
      </c>
    </row>
    <row r="357" spans="1:6" x14ac:dyDescent="0.25">
      <c r="A357" s="15" t="str">
        <f>B357&amp;"_"&amp;D357&amp;"_"&amp;E357</f>
        <v>E. SALVIO_右边锋_80</v>
      </c>
      <c r="B357" s="15" t="s">
        <v>541</v>
      </c>
      <c r="C357" s="16" t="s">
        <v>1041</v>
      </c>
      <c r="D357" s="16" t="s">
        <v>85</v>
      </c>
      <c r="E357" s="15">
        <v>80</v>
      </c>
      <c r="F357" s="15">
        <v>2</v>
      </c>
    </row>
    <row r="358" spans="1:6" x14ac:dyDescent="0.25">
      <c r="A358" s="15" t="str">
        <f>B358&amp;"_"&amp;D358&amp;"_"&amp;E358</f>
        <v>ESCUDERO_左后卫_80</v>
      </c>
      <c r="B358" s="15" t="s">
        <v>2027</v>
      </c>
      <c r="C358" s="16" t="s">
        <v>1127</v>
      </c>
      <c r="D358" s="16" t="s">
        <v>103</v>
      </c>
      <c r="E358" s="15">
        <v>80</v>
      </c>
      <c r="F358" s="15">
        <v>2</v>
      </c>
    </row>
    <row r="359" spans="1:6" x14ac:dyDescent="0.25">
      <c r="A359" s="6" t="str">
        <f>B359&amp;"_"&amp;D359&amp;"_"&amp;E359</f>
        <v>F. SMOLOV_中锋_80</v>
      </c>
      <c r="B359" s="6" t="s">
        <v>575</v>
      </c>
      <c r="C359" s="7" t="s">
        <v>2038</v>
      </c>
      <c r="D359" s="7" t="s">
        <v>1932</v>
      </c>
      <c r="E359" s="6">
        <v>80</v>
      </c>
      <c r="F359" s="6">
        <v>2</v>
      </c>
    </row>
    <row r="360" spans="1:6" x14ac:dyDescent="0.25">
      <c r="A360" s="15" t="str">
        <f>B360&amp;"_"&amp;D360&amp;"_"&amp;E360</f>
        <v>FÀBREGAS_中前卫_80</v>
      </c>
      <c r="B360" s="15" t="s">
        <v>193</v>
      </c>
      <c r="C360" s="16" t="s">
        <v>858</v>
      </c>
      <c r="D360" s="16" t="s">
        <v>2048</v>
      </c>
      <c r="E360" s="15">
        <v>80</v>
      </c>
      <c r="F360" s="15">
        <v>2</v>
      </c>
    </row>
    <row r="361" spans="1:6" x14ac:dyDescent="0.25">
      <c r="A361" s="15" t="str">
        <f>B361&amp;"_"&amp;D361&amp;"_"&amp;E361</f>
        <v>FERNANDO_后腰_80</v>
      </c>
      <c r="B361" s="15" t="s">
        <v>551</v>
      </c>
      <c r="C361" s="16" t="s">
        <v>1045</v>
      </c>
      <c r="D361" s="16" t="s">
        <v>122</v>
      </c>
      <c r="E361" s="15">
        <v>80</v>
      </c>
      <c r="F361" s="15">
        <v>2</v>
      </c>
    </row>
    <row r="362" spans="1:6" x14ac:dyDescent="0.25">
      <c r="A362" s="15" t="str">
        <f>B362&amp;"_"&amp;D362&amp;"_"&amp;E362</f>
        <v>G. MEDEL_后腰_80</v>
      </c>
      <c r="B362" s="6" t="s">
        <v>402</v>
      </c>
      <c r="C362" s="7" t="s">
        <v>2044</v>
      </c>
      <c r="D362" s="7" t="s">
        <v>1933</v>
      </c>
      <c r="E362" s="6">
        <v>80</v>
      </c>
      <c r="F362" s="6">
        <v>2</v>
      </c>
    </row>
    <row r="363" spans="1:6" x14ac:dyDescent="0.25">
      <c r="A363" s="15" t="str">
        <f>B363&amp;"_"&amp;D363&amp;"_"&amp;E363</f>
        <v>G. RAMÍREZ_前腰_80</v>
      </c>
      <c r="B363" s="15" t="s">
        <v>660</v>
      </c>
      <c r="C363" s="16" t="s">
        <v>1111</v>
      </c>
      <c r="D363" s="16" t="s">
        <v>82</v>
      </c>
      <c r="E363" s="15">
        <v>80</v>
      </c>
      <c r="F363" s="15">
        <v>2</v>
      </c>
    </row>
    <row r="364" spans="1:6" x14ac:dyDescent="0.25">
      <c r="A364" s="15" t="str">
        <f>B364&amp;"_"&amp;D364&amp;"_"&amp;E364</f>
        <v>GABRIEL_中后卫_80</v>
      </c>
      <c r="B364" s="15" t="s">
        <v>674</v>
      </c>
      <c r="C364" s="16" t="s">
        <v>1112</v>
      </c>
      <c r="D364" s="16" t="s">
        <v>89</v>
      </c>
      <c r="E364" s="15">
        <v>80</v>
      </c>
      <c r="F364" s="15">
        <v>2</v>
      </c>
    </row>
    <row r="365" spans="1:6" x14ac:dyDescent="0.25">
      <c r="A365" s="15" t="str">
        <f>B365&amp;"_"&amp;D365&amp;"_"&amp;E365</f>
        <v>HUGO MALLO_右后卫_80</v>
      </c>
      <c r="B365" s="15" t="s">
        <v>669</v>
      </c>
      <c r="C365" s="16" t="s">
        <v>1114</v>
      </c>
      <c r="D365" s="16" t="s">
        <v>191</v>
      </c>
      <c r="E365" s="15">
        <v>80</v>
      </c>
      <c r="F365" s="15">
        <v>2</v>
      </c>
    </row>
    <row r="366" spans="1:6" x14ac:dyDescent="0.25">
      <c r="A366" s="15" t="str">
        <f>B366&amp;"_"&amp;D366&amp;"_"&amp;E366</f>
        <v>I. DIOP_中后卫_80</v>
      </c>
      <c r="B366" s="15" t="s">
        <v>619</v>
      </c>
      <c r="C366" s="16" t="s">
        <v>1051</v>
      </c>
      <c r="D366" s="16" t="s">
        <v>89</v>
      </c>
      <c r="E366" s="15">
        <v>80</v>
      </c>
      <c r="F366" s="15">
        <v>2</v>
      </c>
    </row>
    <row r="367" spans="1:6" x14ac:dyDescent="0.25">
      <c r="A367" s="15" t="str">
        <f>B367&amp;"_"&amp;D367&amp;"_"&amp;E367</f>
        <v>IAGO FALQUÉ_右边锋_80</v>
      </c>
      <c r="B367" s="15" t="s">
        <v>595</v>
      </c>
      <c r="C367" s="16" t="s">
        <v>1052</v>
      </c>
      <c r="D367" s="16" t="s">
        <v>85</v>
      </c>
      <c r="E367" s="15">
        <v>80</v>
      </c>
      <c r="F367" s="15">
        <v>2</v>
      </c>
    </row>
    <row r="368" spans="1:6" x14ac:dyDescent="0.25">
      <c r="A368" s="15" t="str">
        <f>B368&amp;"_"&amp;D368&amp;"_"&amp;E368</f>
        <v>IBORRA_中前卫_80</v>
      </c>
      <c r="B368" s="15" t="s">
        <v>2028</v>
      </c>
      <c r="C368" s="16" t="s">
        <v>1130</v>
      </c>
      <c r="D368" s="33" t="s">
        <v>2048</v>
      </c>
      <c r="E368" s="15">
        <v>80</v>
      </c>
      <c r="F368" s="15">
        <v>2</v>
      </c>
    </row>
    <row r="369" spans="1:6" x14ac:dyDescent="0.25">
      <c r="A369" s="15" t="str">
        <f>B369&amp;"_"&amp;D369&amp;"_"&amp;E369</f>
        <v>ÍÑIGO MARTÍNEZ_中后卫_80</v>
      </c>
      <c r="B369" s="15" t="s">
        <v>558</v>
      </c>
      <c r="C369" s="16" t="s">
        <v>1054</v>
      </c>
      <c r="D369" s="16" t="s">
        <v>89</v>
      </c>
      <c r="E369" s="15">
        <v>80</v>
      </c>
      <c r="F369" s="15">
        <v>2</v>
      </c>
    </row>
    <row r="370" spans="1:6" x14ac:dyDescent="0.25">
      <c r="A370" s="15" t="str">
        <f>B370&amp;"_"&amp;D370&amp;"_"&amp;E370</f>
        <v>J. HENDRIX_后腰_80</v>
      </c>
      <c r="B370" s="15" t="s">
        <v>684</v>
      </c>
      <c r="C370" s="16" t="s">
        <v>1115</v>
      </c>
      <c r="D370" s="16" t="s">
        <v>122</v>
      </c>
      <c r="E370" s="15">
        <v>80</v>
      </c>
      <c r="F370" s="15">
        <v>2</v>
      </c>
    </row>
    <row r="371" spans="1:6" x14ac:dyDescent="0.25">
      <c r="A371" s="15" t="str">
        <f>B371&amp;"_"&amp;D371&amp;"_"&amp;E371</f>
        <v>J. PASTORE_前腰_80</v>
      </c>
      <c r="B371" s="15" t="s">
        <v>318</v>
      </c>
      <c r="C371" s="16" t="s">
        <v>944</v>
      </c>
      <c r="D371" s="16" t="s">
        <v>82</v>
      </c>
      <c r="E371" s="15">
        <v>80</v>
      </c>
      <c r="F371" s="15">
        <v>2</v>
      </c>
    </row>
    <row r="372" spans="1:6" x14ac:dyDescent="0.25">
      <c r="A372" s="15" t="str">
        <f>B372&amp;"_"&amp;D372&amp;"_"&amp;E372</f>
        <v>J. SERI_中前卫_80</v>
      </c>
      <c r="B372" s="15" t="s">
        <v>460</v>
      </c>
      <c r="C372" s="16" t="s">
        <v>991</v>
      </c>
      <c r="D372" s="16" t="s">
        <v>2048</v>
      </c>
      <c r="E372" s="15">
        <v>80</v>
      </c>
      <c r="F372" s="15">
        <v>2</v>
      </c>
    </row>
    <row r="373" spans="1:6" x14ac:dyDescent="0.25">
      <c r="A373" s="15" t="str">
        <f>B373&amp;"_"&amp;D373&amp;"_"&amp;E373</f>
        <v>JEMERSON_中后卫_80</v>
      </c>
      <c r="B373" s="15" t="s">
        <v>572</v>
      </c>
      <c r="C373" s="16" t="s">
        <v>1057</v>
      </c>
      <c r="D373" s="16" t="s">
        <v>89</v>
      </c>
      <c r="E373" s="15">
        <v>80</v>
      </c>
      <c r="F373" s="15">
        <v>2</v>
      </c>
    </row>
    <row r="374" spans="1:6" x14ac:dyDescent="0.25">
      <c r="A374" s="15" t="str">
        <f>B374&amp;"_"&amp;D374&amp;"_"&amp;E374</f>
        <v>K. GAMEIRO_中锋_80</v>
      </c>
      <c r="B374" s="15" t="s">
        <v>631</v>
      </c>
      <c r="C374" s="16" t="s">
        <v>1116</v>
      </c>
      <c r="D374" s="16" t="s">
        <v>70</v>
      </c>
      <c r="E374" s="15">
        <v>80</v>
      </c>
      <c r="F374" s="15">
        <v>2</v>
      </c>
    </row>
    <row r="375" spans="1:6" x14ac:dyDescent="0.25">
      <c r="A375" s="15" t="str">
        <f>B375&amp;"_"&amp;D375&amp;"_"&amp;E375</f>
        <v>K. GLIK_中后卫_80</v>
      </c>
      <c r="B375" s="15" t="s">
        <v>410</v>
      </c>
      <c r="C375" s="16" t="s">
        <v>995</v>
      </c>
      <c r="D375" s="16" t="s">
        <v>89</v>
      </c>
      <c r="E375" s="15">
        <v>80</v>
      </c>
      <c r="F375" s="15">
        <v>2</v>
      </c>
    </row>
    <row r="376" spans="1:6" x14ac:dyDescent="0.25">
      <c r="A376" s="15" t="str">
        <f>B376&amp;"_"&amp;D376&amp;"_"&amp;E376</f>
        <v>L. DUBOIS_右后卫_80</v>
      </c>
      <c r="B376" s="15" t="s">
        <v>605</v>
      </c>
      <c r="C376" s="16" t="s">
        <v>1062</v>
      </c>
      <c r="D376" s="16" t="s">
        <v>191</v>
      </c>
      <c r="E376" s="15">
        <v>80</v>
      </c>
      <c r="F376" s="15">
        <v>2</v>
      </c>
    </row>
    <row r="377" spans="1:6" x14ac:dyDescent="0.25">
      <c r="A377" s="15" t="str">
        <f>B377&amp;"_"&amp;D377&amp;"_"&amp;E377</f>
        <v>L. MILIVOJEVIĆ_后腰_80</v>
      </c>
      <c r="B377" s="15" t="s">
        <v>583</v>
      </c>
      <c r="C377" s="16" t="s">
        <v>1064</v>
      </c>
      <c r="D377" s="16" t="s">
        <v>122</v>
      </c>
      <c r="E377" s="15">
        <v>80</v>
      </c>
      <c r="F377" s="15">
        <v>2</v>
      </c>
    </row>
    <row r="378" spans="1:6" x14ac:dyDescent="0.25">
      <c r="A378" s="15" t="str">
        <f>B378&amp;"_"&amp;D378&amp;"_"&amp;E378</f>
        <v>LJ. FEJSA_后腰_80</v>
      </c>
      <c r="B378" s="15" t="s">
        <v>1936</v>
      </c>
      <c r="C378" s="16" t="s">
        <v>1063</v>
      </c>
      <c r="D378" s="16" t="s">
        <v>122</v>
      </c>
      <c r="E378" s="15">
        <v>80</v>
      </c>
      <c r="F378" s="15">
        <v>2</v>
      </c>
    </row>
    <row r="379" spans="1:6" x14ac:dyDescent="0.25">
      <c r="A379" s="15" t="str">
        <f>B379&amp;"_"&amp;D379&amp;"_"&amp;E379</f>
        <v>M. GRADEL_左边锋_80</v>
      </c>
      <c r="B379" s="15" t="s">
        <v>436</v>
      </c>
      <c r="C379" s="16" t="s">
        <v>1002</v>
      </c>
      <c r="D379" s="16" t="s">
        <v>43</v>
      </c>
      <c r="E379" s="15">
        <v>80</v>
      </c>
      <c r="F379" s="15">
        <v>2</v>
      </c>
    </row>
    <row r="380" spans="1:6" x14ac:dyDescent="0.25">
      <c r="A380" s="15" t="str">
        <f>B380&amp;"_"&amp;D380&amp;"_"&amp;E380</f>
        <v>M. LANZINI_前腰_80</v>
      </c>
      <c r="B380" s="15" t="s">
        <v>545</v>
      </c>
      <c r="C380" s="16" t="s">
        <v>1071</v>
      </c>
      <c r="D380" s="16" t="s">
        <v>82</v>
      </c>
      <c r="E380" s="15">
        <v>80</v>
      </c>
      <c r="F380" s="15">
        <v>2</v>
      </c>
    </row>
    <row r="381" spans="1:6" x14ac:dyDescent="0.25">
      <c r="A381" s="15" t="str">
        <f>B381&amp;"_"&amp;D381&amp;"_"&amp;E381</f>
        <v>M. MAREGA_影锋_80</v>
      </c>
      <c r="B381" s="15" t="s">
        <v>480</v>
      </c>
      <c r="C381" s="16" t="s">
        <v>1004</v>
      </c>
      <c r="D381" s="16" t="s">
        <v>49</v>
      </c>
      <c r="E381" s="15">
        <v>80</v>
      </c>
      <c r="F381" s="15">
        <v>2</v>
      </c>
    </row>
    <row r="382" spans="1:6" x14ac:dyDescent="0.25">
      <c r="A382" s="15" t="str">
        <f>B382&amp;"_"&amp;D382&amp;"_"&amp;E382</f>
        <v>M. MUSACCHIO_中后卫_80</v>
      </c>
      <c r="B382" s="15" t="s">
        <v>641</v>
      </c>
      <c r="C382" s="16" t="s">
        <v>1120</v>
      </c>
      <c r="D382" s="16" t="s">
        <v>89</v>
      </c>
      <c r="E382" s="15">
        <v>80</v>
      </c>
      <c r="F382" s="15">
        <v>2</v>
      </c>
    </row>
    <row r="383" spans="1:6" x14ac:dyDescent="0.25">
      <c r="A383" s="15" t="str">
        <f>B383&amp;"_"&amp;D383&amp;"_"&amp;E383</f>
        <v>M. VECINO_中前卫_80</v>
      </c>
      <c r="B383" s="15" t="s">
        <v>560</v>
      </c>
      <c r="C383" s="16" t="s">
        <v>1073</v>
      </c>
      <c r="D383" s="16" t="s">
        <v>2048</v>
      </c>
      <c r="E383" s="15">
        <v>80</v>
      </c>
      <c r="F383" s="15">
        <v>2</v>
      </c>
    </row>
    <row r="384" spans="1:6" x14ac:dyDescent="0.25">
      <c r="A384" s="15" t="str">
        <f>B384&amp;"_"&amp;D384&amp;"_"&amp;E384</f>
        <v>MARCELO_中后卫_80</v>
      </c>
      <c r="B384" s="15" t="s">
        <v>102</v>
      </c>
      <c r="C384" s="16" t="s">
        <v>806</v>
      </c>
      <c r="D384" s="16" t="s">
        <v>89</v>
      </c>
      <c r="E384" s="15">
        <v>80</v>
      </c>
      <c r="F384" s="15">
        <v>2</v>
      </c>
    </row>
    <row r="385" spans="1:6" x14ac:dyDescent="0.25">
      <c r="A385" s="15" t="str">
        <f>B385&amp;"_"&amp;D385&amp;"_"&amp;E385</f>
        <v>MARIO GASPAR_右后卫_80</v>
      </c>
      <c r="B385" s="15" t="s">
        <v>657</v>
      </c>
      <c r="C385" s="16" t="s">
        <v>1122</v>
      </c>
      <c r="D385" s="16" t="s">
        <v>191</v>
      </c>
      <c r="E385" s="15">
        <v>80</v>
      </c>
      <c r="F385" s="15">
        <v>2</v>
      </c>
    </row>
    <row r="386" spans="1:6" x14ac:dyDescent="0.25">
      <c r="A386" s="15" t="str">
        <f>B386&amp;"_"&amp;D386&amp;"_"&amp;E386</f>
        <v>N. NÁNDEZ_中前卫_80</v>
      </c>
      <c r="B386" s="6" t="s">
        <v>731</v>
      </c>
      <c r="C386" s="7" t="s">
        <v>2165</v>
      </c>
      <c r="D386" s="7" t="s">
        <v>2049</v>
      </c>
      <c r="E386" s="6">
        <v>80</v>
      </c>
      <c r="F386" s="6">
        <v>2</v>
      </c>
    </row>
    <row r="387" spans="1:6" x14ac:dyDescent="0.25">
      <c r="A387" s="15" t="str">
        <f>B387&amp;"_"&amp;D387&amp;"_"&amp;E387</f>
        <v>NAVAS_右前卫_80</v>
      </c>
      <c r="B387" s="15" t="s">
        <v>2025</v>
      </c>
      <c r="C387" s="16" t="s">
        <v>1058</v>
      </c>
      <c r="D387" s="16" t="s">
        <v>202</v>
      </c>
      <c r="E387" s="15">
        <v>80</v>
      </c>
      <c r="F387" s="15">
        <v>2</v>
      </c>
    </row>
    <row r="388" spans="1:6" x14ac:dyDescent="0.25">
      <c r="A388" s="6" t="str">
        <f>B388&amp;"_"&amp;D388&amp;"_"&amp;E388</f>
        <v>NIKOLA MAKSIMOVIĆ_中后卫_80</v>
      </c>
      <c r="B388" s="15" t="s">
        <v>2162</v>
      </c>
      <c r="C388" s="7" t="s">
        <v>2150</v>
      </c>
      <c r="D388" s="7" t="s">
        <v>2040</v>
      </c>
      <c r="E388" s="6">
        <v>80</v>
      </c>
      <c r="F388" s="6">
        <v>2</v>
      </c>
    </row>
    <row r="389" spans="1:6" x14ac:dyDescent="0.25">
      <c r="A389" s="6" t="str">
        <f>B389&amp;"_"&amp;D389&amp;"_"&amp;E389</f>
        <v>PEDRO GEROMEL_中后卫_80</v>
      </c>
      <c r="B389" s="6" t="s">
        <v>449</v>
      </c>
      <c r="C389" s="7" t="s">
        <v>2039</v>
      </c>
      <c r="D389" s="7" t="s">
        <v>2040</v>
      </c>
      <c r="E389" s="6">
        <v>80</v>
      </c>
      <c r="F389" s="6">
        <v>2</v>
      </c>
    </row>
    <row r="390" spans="1:6" x14ac:dyDescent="0.25">
      <c r="A390" s="15" t="str">
        <f>B390&amp;"_"&amp;D390&amp;"_"&amp;E390</f>
        <v>R. BARKLEY_前腰_80</v>
      </c>
      <c r="B390" s="15" t="s">
        <v>552</v>
      </c>
      <c r="C390" s="16" t="s">
        <v>1081</v>
      </c>
      <c r="D390" s="16" t="s">
        <v>82</v>
      </c>
      <c r="E390" s="15">
        <v>80</v>
      </c>
      <c r="F390" s="15">
        <v>2</v>
      </c>
    </row>
    <row r="391" spans="1:6" x14ac:dyDescent="0.25">
      <c r="A391" s="15" t="str">
        <f>B391&amp;"_"&amp;D391&amp;"_"&amp;E391</f>
        <v>R. VORMER_中前卫_80</v>
      </c>
      <c r="B391" s="15" t="s">
        <v>514</v>
      </c>
      <c r="C391" s="16" t="s">
        <v>1083</v>
      </c>
      <c r="D391" s="16" t="s">
        <v>2048</v>
      </c>
      <c r="E391" s="15">
        <v>80</v>
      </c>
      <c r="F391" s="15">
        <v>2</v>
      </c>
    </row>
    <row r="392" spans="1:6" x14ac:dyDescent="0.25">
      <c r="A392" s="15" t="str">
        <f>B392&amp;"_"&amp;D392&amp;"_"&amp;E392</f>
        <v>RENATO AUGUSTO_中前卫_80</v>
      </c>
      <c r="B392" s="15" t="s">
        <v>528</v>
      </c>
      <c r="C392" s="16" t="s">
        <v>1085</v>
      </c>
      <c r="D392" s="16" t="s">
        <v>2048</v>
      </c>
      <c r="E392" s="15">
        <v>80</v>
      </c>
      <c r="F392" s="15">
        <v>2</v>
      </c>
    </row>
    <row r="393" spans="1:6" x14ac:dyDescent="0.25">
      <c r="A393" s="15" t="str">
        <f>B393&amp;"_"&amp;D393&amp;"_"&amp;E393</f>
        <v>S. COATES_中后卫_80</v>
      </c>
      <c r="B393" s="15" t="s">
        <v>652</v>
      </c>
      <c r="C393" s="16" t="s">
        <v>1125</v>
      </c>
      <c r="D393" s="16" t="s">
        <v>89</v>
      </c>
      <c r="E393" s="15">
        <v>80</v>
      </c>
      <c r="F393" s="15">
        <v>2</v>
      </c>
    </row>
    <row r="394" spans="1:6" x14ac:dyDescent="0.25">
      <c r="A394" s="6" t="str">
        <f>B394&amp;"_"&amp;D394&amp;"_"&amp;E394</f>
        <v>S. NAKAJIMA_左边锋_80</v>
      </c>
      <c r="B394" s="15" t="s">
        <v>1727</v>
      </c>
      <c r="C394" s="7" t="s">
        <v>2152</v>
      </c>
      <c r="D394" s="7" t="s">
        <v>1934</v>
      </c>
      <c r="E394" s="6">
        <v>80</v>
      </c>
      <c r="F394" s="6">
        <v>2</v>
      </c>
    </row>
    <row r="395" spans="1:6" x14ac:dyDescent="0.25">
      <c r="A395" s="15" t="str">
        <f>B395&amp;"_"&amp;D395&amp;"_"&amp;E395</f>
        <v>S. NZONZI_后腰_80</v>
      </c>
      <c r="B395" s="15" t="s">
        <v>319</v>
      </c>
      <c r="C395" s="16" t="s">
        <v>957</v>
      </c>
      <c r="D395" s="16" t="s">
        <v>122</v>
      </c>
      <c r="E395" s="15">
        <v>80</v>
      </c>
      <c r="F395" s="15">
        <v>2</v>
      </c>
    </row>
    <row r="396" spans="1:6" x14ac:dyDescent="0.25">
      <c r="A396" s="15" t="str">
        <f>B396&amp;"_"&amp;D396&amp;"_"&amp;E396</f>
        <v>T. STEPANENKO_后腰_80</v>
      </c>
      <c r="B396" s="15" t="s">
        <v>544</v>
      </c>
      <c r="C396" s="16" t="s">
        <v>1095</v>
      </c>
      <c r="D396" s="16" t="s">
        <v>122</v>
      </c>
      <c r="E396" s="15">
        <v>80</v>
      </c>
      <c r="F396" s="15">
        <v>2</v>
      </c>
    </row>
    <row r="397" spans="1:6" x14ac:dyDescent="0.25">
      <c r="A397" s="15" t="str">
        <f>B397&amp;"_"&amp;D397&amp;"_"&amp;E397</f>
        <v>V. ABOUBAKAR_中锋_80</v>
      </c>
      <c r="B397" s="15" t="s">
        <v>655</v>
      </c>
      <c r="C397" s="16" t="s">
        <v>1128</v>
      </c>
      <c r="D397" s="16" t="s">
        <v>70</v>
      </c>
      <c r="E397" s="15">
        <v>80</v>
      </c>
      <c r="F397" s="15">
        <v>2</v>
      </c>
    </row>
    <row r="398" spans="1:6" x14ac:dyDescent="0.25">
      <c r="A398" s="15" t="str">
        <f>B398&amp;"_"&amp;D398&amp;"_"&amp;E398</f>
        <v>V. CLAESSON_左前卫_80</v>
      </c>
      <c r="B398" s="15" t="s">
        <v>710</v>
      </c>
      <c r="C398" s="16" t="s">
        <v>1129</v>
      </c>
      <c r="D398" s="16" t="s">
        <v>246</v>
      </c>
      <c r="E398" s="15">
        <v>80</v>
      </c>
      <c r="F398" s="15">
        <v>2</v>
      </c>
    </row>
    <row r="399" spans="1:6" x14ac:dyDescent="0.25">
      <c r="A399" s="15" t="str">
        <f>B399&amp;"_"&amp;D399&amp;"_"&amp;E399</f>
        <v>Y. GAZINSKIY_中前卫_80</v>
      </c>
      <c r="B399" s="15" t="s">
        <v>592</v>
      </c>
      <c r="C399" s="16" t="s">
        <v>1097</v>
      </c>
      <c r="D399" s="16" t="s">
        <v>2048</v>
      </c>
      <c r="E399" s="15">
        <v>80</v>
      </c>
      <c r="F399" s="15">
        <v>2</v>
      </c>
    </row>
    <row r="400" spans="1:6" x14ac:dyDescent="0.25">
      <c r="A400" s="15" t="str">
        <f>B400&amp;"_"&amp;D400&amp;"_"&amp;E400</f>
        <v>Y. MINA_中后卫_80</v>
      </c>
      <c r="B400" s="15" t="s">
        <v>590</v>
      </c>
      <c r="C400" s="16" t="s">
        <v>1098</v>
      </c>
      <c r="D400" s="16" t="s">
        <v>89</v>
      </c>
      <c r="E400" s="15">
        <v>80</v>
      </c>
      <c r="F400" s="15">
        <v>2</v>
      </c>
    </row>
    <row r="401" spans="1:6" x14ac:dyDescent="0.25">
      <c r="A401" s="15" t="str">
        <f>B401&amp;"_"&amp;D401&amp;"_"&amp;E401</f>
        <v>YURI_左后卫_80</v>
      </c>
      <c r="B401" s="15" t="s">
        <v>688</v>
      </c>
      <c r="C401" s="16" t="s">
        <v>1134</v>
      </c>
      <c r="D401" s="16" t="s">
        <v>103</v>
      </c>
      <c r="E401" s="15">
        <v>80</v>
      </c>
      <c r="F401" s="15">
        <v>2</v>
      </c>
    </row>
  </sheetData>
  <autoFilter ref="A1:F384" xr:uid="{DF7E2E7A-924F-4151-A753-9A1B9C50EB3A}">
    <sortState ref="A2:F401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2164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2048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>
        <v>1</v>
      </c>
      <c r="I6" s="13">
        <v>1</v>
      </c>
      <c r="J6" s="13"/>
      <c r="K6" s="13"/>
      <c r="L6" s="13"/>
      <c r="M6" s="13"/>
      <c r="N6" s="13"/>
      <c r="O6" s="13">
        <v>6</v>
      </c>
    </row>
    <row r="7" spans="1:15" x14ac:dyDescent="0.25">
      <c r="A7" s="14" t="s">
        <v>580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364</v>
      </c>
      <c r="B8" s="13">
        <v>1</v>
      </c>
      <c r="C8" s="13"/>
      <c r="D8" s="13"/>
      <c r="E8" s="13"/>
      <c r="F8" s="13">
        <v>1</v>
      </c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14" t="s">
        <v>442</v>
      </c>
      <c r="B9" s="13"/>
      <c r="C9" s="13">
        <v>1</v>
      </c>
      <c r="D9" s="13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2</v>
      </c>
    </row>
    <row r="10" spans="1:15" x14ac:dyDescent="0.25">
      <c r="A10" s="3" t="s">
        <v>427</v>
      </c>
      <c r="B10" s="13"/>
      <c r="C10" s="13"/>
      <c r="D10" s="13"/>
      <c r="E10" s="13"/>
      <c r="F10" s="13"/>
      <c r="G10" s="13"/>
      <c r="H10" s="13"/>
      <c r="I10" s="13">
        <v>2</v>
      </c>
      <c r="J10" s="13"/>
      <c r="K10" s="13">
        <v>1</v>
      </c>
      <c r="L10" s="13"/>
      <c r="M10" s="13">
        <v>2</v>
      </c>
      <c r="N10" s="13"/>
      <c r="O10" s="13">
        <v>5</v>
      </c>
    </row>
    <row r="11" spans="1:15" x14ac:dyDescent="0.25">
      <c r="A11" s="14" t="s">
        <v>445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v>1</v>
      </c>
      <c r="L11" s="13"/>
      <c r="M11" s="13">
        <v>1</v>
      </c>
      <c r="N11" s="13"/>
      <c r="O11" s="13">
        <v>2</v>
      </c>
    </row>
    <row r="12" spans="1:15" x14ac:dyDescent="0.25">
      <c r="A12" s="14" t="s">
        <v>497</v>
      </c>
      <c r="B12" s="13"/>
      <c r="C12" s="13"/>
      <c r="D12" s="13"/>
      <c r="E12" s="13"/>
      <c r="F12" s="13"/>
      <c r="G12" s="13"/>
      <c r="H12" s="13"/>
      <c r="I12" s="13">
        <v>1</v>
      </c>
      <c r="J12" s="13"/>
      <c r="K12" s="13"/>
      <c r="L12" s="13"/>
      <c r="M12" s="13"/>
      <c r="N12" s="13"/>
      <c r="O12" s="13">
        <v>1</v>
      </c>
    </row>
    <row r="13" spans="1:15" x14ac:dyDescent="0.25">
      <c r="A13" s="14" t="s">
        <v>426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>
        <v>1</v>
      </c>
      <c r="N13" s="13"/>
      <c r="O13" s="13">
        <v>1</v>
      </c>
    </row>
    <row r="14" spans="1:15" x14ac:dyDescent="0.25">
      <c r="A14" s="14" t="s">
        <v>1912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/>
      <c r="O14" s="13">
        <v>1</v>
      </c>
    </row>
    <row r="15" spans="1:15" x14ac:dyDescent="0.25">
      <c r="A15" s="3" t="s">
        <v>516</v>
      </c>
      <c r="B15" s="13"/>
      <c r="C15" s="13"/>
      <c r="D15" s="13"/>
      <c r="E15" s="13"/>
      <c r="F15" s="13"/>
      <c r="G15" s="13"/>
      <c r="H15" s="13"/>
      <c r="I15" s="13">
        <v>1</v>
      </c>
      <c r="J15" s="13"/>
      <c r="K15" s="13"/>
      <c r="L15" s="13"/>
      <c r="M15" s="13"/>
      <c r="N15" s="13">
        <v>2</v>
      </c>
      <c r="O15" s="13">
        <v>3</v>
      </c>
    </row>
    <row r="16" spans="1:15" x14ac:dyDescent="0.25">
      <c r="A16" s="14" t="s">
        <v>515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>
        <v>2</v>
      </c>
      <c r="O16" s="13">
        <v>2</v>
      </c>
    </row>
    <row r="17" spans="1:15" x14ac:dyDescent="0.25">
      <c r="A17" s="14" t="s">
        <v>737</v>
      </c>
      <c r="B17" s="13"/>
      <c r="C17" s="13"/>
      <c r="D17" s="13"/>
      <c r="E17" s="13"/>
      <c r="F17" s="13"/>
      <c r="G17" s="13"/>
      <c r="H17" s="13"/>
      <c r="I17" s="13">
        <v>1</v>
      </c>
      <c r="J17" s="13"/>
      <c r="K17" s="13"/>
      <c r="L17" s="13"/>
      <c r="M17" s="13"/>
      <c r="N17" s="13"/>
      <c r="O17" s="13">
        <v>1</v>
      </c>
    </row>
    <row r="18" spans="1:15" x14ac:dyDescent="0.25">
      <c r="A18" s="3" t="s">
        <v>324</v>
      </c>
      <c r="B18" s="13">
        <v>1</v>
      </c>
      <c r="C18" s="13"/>
      <c r="D18" s="13"/>
      <c r="E18" s="13"/>
      <c r="F18" s="13">
        <v>1</v>
      </c>
      <c r="G18" s="13">
        <v>1</v>
      </c>
      <c r="H18" s="13">
        <v>2</v>
      </c>
      <c r="I18" s="13">
        <v>3</v>
      </c>
      <c r="J18" s="13"/>
      <c r="K18" s="13"/>
      <c r="L18" s="13">
        <v>1</v>
      </c>
      <c r="M18" s="13"/>
      <c r="N18" s="13">
        <v>3</v>
      </c>
      <c r="O18" s="13">
        <v>12</v>
      </c>
    </row>
    <row r="19" spans="1:15" x14ac:dyDescent="0.25">
      <c r="A19" s="14" t="s">
        <v>593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>
        <v>1</v>
      </c>
      <c r="M19" s="13"/>
      <c r="N19" s="13">
        <v>2</v>
      </c>
      <c r="O19" s="13">
        <v>3</v>
      </c>
    </row>
    <row r="20" spans="1:15" x14ac:dyDescent="0.25">
      <c r="A20" s="14" t="s">
        <v>323</v>
      </c>
      <c r="B20" s="13"/>
      <c r="C20" s="13"/>
      <c r="D20" s="13"/>
      <c r="E20" s="13"/>
      <c r="F20" s="13"/>
      <c r="G20" s="13"/>
      <c r="H20" s="13">
        <v>1</v>
      </c>
      <c r="I20" s="13">
        <v>2</v>
      </c>
      <c r="J20" s="13"/>
      <c r="K20" s="13"/>
      <c r="L20" s="13"/>
      <c r="M20" s="13"/>
      <c r="N20" s="13"/>
      <c r="O20" s="13">
        <v>3</v>
      </c>
    </row>
    <row r="21" spans="1:15" x14ac:dyDescent="0.25">
      <c r="A21" s="14" t="s">
        <v>527</v>
      </c>
      <c r="B21" s="13"/>
      <c r="C21" s="13"/>
      <c r="D21" s="13"/>
      <c r="E21" s="13"/>
      <c r="F21" s="13"/>
      <c r="G21" s="13">
        <v>1</v>
      </c>
      <c r="H21" s="13"/>
      <c r="I21" s="13"/>
      <c r="J21" s="13"/>
      <c r="K21" s="13"/>
      <c r="L21" s="13"/>
      <c r="M21" s="13"/>
      <c r="N21" s="13"/>
      <c r="O21" s="13">
        <v>1</v>
      </c>
    </row>
    <row r="22" spans="1:15" x14ac:dyDescent="0.25">
      <c r="A22" s="14" t="s">
        <v>387</v>
      </c>
      <c r="B22" s="13">
        <v>1</v>
      </c>
      <c r="C22" s="13"/>
      <c r="D22" s="13"/>
      <c r="E22" s="13"/>
      <c r="F22" s="13">
        <v>1</v>
      </c>
      <c r="G22" s="13"/>
      <c r="H22" s="13">
        <v>1</v>
      </c>
      <c r="I22" s="13">
        <v>1</v>
      </c>
      <c r="J22" s="13"/>
      <c r="K22" s="13"/>
      <c r="L22" s="13"/>
      <c r="M22" s="13"/>
      <c r="N22" s="13">
        <v>1</v>
      </c>
      <c r="O22" s="13">
        <v>5</v>
      </c>
    </row>
    <row r="23" spans="1:15" x14ac:dyDescent="0.25">
      <c r="A23" s="3" t="s">
        <v>56</v>
      </c>
      <c r="B23" s="13">
        <v>2</v>
      </c>
      <c r="C23" s="13">
        <v>6</v>
      </c>
      <c r="D23" s="13">
        <v>2</v>
      </c>
      <c r="E23" s="13"/>
      <c r="F23" s="13">
        <v>4</v>
      </c>
      <c r="G23" s="13">
        <v>4</v>
      </c>
      <c r="H23" s="13">
        <v>5</v>
      </c>
      <c r="I23" s="13">
        <v>8</v>
      </c>
      <c r="J23" s="13">
        <v>2</v>
      </c>
      <c r="K23" s="13">
        <v>1</v>
      </c>
      <c r="L23" s="13"/>
      <c r="M23" s="13">
        <v>2</v>
      </c>
      <c r="N23" s="13">
        <v>5</v>
      </c>
      <c r="O23" s="13">
        <v>41</v>
      </c>
    </row>
    <row r="24" spans="1:15" x14ac:dyDescent="0.25">
      <c r="A24" s="14" t="s">
        <v>55</v>
      </c>
      <c r="B24" s="13">
        <v>1</v>
      </c>
      <c r="C24" s="13">
        <v>1</v>
      </c>
      <c r="D24" s="13">
        <v>1</v>
      </c>
      <c r="E24" s="13"/>
      <c r="F24" s="13">
        <v>1</v>
      </c>
      <c r="G24" s="13">
        <v>1</v>
      </c>
      <c r="H24" s="13">
        <v>2</v>
      </c>
      <c r="I24" s="13">
        <v>2</v>
      </c>
      <c r="J24" s="13">
        <v>1</v>
      </c>
      <c r="K24" s="13">
        <v>1</v>
      </c>
      <c r="L24" s="13"/>
      <c r="M24" s="13">
        <v>1</v>
      </c>
      <c r="N24" s="13">
        <v>2</v>
      </c>
      <c r="O24" s="13">
        <v>14</v>
      </c>
    </row>
    <row r="25" spans="1:15" x14ac:dyDescent="0.25">
      <c r="A25" s="14" t="s">
        <v>629</v>
      </c>
      <c r="B25" s="13"/>
      <c r="C25" s="13"/>
      <c r="D25" s="13"/>
      <c r="E25" s="13"/>
      <c r="F25" s="13"/>
      <c r="G25" s="13"/>
      <c r="H25" s="13"/>
      <c r="I25" s="13">
        <v>1</v>
      </c>
      <c r="J25" s="13"/>
      <c r="K25" s="13"/>
      <c r="L25" s="13"/>
      <c r="M25" s="13"/>
      <c r="N25" s="13"/>
      <c r="O25" s="13">
        <v>1</v>
      </c>
    </row>
    <row r="26" spans="1:15" x14ac:dyDescent="0.25">
      <c r="A26" s="14" t="s">
        <v>184</v>
      </c>
      <c r="B26" s="13"/>
      <c r="C26" s="13">
        <v>2</v>
      </c>
      <c r="D26" s="13"/>
      <c r="E26" s="13"/>
      <c r="F26" s="13">
        <v>1</v>
      </c>
      <c r="G26" s="13">
        <v>1</v>
      </c>
      <c r="H26" s="13">
        <v>1</v>
      </c>
      <c r="I26" s="13">
        <v>2</v>
      </c>
      <c r="J26" s="13"/>
      <c r="K26" s="13"/>
      <c r="L26" s="13"/>
      <c r="M26" s="13"/>
      <c r="N26" s="13"/>
      <c r="O26" s="13">
        <v>7</v>
      </c>
    </row>
    <row r="27" spans="1:15" x14ac:dyDescent="0.25">
      <c r="A27" s="14" t="s">
        <v>215</v>
      </c>
      <c r="B27" s="13"/>
      <c r="C27" s="13">
        <v>1</v>
      </c>
      <c r="D27" s="13"/>
      <c r="E27" s="13"/>
      <c r="F27" s="13"/>
      <c r="G27" s="13">
        <v>1</v>
      </c>
      <c r="H27" s="13">
        <v>1</v>
      </c>
      <c r="I27" s="13"/>
      <c r="J27" s="13"/>
      <c r="K27" s="13"/>
      <c r="L27" s="13"/>
      <c r="M27" s="13">
        <v>1</v>
      </c>
      <c r="N27" s="13">
        <v>1</v>
      </c>
      <c r="O27" s="13">
        <v>5</v>
      </c>
    </row>
    <row r="28" spans="1:15" x14ac:dyDescent="0.25">
      <c r="A28" s="14" t="s">
        <v>415</v>
      </c>
      <c r="B28" s="13"/>
      <c r="C28" s="13">
        <v>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>
        <v>1</v>
      </c>
    </row>
    <row r="29" spans="1:15" x14ac:dyDescent="0.25">
      <c r="A29" s="14" t="s">
        <v>194</v>
      </c>
      <c r="B29" s="13">
        <v>1</v>
      </c>
      <c r="C29" s="13"/>
      <c r="D29" s="13">
        <v>1</v>
      </c>
      <c r="E29" s="13"/>
      <c r="F29" s="13">
        <v>2</v>
      </c>
      <c r="G29" s="13"/>
      <c r="H29" s="13">
        <v>1</v>
      </c>
      <c r="I29" s="13">
        <v>2</v>
      </c>
      <c r="J29" s="13"/>
      <c r="K29" s="13"/>
      <c r="L29" s="13"/>
      <c r="M29" s="13"/>
      <c r="N29" s="13">
        <v>2</v>
      </c>
      <c r="O29" s="13">
        <v>9</v>
      </c>
    </row>
    <row r="30" spans="1:15" x14ac:dyDescent="0.25">
      <c r="A30" s="14" t="s">
        <v>683</v>
      </c>
      <c r="B30" s="13"/>
      <c r="C30" s="13"/>
      <c r="D30" s="13"/>
      <c r="E30" s="13"/>
      <c r="F30" s="13"/>
      <c r="G30" s="13">
        <v>1</v>
      </c>
      <c r="H30" s="13"/>
      <c r="I30" s="13"/>
      <c r="J30" s="13"/>
      <c r="K30" s="13"/>
      <c r="L30" s="13"/>
      <c r="M30" s="13"/>
      <c r="N30" s="13"/>
      <c r="O30" s="13">
        <v>1</v>
      </c>
    </row>
    <row r="31" spans="1:15" x14ac:dyDescent="0.25">
      <c r="A31" s="14" t="s">
        <v>238</v>
      </c>
      <c r="B31" s="13"/>
      <c r="C31" s="13">
        <v>1</v>
      </c>
      <c r="D31" s="13"/>
      <c r="E31" s="13"/>
      <c r="F31" s="13"/>
      <c r="G31" s="13"/>
      <c r="H31" s="13"/>
      <c r="I31" s="13">
        <v>1</v>
      </c>
      <c r="J31" s="13"/>
      <c r="K31" s="13"/>
      <c r="L31" s="13"/>
      <c r="M31" s="13"/>
      <c r="N31" s="13"/>
      <c r="O31" s="13">
        <v>2</v>
      </c>
    </row>
    <row r="32" spans="1:15" x14ac:dyDescent="0.25">
      <c r="A32" s="14" t="s">
        <v>437</v>
      </c>
      <c r="B32" s="13"/>
      <c r="C32" s="13"/>
      <c r="D32" s="13"/>
      <c r="E32" s="13"/>
      <c r="F32" s="13"/>
      <c r="G32" s="13"/>
      <c r="H32" s="13"/>
      <c r="I32" s="13"/>
      <c r="J32" s="13">
        <v>1</v>
      </c>
      <c r="K32" s="13"/>
      <c r="L32" s="13"/>
      <c r="M32" s="13"/>
      <c r="N32" s="13"/>
      <c r="O32" s="13">
        <v>1</v>
      </c>
    </row>
    <row r="33" spans="1:15" x14ac:dyDescent="0.25">
      <c r="A33" s="3" t="s">
        <v>278</v>
      </c>
      <c r="B33" s="13">
        <v>1</v>
      </c>
      <c r="C33" s="13">
        <v>1</v>
      </c>
      <c r="D33" s="13">
        <v>2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7</v>
      </c>
    </row>
    <row r="34" spans="1:15" x14ac:dyDescent="0.25">
      <c r="A34" s="14" t="s">
        <v>277</v>
      </c>
      <c r="B34" s="13"/>
      <c r="C34" s="13"/>
      <c r="D34" s="13">
        <v>1</v>
      </c>
      <c r="E34" s="13"/>
      <c r="F34" s="13"/>
      <c r="G34" s="13"/>
      <c r="H34" s="13"/>
      <c r="I34" s="13">
        <v>1</v>
      </c>
      <c r="J34" s="13">
        <v>1</v>
      </c>
      <c r="K34" s="13">
        <v>1</v>
      </c>
      <c r="L34" s="13"/>
      <c r="M34" s="13"/>
      <c r="N34" s="13"/>
      <c r="O34" s="13">
        <v>4</v>
      </c>
    </row>
    <row r="35" spans="1:15" x14ac:dyDescent="0.25">
      <c r="A35" s="14" t="s">
        <v>374</v>
      </c>
      <c r="B35" s="13">
        <v>1</v>
      </c>
      <c r="C35" s="13">
        <v>1</v>
      </c>
      <c r="D35" s="13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>
        <v>3</v>
      </c>
    </row>
    <row r="36" spans="1:15" x14ac:dyDescent="0.25">
      <c r="A36" s="3" t="s">
        <v>225</v>
      </c>
      <c r="B36" s="13">
        <v>3</v>
      </c>
      <c r="C36" s="13"/>
      <c r="D36" s="13">
        <v>1</v>
      </c>
      <c r="E36" s="13">
        <v>1</v>
      </c>
      <c r="F36" s="13"/>
      <c r="G36" s="13"/>
      <c r="H36" s="13">
        <v>1</v>
      </c>
      <c r="I36" s="13">
        <v>2</v>
      </c>
      <c r="J36" s="13">
        <v>2</v>
      </c>
      <c r="K36" s="13">
        <v>2</v>
      </c>
      <c r="L36" s="13">
        <v>1</v>
      </c>
      <c r="M36" s="13"/>
      <c r="N36" s="13"/>
      <c r="O36" s="13">
        <v>13</v>
      </c>
    </row>
    <row r="37" spans="1:15" x14ac:dyDescent="0.25">
      <c r="A37" s="14" t="s">
        <v>302</v>
      </c>
      <c r="B37" s="13">
        <v>2</v>
      </c>
      <c r="C37" s="13"/>
      <c r="D37" s="13"/>
      <c r="E37" s="13"/>
      <c r="F37" s="13"/>
      <c r="G37" s="13"/>
      <c r="H37" s="13"/>
      <c r="I37" s="13"/>
      <c r="J37" s="13">
        <v>1</v>
      </c>
      <c r="K37" s="13">
        <v>1</v>
      </c>
      <c r="L37" s="13"/>
      <c r="M37" s="13"/>
      <c r="N37" s="13"/>
      <c r="O37" s="13">
        <v>4</v>
      </c>
    </row>
    <row r="38" spans="1:15" x14ac:dyDescent="0.25">
      <c r="A38" s="14" t="s">
        <v>224</v>
      </c>
      <c r="B38" s="13">
        <v>1</v>
      </c>
      <c r="C38" s="13"/>
      <c r="D38" s="13"/>
      <c r="E38" s="13">
        <v>1</v>
      </c>
      <c r="F38" s="13"/>
      <c r="G38" s="13"/>
      <c r="H38" s="13">
        <v>1</v>
      </c>
      <c r="I38" s="13">
        <v>1</v>
      </c>
      <c r="J38" s="13">
        <v>1</v>
      </c>
      <c r="K38" s="13">
        <v>1</v>
      </c>
      <c r="L38" s="13"/>
      <c r="M38" s="13"/>
      <c r="N38" s="13"/>
      <c r="O38" s="13">
        <v>6</v>
      </c>
    </row>
    <row r="39" spans="1:15" x14ac:dyDescent="0.25">
      <c r="A39" s="14" t="s">
        <v>585</v>
      </c>
      <c r="B39" s="13"/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>
        <v>1</v>
      </c>
      <c r="M39" s="13"/>
      <c r="N39" s="13"/>
      <c r="O39" s="13">
        <v>3</v>
      </c>
    </row>
    <row r="40" spans="1:15" x14ac:dyDescent="0.25">
      <c r="A40" s="3" t="s">
        <v>273</v>
      </c>
      <c r="B40" s="13">
        <v>1</v>
      </c>
      <c r="C40" s="13">
        <v>1</v>
      </c>
      <c r="D40" s="13">
        <v>1</v>
      </c>
      <c r="E40" s="13"/>
      <c r="F40" s="13">
        <v>1</v>
      </c>
      <c r="G40" s="13"/>
      <c r="H40" s="13">
        <v>3</v>
      </c>
      <c r="I40" s="13">
        <v>6</v>
      </c>
      <c r="J40" s="13">
        <v>2</v>
      </c>
      <c r="K40" s="13">
        <v>1</v>
      </c>
      <c r="L40" s="13">
        <v>1</v>
      </c>
      <c r="M40" s="13"/>
      <c r="N40" s="13">
        <v>2</v>
      </c>
      <c r="O40" s="13">
        <v>19</v>
      </c>
    </row>
    <row r="41" spans="1:15" x14ac:dyDescent="0.25">
      <c r="A41" s="14" t="s">
        <v>397</v>
      </c>
      <c r="B41" s="13">
        <v>1</v>
      </c>
      <c r="C41" s="13"/>
      <c r="D41" s="13"/>
      <c r="E41" s="13"/>
      <c r="F41" s="13">
        <v>1</v>
      </c>
      <c r="G41" s="13"/>
      <c r="H41" s="13"/>
      <c r="I41" s="13"/>
      <c r="J41" s="13"/>
      <c r="K41" s="13"/>
      <c r="L41" s="13"/>
      <c r="M41" s="13"/>
      <c r="N41" s="13"/>
      <c r="O41" s="13">
        <v>2</v>
      </c>
    </row>
    <row r="42" spans="1:15" x14ac:dyDescent="0.25">
      <c r="A42" s="14" t="s">
        <v>295</v>
      </c>
      <c r="B42" s="13"/>
      <c r="C42" s="13">
        <v>1</v>
      </c>
      <c r="D42" s="13">
        <v>1</v>
      </c>
      <c r="E42" s="13"/>
      <c r="F42" s="13"/>
      <c r="G42" s="13"/>
      <c r="H42" s="13">
        <v>2</v>
      </c>
      <c r="I42" s="13">
        <v>1</v>
      </c>
      <c r="J42" s="13">
        <v>1</v>
      </c>
      <c r="K42" s="13"/>
      <c r="L42" s="13"/>
      <c r="M42" s="13"/>
      <c r="N42" s="13">
        <v>1</v>
      </c>
      <c r="O42" s="13">
        <v>7</v>
      </c>
    </row>
    <row r="43" spans="1:15" x14ac:dyDescent="0.25">
      <c r="A43" s="14" t="s">
        <v>272</v>
      </c>
      <c r="B43" s="13"/>
      <c r="C43" s="13"/>
      <c r="D43" s="13"/>
      <c r="E43" s="13"/>
      <c r="F43" s="13"/>
      <c r="G43" s="13"/>
      <c r="H43" s="13"/>
      <c r="I43" s="13">
        <v>1</v>
      </c>
      <c r="J43" s="13"/>
      <c r="K43" s="13"/>
      <c r="L43" s="13"/>
      <c r="M43" s="13"/>
      <c r="N43" s="13"/>
      <c r="O43" s="13">
        <v>1</v>
      </c>
    </row>
    <row r="44" spans="1:15" x14ac:dyDescent="0.25">
      <c r="A44" s="14" t="s">
        <v>1887</v>
      </c>
      <c r="B44" s="13"/>
      <c r="C44" s="13"/>
      <c r="D44" s="13"/>
      <c r="E44" s="13"/>
      <c r="F44" s="13"/>
      <c r="G44" s="13"/>
      <c r="H44" s="13">
        <v>1</v>
      </c>
      <c r="I44" s="13">
        <v>4</v>
      </c>
      <c r="J44" s="13">
        <v>1</v>
      </c>
      <c r="K44" s="13">
        <v>1</v>
      </c>
      <c r="L44" s="13">
        <v>1</v>
      </c>
      <c r="M44" s="13"/>
      <c r="N44" s="13">
        <v>1</v>
      </c>
      <c r="O44" s="13">
        <v>9</v>
      </c>
    </row>
    <row r="45" spans="1:15" x14ac:dyDescent="0.25">
      <c r="A45" s="3" t="s">
        <v>378</v>
      </c>
      <c r="B45" s="13">
        <v>1</v>
      </c>
      <c r="C45" s="13">
        <v>1</v>
      </c>
      <c r="D45" s="13">
        <v>2</v>
      </c>
      <c r="E45" s="13"/>
      <c r="F45" s="13">
        <v>1</v>
      </c>
      <c r="G45" s="13"/>
      <c r="H45" s="13">
        <v>1</v>
      </c>
      <c r="I45" s="13">
        <v>1</v>
      </c>
      <c r="J45" s="13">
        <v>1</v>
      </c>
      <c r="K45" s="13"/>
      <c r="L45" s="13"/>
      <c r="M45" s="13">
        <v>1</v>
      </c>
      <c r="N45" s="13">
        <v>1</v>
      </c>
      <c r="O45" s="13">
        <v>10</v>
      </c>
    </row>
    <row r="46" spans="1:15" x14ac:dyDescent="0.25">
      <c r="A46" s="14" t="s">
        <v>382</v>
      </c>
      <c r="B46" s="13"/>
      <c r="C46" s="13"/>
      <c r="D46" s="13">
        <v>1</v>
      </c>
      <c r="E46" s="13"/>
      <c r="F46" s="13"/>
      <c r="G46" s="13"/>
      <c r="H46" s="13"/>
      <c r="I46" s="13">
        <v>1</v>
      </c>
      <c r="J46" s="13"/>
      <c r="K46" s="13"/>
      <c r="L46" s="13"/>
      <c r="M46" s="13"/>
      <c r="N46" s="13"/>
      <c r="O46" s="13">
        <v>2</v>
      </c>
    </row>
    <row r="47" spans="1:15" x14ac:dyDescent="0.25">
      <c r="A47" s="14" t="s">
        <v>390</v>
      </c>
      <c r="B47" s="13">
        <v>1</v>
      </c>
      <c r="C47" s="13">
        <v>1</v>
      </c>
      <c r="D47" s="13">
        <v>1</v>
      </c>
      <c r="E47" s="13"/>
      <c r="F47" s="13"/>
      <c r="G47" s="13"/>
      <c r="H47" s="13">
        <v>1</v>
      </c>
      <c r="I47" s="13"/>
      <c r="J47" s="13">
        <v>1</v>
      </c>
      <c r="K47" s="13"/>
      <c r="L47" s="13"/>
      <c r="M47" s="13"/>
      <c r="N47" s="13">
        <v>1</v>
      </c>
      <c r="O47" s="13">
        <v>6</v>
      </c>
    </row>
    <row r="48" spans="1:15" x14ac:dyDescent="0.25">
      <c r="A48" s="14" t="s">
        <v>377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>
        <v>1</v>
      </c>
      <c r="N48" s="13"/>
      <c r="O48" s="13">
        <v>1</v>
      </c>
    </row>
    <row r="49" spans="1:15" x14ac:dyDescent="0.25">
      <c r="A49" s="14" t="s">
        <v>732</v>
      </c>
      <c r="B49" s="13"/>
      <c r="C49" s="13"/>
      <c r="D49" s="13"/>
      <c r="E49" s="13"/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>
        <v>1</v>
      </c>
    </row>
    <row r="50" spans="1:15" x14ac:dyDescent="0.25">
      <c r="A50" s="3" t="s">
        <v>51</v>
      </c>
      <c r="B50" s="13">
        <v>4</v>
      </c>
      <c r="C50" s="13">
        <v>8</v>
      </c>
      <c r="D50" s="13">
        <v>3</v>
      </c>
      <c r="E50" s="13"/>
      <c r="F50" s="13">
        <v>5</v>
      </c>
      <c r="G50" s="13">
        <v>8</v>
      </c>
      <c r="H50" s="13">
        <v>11</v>
      </c>
      <c r="I50" s="13">
        <v>13</v>
      </c>
      <c r="J50" s="13">
        <v>5</v>
      </c>
      <c r="K50" s="13">
        <v>6</v>
      </c>
      <c r="L50" s="13">
        <v>1</v>
      </c>
      <c r="M50" s="13">
        <v>3</v>
      </c>
      <c r="N50" s="13">
        <v>9</v>
      </c>
      <c r="O50" s="13">
        <v>76</v>
      </c>
    </row>
    <row r="51" spans="1:15" x14ac:dyDescent="0.25">
      <c r="A51" s="14" t="s">
        <v>50</v>
      </c>
      <c r="B51" s="13">
        <v>1</v>
      </c>
      <c r="C51" s="13">
        <v>1</v>
      </c>
      <c r="D51" s="13"/>
      <c r="E51" s="13"/>
      <c r="F51" s="13">
        <v>1</v>
      </c>
      <c r="G51" s="13">
        <v>2</v>
      </c>
      <c r="H51" s="13">
        <v>2</v>
      </c>
      <c r="I51" s="13">
        <v>2</v>
      </c>
      <c r="J51" s="13"/>
      <c r="K51" s="13">
        <v>1</v>
      </c>
      <c r="L51" s="13"/>
      <c r="M51" s="13"/>
      <c r="N51" s="13">
        <v>2</v>
      </c>
      <c r="O51" s="13">
        <v>12</v>
      </c>
    </row>
    <row r="52" spans="1:15" x14ac:dyDescent="0.25">
      <c r="A52" s="14" t="s">
        <v>394</v>
      </c>
      <c r="B52" s="13"/>
      <c r="C52" s="13">
        <v>1</v>
      </c>
      <c r="D52" s="13"/>
      <c r="E52" s="13"/>
      <c r="F52" s="13"/>
      <c r="G52" s="13">
        <v>1</v>
      </c>
      <c r="H52" s="13">
        <v>1</v>
      </c>
      <c r="I52" s="13"/>
      <c r="J52" s="13"/>
      <c r="K52" s="13"/>
      <c r="L52" s="13"/>
      <c r="M52" s="13"/>
      <c r="N52" s="13">
        <v>1</v>
      </c>
      <c r="O52" s="13">
        <v>4</v>
      </c>
    </row>
    <row r="53" spans="1:15" x14ac:dyDescent="0.25">
      <c r="A53" s="14" t="s">
        <v>506</v>
      </c>
      <c r="B53" s="13"/>
      <c r="C53" s="13"/>
      <c r="D53" s="13"/>
      <c r="E53" s="13"/>
      <c r="F53" s="13">
        <v>1</v>
      </c>
      <c r="G53" s="13"/>
      <c r="H53" s="13"/>
      <c r="I53" s="13">
        <v>1</v>
      </c>
      <c r="J53" s="13"/>
      <c r="K53" s="13">
        <v>1</v>
      </c>
      <c r="L53" s="13"/>
      <c r="M53" s="13"/>
      <c r="N53" s="13"/>
      <c r="O53" s="13">
        <v>3</v>
      </c>
    </row>
    <row r="54" spans="1:15" x14ac:dyDescent="0.25">
      <c r="A54" s="14" t="s">
        <v>483</v>
      </c>
      <c r="B54" s="13"/>
      <c r="C54" s="13"/>
      <c r="D54" s="13"/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/>
      <c r="O54" s="13">
        <v>1</v>
      </c>
    </row>
    <row r="55" spans="1:15" x14ac:dyDescent="0.25">
      <c r="A55" s="14" t="s">
        <v>369</v>
      </c>
      <c r="B55" s="13">
        <v>1</v>
      </c>
      <c r="C55" s="13"/>
      <c r="D55" s="13">
        <v>1</v>
      </c>
      <c r="E55" s="13"/>
      <c r="F55" s="13"/>
      <c r="G55" s="13"/>
      <c r="H55" s="13"/>
      <c r="I55" s="13">
        <v>1</v>
      </c>
      <c r="J55" s="13"/>
      <c r="K55" s="13"/>
      <c r="L55" s="13"/>
      <c r="M55" s="13"/>
      <c r="N55" s="13">
        <v>1</v>
      </c>
      <c r="O55" s="13">
        <v>4</v>
      </c>
    </row>
    <row r="56" spans="1:15" x14ac:dyDescent="0.25">
      <c r="A56" s="14" t="s">
        <v>59</v>
      </c>
      <c r="B56" s="13"/>
      <c r="C56" s="13">
        <v>2</v>
      </c>
      <c r="D56" s="13"/>
      <c r="E56" s="13"/>
      <c r="F56" s="13">
        <v>2</v>
      </c>
      <c r="G56" s="13">
        <v>1</v>
      </c>
      <c r="H56" s="13">
        <v>2</v>
      </c>
      <c r="I56" s="13">
        <v>3</v>
      </c>
      <c r="J56" s="13">
        <v>1</v>
      </c>
      <c r="K56" s="13">
        <v>1</v>
      </c>
      <c r="L56" s="13">
        <v>1</v>
      </c>
      <c r="M56" s="13"/>
      <c r="N56" s="13">
        <v>2</v>
      </c>
      <c r="O56" s="13">
        <v>15</v>
      </c>
    </row>
    <row r="57" spans="1:15" x14ac:dyDescent="0.25">
      <c r="A57" s="14" t="s">
        <v>337</v>
      </c>
      <c r="B57" s="13">
        <v>1</v>
      </c>
      <c r="C57" s="13"/>
      <c r="D57" s="13"/>
      <c r="E57" s="13"/>
      <c r="F57" s="13"/>
      <c r="G57" s="13"/>
      <c r="H57" s="13">
        <v>1</v>
      </c>
      <c r="I57" s="13"/>
      <c r="J57" s="13">
        <v>1</v>
      </c>
      <c r="K57" s="13">
        <v>1</v>
      </c>
      <c r="L57" s="13"/>
      <c r="M57" s="13"/>
      <c r="N57" s="13"/>
      <c r="O57" s="13">
        <v>4</v>
      </c>
    </row>
    <row r="58" spans="1:15" x14ac:dyDescent="0.25">
      <c r="A58" s="14" t="s">
        <v>574</v>
      </c>
      <c r="B58" s="13"/>
      <c r="C58" s="13"/>
      <c r="D58" s="13"/>
      <c r="E58" s="13"/>
      <c r="F58" s="13"/>
      <c r="G58" s="13"/>
      <c r="H58" s="13"/>
      <c r="I58" s="13"/>
      <c r="J58" s="13">
        <v>1</v>
      </c>
      <c r="K58" s="13"/>
      <c r="L58" s="13"/>
      <c r="M58" s="13"/>
      <c r="N58" s="13"/>
      <c r="O58" s="13">
        <v>1</v>
      </c>
    </row>
    <row r="59" spans="1:15" x14ac:dyDescent="0.25">
      <c r="A59" s="14" t="s">
        <v>79</v>
      </c>
      <c r="B59" s="13">
        <v>1</v>
      </c>
      <c r="C59" s="13">
        <v>2</v>
      </c>
      <c r="D59" s="13"/>
      <c r="E59" s="13"/>
      <c r="F59" s="13">
        <v>1</v>
      </c>
      <c r="G59" s="13">
        <v>3</v>
      </c>
      <c r="H59" s="13"/>
      <c r="I59" s="13">
        <v>3</v>
      </c>
      <c r="J59" s="13">
        <v>2</v>
      </c>
      <c r="K59" s="13"/>
      <c r="L59" s="13"/>
      <c r="M59" s="13"/>
      <c r="N59" s="13">
        <v>2</v>
      </c>
      <c r="O59" s="13">
        <v>14</v>
      </c>
    </row>
    <row r="60" spans="1:15" x14ac:dyDescent="0.25">
      <c r="A60" s="14" t="s">
        <v>309</v>
      </c>
      <c r="B60" s="13"/>
      <c r="C60" s="13">
        <v>1</v>
      </c>
      <c r="D60" s="13">
        <v>1</v>
      </c>
      <c r="E60" s="13"/>
      <c r="F60" s="13"/>
      <c r="G60" s="13"/>
      <c r="H60" s="13">
        <v>1</v>
      </c>
      <c r="I60" s="13">
        <v>1</v>
      </c>
      <c r="J60" s="13"/>
      <c r="K60" s="13">
        <v>1</v>
      </c>
      <c r="L60" s="13"/>
      <c r="M60" s="13">
        <v>2</v>
      </c>
      <c r="N60" s="13"/>
      <c r="O60" s="13">
        <v>7</v>
      </c>
    </row>
    <row r="61" spans="1:15" x14ac:dyDescent="0.25">
      <c r="A61" s="14" t="s">
        <v>249</v>
      </c>
      <c r="B61" s="13"/>
      <c r="C61" s="13">
        <v>1</v>
      </c>
      <c r="D61" s="13"/>
      <c r="E61" s="13"/>
      <c r="F61" s="13"/>
      <c r="G61" s="13"/>
      <c r="H61" s="13">
        <v>3</v>
      </c>
      <c r="I61" s="13">
        <v>1</v>
      </c>
      <c r="J61" s="13"/>
      <c r="K61" s="13">
        <v>1</v>
      </c>
      <c r="L61" s="13"/>
      <c r="M61" s="13">
        <v>1</v>
      </c>
      <c r="N61" s="13">
        <v>1</v>
      </c>
      <c r="O61" s="13">
        <v>8</v>
      </c>
    </row>
    <row r="62" spans="1:15" x14ac:dyDescent="0.25">
      <c r="A62" s="14" t="s">
        <v>1893</v>
      </c>
      <c r="B62" s="13"/>
      <c r="C62" s="13"/>
      <c r="D62" s="13">
        <v>1</v>
      </c>
      <c r="E62" s="13"/>
      <c r="F62" s="13"/>
      <c r="G62" s="13">
        <v>1</v>
      </c>
      <c r="H62" s="13">
        <v>1</v>
      </c>
      <c r="I62" s="13"/>
      <c r="J62" s="13"/>
      <c r="K62" s="13"/>
      <c r="L62" s="13"/>
      <c r="M62" s="13"/>
      <c r="N62" s="13"/>
      <c r="O62" s="13">
        <v>3</v>
      </c>
    </row>
    <row r="63" spans="1:15" x14ac:dyDescent="0.25">
      <c r="A63" s="3" t="s">
        <v>375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14" t="s">
        <v>227</v>
      </c>
      <c r="B64" s="13"/>
      <c r="C64" s="13"/>
      <c r="D64" s="13">
        <v>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>
        <v>1</v>
      </c>
    </row>
    <row r="65" spans="1:15" x14ac:dyDescent="0.25">
      <c r="A65" s="3" t="s">
        <v>45</v>
      </c>
      <c r="B65" s="13">
        <v>3</v>
      </c>
      <c r="C65" s="13">
        <v>8</v>
      </c>
      <c r="D65" s="13">
        <v>5</v>
      </c>
      <c r="E65" s="13">
        <v>2</v>
      </c>
      <c r="F65" s="13">
        <v>6</v>
      </c>
      <c r="G65" s="13">
        <v>2</v>
      </c>
      <c r="H65" s="13">
        <v>6</v>
      </c>
      <c r="I65" s="13">
        <v>18</v>
      </c>
      <c r="J65" s="13">
        <v>5</v>
      </c>
      <c r="K65" s="13">
        <v>2</v>
      </c>
      <c r="L65" s="13"/>
      <c r="M65" s="13">
        <v>1</v>
      </c>
      <c r="N65" s="13">
        <v>16</v>
      </c>
      <c r="O65" s="13">
        <v>74</v>
      </c>
    </row>
    <row r="66" spans="1:15" x14ac:dyDescent="0.25">
      <c r="A66" s="14" t="s">
        <v>304</v>
      </c>
      <c r="B66" s="13"/>
      <c r="C66" s="13">
        <v>2</v>
      </c>
      <c r="D66" s="13">
        <v>1</v>
      </c>
      <c r="E66" s="13">
        <v>1</v>
      </c>
      <c r="F66" s="13">
        <v>1</v>
      </c>
      <c r="G66" s="13"/>
      <c r="H66" s="13"/>
      <c r="I66" s="13">
        <v>3</v>
      </c>
      <c r="J66" s="13"/>
      <c r="K66" s="13"/>
      <c r="L66" s="13"/>
      <c r="M66" s="13"/>
      <c r="N66" s="13">
        <v>2</v>
      </c>
      <c r="O66" s="13">
        <v>10</v>
      </c>
    </row>
    <row r="67" spans="1:15" x14ac:dyDescent="0.25">
      <c r="A67" s="14" t="s">
        <v>465</v>
      </c>
      <c r="B67" s="13"/>
      <c r="C67" s="13">
        <v>1</v>
      </c>
      <c r="D67" s="13"/>
      <c r="E67" s="13"/>
      <c r="F67" s="13">
        <v>1</v>
      </c>
      <c r="G67" s="13"/>
      <c r="H67" s="13">
        <v>1</v>
      </c>
      <c r="I67" s="13">
        <v>1</v>
      </c>
      <c r="J67" s="13"/>
      <c r="K67" s="13"/>
      <c r="L67" s="13"/>
      <c r="M67" s="13"/>
      <c r="N67" s="13"/>
      <c r="O67" s="13">
        <v>4</v>
      </c>
    </row>
    <row r="68" spans="1:15" x14ac:dyDescent="0.25">
      <c r="A68" s="14" t="s">
        <v>495</v>
      </c>
      <c r="B68" s="13"/>
      <c r="C68" s="13"/>
      <c r="D68" s="13"/>
      <c r="E68" s="13"/>
      <c r="F68" s="13">
        <v>1</v>
      </c>
      <c r="G68" s="13"/>
      <c r="H68" s="13"/>
      <c r="I68" s="13">
        <v>1</v>
      </c>
      <c r="J68" s="13"/>
      <c r="K68" s="13"/>
      <c r="L68" s="13"/>
      <c r="M68" s="13"/>
      <c r="N68" s="13"/>
      <c r="O68" s="13">
        <v>2</v>
      </c>
    </row>
    <row r="69" spans="1:15" x14ac:dyDescent="0.25">
      <c r="A69" s="14" t="s">
        <v>140</v>
      </c>
      <c r="B69" s="13"/>
      <c r="C69" s="13">
        <v>1</v>
      </c>
      <c r="D69" s="13"/>
      <c r="E69" s="13"/>
      <c r="F69" s="13">
        <v>1</v>
      </c>
      <c r="G69" s="13"/>
      <c r="H69" s="13">
        <v>1</v>
      </c>
      <c r="I69" s="13">
        <v>3</v>
      </c>
      <c r="J69" s="13">
        <v>1</v>
      </c>
      <c r="K69" s="13"/>
      <c r="L69" s="13"/>
      <c r="M69" s="13"/>
      <c r="N69" s="13">
        <v>2</v>
      </c>
      <c r="O69" s="13">
        <v>9</v>
      </c>
    </row>
    <row r="70" spans="1:15" x14ac:dyDescent="0.25">
      <c r="A70" s="14" t="s">
        <v>603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>
        <v>1</v>
      </c>
      <c r="O70" s="13">
        <v>1</v>
      </c>
    </row>
    <row r="71" spans="1:15" x14ac:dyDescent="0.25">
      <c r="A71" s="14" t="s">
        <v>170</v>
      </c>
      <c r="B71" s="13">
        <v>1</v>
      </c>
      <c r="C71" s="13">
        <v>1</v>
      </c>
      <c r="D71" s="13">
        <v>1</v>
      </c>
      <c r="E71" s="13"/>
      <c r="F71" s="13"/>
      <c r="G71" s="13"/>
      <c r="H71" s="13">
        <v>1</v>
      </c>
      <c r="I71" s="13">
        <v>2</v>
      </c>
      <c r="J71" s="13"/>
      <c r="K71" s="13"/>
      <c r="L71" s="13"/>
      <c r="M71" s="13"/>
      <c r="N71" s="13">
        <v>2</v>
      </c>
      <c r="O71" s="13">
        <v>8</v>
      </c>
    </row>
    <row r="72" spans="1:15" x14ac:dyDescent="0.25">
      <c r="A72" s="14" t="s">
        <v>160</v>
      </c>
      <c r="B72" s="13"/>
      <c r="C72" s="13"/>
      <c r="D72" s="13">
        <v>1</v>
      </c>
      <c r="E72" s="13"/>
      <c r="F72" s="13"/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/>
      <c r="M72" s="13"/>
      <c r="N72" s="13">
        <v>2</v>
      </c>
      <c r="O72" s="13">
        <v>8</v>
      </c>
    </row>
    <row r="73" spans="1:15" x14ac:dyDescent="0.25">
      <c r="A73" s="14" t="s">
        <v>138</v>
      </c>
      <c r="B73" s="13"/>
      <c r="C73" s="13"/>
      <c r="D73" s="13"/>
      <c r="E73" s="13"/>
      <c r="F73" s="13">
        <v>1</v>
      </c>
      <c r="G73" s="13"/>
      <c r="H73" s="13"/>
      <c r="I73" s="13">
        <v>3</v>
      </c>
      <c r="J73" s="13">
        <v>2</v>
      </c>
      <c r="K73" s="13">
        <v>1</v>
      </c>
      <c r="L73" s="13"/>
      <c r="M73" s="13"/>
      <c r="N73" s="13">
        <v>3</v>
      </c>
      <c r="O73" s="13">
        <v>10</v>
      </c>
    </row>
    <row r="74" spans="1:15" x14ac:dyDescent="0.25">
      <c r="A74" s="14" t="s">
        <v>510</v>
      </c>
      <c r="B74" s="13"/>
      <c r="C74" s="13"/>
      <c r="D74" s="13">
        <v>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>
        <v>1</v>
      </c>
    </row>
    <row r="75" spans="1:15" x14ac:dyDescent="0.25">
      <c r="A75" s="14" t="s">
        <v>582</v>
      </c>
      <c r="B75" s="13"/>
      <c r="C75" s="13"/>
      <c r="D75" s="13"/>
      <c r="E75" s="13"/>
      <c r="F75" s="13"/>
      <c r="G75" s="13"/>
      <c r="H75" s="13"/>
      <c r="I75" s="13"/>
      <c r="J75" s="13">
        <v>1</v>
      </c>
      <c r="K75" s="13"/>
      <c r="L75" s="13"/>
      <c r="M75" s="13"/>
      <c r="N75" s="13"/>
      <c r="O75" s="13">
        <v>1</v>
      </c>
    </row>
    <row r="76" spans="1:15" x14ac:dyDescent="0.25">
      <c r="A76" s="14" t="s">
        <v>256</v>
      </c>
      <c r="B76" s="13"/>
      <c r="C76" s="13"/>
      <c r="D76" s="13">
        <v>1</v>
      </c>
      <c r="E76" s="13"/>
      <c r="F76" s="13"/>
      <c r="G76" s="13"/>
      <c r="H76" s="13"/>
      <c r="I76" s="13">
        <v>1</v>
      </c>
      <c r="J76" s="13"/>
      <c r="K76" s="13"/>
      <c r="L76" s="13"/>
      <c r="M76" s="13"/>
      <c r="N76" s="13"/>
      <c r="O76" s="13">
        <v>2</v>
      </c>
    </row>
    <row r="77" spans="1:15" x14ac:dyDescent="0.25">
      <c r="A77" s="14" t="s">
        <v>44</v>
      </c>
      <c r="B77" s="13">
        <v>1</v>
      </c>
      <c r="C77" s="13">
        <v>3</v>
      </c>
      <c r="D77" s="13"/>
      <c r="E77" s="13">
        <v>1</v>
      </c>
      <c r="F77" s="13">
        <v>1</v>
      </c>
      <c r="G77" s="13">
        <v>1</v>
      </c>
      <c r="H77" s="13">
        <v>2</v>
      </c>
      <c r="I77" s="13">
        <v>3</v>
      </c>
      <c r="J77" s="13"/>
      <c r="K77" s="13"/>
      <c r="L77" s="13"/>
      <c r="M77" s="13">
        <v>1</v>
      </c>
      <c r="N77" s="13">
        <v>4</v>
      </c>
      <c r="O77" s="13">
        <v>17</v>
      </c>
    </row>
    <row r="78" spans="1:15" x14ac:dyDescent="0.25">
      <c r="A78" s="14" t="s">
        <v>743</v>
      </c>
      <c r="B78" s="13">
        <v>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>
        <v>1</v>
      </c>
    </row>
    <row r="79" spans="1:15" x14ac:dyDescent="0.25">
      <c r="A79" s="3" t="s">
        <v>64</v>
      </c>
      <c r="B79" s="13">
        <v>11</v>
      </c>
      <c r="C79" s="13">
        <v>7</v>
      </c>
      <c r="D79" s="13">
        <v>6</v>
      </c>
      <c r="E79" s="13"/>
      <c r="F79" s="13">
        <v>6</v>
      </c>
      <c r="G79" s="13">
        <v>5</v>
      </c>
      <c r="H79" s="13">
        <v>11</v>
      </c>
      <c r="I79" s="13">
        <v>15</v>
      </c>
      <c r="J79" s="13">
        <v>6</v>
      </c>
      <c r="K79" s="13">
        <v>3</v>
      </c>
      <c r="L79" s="13">
        <v>4</v>
      </c>
      <c r="M79" s="13">
        <v>2</v>
      </c>
      <c r="N79" s="13">
        <v>14</v>
      </c>
      <c r="O79" s="13">
        <v>90</v>
      </c>
    </row>
    <row r="80" spans="1:15" x14ac:dyDescent="0.25">
      <c r="A80" s="14" t="s">
        <v>107</v>
      </c>
      <c r="B80" s="13">
        <v>1</v>
      </c>
      <c r="C80" s="13">
        <v>1</v>
      </c>
      <c r="D80" s="13"/>
      <c r="E80" s="13"/>
      <c r="F80" s="13"/>
      <c r="G80" s="13">
        <v>1</v>
      </c>
      <c r="H80" s="13">
        <v>1</v>
      </c>
      <c r="I80" s="13">
        <v>3</v>
      </c>
      <c r="J80" s="13"/>
      <c r="K80" s="13">
        <v>1</v>
      </c>
      <c r="L80" s="13"/>
      <c r="M80" s="13"/>
      <c r="N80" s="13">
        <v>1</v>
      </c>
      <c r="O80" s="13">
        <v>9</v>
      </c>
    </row>
    <row r="81" spans="1:15" x14ac:dyDescent="0.25">
      <c r="A81" s="14" t="s">
        <v>181</v>
      </c>
      <c r="B81" s="13"/>
      <c r="C81" s="13">
        <v>1</v>
      </c>
      <c r="D81" s="13">
        <v>1</v>
      </c>
      <c r="E81" s="13"/>
      <c r="F81" s="13"/>
      <c r="G81" s="13">
        <v>1</v>
      </c>
      <c r="H81" s="13"/>
      <c r="I81" s="13">
        <v>1</v>
      </c>
      <c r="J81" s="13">
        <v>1</v>
      </c>
      <c r="K81" s="13"/>
      <c r="L81" s="13">
        <v>1</v>
      </c>
      <c r="M81" s="13"/>
      <c r="N81" s="13">
        <v>1</v>
      </c>
      <c r="O81" s="13">
        <v>7</v>
      </c>
    </row>
    <row r="82" spans="1:15" x14ac:dyDescent="0.25">
      <c r="A82" s="14" t="s">
        <v>354</v>
      </c>
      <c r="B82" s="13">
        <v>1</v>
      </c>
      <c r="C82" s="13">
        <v>1</v>
      </c>
      <c r="D82" s="13"/>
      <c r="E82" s="13"/>
      <c r="F82" s="13"/>
      <c r="G82" s="13"/>
      <c r="H82" s="13">
        <v>1</v>
      </c>
      <c r="I82" s="13"/>
      <c r="J82" s="13"/>
      <c r="K82" s="13"/>
      <c r="L82" s="13"/>
      <c r="M82" s="13"/>
      <c r="N82" s="13"/>
      <c r="O82" s="13">
        <v>3</v>
      </c>
    </row>
    <row r="83" spans="1:15" x14ac:dyDescent="0.25">
      <c r="A83" s="14" t="s">
        <v>86</v>
      </c>
      <c r="B83" s="13">
        <v>1</v>
      </c>
      <c r="C83" s="13">
        <v>1</v>
      </c>
      <c r="D83" s="13"/>
      <c r="E83" s="13"/>
      <c r="F83" s="13">
        <v>1</v>
      </c>
      <c r="G83" s="13"/>
      <c r="H83" s="13">
        <v>2</v>
      </c>
      <c r="I83" s="13">
        <v>3</v>
      </c>
      <c r="J83" s="13">
        <v>1</v>
      </c>
      <c r="K83" s="13"/>
      <c r="L83" s="13"/>
      <c r="M83" s="13"/>
      <c r="N83" s="13">
        <v>4</v>
      </c>
      <c r="O83" s="13">
        <v>13</v>
      </c>
    </row>
    <row r="84" spans="1:15" x14ac:dyDescent="0.25">
      <c r="A84" s="14" t="s">
        <v>83</v>
      </c>
      <c r="B84" s="13">
        <v>2</v>
      </c>
      <c r="C84" s="13">
        <v>1</v>
      </c>
      <c r="D84" s="13">
        <v>2</v>
      </c>
      <c r="E84" s="13"/>
      <c r="F84" s="13">
        <v>1</v>
      </c>
      <c r="G84" s="13">
        <v>2</v>
      </c>
      <c r="H84" s="13">
        <v>2</v>
      </c>
      <c r="I84" s="13">
        <v>3</v>
      </c>
      <c r="J84" s="13">
        <v>2</v>
      </c>
      <c r="K84" s="13">
        <v>1</v>
      </c>
      <c r="L84" s="13"/>
      <c r="M84" s="13"/>
      <c r="N84" s="13"/>
      <c r="O84" s="13">
        <v>16</v>
      </c>
    </row>
    <row r="85" spans="1:15" x14ac:dyDescent="0.25">
      <c r="A85" s="14" t="s">
        <v>63</v>
      </c>
      <c r="B85" s="13">
        <v>1</v>
      </c>
      <c r="C85" s="13"/>
      <c r="D85" s="13"/>
      <c r="E85" s="13"/>
      <c r="F85" s="13"/>
      <c r="G85" s="13"/>
      <c r="H85" s="13">
        <v>1</v>
      </c>
      <c r="I85" s="13">
        <v>2</v>
      </c>
      <c r="J85" s="13"/>
      <c r="K85" s="13"/>
      <c r="L85" s="13">
        <v>1</v>
      </c>
      <c r="M85" s="13">
        <v>1</v>
      </c>
      <c r="N85" s="13">
        <v>2</v>
      </c>
      <c r="O85" s="13">
        <v>8</v>
      </c>
    </row>
    <row r="86" spans="1:15" x14ac:dyDescent="0.25">
      <c r="A86" s="14" t="s">
        <v>74</v>
      </c>
      <c r="B86" s="13">
        <v>1</v>
      </c>
      <c r="C86" s="13">
        <v>1</v>
      </c>
      <c r="D86" s="13">
        <v>1</v>
      </c>
      <c r="E86" s="13"/>
      <c r="F86" s="13">
        <v>2</v>
      </c>
      <c r="G86" s="13">
        <v>1</v>
      </c>
      <c r="H86" s="13">
        <v>2</v>
      </c>
      <c r="I86" s="13"/>
      <c r="J86" s="13"/>
      <c r="K86" s="13">
        <v>1</v>
      </c>
      <c r="L86" s="13"/>
      <c r="M86" s="13"/>
      <c r="N86" s="13">
        <v>2</v>
      </c>
      <c r="O86" s="13">
        <v>11</v>
      </c>
    </row>
    <row r="87" spans="1:15" x14ac:dyDescent="0.25">
      <c r="A87" s="14" t="s">
        <v>267</v>
      </c>
      <c r="B87" s="13">
        <v>1</v>
      </c>
      <c r="C87" s="13"/>
      <c r="D87" s="13"/>
      <c r="E87" s="13"/>
      <c r="F87" s="13"/>
      <c r="G87" s="13"/>
      <c r="H87" s="13"/>
      <c r="I87" s="13"/>
      <c r="J87" s="13">
        <v>1</v>
      </c>
      <c r="K87" s="13"/>
      <c r="L87" s="13"/>
      <c r="M87" s="13"/>
      <c r="N87" s="13"/>
      <c r="O87" s="13">
        <v>2</v>
      </c>
    </row>
    <row r="88" spans="1:15" x14ac:dyDescent="0.25">
      <c r="A88" s="14" t="s">
        <v>95</v>
      </c>
      <c r="B88" s="13">
        <v>2</v>
      </c>
      <c r="C88" s="13"/>
      <c r="D88" s="13">
        <v>1</v>
      </c>
      <c r="E88" s="13"/>
      <c r="F88" s="13">
        <v>2</v>
      </c>
      <c r="G88" s="13"/>
      <c r="H88" s="13">
        <v>1</v>
      </c>
      <c r="I88" s="13">
        <v>2</v>
      </c>
      <c r="J88" s="13">
        <v>1</v>
      </c>
      <c r="K88" s="13"/>
      <c r="L88" s="13"/>
      <c r="M88" s="13"/>
      <c r="N88" s="13">
        <v>2</v>
      </c>
      <c r="O88" s="13">
        <v>11</v>
      </c>
    </row>
    <row r="89" spans="1:15" x14ac:dyDescent="0.25">
      <c r="A89" s="14" t="s">
        <v>538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>
        <v>1</v>
      </c>
      <c r="M89" s="13"/>
      <c r="N89" s="13">
        <v>1</v>
      </c>
      <c r="O89" s="13">
        <v>2</v>
      </c>
    </row>
    <row r="90" spans="1:15" x14ac:dyDescent="0.25">
      <c r="A90" s="14" t="s">
        <v>306</v>
      </c>
      <c r="B90" s="13"/>
      <c r="C90" s="13"/>
      <c r="D90" s="13">
        <v>1</v>
      </c>
      <c r="E90" s="13"/>
      <c r="F90" s="13"/>
      <c r="G90" s="13"/>
      <c r="H90" s="13"/>
      <c r="I90" s="13">
        <v>1</v>
      </c>
      <c r="J90" s="13"/>
      <c r="K90" s="13"/>
      <c r="L90" s="13">
        <v>1</v>
      </c>
      <c r="M90" s="13">
        <v>1</v>
      </c>
      <c r="N90" s="13"/>
      <c r="O90" s="13">
        <v>4</v>
      </c>
    </row>
    <row r="91" spans="1:15" x14ac:dyDescent="0.25">
      <c r="A91" s="14" t="s">
        <v>1898</v>
      </c>
      <c r="B91" s="13">
        <v>1</v>
      </c>
      <c r="C91" s="13">
        <v>1</v>
      </c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4</v>
      </c>
    </row>
    <row r="92" spans="1:15" x14ac:dyDescent="0.25">
      <c r="A92" s="3" t="s">
        <v>153</v>
      </c>
      <c r="B92" s="13">
        <v>1</v>
      </c>
      <c r="C92" s="13"/>
      <c r="D92" s="13"/>
      <c r="E92" s="13"/>
      <c r="F92" s="13">
        <v>1</v>
      </c>
      <c r="G92" s="13"/>
      <c r="H92" s="13">
        <v>3</v>
      </c>
      <c r="I92" s="13">
        <v>1</v>
      </c>
      <c r="J92" s="13">
        <v>1</v>
      </c>
      <c r="K92" s="13"/>
      <c r="L92" s="13">
        <v>1</v>
      </c>
      <c r="M92" s="13"/>
      <c r="N92" s="13">
        <v>3</v>
      </c>
      <c r="O92" s="13">
        <v>11</v>
      </c>
    </row>
    <row r="93" spans="1:15" x14ac:dyDescent="0.25">
      <c r="A93" s="14" t="s">
        <v>412</v>
      </c>
      <c r="B93" s="13">
        <v>1</v>
      </c>
      <c r="C93" s="13"/>
      <c r="D93" s="13"/>
      <c r="E93" s="13"/>
      <c r="F93" s="13"/>
      <c r="G93" s="13"/>
      <c r="H93" s="13">
        <v>1</v>
      </c>
      <c r="I93" s="13"/>
      <c r="J93" s="13"/>
      <c r="K93" s="13"/>
      <c r="L93" s="13"/>
      <c r="M93" s="13"/>
      <c r="N93" s="13">
        <v>1</v>
      </c>
      <c r="O93" s="13">
        <v>3</v>
      </c>
    </row>
    <row r="94" spans="1:15" x14ac:dyDescent="0.25">
      <c r="A94" s="14" t="s">
        <v>152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>
        <v>1</v>
      </c>
      <c r="M94" s="13"/>
      <c r="N94" s="13">
        <v>1</v>
      </c>
      <c r="O94" s="13">
        <v>2</v>
      </c>
    </row>
    <row r="95" spans="1:15" x14ac:dyDescent="0.25">
      <c r="A95" s="14" t="s">
        <v>176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>
        <v>1</v>
      </c>
      <c r="O95" s="13">
        <v>1</v>
      </c>
    </row>
    <row r="96" spans="1:15" x14ac:dyDescent="0.25">
      <c r="A96" s="14" t="s">
        <v>540</v>
      </c>
      <c r="B96" s="13"/>
      <c r="C96" s="13"/>
      <c r="D96" s="13"/>
      <c r="E96" s="13"/>
      <c r="F96" s="13"/>
      <c r="G96" s="13"/>
      <c r="H96" s="13">
        <v>1</v>
      </c>
      <c r="I96" s="13">
        <v>1</v>
      </c>
      <c r="J96" s="13"/>
      <c r="K96" s="13"/>
      <c r="L96" s="13"/>
      <c r="M96" s="13"/>
      <c r="N96" s="13"/>
      <c r="O96" s="13">
        <v>2</v>
      </c>
    </row>
    <row r="97" spans="1:15" x14ac:dyDescent="0.25">
      <c r="A97" s="14" t="s">
        <v>227</v>
      </c>
      <c r="B97" s="13"/>
      <c r="C97" s="13"/>
      <c r="D97" s="13"/>
      <c r="E97" s="13"/>
      <c r="F97" s="13">
        <v>1</v>
      </c>
      <c r="G97" s="13"/>
      <c r="H97" s="13">
        <v>1</v>
      </c>
      <c r="I97" s="13"/>
      <c r="J97" s="13"/>
      <c r="K97" s="13"/>
      <c r="L97" s="13"/>
      <c r="M97" s="13"/>
      <c r="N97" s="13"/>
      <c r="O97" s="13">
        <v>2</v>
      </c>
    </row>
    <row r="98" spans="1:15" x14ac:dyDescent="0.25">
      <c r="A98" s="14" t="s">
        <v>2018</v>
      </c>
      <c r="B98" s="13"/>
      <c r="C98" s="13"/>
      <c r="D98" s="13"/>
      <c r="E98" s="13"/>
      <c r="F98" s="13"/>
      <c r="G98" s="13"/>
      <c r="H98" s="13"/>
      <c r="I98" s="13"/>
      <c r="J98" s="13">
        <v>1</v>
      </c>
      <c r="K98" s="13"/>
      <c r="L98" s="13"/>
      <c r="M98" s="13"/>
      <c r="N98" s="13"/>
      <c r="O98" s="13">
        <v>1</v>
      </c>
    </row>
    <row r="99" spans="1:15" x14ac:dyDescent="0.25">
      <c r="A99" s="3" t="s">
        <v>67</v>
      </c>
      <c r="B99" s="13"/>
      <c r="C99" s="13">
        <v>3</v>
      </c>
      <c r="D99" s="13">
        <v>1</v>
      </c>
      <c r="E99" s="13"/>
      <c r="F99" s="13">
        <v>1</v>
      </c>
      <c r="G99" s="13"/>
      <c r="H99" s="13">
        <v>4</v>
      </c>
      <c r="I99" s="13">
        <v>2</v>
      </c>
      <c r="J99" s="13">
        <v>2</v>
      </c>
      <c r="K99" s="13">
        <v>1</v>
      </c>
      <c r="L99" s="13">
        <v>1</v>
      </c>
      <c r="M99" s="13"/>
      <c r="N99" s="13">
        <v>2</v>
      </c>
      <c r="O99" s="13">
        <v>17</v>
      </c>
    </row>
    <row r="100" spans="1:15" x14ac:dyDescent="0.25">
      <c r="A100" s="14" t="s">
        <v>67</v>
      </c>
      <c r="B100" s="13"/>
      <c r="C100" s="13">
        <v>3</v>
      </c>
      <c r="D100" s="13">
        <v>1</v>
      </c>
      <c r="E100" s="13"/>
      <c r="F100" s="13">
        <v>1</v>
      </c>
      <c r="G100" s="13"/>
      <c r="H100" s="13">
        <v>4</v>
      </c>
      <c r="I100" s="13">
        <v>2</v>
      </c>
      <c r="J100" s="13">
        <v>2</v>
      </c>
      <c r="K100" s="13">
        <v>1</v>
      </c>
      <c r="L100" s="13">
        <v>1</v>
      </c>
      <c r="M100" s="13"/>
      <c r="N100" s="13">
        <v>2</v>
      </c>
      <c r="O100" s="13">
        <v>17</v>
      </c>
    </row>
    <row r="101" spans="1:15" x14ac:dyDescent="0.25">
      <c r="A101" s="3" t="s">
        <v>1137</v>
      </c>
      <c r="B101" s="13">
        <v>29</v>
      </c>
      <c r="C101" s="13">
        <v>36</v>
      </c>
      <c r="D101" s="13">
        <v>25</v>
      </c>
      <c r="E101" s="13">
        <v>3</v>
      </c>
      <c r="F101" s="13">
        <v>27</v>
      </c>
      <c r="G101" s="13">
        <v>20</v>
      </c>
      <c r="H101" s="13">
        <v>48</v>
      </c>
      <c r="I101" s="13">
        <v>74</v>
      </c>
      <c r="J101" s="13">
        <v>27</v>
      </c>
      <c r="K101" s="13">
        <v>18</v>
      </c>
      <c r="L101" s="13">
        <v>10</v>
      </c>
      <c r="M101" s="13">
        <v>11</v>
      </c>
      <c r="N101" s="13">
        <v>57</v>
      </c>
      <c r="O101" s="13">
        <v>385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2164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2048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1887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1893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0"/>
      <c r="N3" s="40"/>
      <c r="O3" s="40"/>
      <c r="P3" s="40"/>
      <c r="Q3" s="40"/>
      <c r="R3" s="40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0"/>
      <c r="N4" s="40"/>
      <c r="O4" s="40"/>
      <c r="P4" s="40"/>
      <c r="Q4" s="40"/>
      <c r="R4" s="40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0"/>
      <c r="N5" s="40"/>
      <c r="O5" s="40"/>
      <c r="P5" s="40"/>
      <c r="Q5" s="40"/>
      <c r="R5" s="40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0"/>
      <c r="N6" s="40"/>
      <c r="O6" s="40"/>
      <c r="P6" s="40"/>
      <c r="Q6" s="40"/>
      <c r="R6" s="40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0"/>
      <c r="N7" s="40"/>
      <c r="O7" s="40"/>
      <c r="P7" s="40"/>
      <c r="Q7" s="40"/>
      <c r="R7" s="40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0"/>
      <c r="N8" s="40"/>
      <c r="O8" s="40"/>
      <c r="P8" s="40"/>
      <c r="Q8" s="40"/>
      <c r="R8" s="40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3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0"/>
      <c r="N9" s="40"/>
      <c r="O9" s="40"/>
      <c r="P9" s="40"/>
      <c r="Q9" s="40"/>
      <c r="R9" s="40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3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3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3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>
        <f>VLOOKUP(A:A,'1级数据'!A:D,4,FALSE)</f>
        <v>3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3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3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3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3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3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3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3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3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3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3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3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3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>
        <f>VLOOKUP(A:A,'1级数据'!A:D,4,FALSE)</f>
        <v>1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3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3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3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Z. IBRAHIMOVIĆ</v>
      </c>
      <c r="C86" s="11" t="str">
        <f>VLOOKUP(A:A,'1级数据'!A:C,3,FALSE)</f>
        <v>中锋</v>
      </c>
      <c r="D86" s="10" t="e">
        <f>VLOOKUP(A:A,'1级数据'!A:D,4,FALSE)</f>
        <v>#N/A</v>
      </c>
      <c r="E86" s="12">
        <f>VLOOKUP(A:A,'1级数据'!A:L,12,FALSE)</f>
        <v>85</v>
      </c>
      <c r="F86" s="10">
        <f>'1级数据'!O86*0.2+'1级数据'!T86*0.4+'1级数据'!Z86*0.2+'1级数据'!W86*0.2</f>
        <v>77.400000000000006</v>
      </c>
      <c r="G86" s="10">
        <f>AVERAGE('1级数据'!P86,'1级数据'!Q86)</f>
        <v>81.5</v>
      </c>
      <c r="H86" s="10">
        <f>AVERAGE('1级数据'!AA86,'1级数据'!AB86)</f>
        <v>79</v>
      </c>
      <c r="I86" s="10">
        <f>IF('1级数据'!C86="门将",AVERAGE('1级数据'!AG86,'1级数据'!AH86,'1级数据'!AI86,'1级数据'!AJ86,'1级数据'!AK86),AVERAGE('1级数据'!X86,'1级数据'!Y86))</f>
        <v>74.5</v>
      </c>
      <c r="J86" s="10">
        <f>'1级数据'!AC86*0.2+'1级数据'!AD86*0.3+'1级数据'!AE86*0.2+'1级数据'!AF86*0.3</f>
        <v>68.5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B. MATUIDI</v>
      </c>
      <c r="C87" s="11" t="str">
        <f>VLOOKUP(A:A,'1级数据'!A:C,3,FALSE)</f>
        <v>中前卫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75.599999999999994</v>
      </c>
      <c r="G87" s="10">
        <f>AVERAGE('1级数据'!P87,'1级数据'!Q87)</f>
        <v>78</v>
      </c>
      <c r="H87" s="10">
        <f>AVERAGE('1级数据'!AA87,'1级数据'!AB87)</f>
        <v>80.5</v>
      </c>
      <c r="I87" s="10">
        <f>IF('1级数据'!C87="门将",AVERAGE('1级数据'!AG87,'1级数据'!AH87,'1级数据'!AI87,'1级数据'!AJ87,'1级数据'!AK87),AVERAGE('1级数据'!X87,'1级数据'!Y87))</f>
        <v>77.5</v>
      </c>
      <c r="J87" s="10">
        <f>'1级数据'!AC87*0.2+'1级数据'!AD87*0.3+'1级数据'!AE87*0.2+'1级数据'!AF87*0.3</f>
        <v>83.2</v>
      </c>
      <c r="K87" s="10">
        <f>AVERAGE('1级数据'!R87,'1级数据'!S87)</f>
        <v>80</v>
      </c>
    </row>
    <row r="88" spans="1:11" ht="15.75" x14ac:dyDescent="0.25">
      <c r="A88" s="10">
        <v>87</v>
      </c>
      <c r="B88" s="10" t="str">
        <f>VLOOKUP(A:A,'1级数据'!A:B,2,FALSE)</f>
        <v>L. BONUCCI</v>
      </c>
      <c r="C88" s="11" t="str">
        <f>VLOOKUP(A:A,'1级数据'!A:C,3,FALSE)</f>
        <v>中后卫</v>
      </c>
      <c r="D88" s="10">
        <f>VLOOKUP(A:A,'1级数据'!A:D,4,FALSE)</f>
        <v>2</v>
      </c>
      <c r="E88" s="12">
        <f>VLOOKUP(A:A,'1级数据'!A:L,12,FALSE)</f>
        <v>85</v>
      </c>
      <c r="F88" s="10">
        <f>'1级数据'!O88*0.2+'1级数据'!T88*0.4+'1级数据'!Z88*0.2+'1级数据'!W88*0.2</f>
        <v>74.400000000000006</v>
      </c>
      <c r="G88" s="10">
        <f>AVERAGE('1级数据'!P88,'1级数据'!Q88)</f>
        <v>73.5</v>
      </c>
      <c r="H88" s="10">
        <f>AVERAGE('1级数据'!AA88,'1级数据'!AB88)</f>
        <v>81</v>
      </c>
      <c r="I88" s="10">
        <f>IF('1级数据'!C88="门将",AVERAGE('1级数据'!AG88,'1级数据'!AH88,'1级数据'!AI88,'1级数据'!AJ88,'1级数据'!AK88),AVERAGE('1级数据'!X88,'1级数据'!Y88))</f>
        <v>69.5</v>
      </c>
      <c r="J88" s="10">
        <f>'1级数据'!AC88*0.2+'1级数据'!AD88*0.3+'1级数据'!AE88*0.2+'1级数据'!AF88*0.3</f>
        <v>80</v>
      </c>
      <c r="K88" s="10">
        <f>AVERAGE('1级数据'!R88,'1级数据'!S88)</f>
        <v>75</v>
      </c>
    </row>
    <row r="89" spans="1:11" ht="15.75" x14ac:dyDescent="0.25">
      <c r="A89" s="10">
        <v>88</v>
      </c>
      <c r="B89" s="10" t="str">
        <f>VLOOKUP(A:A,'1级数据'!A:B,2,FALSE)</f>
        <v>JAVI MARTÍNEZ</v>
      </c>
      <c r="C89" s="11" t="str">
        <f>VLOOKUP(A:A,'1级数据'!A:C,3,FALSE)</f>
        <v>后腰</v>
      </c>
      <c r="D89" s="10" t="e">
        <f>VLOOKUP(A:A,'1级数据'!A:D,4,FALSE)</f>
        <v>#N/A</v>
      </c>
      <c r="E89" s="12">
        <f>VLOOKUP(A:A,'1级数据'!A:L,12,FALSE)</f>
        <v>85</v>
      </c>
      <c r="F89" s="10">
        <f>'1级数据'!O89*0.2+'1级数据'!T89*0.4+'1级数据'!Z89*0.2+'1级数据'!W89*0.2</f>
        <v>73.599999999999994</v>
      </c>
      <c r="G89" s="10">
        <f>AVERAGE('1级数据'!P89,'1级数据'!Q89)</f>
        <v>79.5</v>
      </c>
      <c r="H89" s="10">
        <f>AVERAGE('1级数据'!AA89,'1级数据'!AB89)</f>
        <v>80</v>
      </c>
      <c r="I89" s="10">
        <f>IF('1级数据'!C89="门将",AVERAGE('1级数据'!AG89,'1级数据'!AH89,'1级数据'!AI89,'1级数据'!AJ89,'1级数据'!AK89),AVERAGE('1级数据'!X89,'1级数据'!Y89))</f>
        <v>67</v>
      </c>
      <c r="J89" s="10">
        <f>'1级数据'!AC89*0.2+'1级数据'!AD89*0.3+'1级数据'!AE89*0.2+'1级数据'!AF89*0.3</f>
        <v>79.8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DAVID LUIZ</v>
      </c>
      <c r="C90" s="11" t="str">
        <f>VLOOKUP(A:A,'1级数据'!A:C,3,FALSE)</f>
        <v>中后卫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75.600000000000009</v>
      </c>
      <c r="G90" s="10">
        <f>AVERAGE('1级数据'!P90,'1级数据'!Q90)</f>
        <v>76.5</v>
      </c>
      <c r="H90" s="10">
        <f>AVERAGE('1级数据'!AA90,'1级数据'!AB90)</f>
        <v>84</v>
      </c>
      <c r="I90" s="10">
        <f>IF('1级数据'!C90="门将",AVERAGE('1级数据'!AG90,'1级数据'!AH90,'1级数据'!AI90,'1级数据'!AJ90,'1级数据'!AK90),AVERAGE('1级数据'!X90,'1级数据'!Y90))</f>
        <v>73.5</v>
      </c>
      <c r="J90" s="10">
        <f>'1级数据'!AC90*0.2+'1级数据'!AD90*0.3+'1级数据'!AE90*0.2+'1级数据'!AF90*0.3</f>
        <v>75.7</v>
      </c>
      <c r="K90" s="10">
        <f>AVERAGE('1级数据'!R90,'1级数据'!S90)</f>
        <v>78.5</v>
      </c>
    </row>
    <row r="91" spans="1:11" ht="15.75" x14ac:dyDescent="0.25">
      <c r="A91" s="10">
        <v>90</v>
      </c>
      <c r="B91" s="10" t="str">
        <f>VLOOKUP(A:A,'1级数据'!A:B,2,FALSE)</f>
        <v>AZPILICUETA</v>
      </c>
      <c r="C91" s="11" t="str">
        <f>VLOOKUP(A:A,'1级数据'!A:C,3,FALSE)</f>
        <v>右后卫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74</v>
      </c>
      <c r="G91" s="10">
        <f>AVERAGE('1级数据'!P91,'1级数据'!Q91)</f>
        <v>74.5</v>
      </c>
      <c r="H91" s="10">
        <f>AVERAGE('1级数据'!AA91,'1级数据'!AB91)</f>
        <v>74.5</v>
      </c>
      <c r="I91" s="10">
        <f>IF('1级数据'!C91="门将",AVERAGE('1级数据'!AG91,'1级数据'!AH91,'1级数据'!AI91,'1级数据'!AJ91,'1级数据'!AK91),AVERAGE('1级数据'!X91,'1级数据'!Y91))</f>
        <v>74</v>
      </c>
      <c r="J91" s="10">
        <f>'1级数据'!AC91*0.2+'1级数据'!AD91*0.3+'1级数据'!AE91*0.2+'1级数据'!AF91*0.3</f>
        <v>85.5</v>
      </c>
      <c r="K91" s="10">
        <f>AVERAGE('1级数据'!R91,'1级数据'!S91)</f>
        <v>73.5</v>
      </c>
    </row>
    <row r="92" spans="1:11" ht="15.75" x14ac:dyDescent="0.25">
      <c r="A92" s="10">
        <v>91</v>
      </c>
      <c r="B92" s="10" t="str">
        <f>VLOOKUP(A:A,'1级数据'!A:B,2,FALSE)</f>
        <v>SOKRATIS</v>
      </c>
      <c r="C92" s="11" t="str">
        <f>VLOOKUP(A:A,'1级数据'!A:C,3,FALSE)</f>
        <v>中后卫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63.800000000000004</v>
      </c>
      <c r="G92" s="10">
        <f>AVERAGE('1级数据'!P92,'1级数据'!Q92)</f>
        <v>63.5</v>
      </c>
      <c r="H92" s="10">
        <f>AVERAGE('1级数据'!AA92,'1级数据'!AB92)</f>
        <v>84</v>
      </c>
      <c r="I92" s="10">
        <f>IF('1级数据'!C92="门将",AVERAGE('1级数据'!AG92,'1级数据'!AH92,'1级数据'!AI92,'1级数据'!AJ92,'1级数据'!AK92),AVERAGE('1级数据'!X92,'1级数据'!Y92))</f>
        <v>68</v>
      </c>
      <c r="J92" s="10">
        <f>'1级数据'!AC92*0.2+'1级数据'!AD92*0.3+'1级数据'!AE92*0.2+'1级数据'!AF92*0.3</f>
        <v>81</v>
      </c>
      <c r="K92" s="10">
        <f>AVERAGE('1级数据'!R92,'1级数据'!S92)</f>
        <v>67.5</v>
      </c>
    </row>
    <row r="93" spans="1:11" ht="15.75" x14ac:dyDescent="0.25">
      <c r="A93" s="10">
        <v>92</v>
      </c>
      <c r="B93" s="10" t="str">
        <f>VLOOKUP(A:A,'1级数据'!A:B,2,FALSE)</f>
        <v>A. SÁNCHEZ</v>
      </c>
      <c r="C93" s="11" t="str">
        <f>VLOOKUP(A:A,'1级数据'!A:C,3,FALSE)</f>
        <v>左边锋</v>
      </c>
      <c r="D93" s="10">
        <f>VLOOKUP(A:A,'1级数据'!A:D,4,FALSE)</f>
        <v>2</v>
      </c>
      <c r="E93" s="12">
        <f>VLOOKUP(A:A,'1级数据'!A:L,12,FALSE)</f>
        <v>85</v>
      </c>
      <c r="F93" s="10">
        <f>'1级数据'!O93*0.2+'1级数据'!T93*0.4+'1级数据'!Z93*0.2+'1级数据'!W93*0.2</f>
        <v>79.8</v>
      </c>
      <c r="G93" s="10">
        <f>AVERAGE('1级数据'!P93,'1级数据'!Q93)</f>
        <v>84.5</v>
      </c>
      <c r="H93" s="10">
        <f>AVERAGE('1级数据'!AA93,'1级数据'!AB93)</f>
        <v>85.5</v>
      </c>
      <c r="I93" s="10">
        <f>IF('1级数据'!C93="门将",AVERAGE('1级数据'!AG93,'1级数据'!AH93,'1级数据'!AI93,'1级数据'!AJ93,'1级数据'!AK93),AVERAGE('1级数据'!X93,'1级数据'!Y93))</f>
        <v>80</v>
      </c>
      <c r="J93" s="10">
        <f>'1级数据'!AC93*0.2+'1级数据'!AD93*0.3+'1级数据'!AE93*0.2+'1级数据'!AF93*0.3</f>
        <v>74.400000000000006</v>
      </c>
      <c r="K93" s="10">
        <f>AVERAGE('1级数据'!R93,'1级数据'!S93)</f>
        <v>78</v>
      </c>
    </row>
    <row r="94" spans="1:11" ht="15.75" x14ac:dyDescent="0.25">
      <c r="A94" s="10">
        <v>93</v>
      </c>
      <c r="B94" s="10" t="str">
        <f>VLOOKUP(A:A,'1级数据'!A:B,2,FALSE)</f>
        <v>DIEGO COSTA</v>
      </c>
      <c r="C94" s="11" t="str">
        <f>VLOOKUP(A:A,'1级数据'!A:C,3,FALSE)</f>
        <v>中锋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71.400000000000006</v>
      </c>
      <c r="G94" s="10">
        <f>AVERAGE('1级数据'!P94,'1级数据'!Q94)</f>
        <v>78.5</v>
      </c>
      <c r="H94" s="10">
        <f>AVERAGE('1级数据'!AA94,'1级数据'!AB94)</f>
        <v>82.5</v>
      </c>
      <c r="I94" s="10">
        <f>IF('1级数据'!C94="门将",AVERAGE('1级数据'!AG94,'1级数据'!AH94,'1级数据'!AI94,'1级数据'!AJ94,'1级数据'!AK94),AVERAGE('1级数据'!X94,'1级数据'!Y94))</f>
        <v>75.5</v>
      </c>
      <c r="J94" s="10">
        <f>'1级数据'!AC94*0.2+'1级数据'!AD94*0.3+'1级数据'!AE94*0.2+'1级数据'!AF94*0.3</f>
        <v>75.599999999999994</v>
      </c>
      <c r="K94" s="10">
        <f>AVERAGE('1级数据'!R94,'1级数据'!S94)</f>
        <v>73</v>
      </c>
    </row>
    <row r="95" spans="1:11" ht="15.75" x14ac:dyDescent="0.25">
      <c r="A95" s="10">
        <v>94</v>
      </c>
      <c r="B95" s="10" t="str">
        <f>VLOOKUP(A:A,'1级数据'!A:B,2,FALSE)</f>
        <v>A. WITSEL</v>
      </c>
      <c r="C95" s="11" t="str">
        <f>VLOOKUP(A:A,'1级数据'!A:C,3,FALSE)</f>
        <v>后腰</v>
      </c>
      <c r="D95" s="10" t="e">
        <f>VLOOKUP(A:A,'1级数据'!A:D,4,FALSE)</f>
        <v>#N/A</v>
      </c>
      <c r="E95" s="12">
        <f>VLOOKUP(A:A,'1级数据'!A:L,12,FALSE)</f>
        <v>85</v>
      </c>
      <c r="F95" s="10">
        <f>'1级数据'!O95*0.2+'1级数据'!T95*0.4+'1级数据'!Z95*0.2+'1级数据'!W95*0.2</f>
        <v>76.800000000000011</v>
      </c>
      <c r="G95" s="10">
        <f>AVERAGE('1级数据'!P95,'1级数据'!Q95)</f>
        <v>82</v>
      </c>
      <c r="H95" s="10">
        <f>AVERAGE('1级数据'!AA95,'1级数据'!AB95)</f>
        <v>78</v>
      </c>
      <c r="I95" s="10">
        <f>IF('1级数据'!C95="门将",AVERAGE('1级数据'!AG95,'1级数据'!AH95,'1级数据'!AI95,'1级数据'!AJ95,'1级数据'!AK95),AVERAGE('1级数据'!X95,'1级数据'!Y95))</f>
        <v>73.5</v>
      </c>
      <c r="J95" s="10">
        <f>'1级数据'!AC95*0.2+'1级数据'!AD95*0.3+'1级数据'!AE95*0.2+'1级数据'!AF95*0.3</f>
        <v>75</v>
      </c>
      <c r="K95" s="10">
        <f>AVERAGE('1级数据'!R95,'1级数据'!S95)</f>
        <v>80</v>
      </c>
    </row>
    <row r="96" spans="1:11" ht="15.75" x14ac:dyDescent="0.25">
      <c r="A96" s="10">
        <v>95</v>
      </c>
      <c r="B96" s="10" t="str">
        <f>VLOOKUP(A:A,'1级数据'!A:B,2,FALSE)</f>
        <v>A. RAMSEY</v>
      </c>
      <c r="C96" s="11" t="str">
        <f>VLOOKUP(A:A,'1级数据'!A:C,3,FALSE)</f>
        <v>中前卫</v>
      </c>
      <c r="D96" s="10">
        <f>VLOOKUP(A:A,'1级数据'!A:D,4,FALSE)</f>
        <v>2</v>
      </c>
      <c r="E96" s="12">
        <f>VLOOKUP(A:A,'1级数据'!A:L,12,FALSE)</f>
        <v>85</v>
      </c>
      <c r="F96" s="10">
        <f>'1级数据'!O96*0.2+'1级数据'!T96*0.4+'1级数据'!Z96*0.2+'1级数据'!W96*0.2</f>
        <v>78.400000000000006</v>
      </c>
      <c r="G96" s="10">
        <f>AVERAGE('1级数据'!P96,'1级数据'!Q96)</f>
        <v>85</v>
      </c>
      <c r="H96" s="10">
        <f>AVERAGE('1级数据'!AA96,'1级数据'!AB96)</f>
        <v>76</v>
      </c>
      <c r="I96" s="10">
        <f>IF('1级数据'!C96="门将",AVERAGE('1级数据'!AG96,'1级数据'!AH96,'1级数据'!AI96,'1级数据'!AJ96,'1级数据'!AK96),AVERAGE('1级数据'!X96,'1级数据'!Y96))</f>
        <v>72</v>
      </c>
      <c r="J96" s="10">
        <f>'1级数据'!AC96*0.2+'1级数据'!AD96*0.3+'1级数据'!AE96*0.2+'1级数据'!AF96*0.3</f>
        <v>78.599999999999994</v>
      </c>
      <c r="K96" s="10">
        <f>AVERAGE('1级数据'!R96,'1级数据'!S96)</f>
        <v>83</v>
      </c>
    </row>
    <row r="97" spans="1:11" ht="15.75" x14ac:dyDescent="0.25">
      <c r="A97" s="10">
        <v>96</v>
      </c>
      <c r="B97" s="10" t="str">
        <f>VLOOKUP(A:A,'1级数据'!A:B,2,FALSE)</f>
        <v>M. ÖZIL</v>
      </c>
      <c r="C97" s="11" t="str">
        <f>VLOOKUP(A:A,'1级数据'!A:C,3,FALSE)</f>
        <v>前腰</v>
      </c>
      <c r="D97" s="10" t="e">
        <f>VLOOKUP(A:A,'1级数据'!A:D,4,FALSE)</f>
        <v>#N/A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89</v>
      </c>
      <c r="H97" s="10">
        <f>AVERAGE('1级数据'!AA97,'1级数据'!AB97)</f>
        <v>66.5</v>
      </c>
      <c r="I97" s="10">
        <f>IF('1级数据'!C97="门将",AVERAGE('1级数据'!AG97,'1级数据'!AH97,'1级数据'!AI97,'1级数据'!AJ97,'1级数据'!AK97),AVERAGE('1级数据'!X97,'1级数据'!Y97))</f>
        <v>79</v>
      </c>
      <c r="J97" s="10">
        <f>'1级数据'!AC97*0.2+'1级数据'!AD97*0.3+'1级数据'!AE97*0.2+'1级数据'!AF97*0.3</f>
        <v>71.600000000000009</v>
      </c>
      <c r="K97" s="10">
        <f>AVERAGE('1级数据'!R97,'1级数据'!S97)</f>
        <v>87</v>
      </c>
    </row>
    <row r="98" spans="1:11" ht="15.75" x14ac:dyDescent="0.25">
      <c r="A98" s="10">
        <v>97</v>
      </c>
      <c r="B98" s="10" t="str">
        <f>VLOOKUP(A:A,'1级数据'!A:B,2,FALSE)</f>
        <v>WILLIAN</v>
      </c>
      <c r="C98" s="11" t="str">
        <f>VLOOKUP(A:A,'1级数据'!A:C,3,FALSE)</f>
        <v>右边锋</v>
      </c>
      <c r="D98" s="10">
        <f>VLOOKUP(A:A,'1级数据'!A:D,4,FALSE)</f>
        <v>2</v>
      </c>
      <c r="E98" s="12">
        <f>VLOOKUP(A:A,'1级数据'!A:L,12,FALSE)</f>
        <v>85</v>
      </c>
      <c r="F98" s="10">
        <f>'1级数据'!O98*0.2+'1级数据'!T98*0.4+'1级数据'!Z98*0.2+'1级数据'!W98*0.2</f>
        <v>83.2</v>
      </c>
      <c r="G98" s="10">
        <f>AVERAGE('1级数据'!P98,'1级数据'!Q98)</f>
        <v>87</v>
      </c>
      <c r="H98" s="10">
        <f>AVERAGE('1级数据'!AA98,'1级数据'!AB98)</f>
        <v>68</v>
      </c>
      <c r="I98" s="10">
        <f>IF('1级数据'!C98="门将",AVERAGE('1级数据'!AG98,'1级数据'!AH98,'1级数据'!AI98,'1级数据'!AJ98,'1级数据'!AK98),AVERAGE('1级数据'!X98,'1级数据'!Y98))</f>
        <v>86</v>
      </c>
      <c r="J98" s="10">
        <f>'1级数据'!AC98*0.2+'1级数据'!AD98*0.3+'1级数据'!AE98*0.2+'1级数据'!AF98*0.3</f>
        <v>72.400000000000006</v>
      </c>
      <c r="K98" s="10">
        <f>AVERAGE('1级数据'!R98,'1级数据'!S98)</f>
        <v>82.5</v>
      </c>
    </row>
    <row r="99" spans="1:11" ht="15.75" x14ac:dyDescent="0.25">
      <c r="A99" s="10">
        <v>98</v>
      </c>
      <c r="B99" s="10" t="str">
        <f>VLOOKUP(A:A,'1级数据'!A:B,2,FALSE)</f>
        <v>D. MERTENS</v>
      </c>
      <c r="C99" s="11" t="str">
        <f>VLOOKUP(A:A,'1级数据'!A:C,3,FALSE)</f>
        <v>中锋</v>
      </c>
      <c r="D99" s="10" t="e">
        <f>VLOOKUP(A:A,'1级数据'!A:D,4,FALSE)</f>
        <v>#N/A</v>
      </c>
      <c r="E99" s="12">
        <f>VLOOKUP(A:A,'1级数据'!A:L,12,FALSE)</f>
        <v>85</v>
      </c>
      <c r="F99" s="10">
        <f>'1级数据'!O99*0.2+'1级数据'!T99*0.4+'1级数据'!Z99*0.2+'1级数据'!W99*0.2</f>
        <v>82</v>
      </c>
      <c r="G99" s="10">
        <f>AVERAGE('1级数据'!P99,'1级数据'!Q99)</f>
        <v>87.5</v>
      </c>
      <c r="H99" s="10">
        <f>AVERAGE('1级数据'!AA99,'1级数据'!AB99)</f>
        <v>71.5</v>
      </c>
      <c r="I99" s="10">
        <f>IF('1级数据'!C99="门将",AVERAGE('1级数据'!AG99,'1级数据'!AH99,'1级数据'!AI99,'1级数据'!AJ99,'1级数据'!AK99),AVERAGE('1级数据'!X99,'1级数据'!Y99))</f>
        <v>83.5</v>
      </c>
      <c r="J99" s="10">
        <f>'1级数据'!AC99*0.2+'1级数据'!AD99*0.3+'1级数据'!AE99*0.2+'1级数据'!AF99*0.3</f>
        <v>68.8</v>
      </c>
      <c r="K99" s="10">
        <f>AVERAGE('1级数据'!R99,'1级数据'!S99)</f>
        <v>86.5</v>
      </c>
    </row>
    <row r="100" spans="1:11" ht="15.75" x14ac:dyDescent="0.25">
      <c r="A100" s="10">
        <v>99</v>
      </c>
      <c r="B100" s="10" t="str">
        <f>VLOOKUP(A:A,'1级数据'!A:B,2,FALSE)</f>
        <v>K. MANOLAS</v>
      </c>
      <c r="C100" s="11" t="str">
        <f>VLOOKUP(A:A,'1级数据'!A:C,3,FALSE)</f>
        <v>中后卫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67</v>
      </c>
      <c r="G100" s="10">
        <f>AVERAGE('1级数据'!P100,'1级数据'!Q100)</f>
        <v>65</v>
      </c>
      <c r="H100" s="10">
        <f>AVERAGE('1级数据'!AA100,'1级数据'!AB100)</f>
        <v>81</v>
      </c>
      <c r="I100" s="10">
        <f>IF('1级数据'!C100="门将",AVERAGE('1级数据'!AG100,'1级数据'!AH100,'1级数据'!AI100,'1级数据'!AJ100,'1级数据'!AK100),AVERAGE('1级数据'!X100,'1级数据'!Y100))</f>
        <v>72</v>
      </c>
      <c r="J100" s="10">
        <f>'1级数据'!AC100*0.2+'1级数据'!AD100*0.3+'1级数据'!AE100*0.2+'1级数据'!AF100*0.3</f>
        <v>82.8</v>
      </c>
      <c r="K100" s="10">
        <f>AVERAGE('1级数据'!R100,'1级数据'!S100)</f>
        <v>67</v>
      </c>
    </row>
    <row r="101" spans="1:11" ht="15.75" x14ac:dyDescent="0.25">
      <c r="A101" s="10">
        <v>100</v>
      </c>
      <c r="B101" s="10" t="str">
        <f>VLOOKUP(A:A,'1级数据'!A:B,2,FALSE)</f>
        <v>R. LUKAKU</v>
      </c>
      <c r="C101" s="11" t="str">
        <f>VLOOKUP(A:A,'1级数据'!A:C,3,FALSE)</f>
        <v>中锋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78.600000000000009</v>
      </c>
      <c r="G101" s="10">
        <f>AVERAGE('1级数据'!P101,'1级数据'!Q101)</f>
        <v>76.5</v>
      </c>
      <c r="H101" s="10">
        <f>AVERAGE('1级数据'!AA101,'1级数据'!AB101)</f>
        <v>85.5</v>
      </c>
      <c r="I101" s="10">
        <f>IF('1级数据'!C101="门将",AVERAGE('1级数据'!AG101,'1级数据'!AH101,'1级数据'!AI101,'1级数据'!AJ101,'1级数据'!AK101),AVERAGE('1级数据'!X101,'1级数据'!Y101))</f>
        <v>83.5</v>
      </c>
      <c r="J101" s="10">
        <f>'1级数据'!AC101*0.2+'1级数据'!AD101*0.3+'1级数据'!AE101*0.2+'1级数据'!AF101*0.3</f>
        <v>72</v>
      </c>
      <c r="K101" s="10">
        <f>AVERAGE('1级数据'!R101,'1级数据'!S101)</f>
        <v>72.5</v>
      </c>
    </row>
    <row r="102" spans="1:11" ht="15.75" x14ac:dyDescent="0.25">
      <c r="A102" s="10">
        <v>101</v>
      </c>
      <c r="B102" s="10" t="str">
        <f>VLOOKUP(A:A,'1级数据'!A:B,2,FALSE)</f>
        <v>J. BOATENG</v>
      </c>
      <c r="C102" s="11" t="str">
        <f>VLOOKUP(A:A,'1级数据'!A:C,3,FALSE)</f>
        <v>中后卫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70.400000000000006</v>
      </c>
      <c r="G102" s="10">
        <f>AVERAGE('1级数据'!P102,'1级数据'!Q102)</f>
        <v>71</v>
      </c>
      <c r="H102" s="10">
        <f>AVERAGE('1级数据'!AA102,'1级数据'!AB102)</f>
        <v>82</v>
      </c>
      <c r="I102" s="10">
        <f>IF('1级数据'!C102="门将",AVERAGE('1级数据'!AG102,'1级数据'!AH102,'1级数据'!AI102,'1级数据'!AJ102,'1级数据'!AK102),AVERAGE('1级数据'!X102,'1级数据'!Y102))</f>
        <v>68.5</v>
      </c>
      <c r="J102" s="10">
        <f>'1级数据'!AC102*0.2+'1级数据'!AD102*0.3+'1级数据'!AE102*0.2+'1级数据'!AF102*0.3</f>
        <v>78</v>
      </c>
      <c r="K102" s="10">
        <f>AVERAGE('1级数据'!R102,'1级数据'!S102)</f>
        <v>71.5</v>
      </c>
    </row>
    <row r="103" spans="1:11" ht="15.75" x14ac:dyDescent="0.25">
      <c r="A103" s="10">
        <v>102</v>
      </c>
      <c r="B103" s="10" t="str">
        <f>VLOOKUP(A:A,'1级数据'!A:B,2,FALSE)</f>
        <v>DOUGLAS COSTA</v>
      </c>
      <c r="C103" s="11" t="str">
        <f>VLOOKUP(A:A,'1级数据'!A:C,3,FALSE)</f>
        <v>右边锋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82.4</v>
      </c>
      <c r="G103" s="10">
        <f>AVERAGE('1级数据'!P103,'1级数据'!Q103)</f>
        <v>89.5</v>
      </c>
      <c r="H103" s="10">
        <f>AVERAGE('1级数据'!AA103,'1级数据'!AB103)</f>
        <v>74</v>
      </c>
      <c r="I103" s="10">
        <f>IF('1级数据'!C103="门将",AVERAGE('1级数据'!AG103,'1级数据'!AH103,'1级数据'!AI103,'1级数据'!AJ103,'1级数据'!AK103),AVERAGE('1级数据'!X103,'1级数据'!Y103))</f>
        <v>83.5</v>
      </c>
      <c r="J103" s="10">
        <f>'1级数据'!AC103*0.2+'1级数据'!AD103*0.3+'1级数据'!AE103*0.2+'1级数据'!AF103*0.3</f>
        <v>71</v>
      </c>
      <c r="K103" s="10">
        <f>AVERAGE('1级数据'!R103,'1级数据'!S103)</f>
        <v>85.5</v>
      </c>
    </row>
    <row r="104" spans="1:11" ht="15.75" x14ac:dyDescent="0.25">
      <c r="A104" s="10">
        <v>103</v>
      </c>
      <c r="B104" s="10" t="str">
        <f>VLOOKUP(A:A,'1级数据'!A:B,2,FALSE)</f>
        <v>S. DE VRIJ</v>
      </c>
      <c r="C104" s="11" t="str">
        <f>VLOOKUP(A:A,'1级数据'!A:C,3,FALSE)</f>
        <v>中后卫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70.600000000000009</v>
      </c>
      <c r="G104" s="10">
        <f>AVERAGE('1级数据'!P104,'1级数据'!Q104)</f>
        <v>74</v>
      </c>
      <c r="H104" s="10">
        <f>AVERAGE('1级数据'!AA104,'1级数据'!AB104)</f>
        <v>82</v>
      </c>
      <c r="I104" s="10">
        <f>IF('1级数据'!C104="门将",AVERAGE('1级数据'!AG104,'1级数据'!AH104,'1级数据'!AI104,'1级数据'!AJ104,'1级数据'!AK104),AVERAGE('1级数据'!X104,'1级数据'!Y104))</f>
        <v>69</v>
      </c>
      <c r="J104" s="10">
        <f>'1级数据'!AC104*0.2+'1级数据'!AD104*0.3+'1级数据'!AE104*0.2+'1级数据'!AF104*0.3</f>
        <v>80.7</v>
      </c>
      <c r="K104" s="10">
        <f>AVERAGE('1级数据'!R104,'1级数据'!S104)</f>
        <v>77</v>
      </c>
    </row>
    <row r="105" spans="1:11" ht="15.75" x14ac:dyDescent="0.25">
      <c r="A105" s="10">
        <v>104</v>
      </c>
      <c r="B105" s="10" t="str">
        <f>VLOOKUP(A:A,'1级数据'!A:B,2,FALSE)</f>
        <v>K. WALKER</v>
      </c>
      <c r="C105" s="11" t="str">
        <f>VLOOKUP(A:A,'1级数据'!A:C,3,FALSE)</f>
        <v>右后卫</v>
      </c>
      <c r="D105" s="10">
        <f>VLOOKUP(A:A,'1级数据'!A:D,4,FALSE)</f>
        <v>2</v>
      </c>
      <c r="E105" s="12">
        <f>VLOOKUP(A:A,'1级数据'!A:L,12,FALSE)</f>
        <v>85</v>
      </c>
      <c r="F105" s="10">
        <f>'1级数据'!O105*0.2+'1级数据'!T105*0.4+'1级数据'!Z105*0.2+'1级数据'!W105*0.2</f>
        <v>76</v>
      </c>
      <c r="G105" s="10">
        <f>AVERAGE('1级数据'!P105,'1级数据'!Q105)</f>
        <v>76</v>
      </c>
      <c r="H105" s="10">
        <f>AVERAGE('1级数据'!AA105,'1级数据'!AB105)</f>
        <v>82.5</v>
      </c>
      <c r="I105" s="10">
        <f>IF('1级数据'!C105="门将",AVERAGE('1级数据'!AG105,'1级数据'!AH105,'1级数据'!AI105,'1级数据'!AJ105,'1级数据'!AK105),AVERAGE('1级数据'!X105,'1级数据'!Y105))</f>
        <v>84</v>
      </c>
      <c r="J105" s="10">
        <f>'1级数据'!AC105*0.2+'1级数据'!AD105*0.3+'1级数据'!AE105*0.2+'1级数据'!AF105*0.3</f>
        <v>76.3</v>
      </c>
      <c r="K105" s="10">
        <f>AVERAGE('1级数据'!R105,'1级数据'!S105)</f>
        <v>72</v>
      </c>
    </row>
    <row r="106" spans="1:11" ht="15.75" x14ac:dyDescent="0.25">
      <c r="A106" s="10">
        <v>105</v>
      </c>
      <c r="B106" s="10" t="str">
        <f>VLOOKUP(A:A,'1级数据'!A:B,2,FALSE)</f>
        <v>A. GÓMEZ</v>
      </c>
      <c r="C106" s="11" t="str">
        <f>VLOOKUP(A:A,'1级数据'!A:C,3,FALSE)</f>
        <v>影锋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84</v>
      </c>
      <c r="G106" s="10">
        <f>AVERAGE('1级数据'!P106,'1级数据'!Q106)</f>
        <v>86.5</v>
      </c>
      <c r="H106" s="10">
        <f>AVERAGE('1级数据'!AA106,'1级数据'!AB106)</f>
        <v>72.5</v>
      </c>
      <c r="I106" s="10">
        <f>IF('1级数据'!C106="门将",AVERAGE('1级数据'!AG106,'1级数据'!AH106,'1级数据'!AI106,'1级数据'!AJ106,'1级数据'!AK106),AVERAGE('1级数据'!X106,'1级数据'!Y106))</f>
        <v>83</v>
      </c>
      <c r="J106" s="10">
        <f>'1级数据'!AC106*0.2+'1级数据'!AD106*0.3+'1级数据'!AE106*0.2+'1级数据'!AF106*0.3</f>
        <v>67.8</v>
      </c>
      <c r="K106" s="10">
        <f>AVERAGE('1级数据'!R106,'1级数据'!S106)</f>
        <v>83.5</v>
      </c>
    </row>
    <row r="107" spans="1:11" ht="15.75" x14ac:dyDescent="0.25">
      <c r="A107" s="10">
        <v>106</v>
      </c>
      <c r="B107" s="10" t="str">
        <f>VLOOKUP(A:A,'1级数据'!A:B,2,FALSE)</f>
        <v>ALEX SANDRO</v>
      </c>
      <c r="C107" s="11" t="str">
        <f>VLOOKUP(A:A,'1级数据'!A:C,3,FALSE)</f>
        <v>左后卫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76.400000000000006</v>
      </c>
      <c r="G107" s="10">
        <f>AVERAGE('1级数据'!P107,'1级数据'!Q107)</f>
        <v>81</v>
      </c>
      <c r="H107" s="10">
        <f>AVERAGE('1级数据'!AA107,'1级数据'!AB107)</f>
        <v>80</v>
      </c>
      <c r="I107" s="10">
        <f>IF('1级数据'!C107="门将",AVERAGE('1级数据'!AG107,'1级数据'!AH107,'1级数据'!AI107,'1级数据'!AJ107,'1级数据'!AK107),AVERAGE('1级数据'!X107,'1级数据'!Y107))</f>
        <v>81</v>
      </c>
      <c r="J107" s="10">
        <f>'1级数据'!AC107*0.2+'1级数据'!AD107*0.3+'1级数据'!AE107*0.2+'1级数据'!AF107*0.3</f>
        <v>77.5</v>
      </c>
      <c r="K107" s="10">
        <f>AVERAGE('1级数据'!R107,'1级数据'!S107)</f>
        <v>79.5</v>
      </c>
    </row>
    <row r="108" spans="1:11" ht="15.75" x14ac:dyDescent="0.25">
      <c r="A108" s="10">
        <v>107</v>
      </c>
      <c r="B108" s="10" t="str">
        <f>VLOOKUP(A:A,'1级数据'!A:B,2,FALSE)</f>
        <v>İ. GÜNDOĞAN</v>
      </c>
      <c r="C108" s="11" t="str">
        <f>VLOOKUP(A:A,'1级数据'!A:C,3,FALSE)</f>
        <v>中前卫</v>
      </c>
      <c r="D108" s="10" t="e">
        <f>VLOOKUP(A:A,'1级数据'!A:D,4,FALSE)</f>
        <v>#N/A</v>
      </c>
      <c r="E108" s="12">
        <f>VLOOKUP(A:A,'1级数据'!A:L,12,FALSE)</f>
        <v>85</v>
      </c>
      <c r="F108" s="10">
        <f>'1级数据'!O108*0.2+'1级数据'!T108*0.4+'1级数据'!Z108*0.2+'1级数据'!W108*0.2</f>
        <v>79.400000000000006</v>
      </c>
      <c r="G108" s="10">
        <f>AVERAGE('1级数据'!P108,'1级数据'!Q108)</f>
        <v>86.5</v>
      </c>
      <c r="H108" s="10">
        <f>AVERAGE('1级数据'!AA108,'1级数据'!AB108)</f>
        <v>72.5</v>
      </c>
      <c r="I108" s="10">
        <f>IF('1级数据'!C108="门将",AVERAGE('1级数据'!AG108,'1级数据'!AH108,'1级数据'!AI108,'1级数据'!AJ108,'1级数据'!AK108),AVERAGE('1级数据'!X108,'1级数据'!Y108))</f>
        <v>78</v>
      </c>
      <c r="J108" s="10">
        <f>'1级数据'!AC108*0.2+'1级数据'!AD108*0.3+'1级数据'!AE108*0.2+'1级数据'!AF108*0.3</f>
        <v>79.400000000000006</v>
      </c>
      <c r="K108" s="10">
        <f>AVERAGE('1级数据'!R108,'1级数据'!S108)</f>
        <v>86</v>
      </c>
    </row>
    <row r="109" spans="1:11" ht="15.75" x14ac:dyDescent="0.25">
      <c r="A109" s="10">
        <v>108</v>
      </c>
      <c r="B109" s="10" t="str">
        <f>VLOOKUP(A:A,'1级数据'!A:B,2,FALSE)</f>
        <v>F. THAUVIN</v>
      </c>
      <c r="C109" s="11" t="str">
        <f>VLOOKUP(A:A,'1级数据'!A:C,3,FALSE)</f>
        <v>右前卫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83.200000000000017</v>
      </c>
      <c r="G109" s="10">
        <f>AVERAGE('1级数据'!P109,'1级数据'!Q109)</f>
        <v>86.5</v>
      </c>
      <c r="H109" s="10">
        <f>AVERAGE('1级数据'!AA109,'1级数据'!AB109)</f>
        <v>77</v>
      </c>
      <c r="I109" s="10">
        <f>IF('1级数据'!C109="门将",AVERAGE('1级数据'!AG109,'1级数据'!AH109,'1级数据'!AI109,'1级数据'!AJ109,'1级数据'!AK109),AVERAGE('1级数据'!X109,'1级数据'!Y109))</f>
        <v>82</v>
      </c>
      <c r="J109" s="10">
        <f>'1级数据'!AC109*0.2+'1级数据'!AD109*0.3+'1级数据'!AE109*0.2+'1级数据'!AF109*0.3</f>
        <v>72.7</v>
      </c>
      <c r="K109" s="10">
        <f>AVERAGE('1级数据'!R109,'1级数据'!S109)</f>
        <v>84.5</v>
      </c>
    </row>
    <row r="110" spans="1:11" ht="15.75" x14ac:dyDescent="0.25">
      <c r="A110" s="10">
        <v>109</v>
      </c>
      <c r="B110" s="10" t="str">
        <f>VLOOKUP(A:A,'1级数据'!A:B,2,FALSE)</f>
        <v>IAGO ASPAS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78.2</v>
      </c>
      <c r="G110" s="10">
        <f>AVERAGE('1级数据'!P110,'1级数据'!Q110)</f>
        <v>85.5</v>
      </c>
      <c r="H110" s="10">
        <f>AVERAGE('1级数据'!AA110,'1级数据'!AB110)</f>
        <v>74</v>
      </c>
      <c r="I110" s="10">
        <f>IF('1级数据'!C110="门将",AVERAGE('1级数据'!AG110,'1级数据'!AH110,'1级数据'!AI110,'1级数据'!AJ110,'1级数据'!AK110),AVERAGE('1级数据'!X110,'1级数据'!Y110))</f>
        <v>79</v>
      </c>
      <c r="J110" s="10">
        <f>'1级数据'!AC110*0.2+'1级数据'!AD110*0.3+'1级数据'!AE110*0.2+'1级数据'!AF110*0.3</f>
        <v>66.5</v>
      </c>
      <c r="K110" s="10">
        <f>AVERAGE('1级数据'!R110,'1级数据'!S110)</f>
        <v>83</v>
      </c>
    </row>
    <row r="111" spans="1:11" ht="15.75" x14ac:dyDescent="0.25">
      <c r="A111" s="10">
        <v>110</v>
      </c>
      <c r="B111" s="10" t="str">
        <f>VLOOKUP(A:A,'1级数据'!A:B,2,FALSE)</f>
        <v>M. DEPAY</v>
      </c>
      <c r="C111" s="11" t="str">
        <f>VLOOKUP(A:A,'1级数据'!A:C,3,FALSE)</f>
        <v>中锋</v>
      </c>
      <c r="D111" s="10">
        <f>VLOOKUP(A:A,'1级数据'!A:D,4,FALSE)</f>
        <v>2</v>
      </c>
      <c r="E111" s="12">
        <f>VLOOKUP(A:A,'1级数据'!A:L,12,FALSE)</f>
        <v>85</v>
      </c>
      <c r="F111" s="10">
        <f>'1级数据'!O111*0.2+'1级数据'!T111*0.4+'1级数据'!Z111*0.2+'1级数据'!W111*0.2</f>
        <v>81.8</v>
      </c>
      <c r="G111" s="10">
        <f>AVERAGE('1级数据'!P111,'1级数据'!Q111)</f>
        <v>86.5</v>
      </c>
      <c r="H111" s="10">
        <f>AVERAGE('1级数据'!AA111,'1级数据'!AB111)</f>
        <v>78</v>
      </c>
      <c r="I111" s="10">
        <f>IF('1级数据'!C111="门将",AVERAGE('1级数据'!AG111,'1级数据'!AH111,'1级数据'!AI111,'1级数据'!AJ111,'1级数据'!AK111),AVERAGE('1级数据'!X111,'1级数据'!Y111))</f>
        <v>87</v>
      </c>
      <c r="J111" s="10">
        <f>'1级数据'!AC111*0.2+'1级数据'!AD111*0.3+'1级数据'!AE111*0.2+'1级数据'!AF111*0.3</f>
        <v>69.099999999999994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H. ZIYECH</v>
      </c>
      <c r="C112" s="11" t="str">
        <f>VLOOKUP(A:A,'1级数据'!A:C,3,FALSE)</f>
        <v>前腰</v>
      </c>
      <c r="D112" s="10" t="e">
        <f>VLOOKUP(A:A,'1级数据'!A:D,4,FALSE)</f>
        <v>#N/A</v>
      </c>
      <c r="E112" s="12">
        <f>VLOOKUP(A:A,'1级数据'!A:L,12,FALSE)</f>
        <v>85</v>
      </c>
      <c r="F112" s="10">
        <f>'1级数据'!O112*0.2+'1级数据'!T112*0.4+'1级数据'!Z112*0.2+'1级数据'!W112*0.2</f>
        <v>83.200000000000017</v>
      </c>
      <c r="G112" s="10">
        <f>AVERAGE('1级数据'!P112,'1级数据'!Q112)</f>
        <v>82.5</v>
      </c>
      <c r="H112" s="10">
        <f>AVERAGE('1级数据'!AA112,'1级数据'!AB112)</f>
        <v>76.5</v>
      </c>
      <c r="I112" s="10">
        <f>IF('1级数据'!C112="门将",AVERAGE('1级数据'!AG112,'1级数据'!AH112,'1级数据'!AI112,'1级数据'!AJ112,'1级数据'!AK112),AVERAGE('1级数据'!X112,'1级数据'!Y112))</f>
        <v>82.5</v>
      </c>
      <c r="J112" s="10">
        <f>'1级数据'!AC112*0.2+'1级数据'!AD112*0.3+'1级数据'!AE112*0.2+'1级数据'!AF112*0.3</f>
        <v>74.100000000000009</v>
      </c>
      <c r="K112" s="10">
        <f>AVERAGE('1级数据'!R112,'1级数据'!S112)</f>
        <v>84.5</v>
      </c>
    </row>
    <row r="113" spans="1:11" ht="15.75" x14ac:dyDescent="0.25">
      <c r="A113" s="10">
        <v>112</v>
      </c>
      <c r="B113" s="10" t="str">
        <f>VLOOKUP(A:A,'1级数据'!A:B,2,FALSE)</f>
        <v>A. ROMAGNOLI</v>
      </c>
      <c r="C113" s="11" t="str">
        <f>VLOOKUP(A:A,'1级数据'!A:C,3,FALSE)</f>
        <v>中后卫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69.8</v>
      </c>
      <c r="G113" s="10">
        <f>AVERAGE('1级数据'!P113,'1级数据'!Q113)</f>
        <v>71</v>
      </c>
      <c r="H113" s="10">
        <f>AVERAGE('1级数据'!AA113,'1级数据'!AB113)</f>
        <v>80</v>
      </c>
      <c r="I113" s="10">
        <f>IF('1级数据'!C113="门将",AVERAGE('1级数据'!AG113,'1级数据'!AH113,'1级数据'!AI113,'1级数据'!AJ113,'1级数据'!AK113),AVERAGE('1级数据'!X113,'1级数据'!Y113))</f>
        <v>71.5</v>
      </c>
      <c r="J113" s="10">
        <f>'1级数据'!AC113*0.2+'1级数据'!AD113*0.3+'1级数据'!AE113*0.2+'1级数据'!AF113*0.3</f>
        <v>82.399999999999991</v>
      </c>
      <c r="K113" s="10">
        <f>AVERAGE('1级数据'!R113,'1级数据'!S113)</f>
        <v>72.5</v>
      </c>
    </row>
    <row r="114" spans="1:11" ht="15.75" x14ac:dyDescent="0.25">
      <c r="A114" s="10">
        <v>113</v>
      </c>
      <c r="B114" s="10" t="str">
        <f>VLOOKUP(A:A,'1级数据'!A:B,2,FALSE)</f>
        <v>J. PICKFORD</v>
      </c>
      <c r="C114" s="11" t="str">
        <f>VLOOKUP(A:A,'1级数据'!A:C,3,FALSE)</f>
        <v>门将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59.8</v>
      </c>
      <c r="G114" s="10">
        <f>AVERAGE('1级数据'!P114,'1级数据'!Q114)</f>
        <v>51.5</v>
      </c>
      <c r="H114" s="10">
        <f>AVERAGE('1级数据'!AA114,'1级数据'!AB114)</f>
        <v>82.5</v>
      </c>
      <c r="I114" s="10">
        <f>IF('1级数据'!C114="门将",AVERAGE('1级数据'!AG114,'1级数据'!AH114,'1级数据'!AI114,'1级数据'!AJ114,'1级数据'!AK114),AVERAGE('1级数据'!X114,'1级数据'!Y114))</f>
        <v>79</v>
      </c>
      <c r="J114" s="10">
        <f>'1级数据'!AC114*0.2+'1级数据'!AD114*0.3+'1级数据'!AE114*0.2+'1级数据'!AF114*0.3</f>
        <v>64.3</v>
      </c>
      <c r="K114" s="10">
        <f>AVERAGE('1级数据'!R114,'1级数据'!S114)</f>
        <v>52.5</v>
      </c>
    </row>
    <row r="115" spans="1:11" ht="15.75" x14ac:dyDescent="0.25">
      <c r="A115" s="10">
        <v>114</v>
      </c>
      <c r="B115" s="10" t="str">
        <f>VLOOKUP(A:A,'1级数据'!A:B,2,FALSE)</f>
        <v>J. STONES</v>
      </c>
      <c r="C115" s="11" t="str">
        <f>VLOOKUP(A:A,'1级数据'!A:C,3,FALSE)</f>
        <v>中后卫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69.599999999999994</v>
      </c>
      <c r="G115" s="10">
        <f>AVERAGE('1级数据'!P115,'1级数据'!Q115)</f>
        <v>77</v>
      </c>
      <c r="H115" s="10">
        <f>AVERAGE('1级数据'!AA115,'1级数据'!AB115)</f>
        <v>78.5</v>
      </c>
      <c r="I115" s="10">
        <f>IF('1级数据'!C115="门将",AVERAGE('1级数据'!AG115,'1级数据'!AH115,'1级数据'!AI115,'1级数据'!AJ115,'1级数据'!AK115),AVERAGE('1级数据'!X115,'1级数据'!Y115))</f>
        <v>72</v>
      </c>
      <c r="J115" s="10">
        <f>'1级数据'!AC115*0.2+'1级数据'!AD115*0.3+'1级数据'!AE115*0.2+'1级数据'!AF115*0.3</f>
        <v>82.8</v>
      </c>
      <c r="K115" s="10">
        <f>AVERAGE('1级数据'!R115,'1级数据'!S115)</f>
        <v>83</v>
      </c>
    </row>
    <row r="116" spans="1:11" ht="15.75" x14ac:dyDescent="0.25">
      <c r="A116" s="10">
        <v>115</v>
      </c>
      <c r="B116" s="10" t="str">
        <f>VLOOKUP(A:A,'1级数据'!A:B,2,FALSE)</f>
        <v>JOÃO CANCELO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77.400000000000006</v>
      </c>
      <c r="G116" s="10">
        <f>AVERAGE('1级数据'!P116,'1级数据'!Q116)</f>
        <v>83.5</v>
      </c>
      <c r="H116" s="10">
        <f>AVERAGE('1级数据'!AA116,'1级数据'!AB116)</f>
        <v>76</v>
      </c>
      <c r="I116" s="10">
        <f>IF('1级数据'!C116="门将",AVERAGE('1级数据'!AG116,'1级数据'!AH116,'1级数据'!AI116,'1级数据'!AJ116,'1级数据'!AK116),AVERAGE('1级数据'!X116,'1级数据'!Y116))</f>
        <v>80</v>
      </c>
      <c r="J116" s="10">
        <f>'1级数据'!AC116*0.2+'1级数据'!AD116*0.3+'1级数据'!AE116*0.2+'1级数据'!AF116*0.3</f>
        <v>77.099999999999994</v>
      </c>
      <c r="K116" s="10">
        <f>AVERAGE('1级数据'!R116,'1级数据'!S116)</f>
        <v>80</v>
      </c>
    </row>
    <row r="117" spans="1:11" ht="15.75" x14ac:dyDescent="0.25">
      <c r="A117" s="10">
        <v>116</v>
      </c>
      <c r="B117" s="10" t="str">
        <f>VLOOKUP(A:A,'1级数据'!A:B,2,FALSE)</f>
        <v>CARVAJAL</v>
      </c>
      <c r="C117" s="11" t="str">
        <f>VLOOKUP(A:A,'1级数据'!A:C,3,FALSE)</f>
        <v>右后卫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75.2</v>
      </c>
      <c r="G117" s="10">
        <f>AVERAGE('1级数据'!P117,'1级数据'!Q117)</f>
        <v>79.5</v>
      </c>
      <c r="H117" s="10">
        <f>AVERAGE('1级数据'!AA117,'1级数据'!AB117)</f>
        <v>74.5</v>
      </c>
      <c r="I117" s="10">
        <f>IF('1级数据'!C117="门将",AVERAGE('1级数据'!AG117,'1级数据'!AH117,'1级数据'!AI117,'1级数据'!AJ117,'1级数据'!AK117),AVERAGE('1级数据'!X117,'1级数据'!Y117))</f>
        <v>83</v>
      </c>
      <c r="J117" s="10">
        <f>'1级数据'!AC117*0.2+'1级数据'!AD117*0.3+'1级数据'!AE117*0.2+'1级数据'!AF117*0.3</f>
        <v>81.5</v>
      </c>
      <c r="K117" s="10">
        <f>AVERAGE('1级数据'!R117,'1级数据'!S117)</f>
        <v>78.5</v>
      </c>
    </row>
    <row r="118" spans="1:11" ht="15.75" x14ac:dyDescent="0.25">
      <c r="A118" s="10">
        <v>117</v>
      </c>
      <c r="B118" s="10" t="str">
        <f>VLOOKUP(A:A,'1级数据'!A:B,2,FALSE)</f>
        <v>J. GIMÉNEZ</v>
      </c>
      <c r="C118" s="11" t="str">
        <f>VLOOKUP(A:A,'1级数据'!A:C,3,FALSE)</f>
        <v>中后卫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66.2</v>
      </c>
      <c r="G118" s="10">
        <f>AVERAGE('1级数据'!P118,'1级数据'!Q118)</f>
        <v>68</v>
      </c>
      <c r="H118" s="10">
        <f>AVERAGE('1级数据'!AA118,'1级数据'!AB118)</f>
        <v>85.5</v>
      </c>
      <c r="I118" s="10">
        <f>IF('1级数据'!C118="门将",AVERAGE('1级数据'!AG118,'1级数据'!AH118,'1级数据'!AI118,'1级数据'!AJ118,'1级数据'!AK118),AVERAGE('1级数据'!X118,'1级数据'!Y118))</f>
        <v>69</v>
      </c>
      <c r="J118" s="10">
        <f>'1级数据'!AC118*0.2+'1级数据'!AD118*0.3+'1级数据'!AE118*0.2+'1级数据'!AF118*0.3</f>
        <v>80.599999999999994</v>
      </c>
      <c r="K118" s="10">
        <f>AVERAGE('1级数据'!R118,'1级数据'!S118)</f>
        <v>72</v>
      </c>
    </row>
    <row r="119" spans="1:11" ht="15.75" x14ac:dyDescent="0.25">
      <c r="A119" s="10">
        <v>118</v>
      </c>
      <c r="B119" s="10" t="str">
        <f>VLOOKUP(A:A,'1级数据'!A:B,2,FALSE)</f>
        <v>JORGINHO</v>
      </c>
      <c r="C119" s="11" t="str">
        <f>VLOOKUP(A:A,'1级数据'!A:C,3,FALSE)</f>
        <v>后腰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79.399999999999991</v>
      </c>
      <c r="G119" s="10">
        <f>AVERAGE('1级数据'!P119,'1级数据'!Q119)</f>
        <v>81.5</v>
      </c>
      <c r="H119" s="10">
        <f>AVERAGE('1级数据'!AA119,'1级数据'!AB119)</f>
        <v>71</v>
      </c>
      <c r="I119" s="10">
        <f>IF('1级数据'!C119="门将",AVERAGE('1级数据'!AG119,'1级数据'!AH119,'1级数据'!AI119,'1级数据'!AJ119,'1级数据'!AK119),AVERAGE('1级数据'!X119,'1级数据'!Y119))</f>
        <v>75.5</v>
      </c>
      <c r="J119" s="10">
        <f>'1级数据'!AC119*0.2+'1级数据'!AD119*0.3+'1级数据'!AE119*0.2+'1级数据'!AF119*0.3</f>
        <v>76.8</v>
      </c>
      <c r="K119" s="10">
        <f>AVERAGE('1级数据'!R119,'1级数据'!S119)</f>
        <v>88.5</v>
      </c>
    </row>
    <row r="120" spans="1:11" ht="15.75" x14ac:dyDescent="0.25">
      <c r="A120" s="10">
        <v>119</v>
      </c>
      <c r="B120" s="10" t="str">
        <f>VLOOKUP(A:A,'1级数据'!A:B,2,FALSE)</f>
        <v>N. FEKIR</v>
      </c>
      <c r="C120" s="11" t="str">
        <f>VLOOKUP(A:A,'1级数据'!A:C,3,FALSE)</f>
        <v>前腰</v>
      </c>
      <c r="D120" s="10">
        <f>VLOOKUP(A:A,'1级数据'!A:D,4,FALSE)</f>
        <v>2</v>
      </c>
      <c r="E120" s="12">
        <f>VLOOKUP(A:A,'1级数据'!A:L,12,FALSE)</f>
        <v>85</v>
      </c>
      <c r="F120" s="10">
        <f>'1级数据'!O120*0.2+'1级数据'!T120*0.4+'1级数据'!Z120*0.2+'1级数据'!W120*0.2</f>
        <v>82.6</v>
      </c>
      <c r="G120" s="10">
        <f>AVERAGE('1级数据'!P120,'1级数据'!Q120)</f>
        <v>87.5</v>
      </c>
      <c r="H120" s="10">
        <f>AVERAGE('1级数据'!AA120,'1级数据'!AB120)</f>
        <v>74.5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70.699999999999989</v>
      </c>
      <c r="K120" s="10">
        <f>AVERAGE('1级数据'!R120,'1级数据'!S120)</f>
        <v>83</v>
      </c>
    </row>
    <row r="121" spans="1:11" ht="15.75" x14ac:dyDescent="0.25">
      <c r="A121" s="10">
        <v>120</v>
      </c>
      <c r="B121" s="10" t="str">
        <f>VLOOKUP(A:A,'1级数据'!A:B,2,FALSE)</f>
        <v>L. GORETZKA</v>
      </c>
      <c r="C121" s="11" t="str">
        <f>VLOOKUP(A:A,'1级数据'!A:C,3,FALSE)</f>
        <v>中前卫</v>
      </c>
      <c r="D121" s="10" t="e">
        <f>VLOOKUP(A:A,'1级数据'!A:D,4,FALSE)</f>
        <v>#N/A</v>
      </c>
      <c r="E121" s="12">
        <f>VLOOKUP(A:A,'1级数据'!A:L,12,FALSE)</f>
        <v>85</v>
      </c>
      <c r="F121" s="10">
        <f>'1级数据'!O121*0.2+'1级数据'!T121*0.4+'1级数据'!Z121*0.2+'1级数据'!W121*0.2</f>
        <v>78.2</v>
      </c>
      <c r="G121" s="10">
        <f>AVERAGE('1级数据'!P121,'1级数据'!Q121)</f>
        <v>84</v>
      </c>
      <c r="H121" s="10">
        <f>AVERAGE('1级数据'!AA121,'1级数据'!AB121)</f>
        <v>81.5</v>
      </c>
      <c r="I121" s="10">
        <f>IF('1级数据'!C121="门将",AVERAGE('1级数据'!AG121,'1级数据'!AH121,'1级数据'!AI121,'1级数据'!AJ121,'1级数据'!AK121),AVERAGE('1级数据'!X121,'1级数据'!Y121))</f>
        <v>80</v>
      </c>
      <c r="J121" s="10">
        <f>'1级数据'!AC121*0.2+'1级数据'!AD121*0.3+'1级数据'!AE121*0.2+'1级数据'!AF121*0.3</f>
        <v>79.900000000000006</v>
      </c>
      <c r="K121" s="10">
        <f>AVERAGE('1级数据'!R121,'1级数据'!S121)</f>
        <v>81.5</v>
      </c>
    </row>
    <row r="122" spans="1:11" ht="15.75" x14ac:dyDescent="0.25">
      <c r="A122" s="10">
        <v>121</v>
      </c>
      <c r="B122" s="10" t="str">
        <f>VLOOKUP(A:A,'1级数据'!A:B,2,FALSE)</f>
        <v>BRUNO FERNANDES</v>
      </c>
      <c r="C122" s="11" t="str">
        <f>VLOOKUP(A:A,'1级数据'!A:C,3,FALSE)</f>
        <v>前腰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82.4</v>
      </c>
      <c r="G122" s="10">
        <f>AVERAGE('1级数据'!P122,'1级数据'!Q122)</f>
        <v>84</v>
      </c>
      <c r="H122" s="10">
        <f>AVERAGE('1级数据'!AA122,'1级数据'!AB122)</f>
        <v>75.5</v>
      </c>
      <c r="I122" s="10">
        <f>IF('1级数据'!C122="门将",AVERAGE('1级数据'!AG122,'1级数据'!AH122,'1级数据'!AI122,'1级数据'!AJ122,'1级数据'!AK122),AVERAGE('1级数据'!X122,'1级数据'!Y122))</f>
        <v>81.5</v>
      </c>
      <c r="J122" s="10">
        <f>'1级数据'!AC122*0.2+'1级数据'!AD122*0.3+'1级数据'!AE122*0.2+'1级数据'!AF122*0.3</f>
        <v>75.2</v>
      </c>
      <c r="K122" s="10">
        <f>AVERAGE('1级数据'!R122,'1级数据'!S122)</f>
        <v>84</v>
      </c>
    </row>
    <row r="123" spans="1:11" ht="15.75" x14ac:dyDescent="0.25">
      <c r="A123" s="10">
        <v>122</v>
      </c>
      <c r="B123" s="10" t="str">
        <f>VLOOKUP(A:A,'1级数据'!A:B,2,FALSE)</f>
        <v>R. MAHREZ</v>
      </c>
      <c r="C123" s="11" t="str">
        <f>VLOOKUP(A:A,'1级数据'!A:C,3,FALSE)</f>
        <v>右边锋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81.599999999999994</v>
      </c>
      <c r="G123" s="10">
        <f>AVERAGE('1级数据'!P123,'1级数据'!Q123)</f>
        <v>89</v>
      </c>
      <c r="H123" s="10">
        <f>AVERAGE('1级数据'!AA123,'1级数据'!AB123)</f>
        <v>71</v>
      </c>
      <c r="I123" s="10">
        <f>IF('1级数据'!C123="门将",AVERAGE('1级数据'!AG123,'1级数据'!AH123,'1级数据'!AI123,'1级数据'!AJ123,'1级数据'!AK123),AVERAGE('1级数据'!X123,'1级数据'!Y123))</f>
        <v>83.5</v>
      </c>
      <c r="J123" s="10">
        <f>'1级数据'!AC123*0.2+'1级数据'!AD123*0.3+'1级数据'!AE123*0.2+'1级数据'!AF123*0.3</f>
        <v>70.699999999999989</v>
      </c>
      <c r="K123" s="10">
        <f>AVERAGE('1级数据'!R123,'1级数据'!S123)</f>
        <v>84.5</v>
      </c>
    </row>
    <row r="124" spans="1:11" ht="15.75" x14ac:dyDescent="0.25">
      <c r="A124" s="10">
        <v>123</v>
      </c>
      <c r="B124" s="10" t="str">
        <f>VLOOKUP(A:A,'1级数据'!A:B,2,FALSE)</f>
        <v>FABINHO</v>
      </c>
      <c r="C124" s="11" t="str">
        <f>VLOOKUP(A:A,'1级数据'!A:C,3,FALSE)</f>
        <v>后腰</v>
      </c>
      <c r="D124" s="10">
        <f>VLOOKUP(A:A,'1级数据'!A:D,4,FALSE)</f>
        <v>3</v>
      </c>
      <c r="E124" s="12">
        <f>VLOOKUP(A:A,'1级数据'!A:L,12,FALSE)</f>
        <v>85</v>
      </c>
      <c r="F124" s="10">
        <f>'1级数据'!O124*0.2+'1级数据'!T124*0.4+'1级数据'!Z124*0.2+'1级数据'!W124*0.2</f>
        <v>75.400000000000006</v>
      </c>
      <c r="G124" s="10">
        <f>AVERAGE('1级数据'!P124,'1级数据'!Q124)</f>
        <v>78.5</v>
      </c>
      <c r="H124" s="10">
        <f>AVERAGE('1级数据'!AA124,'1级数据'!AB124)</f>
        <v>76.5</v>
      </c>
      <c r="I124" s="10">
        <f>IF('1级数据'!C124="门将",AVERAGE('1级数据'!AG124,'1级数据'!AH124,'1级数据'!AI124,'1级数据'!AJ124,'1级数据'!AK124),AVERAGE('1级数据'!X124,'1级数据'!Y124))</f>
        <v>76</v>
      </c>
      <c r="J124" s="10">
        <f>'1级数据'!AC124*0.2+'1级数据'!AD124*0.3+'1级数据'!AE124*0.2+'1级数据'!AF124*0.3</f>
        <v>79.2</v>
      </c>
      <c r="K124" s="10">
        <f>AVERAGE('1级数据'!R124,'1级数据'!S124)</f>
        <v>84</v>
      </c>
    </row>
    <row r="125" spans="1:11" ht="15.75" x14ac:dyDescent="0.25">
      <c r="A125" s="10">
        <v>124</v>
      </c>
      <c r="B125" s="10" t="str">
        <f>VLOOKUP(A:A,'1级数据'!A:B,2,FALSE)</f>
        <v>A. ROBERTSON</v>
      </c>
      <c r="C125" s="11" t="str">
        <f>VLOOKUP(A:A,'1级数据'!A:C,3,FALSE)</f>
        <v>左后卫</v>
      </c>
      <c r="D125" s="10" t="e">
        <f>VLOOKUP(A:A,'1级数据'!A:D,4,FALSE)</f>
        <v>#N/A</v>
      </c>
      <c r="E125" s="12">
        <f>VLOOKUP(A:A,'1级数据'!A:L,12,FALSE)</f>
        <v>85</v>
      </c>
      <c r="F125" s="10">
        <f>'1级数据'!O125*0.2+'1级数据'!T125*0.4+'1级数据'!Z125*0.2+'1级数据'!W125*0.2</f>
        <v>76.800000000000011</v>
      </c>
      <c r="G125" s="10">
        <f>AVERAGE('1级数据'!P125,'1级数据'!Q125)</f>
        <v>77.5</v>
      </c>
      <c r="H125" s="10">
        <f>AVERAGE('1级数据'!AA125,'1级数据'!AB125)</f>
        <v>70.5</v>
      </c>
      <c r="I125" s="10">
        <f>IF('1级数据'!C125="门将",AVERAGE('1级数据'!AG125,'1级数据'!AH125,'1级数据'!AI125,'1级数据'!AJ125,'1级数据'!AK125),AVERAGE('1级数据'!X125,'1级数据'!Y125))</f>
        <v>84.5</v>
      </c>
      <c r="J125" s="10">
        <f>'1级数据'!AC125*0.2+'1级数据'!AD125*0.3+'1级数据'!AE125*0.2+'1级数据'!AF125*0.3</f>
        <v>78.599999999999994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C. LENGLET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69.2</v>
      </c>
      <c r="G126" s="10">
        <f>AVERAGE('1级数据'!P126,'1级数据'!Q126)</f>
        <v>70.5</v>
      </c>
      <c r="H126" s="10">
        <f>AVERAGE('1级数据'!AA126,'1级数据'!AB126)</f>
        <v>83</v>
      </c>
      <c r="I126" s="10">
        <f>IF('1级数据'!C126="门将",AVERAGE('1级数据'!AG126,'1级数据'!AH126,'1级数据'!AI126,'1级数据'!AJ126,'1级数据'!AK126),AVERAGE('1级数据'!X126,'1级数据'!Y126))</f>
        <v>69.5</v>
      </c>
      <c r="J126" s="10">
        <f>'1级数据'!AC126*0.2+'1级数据'!AD126*0.3+'1级数据'!AE126*0.2+'1级数据'!AF126*0.3</f>
        <v>81.7</v>
      </c>
      <c r="K126" s="10">
        <f>AVERAGE('1级数据'!R126,'1级数据'!S126)</f>
        <v>78.5</v>
      </c>
    </row>
    <row r="127" spans="1:11" ht="15.75" x14ac:dyDescent="0.25">
      <c r="A127" s="10">
        <v>126</v>
      </c>
      <c r="B127" s="10" t="str">
        <f>VLOOKUP(A:A,'1级数据'!A:B,2,FALSE)</f>
        <v>L. HERNANDEZ</v>
      </c>
      <c r="C127" s="11" t="str">
        <f>VLOOKUP(A:A,'1级数据'!A:C,3,FALSE)</f>
        <v>中后卫</v>
      </c>
      <c r="D127" s="10">
        <f>VLOOKUP(A:A,'1级数据'!A:D,4,FALSE)</f>
        <v>2</v>
      </c>
      <c r="E127" s="12">
        <f>VLOOKUP(A:A,'1级数据'!A:L,12,FALSE)</f>
        <v>85</v>
      </c>
      <c r="F127" s="10">
        <f>'1级数据'!O127*0.2+'1级数据'!T127*0.4+'1级数据'!Z127*0.2+'1级数据'!W127*0.2</f>
        <v>72.400000000000006</v>
      </c>
      <c r="G127" s="10">
        <f>AVERAGE('1级数据'!P127,'1级数据'!Q127)</f>
        <v>76.5</v>
      </c>
      <c r="H127" s="10">
        <f>AVERAGE('1级数据'!AA127,'1级数据'!AB127)</f>
        <v>81.5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83.1</v>
      </c>
      <c r="K127" s="10">
        <f>AVERAGE('1级数据'!R127,'1级数据'!S127)</f>
        <v>76</v>
      </c>
    </row>
    <row r="128" spans="1:11" ht="15.75" x14ac:dyDescent="0.25">
      <c r="A128" s="10">
        <v>127</v>
      </c>
      <c r="B128" s="10" t="str">
        <f>VLOOKUP(A:A,'1级数据'!A:B,2,FALSE)</f>
        <v>GABRIEL JESUS</v>
      </c>
      <c r="C128" s="11" t="str">
        <f>VLOOKUP(A:A,'1级数据'!A:C,3,FALSE)</f>
        <v>中锋</v>
      </c>
      <c r="D128" s="10">
        <f>VLOOKUP(A:A,'1级数据'!A:D,4,FALSE)</f>
        <v>3</v>
      </c>
      <c r="E128" s="12">
        <f>VLOOKUP(A:A,'1级数据'!A:L,12,FALSE)</f>
        <v>85</v>
      </c>
      <c r="F128" s="10">
        <f>'1级数据'!O128*0.2+'1级数据'!T128*0.4+'1级数据'!Z128*0.2+'1级数据'!W128*0.2</f>
        <v>75.2</v>
      </c>
      <c r="G128" s="10">
        <f>AVERAGE('1级数据'!P128,'1级数据'!Q128)</f>
        <v>84.5</v>
      </c>
      <c r="H128" s="10">
        <f>AVERAGE('1级数据'!AA128,'1级数据'!AB128)</f>
        <v>79.5</v>
      </c>
      <c r="I128" s="10">
        <f>IF('1级数据'!C128="门将",AVERAGE('1级数据'!AG128,'1级数据'!AH128,'1级数据'!AI128,'1级数据'!AJ128,'1级数据'!AK128),AVERAGE('1级数据'!X128,'1级数据'!Y128))</f>
        <v>79.5</v>
      </c>
      <c r="J128" s="10">
        <f>'1级数据'!AC128*0.2+'1级数据'!AD128*0.3+'1级数据'!AE128*0.2+'1级数据'!AF128*0.3</f>
        <v>71.899999999999991</v>
      </c>
      <c r="K128" s="10">
        <f>AVERAGE('1级数据'!R128,'1级数据'!S128)</f>
        <v>77.5</v>
      </c>
    </row>
    <row r="129" spans="1:11" ht="15.75" x14ac:dyDescent="0.25">
      <c r="A129" s="10">
        <v>128</v>
      </c>
      <c r="B129" s="10" t="str">
        <f>VLOOKUP(A:A,'1级数据'!A:B,2,FALSE)</f>
        <v>G. DONNARUMMA</v>
      </c>
      <c r="C129" s="11" t="str">
        <f>VLOOKUP(A:A,'1级数据'!A:C,3,FALSE)</f>
        <v>门将</v>
      </c>
      <c r="D129" s="10">
        <f>VLOOKUP(A:A,'1级数据'!A:D,4,FALSE)</f>
        <v>3</v>
      </c>
      <c r="E129" s="12">
        <f>VLOOKUP(A:A,'1级数据'!A:L,12,FALSE)</f>
        <v>85</v>
      </c>
      <c r="F129" s="10">
        <f>'1级数据'!O129*0.2+'1级数据'!T129*0.4+'1级数据'!Z129*0.2+'1级数据'!W129*0.2</f>
        <v>57.8</v>
      </c>
      <c r="G129" s="10">
        <f>AVERAGE('1级数据'!P129,'1级数据'!Q129)</f>
        <v>55.5</v>
      </c>
      <c r="H129" s="10">
        <f>AVERAGE('1级数据'!AA129,'1级数据'!AB129)</f>
        <v>80.5</v>
      </c>
      <c r="I129" s="10">
        <f>IF('1级数据'!C129="门将",AVERAGE('1级数据'!AG129,'1级数据'!AH129,'1级数据'!AI129,'1级数据'!AJ129,'1级数据'!AK129),AVERAGE('1级数据'!X129,'1级数据'!Y129))</f>
        <v>78</v>
      </c>
      <c r="J129" s="10">
        <f>'1级数据'!AC129*0.2+'1级数据'!AD129*0.3+'1级数据'!AE129*0.2+'1级数据'!AF129*0.3</f>
        <v>70.5</v>
      </c>
      <c r="K129" s="10">
        <f>AVERAGE('1级数据'!R129,'1级数据'!S129)</f>
        <v>56</v>
      </c>
    </row>
    <row r="130" spans="1:11" ht="15.75" x14ac:dyDescent="0.25">
      <c r="A130" s="10">
        <v>129</v>
      </c>
      <c r="B130" s="10" t="str">
        <f>VLOOKUP(A:A,'1级数据'!A:B,2,FALSE)</f>
        <v>F. DE JONG</v>
      </c>
      <c r="C130" s="11" t="str">
        <f>VLOOKUP(A:A,'1级数据'!A:C,3,FALSE)</f>
        <v>中前卫</v>
      </c>
      <c r="D130" s="10" t="e">
        <f>VLOOKUP(A:A,'1级数据'!A:D,4,FALSE)</f>
        <v>#N/A</v>
      </c>
      <c r="E130" s="12">
        <f>VLOOKUP(A:A,'1级数据'!A:L,12,FALSE)</f>
        <v>85</v>
      </c>
      <c r="F130" s="10">
        <f>'1级数据'!O130*0.2+'1级数据'!T130*0.4+'1级数据'!Z130*0.2+'1级数据'!W130*0.2</f>
        <v>78</v>
      </c>
      <c r="G130" s="10">
        <f>AVERAGE('1级数据'!P130,'1级数据'!Q130)</f>
        <v>85.5</v>
      </c>
      <c r="H130" s="10">
        <f>AVERAGE('1级数据'!AA130,'1级数据'!AB130)</f>
        <v>76</v>
      </c>
      <c r="I130" s="10">
        <f>IF('1级数据'!C130="门将",AVERAGE('1级数据'!AG130,'1级数据'!AH130,'1级数据'!AI130,'1级数据'!AJ130,'1级数据'!AK130),AVERAGE('1级数据'!X130,'1级数据'!Y130))</f>
        <v>76</v>
      </c>
      <c r="J130" s="10">
        <f>'1级数据'!AC130*0.2+'1级数据'!AD130*0.3+'1级数据'!AE130*0.2+'1级数据'!AF130*0.3</f>
        <v>76.2</v>
      </c>
      <c r="K130" s="10">
        <f>AVERAGE('1级数据'!R130,'1级数据'!S130)</f>
        <v>86.5</v>
      </c>
    </row>
    <row r="131" spans="1:11" ht="15.75" x14ac:dyDescent="0.25">
      <c r="A131" s="10">
        <v>130</v>
      </c>
      <c r="B131" s="10" t="str">
        <f>VLOOKUP(A:A,'1级数据'!A:B,2,FALSE)</f>
        <v>RODRI</v>
      </c>
      <c r="C131" s="11" t="str">
        <f>VLOOKUP(A:A,'1级数据'!A:C,3,FALSE)</f>
        <v>后腰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75.8</v>
      </c>
      <c r="G131" s="10">
        <f>AVERAGE('1级数据'!P131,'1级数据'!Q131)</f>
        <v>78.5</v>
      </c>
      <c r="H131" s="10">
        <f>AVERAGE('1级数据'!AA131,'1级数据'!AB131)</f>
        <v>73</v>
      </c>
      <c r="I131" s="10">
        <f>IF('1级数据'!C131="门将",AVERAGE('1级数据'!AG131,'1级数据'!AH131,'1级数据'!AI131,'1级数据'!AJ131,'1级数据'!AK131),AVERAGE('1级数据'!X131,'1级数据'!Y131))</f>
        <v>69</v>
      </c>
      <c r="J131" s="10">
        <f>'1级数据'!AC131*0.2+'1级数据'!AD131*0.3+'1级数据'!AE131*0.2+'1级数据'!AF131*0.3</f>
        <v>81.199999999999989</v>
      </c>
      <c r="K131" s="10">
        <f>AVERAGE('1级数据'!R131,'1级数据'!S131)</f>
        <v>84.5</v>
      </c>
    </row>
    <row r="132" spans="1:11" ht="15.75" x14ac:dyDescent="0.25">
      <c r="A132" s="10">
        <v>131</v>
      </c>
      <c r="B132" s="10" t="str">
        <f>VLOOKUP(A:A,'1级数据'!A:B,2,FALSE)</f>
        <v>N. SÜLE</v>
      </c>
      <c r="C132" s="11" t="str">
        <f>VLOOKUP(A:A,'1级数据'!A:C,3,FALSE)</f>
        <v>中后卫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67.600000000000009</v>
      </c>
      <c r="G132" s="10">
        <f>AVERAGE('1级数据'!P132,'1级数据'!Q132)</f>
        <v>68</v>
      </c>
      <c r="H132" s="10">
        <f>AVERAGE('1级数据'!AA132,'1级数据'!AB132)</f>
        <v>84</v>
      </c>
      <c r="I132" s="10">
        <f>IF('1级数据'!C132="门将",AVERAGE('1级数据'!AG132,'1级数据'!AH132,'1级数据'!AI132,'1级数据'!AJ132,'1级数据'!AK132),AVERAGE('1级数据'!X132,'1级数据'!Y132))</f>
        <v>71</v>
      </c>
      <c r="J132" s="10">
        <f>'1级数据'!AC132*0.2+'1级数据'!AD132*0.3+'1级数据'!AE132*0.2+'1级数据'!AF132*0.3</f>
        <v>80.2</v>
      </c>
      <c r="K132" s="10">
        <f>AVERAGE('1级数据'!R132,'1级数据'!S132)</f>
        <v>69</v>
      </c>
    </row>
    <row r="133" spans="1:11" ht="15.75" x14ac:dyDescent="0.25">
      <c r="A133" s="10">
        <v>132</v>
      </c>
      <c r="B133" s="10" t="str">
        <f>VLOOKUP(A:A,'1级数据'!A:B,2,FALSE)</f>
        <v>T. WERNER</v>
      </c>
      <c r="C133" s="11" t="str">
        <f>VLOOKUP(A:A,'1级数据'!A:C,3,FALSE)</f>
        <v>中锋</v>
      </c>
      <c r="D133" s="10">
        <f>VLOOKUP(A:A,'1级数据'!A:D,4,FALSE)</f>
        <v>2</v>
      </c>
      <c r="E133" s="12">
        <f>VLOOKUP(A:A,'1级数据'!A:L,12,FALSE)</f>
        <v>85</v>
      </c>
      <c r="F133" s="10">
        <f>'1级数据'!O133*0.2+'1级数据'!T133*0.4+'1级数据'!Z133*0.2+'1级数据'!W133*0.2</f>
        <v>75</v>
      </c>
      <c r="G133" s="10">
        <f>AVERAGE('1级数据'!P133,'1级数据'!Q133)</f>
        <v>80.5</v>
      </c>
      <c r="H133" s="10">
        <f>AVERAGE('1级数据'!AA133,'1级数据'!AB133)</f>
        <v>82</v>
      </c>
      <c r="I133" s="10">
        <f>IF('1级数据'!C133="门将",AVERAGE('1级数据'!AG133,'1级数据'!AH133,'1级数据'!AI133,'1级数据'!AJ133,'1级数据'!AK133),AVERAGE('1级数据'!X133,'1级数据'!Y133))</f>
        <v>80</v>
      </c>
      <c r="J133" s="10">
        <f>'1级数据'!AC133*0.2+'1级数据'!AD133*0.3+'1级数据'!AE133*0.2+'1级数据'!AF133*0.3</f>
        <v>76.199999999999989</v>
      </c>
      <c r="K133" s="10">
        <f>AVERAGE('1级数据'!R133,'1级数据'!S133)</f>
        <v>73.5</v>
      </c>
    </row>
    <row r="134" spans="1:11" ht="15.75" x14ac:dyDescent="0.25">
      <c r="A134" s="10">
        <v>133</v>
      </c>
      <c r="B134" s="10" t="str">
        <f>VLOOKUP(A:A,'1级数据'!A:B,2,FALSE)</f>
        <v>G. BUFFON</v>
      </c>
      <c r="C134" s="11" t="str">
        <f>VLOOKUP(A:A,'1级数据'!A:C,3,FALSE)</f>
        <v>门将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54.8</v>
      </c>
      <c r="G134" s="10">
        <f>AVERAGE('1级数据'!P134,'1级数据'!Q134)</f>
        <v>55.5</v>
      </c>
      <c r="H134" s="10">
        <f>AVERAGE('1级数据'!AA134,'1级数据'!AB134)</f>
        <v>78.5</v>
      </c>
      <c r="I134" s="10">
        <f>IF('1级数据'!C134="门将",AVERAGE('1级数据'!AG134,'1级数据'!AH134,'1级数据'!AI134,'1级数据'!AJ134,'1级数据'!AK134),AVERAGE('1级数据'!X134,'1级数据'!Y134))</f>
        <v>75</v>
      </c>
      <c r="J134" s="10">
        <f>'1级数据'!AC134*0.2+'1级数据'!AD134*0.3+'1级数据'!AE134*0.2+'1级数据'!AF134*0.3</f>
        <v>64</v>
      </c>
      <c r="K134" s="10">
        <f>AVERAGE('1级数据'!R134,'1级数据'!S134)</f>
        <v>54.5</v>
      </c>
    </row>
    <row r="135" spans="1:11" ht="15.75" x14ac:dyDescent="0.25">
      <c r="A135" s="10">
        <v>134</v>
      </c>
      <c r="B135" s="10" t="str">
        <f>VLOOKUP(A:A,'1级数据'!A:B,2,FALSE)</f>
        <v>V. KOMPANY</v>
      </c>
      <c r="C135" s="11" t="str">
        <f>VLOOKUP(A:A,'1级数据'!A:C,3,FALSE)</f>
        <v>中后卫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66.8</v>
      </c>
      <c r="G135" s="10">
        <f>AVERAGE('1级数据'!P135,'1级数据'!Q135)</f>
        <v>68.5</v>
      </c>
      <c r="H135" s="10">
        <f>AVERAGE('1级数据'!AA135,'1级数据'!AB135)</f>
        <v>82</v>
      </c>
      <c r="I135" s="10">
        <f>IF('1级数据'!C135="门将",AVERAGE('1级数据'!AG135,'1级数据'!AH135,'1级数据'!AI135,'1级数据'!AJ135,'1级数据'!AK135),AVERAGE('1级数据'!X135,'1级数据'!Y135))</f>
        <v>68</v>
      </c>
      <c r="J135" s="10">
        <f>'1级数据'!AC135*0.2+'1级数据'!AD135*0.3+'1级数据'!AE135*0.2+'1级数据'!AF135*0.3</f>
        <v>79.099999999999994</v>
      </c>
      <c r="K135" s="10">
        <f>AVERAGE('1级数据'!R135,'1级数据'!S135)</f>
        <v>72.5</v>
      </c>
    </row>
    <row r="136" spans="1:11" ht="15.75" x14ac:dyDescent="0.25">
      <c r="A136" s="10">
        <v>135</v>
      </c>
      <c r="B136" s="10" t="str">
        <f>VLOOKUP(A:A,'1级数据'!A:B,2,FALSE)</f>
        <v>K. SCHMEICHEL</v>
      </c>
      <c r="C136" s="11" t="str">
        <f>VLOOKUP(A:A,'1级数据'!A:C,3,FALSE)</f>
        <v>门将</v>
      </c>
      <c r="D136" s="10">
        <f>VLOOKUP(A:A,'1级数据'!A:D,4,FALSE)</f>
        <v>2</v>
      </c>
      <c r="E136" s="12">
        <f>VLOOKUP(A:A,'1级数据'!A:L,12,FALSE)</f>
        <v>84</v>
      </c>
      <c r="F136" s="10">
        <f>'1级数据'!O136*0.2+'1级数据'!T136*0.4+'1级数据'!Z136*0.2+'1级数据'!W136*0.2</f>
        <v>57.6</v>
      </c>
      <c r="G136" s="10">
        <f>AVERAGE('1级数据'!P136,'1级数据'!Q136)</f>
        <v>50.5</v>
      </c>
      <c r="H136" s="10">
        <f>AVERAGE('1级数据'!AA136,'1级数据'!AB136)</f>
        <v>68</v>
      </c>
      <c r="I136" s="10">
        <f>IF('1级数据'!C136="门将",AVERAGE('1级数据'!AG136,'1级数据'!AH136,'1级数据'!AI136,'1级数据'!AJ136,'1级数据'!AK136),AVERAGE('1级数据'!X136,'1级数据'!Y136))</f>
        <v>73.400000000000006</v>
      </c>
      <c r="J136" s="10">
        <f>'1级数据'!AC136*0.2+'1级数据'!AD136*0.3+'1级数据'!AE136*0.2+'1级数据'!AF136*0.3</f>
        <v>62.8</v>
      </c>
      <c r="K136" s="10">
        <f>AVERAGE('1级数据'!R136,'1级数据'!S136)</f>
        <v>52</v>
      </c>
    </row>
    <row r="137" spans="1:11" ht="15.75" x14ac:dyDescent="0.25">
      <c r="A137" s="10">
        <v>136</v>
      </c>
      <c r="B137" s="10" t="str">
        <f>VLOOKUP(A:A,'1级数据'!A:B,2,FALSE)</f>
        <v>F. RIBÉRY</v>
      </c>
      <c r="C137" s="11" t="str">
        <f>VLOOKUP(A:A,'1级数据'!A:C,3,FALSE)</f>
        <v>左边锋</v>
      </c>
      <c r="D137" s="10" t="e">
        <f>VLOOKUP(A:A,'1级数据'!A:D,4,FALSE)</f>
        <v>#N/A</v>
      </c>
      <c r="E137" s="12">
        <f>VLOOKUP(A:A,'1级数据'!A:L,12,FALSE)</f>
        <v>84</v>
      </c>
      <c r="F137" s="10">
        <f>'1级数据'!O137*0.2+'1级数据'!T137*0.4+'1级数据'!Z137*0.2+'1级数据'!W137*0.2</f>
        <v>80.600000000000009</v>
      </c>
      <c r="G137" s="10">
        <f>AVERAGE('1级数据'!P137,'1级数据'!Q137)</f>
        <v>91</v>
      </c>
      <c r="H137" s="10">
        <f>AVERAGE('1级数据'!AA137,'1级数据'!AB137)</f>
        <v>69</v>
      </c>
      <c r="I137" s="10">
        <f>IF('1级数据'!C137="门将",AVERAGE('1级数据'!AG137,'1级数据'!AH137,'1级数据'!AI137,'1级数据'!AJ137,'1级数据'!AK137),AVERAGE('1级数据'!X137,'1级数据'!Y137))</f>
        <v>82</v>
      </c>
      <c r="J137" s="10">
        <f>'1级数据'!AC137*0.2+'1级数据'!AD137*0.3+'1级数据'!AE137*0.2+'1级数据'!AF137*0.3</f>
        <v>68.899999999999991</v>
      </c>
      <c r="K137" s="10">
        <f>AVERAGE('1级数据'!R137,'1级数据'!S137)</f>
        <v>85.5</v>
      </c>
    </row>
    <row r="138" spans="1:11" ht="15.75" x14ac:dyDescent="0.25">
      <c r="A138" s="10">
        <v>137</v>
      </c>
      <c r="B138" s="10" t="str">
        <f>VLOOKUP(A:A,'1级数据'!A:B,2,FALSE)</f>
        <v>JOÃO MOUTINHO</v>
      </c>
      <c r="C138" s="11" t="str">
        <f>VLOOKUP(A:A,'1级数据'!A:C,3,FALSE)</f>
        <v>中前卫</v>
      </c>
      <c r="D138" s="10">
        <f>VLOOKUP(A:A,'1级数据'!A:D,4,FALSE)</f>
        <v>2</v>
      </c>
      <c r="E138" s="12">
        <f>VLOOKUP(A:A,'1级数据'!A:L,12,FALSE)</f>
        <v>84</v>
      </c>
      <c r="F138" s="10">
        <f>'1级数据'!O138*0.2+'1级数据'!T138*0.4+'1级数据'!Z138*0.2+'1级数据'!W138*0.2</f>
        <v>79.400000000000006</v>
      </c>
      <c r="G138" s="10">
        <f>AVERAGE('1级数据'!P138,'1级数据'!Q138)</f>
        <v>83</v>
      </c>
      <c r="H138" s="10">
        <f>AVERAGE('1级数据'!AA138,'1级数据'!AB138)</f>
        <v>76.5</v>
      </c>
      <c r="I138" s="10">
        <f>IF('1级数据'!C138="门将",AVERAGE('1级数据'!AG138,'1级数据'!AH138,'1级数据'!AI138,'1级数据'!AJ138,'1级数据'!AK138),AVERAGE('1级数据'!X138,'1级数据'!Y138))</f>
        <v>77</v>
      </c>
      <c r="J138" s="10">
        <f>'1级数据'!AC138*0.2+'1级数据'!AD138*0.3+'1级数据'!AE138*0.2+'1级数据'!AF138*0.3</f>
        <v>77.300000000000011</v>
      </c>
      <c r="K138" s="10">
        <f>AVERAGE('1级数据'!R138,'1级数据'!S138)</f>
        <v>81</v>
      </c>
    </row>
    <row r="139" spans="1:11" ht="15.75" x14ac:dyDescent="0.25">
      <c r="A139" s="10">
        <v>138</v>
      </c>
      <c r="B139" s="10" t="str">
        <f>VLOOKUP(A:A,'1级数据'!A:B,2,FALSE)</f>
        <v>F. QUAGLIARELLA</v>
      </c>
      <c r="C139" s="11" t="str">
        <f>VLOOKUP(A:A,'1级数据'!A:C,3,FALSE)</f>
        <v>中锋</v>
      </c>
      <c r="D139" s="10" t="e">
        <f>VLOOKUP(A:A,'1级数据'!A:D,4,FALSE)</f>
        <v>#N/A</v>
      </c>
      <c r="E139" s="12">
        <f>VLOOKUP(A:A,'1级数据'!A:L,12,FALSE)</f>
        <v>84</v>
      </c>
      <c r="F139" s="10">
        <f>'1级数据'!O139*0.2+'1级数据'!T139*0.4+'1级数据'!Z139*0.2+'1级数据'!W139*0.2</f>
        <v>78.2</v>
      </c>
      <c r="G139" s="10">
        <f>AVERAGE('1级数据'!P139,'1级数据'!Q139)</f>
        <v>80.5</v>
      </c>
      <c r="H139" s="10">
        <f>AVERAGE('1级数据'!AA139,'1级数据'!AB139)</f>
        <v>80.5</v>
      </c>
      <c r="I139" s="10">
        <f>IF('1级数据'!C139="门将",AVERAGE('1级数据'!AG139,'1级数据'!AH139,'1级数据'!AI139,'1级数据'!AJ139,'1级数据'!AK139),AVERAGE('1级数据'!X139,'1级数据'!Y139))</f>
        <v>76</v>
      </c>
      <c r="J139" s="10">
        <f>'1级数据'!AC139*0.2+'1级数据'!AD139*0.3+'1级数据'!AE139*0.2+'1级数据'!AF139*0.3</f>
        <v>71.400000000000006</v>
      </c>
      <c r="K139" s="10">
        <f>AVERAGE('1级数据'!R139,'1级数据'!S139)</f>
        <v>78</v>
      </c>
    </row>
    <row r="140" spans="1:11" ht="15.75" x14ac:dyDescent="0.25">
      <c r="A140" s="10">
        <v>139</v>
      </c>
      <c r="B140" s="10" t="str">
        <f>VLOOKUP(A:A,'1级数据'!A:B,2,FALSE)</f>
        <v>G. HIGUAÍN</v>
      </c>
      <c r="C140" s="11" t="str">
        <f>VLOOKUP(A:A,'1级数据'!A:C,3,FALSE)</f>
        <v>中锋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72.400000000000006</v>
      </c>
      <c r="G140" s="10">
        <f>AVERAGE('1级数据'!P140,'1级数据'!Q140)</f>
        <v>80.5</v>
      </c>
      <c r="H140" s="10">
        <f>AVERAGE('1级数据'!AA140,'1级数据'!AB140)</f>
        <v>82.5</v>
      </c>
      <c r="I140" s="10">
        <f>IF('1级数据'!C140="门将",AVERAGE('1级数据'!AG140,'1级数据'!AH140,'1级数据'!AI140,'1级数据'!AJ140,'1级数据'!AK140),AVERAGE('1级数据'!X140,'1级数据'!Y140))</f>
        <v>74</v>
      </c>
      <c r="J140" s="10">
        <f>'1级数据'!AC140*0.2+'1级数据'!AD140*0.3+'1级数据'!AE140*0.2+'1级数据'!AF140*0.3</f>
        <v>66.7</v>
      </c>
      <c r="K140" s="10">
        <f>AVERAGE('1级数据'!R140,'1级数据'!S140)</f>
        <v>79.5</v>
      </c>
    </row>
    <row r="141" spans="1:11" ht="15.75" x14ac:dyDescent="0.25">
      <c r="A141" s="10">
        <v>140</v>
      </c>
      <c r="B141" s="10" t="str">
        <f>VLOOKUP(A:A,'1级数据'!A:B,2,FALSE)</f>
        <v>M. BENATIA</v>
      </c>
      <c r="C141" s="11" t="str">
        <f>VLOOKUP(A:A,'1级数据'!A:C,3,FALSE)</f>
        <v>中后卫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65.8</v>
      </c>
      <c r="G141" s="10">
        <f>AVERAGE('1级数据'!P141,'1级数据'!Q141)</f>
        <v>70</v>
      </c>
      <c r="H141" s="10">
        <f>AVERAGE('1级数据'!AA141,'1级数据'!AB141)</f>
        <v>80.5</v>
      </c>
      <c r="I141" s="10">
        <f>IF('1级数据'!C141="门将",AVERAGE('1级数据'!AG141,'1级数据'!AH141,'1级数据'!AI141,'1级数据'!AJ141,'1级数据'!AK141),AVERAGE('1级数据'!X141,'1级数据'!Y141))</f>
        <v>72</v>
      </c>
      <c r="J141" s="10">
        <f>'1级数据'!AC141*0.2+'1级数据'!AD141*0.3+'1级数据'!AE141*0.2+'1级数据'!AF141*0.3</f>
        <v>79.5</v>
      </c>
      <c r="K141" s="10">
        <f>AVERAGE('1级数据'!R141,'1级数据'!S141)</f>
        <v>70</v>
      </c>
    </row>
    <row r="142" spans="1:11" ht="15.75" x14ac:dyDescent="0.25">
      <c r="A142" s="10">
        <v>141</v>
      </c>
      <c r="B142" s="10" t="str">
        <f>VLOOKUP(A:A,'1级数据'!A:B,2,FALSE)</f>
        <v>M. HAMŠÍK</v>
      </c>
      <c r="C142" s="11" t="str">
        <f>VLOOKUP(A:A,'1级数据'!A:C,3,FALSE)</f>
        <v>中前卫</v>
      </c>
      <c r="D142" s="10">
        <f>VLOOKUP(A:A,'1级数据'!A:D,4,FALSE)</f>
        <v>2</v>
      </c>
      <c r="E142" s="12">
        <f>VLOOKUP(A:A,'1级数据'!A:L,12,FALSE)</f>
        <v>84</v>
      </c>
      <c r="F142" s="10">
        <f>'1级数据'!O142*0.2+'1级数据'!T142*0.4+'1级数据'!Z142*0.2+'1级数据'!W142*0.2</f>
        <v>80.400000000000006</v>
      </c>
      <c r="G142" s="10">
        <f>AVERAGE('1级数据'!P142,'1级数据'!Q142)</f>
        <v>83</v>
      </c>
      <c r="H142" s="10">
        <f>AVERAGE('1级数据'!AA142,'1级数据'!AB142)</f>
        <v>81</v>
      </c>
      <c r="I142" s="10">
        <f>IF('1级数据'!C142="门将",AVERAGE('1级数据'!AG142,'1级数据'!AH142,'1级数据'!AI142,'1级数据'!AJ142,'1级数据'!AK142),AVERAGE('1级数据'!X142,'1级数据'!Y142))</f>
        <v>80</v>
      </c>
      <c r="J142" s="10">
        <f>'1级数据'!AC142*0.2+'1级数据'!AD142*0.3+'1级数据'!AE142*0.2+'1级数据'!AF142*0.3</f>
        <v>72.8</v>
      </c>
      <c r="K142" s="10">
        <f>AVERAGE('1级数据'!R142,'1级数据'!S142)</f>
        <v>81</v>
      </c>
    </row>
    <row r="143" spans="1:11" ht="15.75" x14ac:dyDescent="0.25">
      <c r="A143" s="10">
        <v>142</v>
      </c>
      <c r="B143" s="10" t="str">
        <f>VLOOKUP(A:A,'1级数据'!A:B,2,FALSE)</f>
        <v>Ł. FABIAŃSKI</v>
      </c>
      <c r="C143" s="11" t="str">
        <f>VLOOKUP(A:A,'1级数据'!A:C,3,FALSE)</f>
        <v>门将</v>
      </c>
      <c r="D143" s="10" t="e">
        <f>VLOOKUP(A:A,'1级数据'!A:D,4,FALSE)</f>
        <v>#N/A</v>
      </c>
      <c r="E143" s="12">
        <f>VLOOKUP(A:A,'1级数据'!A:L,12,FALSE)</f>
        <v>84</v>
      </c>
      <c r="F143" s="10">
        <f>'1级数据'!O143*0.2+'1级数据'!T143*0.4+'1级数据'!Z143*0.2+'1级数据'!W143*0.2</f>
        <v>56</v>
      </c>
      <c r="G143" s="10">
        <f>AVERAGE('1级数据'!P143,'1级数据'!Q143)</f>
        <v>50.5</v>
      </c>
      <c r="H143" s="10">
        <f>AVERAGE('1级数据'!AA143,'1级数据'!AB143)</f>
        <v>79</v>
      </c>
      <c r="I143" s="10">
        <f>IF('1级数据'!C143="门将",AVERAGE('1级数据'!AG143,'1级数据'!AH143,'1级数据'!AI143,'1级数据'!AJ143,'1级数据'!AK143),AVERAGE('1级数据'!X143,'1级数据'!Y143))</f>
        <v>73</v>
      </c>
      <c r="J143" s="10">
        <f>'1级数据'!AC143*0.2+'1级数据'!AD143*0.3+'1级数据'!AE143*0.2+'1级数据'!AF143*0.3</f>
        <v>61.099999999999994</v>
      </c>
      <c r="K143" s="10">
        <f>AVERAGE('1级数据'!R143,'1级数据'!S143)</f>
        <v>51.5</v>
      </c>
    </row>
    <row r="144" spans="1:11" ht="15.75" x14ac:dyDescent="0.25">
      <c r="A144" s="10">
        <v>143</v>
      </c>
      <c r="B144" s="10" t="str">
        <f>VLOOKUP(A:A,'1级数据'!A:B,2,FALSE)</f>
        <v>RUI PATRÍCIO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58.400000000000006</v>
      </c>
      <c r="G144" s="10">
        <f>AVERAGE('1级数据'!P144,'1级数据'!Q144)</f>
        <v>59.5</v>
      </c>
      <c r="H144" s="10">
        <f>AVERAGE('1级数据'!AA144,'1级数据'!AB144)</f>
        <v>83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66.5</v>
      </c>
      <c r="K144" s="10">
        <f>AVERAGE('1级数据'!R144,'1级数据'!S144)</f>
        <v>50.5</v>
      </c>
    </row>
    <row r="145" spans="1:11" ht="15.75" x14ac:dyDescent="0.25">
      <c r="A145" s="10">
        <v>144</v>
      </c>
      <c r="B145" s="10" t="str">
        <f>VLOOKUP(A:A,'1级数据'!A:B,2,FALSE)</f>
        <v>S. RUFFIER</v>
      </c>
      <c r="C145" s="11" t="str">
        <f>VLOOKUP(A:A,'1级数据'!A:C,3,FALSE)</f>
        <v>门将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54.2</v>
      </c>
      <c r="G145" s="10">
        <f>AVERAGE('1级数据'!P145,'1级数据'!Q145)</f>
        <v>50.5</v>
      </c>
      <c r="H145" s="10">
        <f>AVERAGE('1级数据'!AA145,'1级数据'!AB145)</f>
        <v>79</v>
      </c>
      <c r="I145" s="10">
        <f>IF('1级数据'!C145="门将",AVERAGE('1级数据'!AG145,'1级数据'!AH145,'1级数据'!AI145,'1级数据'!AJ145,'1级数据'!AK145),AVERAGE('1级数据'!X145,'1级数据'!Y145))</f>
        <v>72.599999999999994</v>
      </c>
      <c r="J145" s="10">
        <f>'1级数据'!AC145*0.2+'1级数据'!AD145*0.3+'1级数据'!AE145*0.2+'1级数据'!AF145*0.3</f>
        <v>61.699999999999996</v>
      </c>
      <c r="K145" s="10">
        <f>AVERAGE('1级数据'!R145,'1级数据'!S145)</f>
        <v>50</v>
      </c>
    </row>
    <row r="146" spans="1:11" ht="15.75" x14ac:dyDescent="0.25">
      <c r="A146" s="10">
        <v>145</v>
      </c>
      <c r="B146" s="10" t="str">
        <f>VLOOKUP(A:A,'1级数据'!A:B,2,FALSE)</f>
        <v>LUCAS LEIVA</v>
      </c>
      <c r="C146" s="11" t="str">
        <f>VLOOKUP(A:A,'1级数据'!A:C,3,FALSE)</f>
        <v>后腰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75.400000000000006</v>
      </c>
      <c r="G146" s="10">
        <f>AVERAGE('1级数据'!P146,'1级数据'!Q146)</f>
        <v>79</v>
      </c>
      <c r="H146" s="10">
        <f>AVERAGE('1级数据'!AA146,'1级数据'!AB146)</f>
        <v>75</v>
      </c>
      <c r="I146" s="10">
        <f>IF('1级数据'!C146="门将",AVERAGE('1级数据'!AG146,'1级数据'!AH146,'1级数据'!AI146,'1级数据'!AJ146,'1级数据'!AK146),AVERAGE('1级数据'!X146,'1级数据'!Y146))</f>
        <v>69</v>
      </c>
      <c r="J146" s="10">
        <f>'1级数据'!AC146*0.2+'1级数据'!AD146*0.3+'1级数据'!AE146*0.2+'1级数据'!AF146*0.3</f>
        <v>80.599999999999994</v>
      </c>
      <c r="K146" s="10">
        <f>AVERAGE('1级数据'!R146,'1级数据'!S146)</f>
        <v>81.5</v>
      </c>
    </row>
    <row r="147" spans="1:11" ht="15.75" x14ac:dyDescent="0.25">
      <c r="A147" s="10">
        <v>146</v>
      </c>
      <c r="B147" s="10" t="str">
        <f>VLOOKUP(A:A,'1级数据'!A:B,2,FALSE)</f>
        <v>G. WIJNALDUM</v>
      </c>
      <c r="C147" s="11" t="str">
        <f>VLOOKUP(A:A,'1级数据'!A:C,3,FALSE)</f>
        <v>中前卫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76.2</v>
      </c>
      <c r="G147" s="10">
        <f>AVERAGE('1级数据'!P147,'1级数据'!Q147)</f>
        <v>83</v>
      </c>
      <c r="H147" s="10">
        <f>AVERAGE('1级数据'!AA147,'1级数据'!AB147)</f>
        <v>83.5</v>
      </c>
      <c r="I147" s="10">
        <f>IF('1级数据'!C147="门将",AVERAGE('1级数据'!AG147,'1级数据'!AH147,'1级数据'!AI147,'1级数据'!AJ147,'1级数据'!AK147),AVERAGE('1级数据'!X147,'1级数据'!Y147))</f>
        <v>77.5</v>
      </c>
      <c r="J147" s="10">
        <f>'1级数据'!AC147*0.2+'1级数据'!AD147*0.3+'1级数据'!AE147*0.2+'1级数据'!AF147*0.3</f>
        <v>78</v>
      </c>
      <c r="K147" s="10">
        <f>AVERAGE('1级数据'!R147,'1级数据'!S147)</f>
        <v>84.5</v>
      </c>
    </row>
    <row r="148" spans="1:11" ht="15.75" x14ac:dyDescent="0.25">
      <c r="A148" s="10">
        <v>147</v>
      </c>
      <c r="B148" s="10" t="str">
        <f>VLOOKUP(A:A,'1级数据'!A:B,2,FALSE)</f>
        <v>Y. SOMMER</v>
      </c>
      <c r="C148" s="11" t="str">
        <f>VLOOKUP(A:A,'1级数据'!A:C,3,FALSE)</f>
        <v>门将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55.2</v>
      </c>
      <c r="G148" s="10">
        <f>AVERAGE('1级数据'!P148,'1级数据'!Q148)</f>
        <v>52.5</v>
      </c>
      <c r="H148" s="10">
        <f>AVERAGE('1级数据'!AA148,'1级数据'!AB148)</f>
        <v>83</v>
      </c>
      <c r="I148" s="10">
        <f>IF('1级数据'!C148="门将",AVERAGE('1级数据'!AG148,'1级数据'!AH148,'1级数据'!AI148,'1级数据'!AJ148,'1级数据'!AK148),AVERAGE('1级数据'!X148,'1级数据'!Y148))</f>
        <v>76.599999999999994</v>
      </c>
      <c r="J148" s="10">
        <f>'1级数据'!AC148*0.2+'1级数据'!AD148*0.3+'1级数据'!AE148*0.2+'1级数据'!AF148*0.3</f>
        <v>65.099999999999994</v>
      </c>
      <c r="K148" s="10">
        <f>AVERAGE('1级数据'!R148,'1级数据'!S148)</f>
        <v>55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>
        <f>VLOOKUP(A:A,'1级数据'!A:D,4,FALSE)</f>
        <v>2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>
        <f>VLOOKUP(A:A,'1级数据'!A:D,4,FALSE)</f>
        <v>2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3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2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>
        <f>VLOOKUP(A:A,'1级数据'!A:D,4,FALSE)</f>
        <v>2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>
        <f>VLOOKUP(A:A,'1级数据'!A:D,4,FALSE)</f>
        <v>2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>
        <f>VLOOKUP(A:A,'1级数据'!A:D,4,FALSE)</f>
        <v>1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2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>
        <f>VLOOKUP(A:A,'1级数据'!A:D,4,FALSE)</f>
        <v>2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>
        <f>VLOOKUP(A:A,'1级数据'!A:D,4,FALSE)</f>
        <v>2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2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2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>
        <f>VLOOKUP(A:A,'1级数据'!A:D,4,FALSE)</f>
        <v>2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>
        <f>VLOOKUP(A:A,'1级数据'!A:D,4,FALSE)</f>
        <v>2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3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>
        <f>VLOOKUP(A:A,'1级数据'!A:D,4,FALSE)</f>
        <v>2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R. CENTURIÓN</v>
      </c>
      <c r="C442" s="11" t="str">
        <f>VLOOKUP(A:A,'1级数据'!A:C,3,FALSE)</f>
        <v>左边锋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76.000000000000014</v>
      </c>
      <c r="G442" s="10">
        <f>AVERAGE('1级数据'!P442,'1级数据'!Q442)</f>
        <v>84</v>
      </c>
      <c r="H442" s="10">
        <f>AVERAGE('1级数据'!AA442,'1级数据'!AB442)</f>
        <v>77</v>
      </c>
      <c r="I442" s="10">
        <f>IF('1级数据'!C442="门将",AVERAGE('1级数据'!AG442,'1级数据'!AH442,'1级数据'!AI442,'1级数据'!AJ442,'1级数据'!AK442),AVERAGE('1级数据'!X442,'1级数据'!Y442))</f>
        <v>81</v>
      </c>
      <c r="J442" s="10">
        <f>'1级数据'!AC442*0.2+'1级数据'!AD442*0.3+'1级数据'!AE442*0.2+'1级数据'!AF442*0.3</f>
        <v>71.5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I. FERNÁNDEZ</v>
      </c>
      <c r="C443" s="11" t="str">
        <f>VLOOKUP(A:A,'1级数据'!A:C,3,FALSE)</f>
        <v>中前卫</v>
      </c>
      <c r="D443" s="10" t="e">
        <f>VLOOKUP(A:A,'1级数据'!A:D,4,FALSE)</f>
        <v>#N/A</v>
      </c>
      <c r="E443" s="12">
        <f>VLOOKUP(A:A,'1级数据'!A:L,12,FALSE)</f>
        <v>81</v>
      </c>
      <c r="F443" s="10">
        <f>'1级数据'!O443*0.2+'1级数据'!T443*0.4+'1级数据'!Z443*0.2+'1级数据'!W443*0.2</f>
        <v>78.800000000000011</v>
      </c>
      <c r="G443" s="10">
        <f>AVERAGE('1级数据'!P443,'1级数据'!Q443)</f>
        <v>82.5</v>
      </c>
      <c r="H443" s="10">
        <f>AVERAGE('1级数据'!AA443,'1级数据'!AB443)</f>
        <v>74.5</v>
      </c>
      <c r="I443" s="10">
        <f>IF('1级数据'!C443="门将",AVERAGE('1级数据'!AG443,'1级数据'!AH443,'1级数据'!AI443,'1级数据'!AJ443,'1级数据'!AK443),AVERAGE('1级数据'!X443,'1级数据'!Y443))</f>
        <v>79</v>
      </c>
      <c r="J443" s="10">
        <f>'1级数据'!AC443*0.2+'1级数据'!AD443*0.3+'1级数据'!AE443*0.2+'1级数据'!AF443*0.3</f>
        <v>71.2</v>
      </c>
      <c r="K443" s="10">
        <f>AVERAGE('1级数据'!R443,'1级数据'!S443)</f>
        <v>82.5</v>
      </c>
    </row>
    <row r="444" spans="1:11" ht="15.75" x14ac:dyDescent="0.25">
      <c r="A444" s="10">
        <v>443</v>
      </c>
      <c r="B444" s="10" t="str">
        <f>VLOOKUP(A:A,'1级数据'!A:B,2,FALSE)</f>
        <v>K. BALDÉ</v>
      </c>
      <c r="C444" s="11" t="str">
        <f>VLOOKUP(A:A,'1级数据'!A:C,3,FALSE)</f>
        <v>右边锋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74.199999999999989</v>
      </c>
      <c r="G444" s="10">
        <f>AVERAGE('1级数据'!P444,'1级数据'!Q444)</f>
        <v>82.5</v>
      </c>
      <c r="H444" s="10">
        <f>AVERAGE('1级数据'!AA444,'1级数据'!AB444)</f>
        <v>73</v>
      </c>
      <c r="I444" s="10">
        <f>IF('1级数据'!C444="门将",AVERAGE('1级数据'!AG444,'1级数据'!AH444,'1级数据'!AI444,'1级数据'!AJ444,'1级数据'!AK444),AVERAGE('1级数据'!X444,'1级数据'!Y444))</f>
        <v>79.5</v>
      </c>
      <c r="J444" s="10">
        <f>'1级数据'!AC444*0.2+'1级数据'!AD444*0.3+'1级数据'!AE444*0.2+'1级数据'!AF444*0.3</f>
        <v>65.2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GAYÁ</v>
      </c>
      <c r="C445" s="11" t="str">
        <f>VLOOKUP(A:A,'1级数据'!A:C,3,FALSE)</f>
        <v>左后卫</v>
      </c>
      <c r="D445" s="10">
        <f>VLOOKUP(A:A,'1级数据'!A:D,4,FALSE)</f>
        <v>2</v>
      </c>
      <c r="E445" s="12">
        <f>VLOOKUP(A:A,'1级数据'!A:L,12,FALSE)</f>
        <v>81</v>
      </c>
      <c r="F445" s="10">
        <f>'1级数据'!O445*0.2+'1级数据'!T445*0.4+'1级数据'!Z445*0.2+'1级数据'!W445*0.2</f>
        <v>75.800000000000011</v>
      </c>
      <c r="G445" s="10">
        <f>AVERAGE('1级数据'!P445,'1级数据'!Q445)</f>
        <v>83</v>
      </c>
      <c r="H445" s="10">
        <f>AVERAGE('1级数据'!AA445,'1级数据'!AB445)</f>
        <v>64.5</v>
      </c>
      <c r="I445" s="10">
        <f>IF('1级数据'!C445="门将",AVERAGE('1级数据'!AG445,'1级数据'!AH445,'1级数据'!AI445,'1级数据'!AJ445,'1级数据'!AK445),AVERAGE('1级数据'!X445,'1级数据'!Y445))</f>
        <v>78.5</v>
      </c>
      <c r="J445" s="10">
        <f>'1级数据'!AC445*0.2+'1级数据'!AD445*0.3+'1级数据'!AE445*0.2+'1级数据'!AF445*0.3</f>
        <v>75.900000000000006</v>
      </c>
      <c r="K445" s="10">
        <f>AVERAGE('1级数据'!R445,'1级数据'!S445)</f>
        <v>77.5</v>
      </c>
    </row>
    <row r="446" spans="1:11" ht="15.75" x14ac:dyDescent="0.25">
      <c r="A446" s="10">
        <v>445</v>
      </c>
      <c r="B446" s="10" t="str">
        <f>VLOOKUP(A:A,'1级数据'!A:B,2,FALSE)</f>
        <v>A. DIALLO</v>
      </c>
      <c r="C446" s="11" t="str">
        <f>VLOOKUP(A:A,'1级数据'!A:C,3,FALSE)</f>
        <v>中后卫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71.400000000000006</v>
      </c>
      <c r="G446" s="10">
        <f>AVERAGE('1级数据'!P446,'1级数据'!Q446)</f>
        <v>71</v>
      </c>
      <c r="H446" s="10">
        <f>AVERAGE('1级数据'!AA446,'1级数据'!AB446)</f>
        <v>79.5</v>
      </c>
      <c r="I446" s="10">
        <f>IF('1级数据'!C446="门将",AVERAGE('1级数据'!AG446,'1级数据'!AH446,'1级数据'!AI446,'1级数据'!AJ446,'1级数据'!AK446),AVERAGE('1级数据'!X446,'1级数据'!Y446))</f>
        <v>74</v>
      </c>
      <c r="J446" s="10">
        <f>'1级数据'!AC446*0.2+'1级数据'!AD446*0.3+'1级数据'!AE446*0.2+'1级数据'!AF446*0.3</f>
        <v>77</v>
      </c>
      <c r="K446" s="10">
        <f>AVERAGE('1级数据'!R446,'1级数据'!S446)</f>
        <v>76</v>
      </c>
    </row>
    <row r="447" spans="1:11" ht="15.75" x14ac:dyDescent="0.25">
      <c r="A447" s="10">
        <v>446</v>
      </c>
      <c r="B447" s="10" t="str">
        <f>VLOOKUP(A:A,'1级数据'!A:B,2,FALSE)</f>
        <v>S. AZMOUN</v>
      </c>
      <c r="C447" s="11" t="str">
        <f>VLOOKUP(A:A,'1级数据'!A:C,3,FALSE)</f>
        <v>中锋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73.2</v>
      </c>
      <c r="G447" s="10">
        <f>AVERAGE('1级数据'!P447,'1级数据'!Q447)</f>
        <v>79.5</v>
      </c>
      <c r="H447" s="10">
        <f>AVERAGE('1级数据'!AA447,'1级数据'!AB447)</f>
        <v>83.5</v>
      </c>
      <c r="I447" s="10">
        <f>IF('1级数据'!C447="门将",AVERAGE('1级数据'!AG447,'1级数据'!AH447,'1级数据'!AI447,'1级数据'!AJ447,'1级数据'!AK447),AVERAGE('1级数据'!X447,'1级数据'!Y447))</f>
        <v>79.5</v>
      </c>
      <c r="J447" s="10">
        <f>'1级数据'!AC447*0.2+'1级数据'!AD447*0.3+'1级数据'!AE447*0.2+'1级数据'!AF447*0.3</f>
        <v>69.3</v>
      </c>
      <c r="K447" s="10">
        <f>AVERAGE('1级数据'!R447,'1级数据'!S447)</f>
        <v>75.5</v>
      </c>
    </row>
    <row r="448" spans="1:11" ht="15.75" x14ac:dyDescent="0.25">
      <c r="A448" s="10">
        <v>447</v>
      </c>
      <c r="B448" s="10" t="str">
        <f>VLOOKUP(A:A,'1级数据'!A:B,2,FALSE)</f>
        <v>Q. PROMES</v>
      </c>
      <c r="C448" s="11" t="str">
        <f>VLOOKUP(A:A,'1级数据'!A:C,3,FALSE)</f>
        <v>左边锋</v>
      </c>
      <c r="D448" s="10">
        <f>VLOOKUP(A:A,'1级数据'!A:D,4,FALSE)</f>
        <v>2</v>
      </c>
      <c r="E448" s="12">
        <f>VLOOKUP(A:A,'1级数据'!A:L,12,FALSE)</f>
        <v>81</v>
      </c>
      <c r="F448" s="10">
        <f>'1级数据'!O448*0.2+'1级数据'!T448*0.4+'1级数据'!Z448*0.2+'1级数据'!W448*0.2</f>
        <v>76.400000000000006</v>
      </c>
      <c r="G448" s="10">
        <f>AVERAGE('1级数据'!P448,'1级数据'!Q448)</f>
        <v>83</v>
      </c>
      <c r="H448" s="10">
        <f>AVERAGE('1级数据'!AA448,'1级数据'!AB448)</f>
        <v>71.5</v>
      </c>
      <c r="I448" s="10">
        <f>IF('1级数据'!C448="门将",AVERAGE('1级数据'!AG448,'1级数据'!AH448,'1级数据'!AI448,'1级数据'!AJ448,'1级数据'!AK448),AVERAGE('1级数据'!X448,'1级数据'!Y448))</f>
        <v>85</v>
      </c>
      <c r="J448" s="10">
        <f>'1级数据'!AC448*0.2+'1级数据'!AD448*0.3+'1级数据'!AE448*0.2+'1级数据'!AF448*0.3</f>
        <v>70.399999999999991</v>
      </c>
      <c r="K448" s="10">
        <f>AVERAGE('1级数据'!R448,'1级数据'!S448)</f>
        <v>78.5</v>
      </c>
    </row>
    <row r="449" spans="1:11" ht="15.75" x14ac:dyDescent="0.25">
      <c r="A449" s="10">
        <v>448</v>
      </c>
      <c r="B449" s="10" t="str">
        <f>VLOOKUP(A:A,'1级数据'!A:B,2,FALSE)</f>
        <v>DIEGO</v>
      </c>
      <c r="C449" s="11" t="str">
        <f>VLOOKUP(A:A,'1级数据'!A:C,3,FALSE)</f>
        <v>前腰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81.800000000000011</v>
      </c>
      <c r="G449" s="10">
        <f>AVERAGE('1级数据'!P449,'1级数据'!Q449)</f>
        <v>83.5</v>
      </c>
      <c r="H449" s="10">
        <f>AVERAGE('1级数据'!AA449,'1级数据'!AB449)</f>
        <v>73.5</v>
      </c>
      <c r="I449" s="10">
        <f>IF('1级数据'!C449="门将",AVERAGE('1级数据'!AG449,'1级数据'!AH449,'1级数据'!AI449,'1级数据'!AJ449,'1级数据'!AK449),AVERAGE('1级数据'!X449,'1级数据'!Y449))</f>
        <v>76.5</v>
      </c>
      <c r="J449" s="10">
        <f>'1级数据'!AC449*0.2+'1级数据'!AD449*0.3+'1级数据'!AE449*0.2+'1级数据'!AF449*0.3</f>
        <v>69.599999999999994</v>
      </c>
      <c r="K449" s="10">
        <f>AVERAGE('1级数据'!R449,'1级数据'!S449)</f>
        <v>86.5</v>
      </c>
    </row>
    <row r="450" spans="1:11" ht="15.75" x14ac:dyDescent="0.25">
      <c r="A450" s="10">
        <v>449</v>
      </c>
      <c r="B450" s="10" t="str">
        <f>VLOOKUP(A:A,'1级数据'!A:B,2,FALSE)</f>
        <v>M. KRUSE</v>
      </c>
      <c r="C450" s="11" t="str">
        <f>VLOOKUP(A:A,'1级数据'!A:C,3,FALSE)</f>
        <v>影锋</v>
      </c>
      <c r="D450" s="10" t="e">
        <f>VLOOKUP(A:A,'1级数据'!A:D,4,FALSE)</f>
        <v>#N/A</v>
      </c>
      <c r="E450" s="12">
        <f>VLOOKUP(A:A,'1级数据'!A:L,12,FALSE)</f>
        <v>81</v>
      </c>
      <c r="F450" s="10">
        <f>'1级数据'!O450*0.2+'1级数据'!T450*0.4+'1级数据'!Z450*0.2+'1级数据'!W450*0.2</f>
        <v>77.199999999999989</v>
      </c>
      <c r="G450" s="10">
        <f>AVERAGE('1级数据'!P450,'1级数据'!Q450)</f>
        <v>83</v>
      </c>
      <c r="H450" s="10">
        <f>AVERAGE('1级数据'!AA450,'1级数据'!AB450)</f>
        <v>77</v>
      </c>
      <c r="I450" s="10">
        <f>IF('1级数据'!C450="门将",AVERAGE('1级数据'!AG450,'1级数据'!AH450,'1级数据'!AI450,'1级数据'!AJ450,'1级数据'!AK450),AVERAGE('1级数据'!X450,'1级数据'!Y450))</f>
        <v>75.5</v>
      </c>
      <c r="J450" s="10">
        <f>'1级数据'!AC450*0.2+'1级数据'!AD450*0.3+'1级数据'!AE450*0.2+'1级数据'!AF450*0.3</f>
        <v>70.3</v>
      </c>
      <c r="K450" s="10">
        <f>AVERAGE('1级数据'!R450,'1级数据'!S450)</f>
        <v>81</v>
      </c>
    </row>
    <row r="451" spans="1:11" ht="15.75" x14ac:dyDescent="0.25">
      <c r="A451" s="10">
        <v>450</v>
      </c>
      <c r="B451" s="10" t="str">
        <f>VLOOKUP(A:A,'1级数据'!A:B,2,FALSE)</f>
        <v>S. BENDER</v>
      </c>
      <c r="C451" s="11" t="str">
        <f>VLOOKUP(A:A,'1级数据'!A:C,3,FALSE)</f>
        <v>中后卫</v>
      </c>
      <c r="D451" s="10">
        <f>VLOOKUP(A:A,'1级数据'!A:D,4,FALSE)</f>
        <v>2</v>
      </c>
      <c r="E451" s="12">
        <f>VLOOKUP(A:A,'1级数据'!A:L,12,FALSE)</f>
        <v>81</v>
      </c>
      <c r="F451" s="10">
        <f>'1级数据'!O451*0.2+'1级数据'!T451*0.4+'1级数据'!Z451*0.2+'1级数据'!W451*0.2</f>
        <v>65.8</v>
      </c>
      <c r="G451" s="10">
        <f>AVERAGE('1级数据'!P451,'1级数据'!Q451)</f>
        <v>65</v>
      </c>
      <c r="H451" s="10">
        <f>AVERAGE('1级数据'!AA451,'1级数据'!AB451)</f>
        <v>77.5</v>
      </c>
      <c r="I451" s="10">
        <f>IF('1级数据'!C451="门将",AVERAGE('1级数据'!AG451,'1级数据'!AH451,'1级数据'!AI451,'1级数据'!AJ451,'1级数据'!AK451),AVERAGE('1级数据'!X451,'1级数据'!Y451))</f>
        <v>67</v>
      </c>
      <c r="J451" s="10">
        <f>'1级数据'!AC451*0.2+'1级数据'!AD451*0.3+'1级数据'!AE451*0.2+'1级数据'!AF451*0.3</f>
        <v>78.900000000000006</v>
      </c>
      <c r="K451" s="10">
        <f>AVERAGE('1级数据'!R451,'1级数据'!S451)</f>
        <v>75</v>
      </c>
    </row>
    <row r="452" spans="1:11" ht="15.75" x14ac:dyDescent="0.25">
      <c r="A452" s="10">
        <v>451</v>
      </c>
      <c r="B452" s="10" t="str">
        <f>VLOOKUP(A:A,'1级数据'!A:B,2,FALSE)</f>
        <v>K. TRIPPIER</v>
      </c>
      <c r="C452" s="11" t="str">
        <f>VLOOKUP(A:A,'1级数据'!A:C,3,FALSE)</f>
        <v>右后卫</v>
      </c>
      <c r="D452" s="10">
        <f>VLOOKUP(A:A,'1级数据'!A:D,4,FALSE)</f>
        <v>2</v>
      </c>
      <c r="E452" s="12">
        <f>VLOOKUP(A:A,'1级数据'!A:L,12,FALSE)</f>
        <v>81</v>
      </c>
      <c r="F452" s="10">
        <f>'1级数据'!O452*0.2+'1级数据'!T452*0.4+'1级数据'!Z452*0.2+'1级数据'!W452*0.2</f>
        <v>80.600000000000009</v>
      </c>
      <c r="G452" s="10">
        <f>AVERAGE('1级数据'!P452,'1级数据'!Q452)</f>
        <v>78.5</v>
      </c>
      <c r="H452" s="10">
        <f>AVERAGE('1级数据'!AA452,'1级数据'!AB452)</f>
        <v>73</v>
      </c>
      <c r="I452" s="10">
        <f>IF('1级数据'!C452="门将",AVERAGE('1级数据'!AG452,'1级数据'!AH452,'1级数据'!AI452,'1级数据'!AJ452,'1级数据'!AK452),AVERAGE('1级数据'!X452,'1级数据'!Y452))</f>
        <v>79.5</v>
      </c>
      <c r="J452" s="10">
        <f>'1级数据'!AC452*0.2+'1级数据'!AD452*0.3+'1级数据'!AE452*0.2+'1级数据'!AF452*0.3</f>
        <v>73.099999999999994</v>
      </c>
      <c r="K452" s="10">
        <f>AVERAGE('1级数据'!R452,'1级数据'!S452)</f>
        <v>78.5</v>
      </c>
    </row>
    <row r="453" spans="1:11" ht="15.75" x14ac:dyDescent="0.25">
      <c r="A453" s="10">
        <v>452</v>
      </c>
      <c r="B453" s="10" t="str">
        <f>VLOOKUP(A:A,'1级数据'!A:B,2,FALSE)</f>
        <v>GABRIEL PIRES</v>
      </c>
      <c r="C453" s="11" t="str">
        <f>VLOOKUP(A:A,'1级数据'!A:C,3,FALSE)</f>
        <v>中前卫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77.800000000000011</v>
      </c>
      <c r="G453" s="10">
        <f>AVERAGE('1级数据'!P453,'1级数据'!Q453)</f>
        <v>81.5</v>
      </c>
      <c r="H453" s="10">
        <f>AVERAGE('1级数据'!AA453,'1级数据'!AB453)</f>
        <v>76.5</v>
      </c>
      <c r="I453" s="10">
        <f>IF('1级数据'!C453="门将",AVERAGE('1级数据'!AG453,'1级数据'!AH453,'1级数据'!AI453,'1级数据'!AJ453,'1级数据'!AK453),AVERAGE('1级数据'!X453,'1级数据'!Y453))</f>
        <v>72</v>
      </c>
      <c r="J453" s="10">
        <f>'1级数据'!AC453*0.2+'1级数据'!AD453*0.3+'1级数据'!AE453*0.2+'1级数据'!AF453*0.3</f>
        <v>75.5</v>
      </c>
      <c r="K453" s="10">
        <f>AVERAGE('1级数据'!R453,'1级数据'!S453)</f>
        <v>81.5</v>
      </c>
    </row>
    <row r="454" spans="1:11" ht="15.75" x14ac:dyDescent="0.25">
      <c r="A454" s="10">
        <v>453</v>
      </c>
      <c r="B454" s="10" t="str">
        <f>VLOOKUP(A:A,'1级数据'!A:B,2,FALSE)</f>
        <v>L. SPINAZZOLA</v>
      </c>
      <c r="C454" s="11" t="str">
        <f>VLOOKUP(A:A,'1级数据'!A:C,3,FALSE)</f>
        <v>左后卫</v>
      </c>
      <c r="D454" s="10" t="e">
        <f>VLOOKUP(A:A,'1级数据'!A:D,4,FALSE)</f>
        <v>#N/A</v>
      </c>
      <c r="E454" s="12">
        <f>VLOOKUP(A:A,'1级数据'!A:L,12,FALSE)</f>
        <v>81</v>
      </c>
      <c r="F454" s="10">
        <f>'1级数据'!O454*0.2+'1级数据'!T454*0.4+'1级数据'!Z454*0.2+'1级数据'!W454*0.2</f>
        <v>73</v>
      </c>
      <c r="G454" s="10">
        <f>AVERAGE('1级数据'!P454,'1级数据'!Q454)</f>
        <v>79.5</v>
      </c>
      <c r="H454" s="10">
        <f>AVERAGE('1级数据'!AA454,'1级数据'!AB454)</f>
        <v>75</v>
      </c>
      <c r="I454" s="10">
        <f>IF('1级数据'!C454="门将",AVERAGE('1级数据'!AG454,'1级数据'!AH454,'1级数据'!AI454,'1级数据'!AJ454,'1级数据'!AK454),AVERAGE('1级数据'!X454,'1级数据'!Y454))</f>
        <v>75.5</v>
      </c>
      <c r="J454" s="10">
        <f>'1级数据'!AC454*0.2+'1级数据'!AD454*0.3+'1级数据'!AE454*0.2+'1级数据'!AF454*0.3</f>
        <v>75</v>
      </c>
      <c r="K454" s="10">
        <f>AVERAGE('1级数据'!R454,'1级数据'!S454)</f>
        <v>77</v>
      </c>
    </row>
    <row r="455" spans="1:11" ht="15.75" x14ac:dyDescent="0.25">
      <c r="A455" s="10">
        <v>454</v>
      </c>
      <c r="B455" s="10" t="str">
        <f>VLOOKUP(A:A,'1级数据'!A:B,2,FALSE)</f>
        <v>RONY LOPES</v>
      </c>
      <c r="C455" s="11" t="str">
        <f>VLOOKUP(A:A,'1级数据'!A:C,3,FALSE)</f>
        <v>右前卫</v>
      </c>
      <c r="D455" s="10">
        <f>VLOOKUP(A:A,'1级数据'!A:D,4,FALSE)</f>
        <v>2</v>
      </c>
      <c r="E455" s="12">
        <f>VLOOKUP(A:A,'1级数据'!A:L,12,FALSE)</f>
        <v>81</v>
      </c>
      <c r="F455" s="10">
        <f>'1级数据'!O455*0.2+'1级数据'!T455*0.4+'1级数据'!Z455*0.2+'1级数据'!W455*0.2</f>
        <v>78.2</v>
      </c>
      <c r="G455" s="10">
        <f>AVERAGE('1级数据'!P455,'1级数据'!Q455)</f>
        <v>83.5</v>
      </c>
      <c r="H455" s="10">
        <f>AVERAGE('1级数据'!AA455,'1级数据'!AB455)</f>
        <v>70</v>
      </c>
      <c r="I455" s="10">
        <f>IF('1级数据'!C455="门将",AVERAGE('1级数据'!AG455,'1级数据'!AH455,'1级数据'!AI455,'1级数据'!AJ455,'1级数据'!AK455),AVERAGE('1级数据'!X455,'1级数据'!Y455))</f>
        <v>83</v>
      </c>
      <c r="J455" s="10">
        <f>'1级数据'!AC455*0.2+'1级数据'!AD455*0.3+'1级数据'!AE455*0.2+'1级数据'!AF455*0.3</f>
        <v>67.900000000000006</v>
      </c>
      <c r="K455" s="10">
        <f>AVERAGE('1级数据'!R455,'1级数据'!S455)</f>
        <v>83.5</v>
      </c>
    </row>
    <row r="456" spans="1:11" ht="15.75" x14ac:dyDescent="0.25">
      <c r="A456" s="10">
        <v>455</v>
      </c>
      <c r="B456" s="10" t="str">
        <f>VLOOKUP(A:A,'1级数据'!A:B,2,FALSE)</f>
        <v>M. DEMBÉLÉ</v>
      </c>
      <c r="C456" s="11" t="str">
        <f>VLOOKUP(A:A,'1级数据'!A:C,3,FALSE)</f>
        <v>中锋</v>
      </c>
      <c r="D456" s="10" t="e">
        <f>VLOOKUP(A:A,'1级数据'!A:D,4,FALSE)</f>
        <v>#N/A</v>
      </c>
      <c r="E456" s="12">
        <f>VLOOKUP(A:A,'1级数据'!A:L,12,FALSE)</f>
        <v>81</v>
      </c>
      <c r="F456" s="10">
        <f>'1级数据'!O456*0.2+'1级数据'!T456*0.4+'1级数据'!Z456*0.2+'1级数据'!W456*0.2</f>
        <v>69.800000000000011</v>
      </c>
      <c r="G456" s="10">
        <f>AVERAGE('1级数据'!P456,'1级数据'!Q456)</f>
        <v>78.5</v>
      </c>
      <c r="H456" s="10">
        <f>AVERAGE('1级数据'!AA456,'1级数据'!AB456)</f>
        <v>85</v>
      </c>
      <c r="I456" s="10">
        <f>IF('1级数据'!C456="门将",AVERAGE('1级数据'!AG456,'1级数据'!AH456,'1级数据'!AI456,'1级数据'!AJ456,'1级数据'!AK456),AVERAGE('1级数据'!X456,'1级数据'!Y456))</f>
        <v>77.5</v>
      </c>
      <c r="J456" s="10">
        <f>'1级数据'!AC456*0.2+'1级数据'!AD456*0.3+'1级数据'!AE456*0.2+'1级数据'!AF456*0.3</f>
        <v>69.5</v>
      </c>
      <c r="K456" s="10">
        <f>AVERAGE('1级数据'!R456,'1级数据'!S456)</f>
        <v>72.5</v>
      </c>
    </row>
    <row r="457" spans="1:11" ht="15.75" x14ac:dyDescent="0.25">
      <c r="A457" s="10">
        <v>456</v>
      </c>
      <c r="B457" s="10" t="str">
        <f>VLOOKUP(A:A,'1级数据'!A:B,2,FALSE)</f>
        <v>ÁLEX GRIMALDO</v>
      </c>
      <c r="C457" s="11" t="str">
        <f>VLOOKUP(A:A,'1级数据'!A:C,3,FALSE)</f>
        <v>左后卫</v>
      </c>
      <c r="D457" s="10">
        <f>VLOOKUP(A:A,'1级数据'!A:D,4,FALSE)</f>
        <v>3</v>
      </c>
      <c r="E457" s="12">
        <f>VLOOKUP(A:A,'1级数据'!A:L,12,FALSE)</f>
        <v>81</v>
      </c>
      <c r="F457" s="10">
        <f>'1级数据'!O457*0.2+'1级数据'!T457*0.4+'1级数据'!Z457*0.2+'1级数据'!W457*0.2</f>
        <v>80.400000000000006</v>
      </c>
      <c r="G457" s="10">
        <f>AVERAGE('1级数据'!P457,'1级数据'!Q457)</f>
        <v>82</v>
      </c>
      <c r="H457" s="10">
        <f>AVERAGE('1级数据'!AA457,'1级数据'!AB457)</f>
        <v>71.5</v>
      </c>
      <c r="I457" s="10">
        <f>IF('1级数据'!C457="门将",AVERAGE('1级数据'!AG457,'1级数据'!AH457,'1级数据'!AI457,'1级数据'!AJ457,'1级数据'!AK457),AVERAGE('1级数据'!X457,'1级数据'!Y457))</f>
        <v>85.5</v>
      </c>
      <c r="J457" s="10">
        <f>'1级数据'!AC457*0.2+'1级数据'!AD457*0.3+'1级数据'!AE457*0.2+'1级数据'!AF457*0.3</f>
        <v>74.5</v>
      </c>
      <c r="K457" s="10">
        <f>AVERAGE('1级数据'!R457,'1级数据'!S457)</f>
        <v>81.5</v>
      </c>
    </row>
    <row r="458" spans="1:11" ht="15.75" x14ac:dyDescent="0.25">
      <c r="A458" s="10">
        <v>457</v>
      </c>
      <c r="B458" s="10" t="str">
        <f>VLOOKUP(A:A,'1级数据'!A:B,2,FALSE)</f>
        <v>WILLIAMS</v>
      </c>
      <c r="C458" s="11" t="str">
        <f>VLOOKUP(A:A,'1级数据'!A:C,3,FALSE)</f>
        <v>右边锋</v>
      </c>
      <c r="D458" s="10">
        <f>VLOOKUP(A:A,'1级数据'!A:D,4,FALSE)</f>
        <v>2</v>
      </c>
      <c r="E458" s="12">
        <f>VLOOKUP(A:A,'1级数据'!A:L,12,FALSE)</f>
        <v>81</v>
      </c>
      <c r="F458" s="10">
        <f>'1级数据'!O458*0.2+'1级数据'!T458*0.4+'1级数据'!Z458*0.2+'1级数据'!W458*0.2</f>
        <v>75</v>
      </c>
      <c r="G458" s="10">
        <f>AVERAGE('1级数据'!P458,'1级数据'!Q458)</f>
        <v>80</v>
      </c>
      <c r="H458" s="10">
        <f>AVERAGE('1级数据'!AA458,'1级数据'!AB458)</f>
        <v>75.5</v>
      </c>
      <c r="I458" s="10">
        <f>IF('1级数据'!C458="门将",AVERAGE('1级数据'!AG458,'1级数据'!AH458,'1级数据'!AI458,'1级数据'!AJ458,'1级数据'!AK458),AVERAGE('1级数据'!X458,'1级数据'!Y458))</f>
        <v>77.5</v>
      </c>
      <c r="J458" s="10">
        <f>'1级数据'!AC458*0.2+'1级数据'!AD458*0.3+'1级数据'!AE458*0.2+'1级数据'!AF458*0.3</f>
        <v>68.5</v>
      </c>
      <c r="K458" s="10">
        <f>AVERAGE('1级数据'!R458,'1级数据'!S458)</f>
        <v>75</v>
      </c>
    </row>
    <row r="459" spans="1:11" ht="15.75" x14ac:dyDescent="0.25">
      <c r="A459" s="10">
        <v>458</v>
      </c>
      <c r="B459" s="10" t="str">
        <f>VLOOKUP(A:A,'1级数据'!A:B,2,FALSE)</f>
        <v>A. CRAGNO</v>
      </c>
      <c r="C459" s="11" t="str">
        <f>VLOOKUP(A:A,'1级数据'!A:C,3,FALSE)</f>
        <v>门将</v>
      </c>
      <c r="D459" s="10" t="e">
        <f>VLOOKUP(A:A,'1级数据'!A:D,4,FALSE)</f>
        <v>#N/A</v>
      </c>
      <c r="E459" s="12">
        <f>VLOOKUP(A:A,'1级数据'!A:L,12,FALSE)</f>
        <v>81</v>
      </c>
      <c r="F459" s="10">
        <f>'1级数据'!O459*0.2+'1级数据'!T459*0.4+'1级数据'!Z459*0.2+'1级数据'!W459*0.2</f>
        <v>57.20000000000001</v>
      </c>
      <c r="G459" s="10">
        <f>AVERAGE('1级数据'!P459,'1级数据'!Q459)</f>
        <v>58</v>
      </c>
      <c r="H459" s="10">
        <f>AVERAGE('1级数据'!AA459,'1级数据'!AB459)</f>
        <v>78.5</v>
      </c>
      <c r="I459" s="10">
        <f>IF('1级数据'!C459="门将",AVERAGE('1级数据'!AG459,'1级数据'!AH459,'1级数据'!AI459,'1级数据'!AJ459,'1级数据'!AK459),AVERAGE('1级数据'!X459,'1级数据'!Y459))</f>
        <v>75.2</v>
      </c>
      <c r="J459" s="10">
        <f>'1级数据'!AC459*0.2+'1级数据'!AD459*0.3+'1级数据'!AE459*0.2+'1级数据'!AF459*0.3</f>
        <v>70.300000000000011</v>
      </c>
      <c r="K459" s="10">
        <f>AVERAGE('1级数据'!R459,'1级数据'!S459)</f>
        <v>56.5</v>
      </c>
    </row>
    <row r="460" spans="1:11" ht="15.75" x14ac:dyDescent="0.25">
      <c r="A460" s="10">
        <v>459</v>
      </c>
      <c r="B460" s="10" t="str">
        <f>VLOOKUP(A:A,'1级数据'!A:B,2,FALSE)</f>
        <v>M. SABITZER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74.2</v>
      </c>
      <c r="G460" s="10">
        <f>AVERAGE('1级数据'!P460,'1级数据'!Q460)</f>
        <v>81</v>
      </c>
      <c r="H460" s="10">
        <f>AVERAGE('1级数据'!AA460,'1级数据'!AB460)</f>
        <v>81</v>
      </c>
      <c r="I460" s="10">
        <f>IF('1级数据'!C460="门将",AVERAGE('1级数据'!AG460,'1级数据'!AH460,'1级数据'!AI460,'1级数据'!AJ460,'1级数据'!AK460),AVERAGE('1级数据'!X460,'1级数据'!Y460))</f>
        <v>79</v>
      </c>
      <c r="J460" s="10">
        <f>'1级数据'!AC460*0.2+'1级数据'!AD460*0.3+'1级数据'!AE460*0.2+'1级数据'!AF460*0.3</f>
        <v>70.900000000000006</v>
      </c>
      <c r="K460" s="10">
        <f>AVERAGE('1级数据'!R460,'1级数据'!S460)</f>
        <v>78.5</v>
      </c>
    </row>
    <row r="461" spans="1:11" ht="15.75" x14ac:dyDescent="0.25">
      <c r="A461" s="10">
        <v>460</v>
      </c>
      <c r="B461" s="10" t="str">
        <f>VLOOKUP(A:A,'1级数据'!A:B,2,FALSE)</f>
        <v>SAMU CASTILLEJO</v>
      </c>
      <c r="C461" s="11" t="str">
        <f>VLOOKUP(A:A,'1级数据'!A:C,3,FALSE)</f>
        <v>右边锋</v>
      </c>
      <c r="D461" s="10">
        <f>VLOOKUP(A:A,'1级数据'!A:D,4,FALSE)</f>
        <v>2</v>
      </c>
      <c r="E461" s="12">
        <f>VLOOKUP(A:A,'1级数据'!A:L,12,FALSE)</f>
        <v>81</v>
      </c>
      <c r="F461" s="10">
        <f>'1级数据'!O461*0.2+'1级数据'!T461*0.4+'1级数据'!Z461*0.2+'1级数据'!W461*0.2</f>
        <v>80.8</v>
      </c>
      <c r="G461" s="10">
        <f>AVERAGE('1级数据'!P461,'1级数据'!Q461)</f>
        <v>84.5</v>
      </c>
      <c r="H461" s="10">
        <f>AVERAGE('1级数据'!AA461,'1级数据'!AB461)</f>
        <v>71</v>
      </c>
      <c r="I461" s="10">
        <f>IF('1级数据'!C461="门将",AVERAGE('1级数据'!AG461,'1级数据'!AH461,'1级数据'!AI461,'1级数据'!AJ461,'1级数据'!AK461),AVERAGE('1级数据'!X461,'1级数据'!Y461))</f>
        <v>85</v>
      </c>
      <c r="J461" s="10">
        <f>'1级数据'!AC461*0.2+'1级数据'!AD461*0.3+'1级数据'!AE461*0.2+'1级数据'!AF461*0.3</f>
        <v>68</v>
      </c>
      <c r="K461" s="10">
        <f>AVERAGE('1级数据'!R461,'1级数据'!S461)</f>
        <v>80</v>
      </c>
    </row>
    <row r="462" spans="1:11" ht="15.75" x14ac:dyDescent="0.25">
      <c r="A462" s="10">
        <v>461</v>
      </c>
      <c r="B462" s="10" t="str">
        <f>VLOOKUP(A:A,'1级数据'!A:B,2,FALSE)</f>
        <v>C. WILSON</v>
      </c>
      <c r="C462" s="11" t="str">
        <f>VLOOKUP(A:A,'1级数据'!A:C,3,FALSE)</f>
        <v>中锋</v>
      </c>
      <c r="D462" s="10" t="e">
        <f>VLOOKUP(A:A,'1级数据'!A:D,4,FALSE)</f>
        <v>#N/A</v>
      </c>
      <c r="E462" s="12">
        <f>VLOOKUP(A:A,'1级数据'!A:L,12,FALSE)</f>
        <v>81</v>
      </c>
      <c r="F462" s="10">
        <f>'1级数据'!O462*0.2+'1级数据'!T462*0.4+'1级数据'!Z462*0.2+'1级数据'!W462*0.2</f>
        <v>72.400000000000006</v>
      </c>
      <c r="G462" s="10">
        <f>AVERAGE('1级数据'!P462,'1级数据'!Q462)</f>
        <v>78</v>
      </c>
      <c r="H462" s="10">
        <f>AVERAGE('1级数据'!AA462,'1级数据'!AB462)</f>
        <v>73</v>
      </c>
      <c r="I462" s="10">
        <f>IF('1级数据'!C462="门将",AVERAGE('1级数据'!AG462,'1级数据'!AH462,'1级数据'!AI462,'1级数据'!AJ462,'1级数据'!AK462),AVERAGE('1级数据'!X462,'1级数据'!Y462))</f>
        <v>78</v>
      </c>
      <c r="J462" s="10">
        <f>'1级数据'!AC462*0.2+'1级数据'!AD462*0.3+'1级数据'!AE462*0.2+'1级数据'!AF462*0.3</f>
        <v>68.5</v>
      </c>
      <c r="K462" s="10">
        <f>AVERAGE('1级数据'!R462,'1级数据'!S462)</f>
        <v>75.5</v>
      </c>
    </row>
    <row r="463" spans="1:11" ht="15.75" x14ac:dyDescent="0.25">
      <c r="A463" s="10">
        <v>462</v>
      </c>
      <c r="B463" s="10" t="str">
        <f>VLOOKUP(A:A,'1级数据'!A:B,2,FALSE)</f>
        <v>DIEGO CARLOS</v>
      </c>
      <c r="C463" s="11" t="str">
        <f>VLOOKUP(A:A,'1级数据'!A:C,3,FALSE)</f>
        <v>中后卫</v>
      </c>
      <c r="D463" s="10">
        <f>VLOOKUP(A:A,'1级数据'!A:D,4,FALSE)</f>
        <v>2</v>
      </c>
      <c r="E463" s="12">
        <f>VLOOKUP(A:A,'1级数据'!A:L,12,FALSE)</f>
        <v>81</v>
      </c>
      <c r="F463" s="10">
        <f>'1级数据'!O463*0.2+'1级数据'!T463*0.4+'1级数据'!Z463*0.2+'1级数据'!W463*0.2</f>
        <v>72</v>
      </c>
      <c r="G463" s="10">
        <f>AVERAGE('1级数据'!P463,'1级数据'!Q463)</f>
        <v>70</v>
      </c>
      <c r="H463" s="10">
        <f>AVERAGE('1级数据'!AA463,'1级数据'!AB463)</f>
        <v>78</v>
      </c>
      <c r="I463" s="10">
        <f>IF('1级数据'!C463="门将",AVERAGE('1级数据'!AG463,'1级数据'!AH463,'1级数据'!AI463,'1级数据'!AJ463,'1级数据'!AK463),AVERAGE('1级数据'!X463,'1级数据'!Y463))</f>
        <v>74.5</v>
      </c>
      <c r="J463" s="10">
        <f>'1级数据'!AC463*0.2+'1级数据'!AD463*0.3+'1级数据'!AE463*0.2+'1级数据'!AF463*0.3</f>
        <v>80.300000000000011</v>
      </c>
      <c r="K463" s="10">
        <f>AVERAGE('1级数据'!R463,'1级数据'!S463)</f>
        <v>68.5</v>
      </c>
    </row>
    <row r="464" spans="1:11" ht="15.75" x14ac:dyDescent="0.25">
      <c r="A464" s="10">
        <v>463</v>
      </c>
      <c r="B464" s="10" t="str">
        <f>VLOOKUP(A:A,'1级数据'!A:B,2,FALSE)</f>
        <v>J. DENAYER</v>
      </c>
      <c r="C464" s="11" t="str">
        <f>VLOOKUP(A:A,'1级数据'!A:C,3,FALSE)</f>
        <v>中后卫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67.2</v>
      </c>
      <c r="G464" s="10">
        <f>AVERAGE('1级数据'!P464,'1级数据'!Q464)</f>
        <v>68.5</v>
      </c>
      <c r="H464" s="10">
        <f>AVERAGE('1级数据'!AA464,'1级数据'!AB464)</f>
        <v>83</v>
      </c>
      <c r="I464" s="10">
        <f>IF('1级数据'!C464="门将",AVERAGE('1级数据'!AG464,'1级数据'!AH464,'1级数据'!AI464,'1级数据'!AJ464,'1级数据'!AK464),AVERAGE('1级数据'!X464,'1级数据'!Y464))</f>
        <v>69.5</v>
      </c>
      <c r="J464" s="10">
        <f>'1级数据'!AC464*0.2+'1级数据'!AD464*0.3+'1级数据'!AE464*0.2+'1级数据'!AF464*0.3</f>
        <v>80.699999999999989</v>
      </c>
      <c r="K464" s="10">
        <f>AVERAGE('1级数据'!R464,'1级数据'!S464)</f>
        <v>73</v>
      </c>
    </row>
    <row r="465" spans="1:11" ht="15.75" x14ac:dyDescent="0.25">
      <c r="A465" s="10">
        <v>464</v>
      </c>
      <c r="B465" s="10" t="str">
        <f>VLOOKUP(A:A,'1级数据'!A:B,2,FALSE)</f>
        <v>M. ACUÑA</v>
      </c>
      <c r="C465" s="11" t="str">
        <f>VLOOKUP(A:A,'1级数据'!A:C,3,FALSE)</f>
        <v>左前卫</v>
      </c>
      <c r="D465" s="10">
        <f>VLOOKUP(A:A,'1级数据'!A:D,4,FALSE)</f>
        <v>2</v>
      </c>
      <c r="E465" s="12">
        <f>VLOOKUP(A:A,'1级数据'!A:L,12,FALSE)</f>
        <v>81</v>
      </c>
      <c r="F465" s="10">
        <f>'1级数据'!O465*0.2+'1级数据'!T465*0.4+'1级数据'!Z465*0.2+'1级数据'!W465*0.2</f>
        <v>78.400000000000006</v>
      </c>
      <c r="G465" s="10">
        <f>AVERAGE('1级数据'!P465,'1级数据'!Q465)</f>
        <v>81</v>
      </c>
      <c r="H465" s="10">
        <f>AVERAGE('1级数据'!AA465,'1级数据'!AB465)</f>
        <v>71.5</v>
      </c>
      <c r="I465" s="10">
        <f>IF('1级数据'!C465="门将",AVERAGE('1级数据'!AG465,'1级数据'!AH465,'1级数据'!AI465,'1级数据'!AJ465,'1级数据'!AK465),AVERAGE('1级数据'!X465,'1级数据'!Y465))</f>
        <v>81</v>
      </c>
      <c r="J465" s="10">
        <f>'1级数据'!AC465*0.2+'1级数据'!AD465*0.3+'1级数据'!AE465*0.2+'1级数据'!AF465*0.3</f>
        <v>78.5</v>
      </c>
      <c r="K465" s="10">
        <f>AVERAGE('1级数据'!R465,'1级数据'!S465)</f>
        <v>78</v>
      </c>
    </row>
    <row r="466" spans="1:11" ht="15.75" x14ac:dyDescent="0.25">
      <c r="A466" s="10">
        <v>465</v>
      </c>
      <c r="B466" s="10" t="str">
        <f>VLOOKUP(A:A,'1级数据'!A:B,2,FALSE)</f>
        <v>M. ØDEGAARD</v>
      </c>
      <c r="C466" s="11" t="str">
        <f>VLOOKUP(A:A,'1级数据'!A:C,3,FALSE)</f>
        <v>前腰</v>
      </c>
      <c r="D466" s="10" t="e">
        <f>VLOOKUP(A:A,'1级数据'!A:D,4,FALSE)</f>
        <v>#N/A</v>
      </c>
      <c r="E466" s="12">
        <f>VLOOKUP(A:A,'1级数据'!A:L,12,FALSE)</f>
        <v>81</v>
      </c>
      <c r="F466" s="10">
        <f>'1级数据'!O466*0.2+'1级数据'!T466*0.4+'1级数据'!Z466*0.2+'1级数据'!W466*0.2</f>
        <v>76.600000000000009</v>
      </c>
      <c r="G466" s="10">
        <f>AVERAGE('1级数据'!P466,'1级数据'!Q466)</f>
        <v>88.5</v>
      </c>
      <c r="H466" s="10">
        <f>AVERAGE('1级数据'!AA466,'1级数据'!AB466)</f>
        <v>72</v>
      </c>
      <c r="I466" s="10">
        <f>IF('1级数据'!C466="门将",AVERAGE('1级数据'!AG466,'1级数据'!AH466,'1级数据'!AI466,'1级数据'!AJ466,'1级数据'!AK466),AVERAGE('1级数据'!X466,'1级数据'!Y466))</f>
        <v>78</v>
      </c>
      <c r="J466" s="10">
        <f>'1级数据'!AC466*0.2+'1级数据'!AD466*0.3+'1级数据'!AE466*0.2+'1级数据'!AF466*0.3</f>
        <v>71.899999999999991</v>
      </c>
      <c r="K466" s="10">
        <f>AVERAGE('1级数据'!R466,'1级数据'!S466)</f>
        <v>84</v>
      </c>
    </row>
    <row r="467" spans="1:11" ht="15.75" x14ac:dyDescent="0.25">
      <c r="A467" s="10">
        <v>466</v>
      </c>
      <c r="B467" s="10" t="str">
        <f>VLOOKUP(A:A,'1级数据'!A:B,2,FALSE)</f>
        <v>LUCAS VÁZQUEZ</v>
      </c>
      <c r="C467" s="11" t="str">
        <f>VLOOKUP(A:A,'1级数据'!A:C,3,FALSE)</f>
        <v>右边锋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79.400000000000006</v>
      </c>
      <c r="G467" s="10">
        <f>AVERAGE('1级数据'!P467,'1级数据'!Q467)</f>
        <v>82</v>
      </c>
      <c r="H467" s="10">
        <f>AVERAGE('1级数据'!AA467,'1级数据'!AB467)</f>
        <v>69.5</v>
      </c>
      <c r="I467" s="10">
        <f>IF('1级数据'!C467="门将",AVERAGE('1级数据'!AG467,'1级数据'!AH467,'1级数据'!AI467,'1级数据'!AJ467,'1级数据'!AK467),AVERAGE('1级数据'!X467,'1级数据'!Y467))</f>
        <v>75</v>
      </c>
      <c r="J467" s="10">
        <f>'1级数据'!AC467*0.2+'1级数据'!AD467*0.3+'1级数据'!AE467*0.2+'1级数据'!AF467*0.3</f>
        <v>73.699999999999989</v>
      </c>
      <c r="K467" s="10">
        <f>AVERAGE('1级数据'!R467,'1级数据'!S467)</f>
        <v>74.5</v>
      </c>
    </row>
    <row r="468" spans="1:11" ht="15.75" x14ac:dyDescent="0.25">
      <c r="A468" s="10">
        <v>467</v>
      </c>
      <c r="B468" s="10" t="str">
        <f>VLOOKUP(A:A,'1级数据'!A:B,2,FALSE)</f>
        <v>M. CALDARA</v>
      </c>
      <c r="C468" s="11" t="str">
        <f>VLOOKUP(A:A,'1级数据'!A:C,3,FALSE)</f>
        <v>中后卫</v>
      </c>
      <c r="D468" s="10">
        <f>VLOOKUP(A:A,'1级数据'!A:D,4,FALSE)</f>
        <v>2</v>
      </c>
      <c r="E468" s="12">
        <f>VLOOKUP(A:A,'1级数据'!A:L,12,FALSE)</f>
        <v>81</v>
      </c>
      <c r="F468" s="10">
        <f>'1级数据'!O468*0.2+'1级数据'!T468*0.4+'1级数据'!Z468*0.2+'1级数据'!W468*0.2</f>
        <v>67</v>
      </c>
      <c r="G468" s="10">
        <f>AVERAGE('1级数据'!P468,'1级数据'!Q468)</f>
        <v>69.5</v>
      </c>
      <c r="H468" s="10">
        <f>AVERAGE('1级数据'!AA468,'1级数据'!AB468)</f>
        <v>80</v>
      </c>
      <c r="I468" s="10">
        <f>IF('1级数据'!C468="门将",AVERAGE('1级数据'!AG468,'1级数据'!AH468,'1级数据'!AI468,'1级数据'!AJ468,'1级数据'!AK468),AVERAGE('1级数据'!X468,'1级数据'!Y468))</f>
        <v>67.5</v>
      </c>
      <c r="J468" s="10">
        <f>'1级数据'!AC468*0.2+'1级数据'!AD468*0.3+'1级数据'!AE468*0.2+'1级数据'!AF468*0.3</f>
        <v>77.400000000000006</v>
      </c>
      <c r="K468" s="10">
        <f>AVERAGE('1级数据'!R468,'1级数据'!S468)</f>
        <v>69</v>
      </c>
    </row>
    <row r="469" spans="1:11" ht="15.75" x14ac:dyDescent="0.25">
      <c r="A469" s="10">
        <v>468</v>
      </c>
      <c r="B469" s="10" t="str">
        <f>VLOOKUP(A:A,'1级数据'!A:B,2,FALSE)</f>
        <v>N. BARELLA</v>
      </c>
      <c r="C469" s="11" t="str">
        <f>VLOOKUP(A:A,'1级数据'!A:C,3,FALSE)</f>
        <v>中前卫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76.400000000000006</v>
      </c>
      <c r="G469" s="10">
        <f>AVERAGE('1级数据'!P469,'1级数据'!Q469)</f>
        <v>80.5</v>
      </c>
      <c r="H469" s="10">
        <f>AVERAGE('1级数据'!AA469,'1级数据'!AB469)</f>
        <v>70</v>
      </c>
      <c r="I469" s="10">
        <f>IF('1级数据'!C469="门将",AVERAGE('1级数据'!AG469,'1级数据'!AH469,'1级数据'!AI469,'1级数据'!AJ469,'1级数据'!AK469),AVERAGE('1级数据'!X469,'1级数据'!Y469))</f>
        <v>76</v>
      </c>
      <c r="J469" s="10">
        <f>'1级数据'!AC469*0.2+'1级数据'!AD469*0.3+'1级数据'!AE469*0.2+'1级数据'!AF469*0.3</f>
        <v>77.099999999999994</v>
      </c>
      <c r="K469" s="10">
        <f>AVERAGE('1级数据'!R469,'1级数据'!S469)</f>
        <v>79.5</v>
      </c>
    </row>
    <row r="470" spans="1:11" ht="15.75" x14ac:dyDescent="0.25">
      <c r="A470" s="10">
        <v>469</v>
      </c>
      <c r="B470" s="10" t="str">
        <f>VLOOKUP(A:A,'1级数据'!A:B,2,FALSE)</f>
        <v>A. CHRISTENSEN</v>
      </c>
      <c r="C470" s="11" t="str">
        <f>VLOOKUP(A:A,'1级数据'!A:C,3,FALSE)</f>
        <v>中后卫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71</v>
      </c>
      <c r="G470" s="10">
        <f>AVERAGE('1级数据'!P470,'1级数据'!Q470)</f>
        <v>72</v>
      </c>
      <c r="H470" s="10">
        <f>AVERAGE('1级数据'!AA470,'1级数据'!AB470)</f>
        <v>76</v>
      </c>
      <c r="I470" s="10">
        <f>IF('1级数据'!C470="门将",AVERAGE('1级数据'!AG470,'1级数据'!AH470,'1级数据'!AI470,'1级数据'!AJ470,'1级数据'!AK470),AVERAGE('1级数据'!X470,'1级数据'!Y470))</f>
        <v>71</v>
      </c>
      <c r="J470" s="10">
        <f>'1级数据'!AC470*0.2+'1级数据'!AD470*0.3+'1级数据'!AE470*0.2+'1级数据'!AF470*0.3</f>
        <v>79.300000000000011</v>
      </c>
      <c r="K470" s="10">
        <f>AVERAGE('1级数据'!R470,'1级数据'!S470)</f>
        <v>75.5</v>
      </c>
    </row>
    <row r="471" spans="1:11" ht="15.75" x14ac:dyDescent="0.25">
      <c r="A471" s="10">
        <v>470</v>
      </c>
      <c r="B471" s="10" t="str">
        <f>VLOOKUP(A:A,'1级数据'!A:B,2,FALSE)</f>
        <v>DANI CEBALLOS</v>
      </c>
      <c r="C471" s="11" t="str">
        <f>VLOOKUP(A:A,'1级数据'!A:C,3,FALSE)</f>
        <v>中前卫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76.599999999999994</v>
      </c>
      <c r="G471" s="10">
        <f>AVERAGE('1级数据'!P471,'1级数据'!Q471)</f>
        <v>87.5</v>
      </c>
      <c r="H471" s="10">
        <f>AVERAGE('1级数据'!AA471,'1级数据'!AB471)</f>
        <v>60</v>
      </c>
      <c r="I471" s="10">
        <f>IF('1级数据'!C471="门将",AVERAGE('1级数据'!AG471,'1级数据'!AH471,'1级数据'!AI471,'1级数据'!AJ471,'1级数据'!AK471),AVERAGE('1级数据'!X471,'1级数据'!Y471))</f>
        <v>72</v>
      </c>
      <c r="J471" s="10">
        <f>'1级数据'!AC471*0.2+'1级数据'!AD471*0.3+'1级数据'!AE471*0.2+'1级数据'!AF471*0.3</f>
        <v>72.5</v>
      </c>
      <c r="K471" s="10">
        <f>AVERAGE('1级数据'!R471,'1级数据'!S471)</f>
        <v>84.5</v>
      </c>
    </row>
    <row r="472" spans="1:11" ht="15.75" x14ac:dyDescent="0.25">
      <c r="A472" s="10">
        <v>471</v>
      </c>
      <c r="B472" s="10" t="str">
        <f>VLOOKUP(A:A,'1级数据'!A:B,2,FALSE)</f>
        <v>A. KRAMARIĆ</v>
      </c>
      <c r="C472" s="11" t="str">
        <f>VLOOKUP(A:A,'1级数据'!A:C,3,FALSE)</f>
        <v>中锋</v>
      </c>
      <c r="D472" s="10">
        <f>VLOOKUP(A:A,'1级数据'!A:D,4,FALSE)</f>
        <v>2</v>
      </c>
      <c r="E472" s="12">
        <f>VLOOKUP(A:A,'1级数据'!A:L,12,FALSE)</f>
        <v>81</v>
      </c>
      <c r="F472" s="10">
        <f>'1级数据'!O472*0.2+'1级数据'!T472*0.4+'1级数据'!Z472*0.2+'1级数据'!W472*0.2</f>
        <v>75.400000000000006</v>
      </c>
      <c r="G472" s="10">
        <f>AVERAGE('1级数据'!P472,'1级数据'!Q472)</f>
        <v>81</v>
      </c>
      <c r="H472" s="10">
        <f>AVERAGE('1级数据'!AA472,'1级数据'!AB472)</f>
        <v>80.5</v>
      </c>
      <c r="I472" s="10">
        <f>IF('1级数据'!C472="门将",AVERAGE('1级数据'!AG472,'1级数据'!AH472,'1级数据'!AI472,'1级数据'!AJ472,'1级数据'!AK472),AVERAGE('1级数据'!X472,'1级数据'!Y472))</f>
        <v>75</v>
      </c>
      <c r="J472" s="10">
        <f>'1级数据'!AC472*0.2+'1级数据'!AD472*0.3+'1级数据'!AE472*0.2+'1级数据'!AF472*0.3</f>
        <v>69</v>
      </c>
      <c r="K472" s="10">
        <f>AVERAGE('1级数据'!R472,'1级数据'!S472)</f>
        <v>75.5</v>
      </c>
    </row>
    <row r="473" spans="1:11" ht="15.75" x14ac:dyDescent="0.25">
      <c r="A473" s="10">
        <v>472</v>
      </c>
      <c r="B473" s="10" t="str">
        <f>VLOOKUP(A:A,'1级数据'!A:B,2,FALSE)</f>
        <v>BRUNO HENRIQUE</v>
      </c>
      <c r="C473" s="11" t="str">
        <f>VLOOKUP(A:A,'1级数据'!A:C,3,FALSE)</f>
        <v>左边锋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73.8</v>
      </c>
      <c r="G473" s="10">
        <f>AVERAGE('1级数据'!P473,'1级数据'!Q473)</f>
        <v>81.5</v>
      </c>
      <c r="H473" s="10">
        <f>AVERAGE('1级数据'!AA473,'1级数据'!AB473)</f>
        <v>79.5</v>
      </c>
      <c r="I473" s="10">
        <f>IF('1级数据'!C473="门将",AVERAGE('1级数据'!AG473,'1级数据'!AH473,'1级数据'!AI473,'1级数据'!AJ473,'1级数据'!AK473),AVERAGE('1级数据'!X473,'1级数据'!Y473))</f>
        <v>81.5</v>
      </c>
      <c r="J473" s="10">
        <f>'1级数据'!AC473*0.2+'1级数据'!AD473*0.3+'1级数据'!AE473*0.2+'1级数据'!AF473*0.3</f>
        <v>66.400000000000006</v>
      </c>
      <c r="K473" s="10">
        <f>AVERAGE('1级数据'!R473,'1级数据'!S473)</f>
        <v>74</v>
      </c>
    </row>
    <row r="474" spans="1:11" ht="15.75" x14ac:dyDescent="0.25">
      <c r="A474" s="10">
        <v>473</v>
      </c>
      <c r="B474" s="10" t="str">
        <f>VLOOKUP(A:A,'1级数据'!A:B,2,FALSE)</f>
        <v>V. TSYGANKOV</v>
      </c>
      <c r="C474" s="11" t="str">
        <f>VLOOKUP(A:A,'1级数据'!A:C,3,FALSE)</f>
        <v>右边锋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76.400000000000006</v>
      </c>
      <c r="G474" s="10">
        <f>AVERAGE('1级数据'!P474,'1级数据'!Q474)</f>
        <v>82.5</v>
      </c>
      <c r="H474" s="10">
        <f>AVERAGE('1级数据'!AA474,'1级数据'!AB474)</f>
        <v>70.5</v>
      </c>
      <c r="I474" s="10">
        <f>IF('1级数据'!C474="门将",AVERAGE('1级数据'!AG474,'1级数据'!AH474,'1级数据'!AI474,'1级数据'!AJ474,'1级数据'!AK474),AVERAGE('1级数据'!X474,'1级数据'!Y474))</f>
        <v>85.5</v>
      </c>
      <c r="J474" s="10">
        <f>'1级数据'!AC474*0.2+'1级数据'!AD474*0.3+'1级数据'!AE474*0.2+'1级数据'!AF474*0.3</f>
        <v>66.599999999999994</v>
      </c>
      <c r="K474" s="10">
        <f>AVERAGE('1级数据'!R474,'1级数据'!S474)</f>
        <v>82</v>
      </c>
    </row>
    <row r="475" spans="1:11" ht="15.75" x14ac:dyDescent="0.25">
      <c r="A475" s="10">
        <v>474</v>
      </c>
      <c r="B475" s="10" t="str">
        <f>VLOOKUP(A:A,'1级数据'!A:B,2,FALSE)</f>
        <v>R. ZOBNIN</v>
      </c>
      <c r="C475" s="11" t="str">
        <f>VLOOKUP(A:A,'1级数据'!A:C,3,FALSE)</f>
        <v>中前卫</v>
      </c>
      <c r="D475" s="10" t="e">
        <f>VLOOKUP(A:A,'1级数据'!A:D,4,FALSE)</f>
        <v>#N/A</v>
      </c>
      <c r="E475" s="12">
        <f>VLOOKUP(A:A,'1级数据'!A:L,12,FALSE)</f>
        <v>81</v>
      </c>
      <c r="F475" s="10">
        <f>'1级数据'!O475*0.2+'1级数据'!T475*0.4+'1级数据'!Z475*0.2+'1级数据'!W475*0.2</f>
        <v>69.000000000000014</v>
      </c>
      <c r="G475" s="10">
        <f>AVERAGE('1级数据'!P475,'1级数据'!Q475)</f>
        <v>81</v>
      </c>
      <c r="H475" s="10">
        <f>AVERAGE('1级数据'!AA475,'1级数据'!AB475)</f>
        <v>72.5</v>
      </c>
      <c r="I475" s="10">
        <f>IF('1级数据'!C475="门将",AVERAGE('1级数据'!AG475,'1级数据'!AH475,'1级数据'!AI475,'1级数据'!AJ475,'1级数据'!AK475),AVERAGE('1级数据'!X475,'1级数据'!Y475))</f>
        <v>75.5</v>
      </c>
      <c r="J475" s="10">
        <f>'1级数据'!AC475*0.2+'1级数据'!AD475*0.3+'1级数据'!AE475*0.2+'1级数据'!AF475*0.3</f>
        <v>84.4</v>
      </c>
      <c r="K475" s="10">
        <f>AVERAGE('1级数据'!R475,'1级数据'!S475)</f>
        <v>79.5</v>
      </c>
    </row>
    <row r="476" spans="1:11" ht="15.75" x14ac:dyDescent="0.25">
      <c r="A476" s="10">
        <v>475</v>
      </c>
      <c r="B476" s="10" t="str">
        <f>VLOOKUP(A:A,'1级数据'!A:B,2,FALSE)</f>
        <v>GELSON MARTINS</v>
      </c>
      <c r="C476" s="11" t="str">
        <f>VLOOKUP(A:A,'1级数据'!A:C,3,FALSE)</f>
        <v>右边锋</v>
      </c>
      <c r="D476" s="10">
        <f>VLOOKUP(A:A,'1级数据'!A:D,4,FALSE)</f>
        <v>2</v>
      </c>
      <c r="E476" s="12">
        <f>VLOOKUP(A:A,'1级数据'!A:L,12,FALSE)</f>
        <v>81</v>
      </c>
      <c r="F476" s="10">
        <f>'1级数据'!O476*0.2+'1级数据'!T476*0.4+'1级数据'!Z476*0.2+'1级数据'!W476*0.2</f>
        <v>77.800000000000011</v>
      </c>
      <c r="G476" s="10">
        <f>AVERAGE('1级数据'!P476,'1级数据'!Q476)</f>
        <v>83.5</v>
      </c>
      <c r="H476" s="10">
        <f>AVERAGE('1级数据'!AA476,'1级数据'!AB476)</f>
        <v>76</v>
      </c>
      <c r="I476" s="10">
        <f>IF('1级数据'!C476="门将",AVERAGE('1级数据'!AG476,'1级数据'!AH476,'1级数据'!AI476,'1级数据'!AJ476,'1级数据'!AK476),AVERAGE('1级数据'!X476,'1级数据'!Y476))</f>
        <v>86.5</v>
      </c>
      <c r="J476" s="10">
        <f>'1级数据'!AC476*0.2+'1级数据'!AD476*0.3+'1级数据'!AE476*0.2+'1级数据'!AF476*0.3</f>
        <v>70</v>
      </c>
      <c r="K476" s="10">
        <f>AVERAGE('1级数据'!R476,'1级数据'!S476)</f>
        <v>68.5</v>
      </c>
    </row>
    <row r="477" spans="1:11" ht="15.75" x14ac:dyDescent="0.25">
      <c r="A477" s="10">
        <v>476</v>
      </c>
      <c r="B477" s="10" t="str">
        <f>VLOOKUP(A:A,'1级数据'!A:B,2,FALSE)</f>
        <v>A. MIRANCHUK</v>
      </c>
      <c r="C477" s="11" t="str">
        <f>VLOOKUP(A:A,'1级数据'!A:C,3,FALSE)</f>
        <v>前腰</v>
      </c>
      <c r="D477" s="10" t="e">
        <f>VLOOKUP(A:A,'1级数据'!A:D,4,FALSE)</f>
        <v>#N/A</v>
      </c>
      <c r="E477" s="12">
        <f>VLOOKUP(A:A,'1级数据'!A:L,12,FALSE)</f>
        <v>81</v>
      </c>
      <c r="F477" s="10">
        <f>'1级数据'!O477*0.2+'1级数据'!T477*0.4+'1级数据'!Z477*0.2+'1级数据'!W477*0.2</f>
        <v>78.599999999999994</v>
      </c>
      <c r="G477" s="10">
        <f>AVERAGE('1级数据'!P477,'1级数据'!Q477)</f>
        <v>82</v>
      </c>
      <c r="H477" s="10">
        <f>AVERAGE('1级数据'!AA477,'1级数据'!AB477)</f>
        <v>77</v>
      </c>
      <c r="I477" s="10">
        <f>IF('1级数据'!C477="门将",AVERAGE('1级数据'!AG477,'1级数据'!AH477,'1级数据'!AI477,'1级数据'!AJ477,'1级数据'!AK477),AVERAGE('1级数据'!X477,'1级数据'!Y477))</f>
        <v>80</v>
      </c>
      <c r="J477" s="10">
        <f>'1级数据'!AC477*0.2+'1级数据'!AD477*0.3+'1级数据'!AE477*0.2+'1级数据'!AF477*0.3</f>
        <v>70.900000000000006</v>
      </c>
      <c r="K477" s="10">
        <f>AVERAGE('1级数据'!R477,'1级数据'!S477)</f>
        <v>81</v>
      </c>
    </row>
    <row r="478" spans="1:11" ht="15.75" x14ac:dyDescent="0.25">
      <c r="A478" s="10">
        <v>477</v>
      </c>
      <c r="B478" s="10" t="str">
        <f>VLOOKUP(A:A,'1级数据'!A:B,2,FALSE)</f>
        <v>F. KESSIÉ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72</v>
      </c>
      <c r="G478" s="10">
        <f>AVERAGE('1级数据'!P478,'1级数据'!Q478)</f>
        <v>76.5</v>
      </c>
      <c r="H478" s="10">
        <f>AVERAGE('1级数据'!AA478,'1级数据'!AB478)</f>
        <v>81</v>
      </c>
      <c r="I478" s="10">
        <f>IF('1级数据'!C478="门将",AVERAGE('1级数据'!AG478,'1级数据'!AH478,'1级数据'!AI478,'1级数据'!AJ478,'1级数据'!AK478),AVERAGE('1级数据'!X478,'1级数据'!Y478))</f>
        <v>70.5</v>
      </c>
      <c r="J478" s="10">
        <f>'1级数据'!AC478*0.2+'1级数据'!AD478*0.3+'1级数据'!AE478*0.2+'1级数据'!AF478*0.3</f>
        <v>83</v>
      </c>
      <c r="K478" s="10">
        <f>AVERAGE('1级数据'!R478,'1级数据'!S478)</f>
        <v>77.5</v>
      </c>
    </row>
    <row r="479" spans="1:11" ht="15.75" x14ac:dyDescent="0.25">
      <c r="A479" s="10">
        <v>478</v>
      </c>
      <c r="B479" s="10" t="str">
        <f>VLOOKUP(A:A,'1级数据'!A:B,2,FALSE)</f>
        <v>L. PELLEGRINI</v>
      </c>
      <c r="C479" s="11" t="str">
        <f>VLOOKUP(A:A,'1级数据'!A:C,3,FALSE)</f>
        <v>中前卫</v>
      </c>
      <c r="D479" s="10">
        <f>VLOOKUP(A:A,'1级数据'!A:D,4,FALSE)</f>
        <v>2</v>
      </c>
      <c r="E479" s="12">
        <f>VLOOKUP(A:A,'1级数据'!A:L,12,FALSE)</f>
        <v>81</v>
      </c>
      <c r="F479" s="10">
        <f>'1级数据'!O479*0.2+'1级数据'!T479*0.4+'1级数据'!Z479*0.2+'1级数据'!W479*0.2</f>
        <v>77.600000000000009</v>
      </c>
      <c r="G479" s="10">
        <f>AVERAGE('1级数据'!P479,'1级数据'!Q479)</f>
        <v>79.5</v>
      </c>
      <c r="H479" s="10">
        <f>AVERAGE('1级数据'!AA479,'1级数据'!AB479)</f>
        <v>75</v>
      </c>
      <c r="I479" s="10">
        <f>IF('1级数据'!C479="门将",AVERAGE('1级数据'!AG479,'1级数据'!AH479,'1级数据'!AI479,'1级数据'!AJ479,'1级数据'!AK479),AVERAGE('1级数据'!X479,'1级数据'!Y479))</f>
        <v>77</v>
      </c>
      <c r="J479" s="10">
        <f>'1级数据'!AC479*0.2+'1级数据'!AD479*0.3+'1级数据'!AE479*0.2+'1级数据'!AF479*0.3</f>
        <v>72.900000000000006</v>
      </c>
      <c r="K479" s="10">
        <f>AVERAGE('1级数据'!R479,'1级数据'!S479)</f>
        <v>81</v>
      </c>
    </row>
    <row r="480" spans="1:11" ht="15.75" x14ac:dyDescent="0.25">
      <c r="A480" s="10">
        <v>479</v>
      </c>
      <c r="B480" s="10" t="str">
        <f>VLOOKUP(A:A,'1级数据'!A:B,2,FALSE)</f>
        <v>N. ELVEDI</v>
      </c>
      <c r="C480" s="11" t="str">
        <f>VLOOKUP(A:A,'1级数据'!A:C,3,FALSE)</f>
        <v>中后卫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69.2</v>
      </c>
      <c r="G480" s="10">
        <f>AVERAGE('1级数据'!P480,'1级数据'!Q480)</f>
        <v>71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79.5</v>
      </c>
      <c r="J480" s="10">
        <f>'1级数据'!AC480*0.2+'1级数据'!AD480*0.3+'1级数据'!AE480*0.2+'1级数据'!AF480*0.3</f>
        <v>78.400000000000006</v>
      </c>
      <c r="K480" s="10">
        <f>AVERAGE('1级数据'!R480,'1级数据'!S480)</f>
        <v>69</v>
      </c>
    </row>
    <row r="481" spans="1:11" ht="15.75" x14ac:dyDescent="0.25">
      <c r="A481" s="10">
        <v>480</v>
      </c>
      <c r="B481" s="10" t="str">
        <f>VLOOKUP(A:A,'1级数据'!A:B,2,FALSE)</f>
        <v>M. GÓMEZ</v>
      </c>
      <c r="C481" s="11" t="str">
        <f>VLOOKUP(A:A,'1级数据'!A:C,3,FALSE)</f>
        <v>中锋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73.400000000000006</v>
      </c>
      <c r="G481" s="10">
        <f>AVERAGE('1级数据'!P481,'1级数据'!Q481)</f>
        <v>75</v>
      </c>
      <c r="H481" s="10">
        <f>AVERAGE('1级数据'!AA481,'1级数据'!AB481)</f>
        <v>80</v>
      </c>
      <c r="I481" s="10">
        <f>IF('1级数据'!C481="门将",AVERAGE('1级数据'!AG481,'1级数据'!AH481,'1级数据'!AI481,'1级数据'!AJ481,'1级数据'!AK481),AVERAGE('1级数据'!X481,'1级数据'!Y481))</f>
        <v>74.5</v>
      </c>
      <c r="J481" s="10">
        <f>'1级数据'!AC481*0.2+'1级数据'!AD481*0.3+'1级数据'!AE481*0.2+'1级数据'!AF481*0.3</f>
        <v>67.099999999999994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N. SCHULZ</v>
      </c>
      <c r="C482" s="11" t="str">
        <f>VLOOKUP(A:A,'1级数据'!A:C,3,FALSE)</f>
        <v>左后卫</v>
      </c>
      <c r="D482" s="10">
        <f>VLOOKUP(A:A,'1级数据'!A:D,4,FALSE)</f>
        <v>2</v>
      </c>
      <c r="E482" s="12">
        <f>VLOOKUP(A:A,'1级数据'!A:L,12,FALSE)</f>
        <v>81</v>
      </c>
      <c r="F482" s="10">
        <f>'1级数据'!O482*0.2+'1级数据'!T482*0.4+'1级数据'!Z482*0.2+'1级数据'!W482*0.2</f>
        <v>71.400000000000006</v>
      </c>
      <c r="G482" s="10">
        <f>AVERAGE('1级数据'!P482,'1级数据'!Q482)</f>
        <v>76</v>
      </c>
      <c r="H482" s="10">
        <f>AVERAGE('1级数据'!AA482,'1级数据'!AB482)</f>
        <v>74</v>
      </c>
      <c r="I482" s="10">
        <f>IF('1级数据'!C482="门将",AVERAGE('1级数据'!AG482,'1级数据'!AH482,'1级数据'!AI482,'1级数据'!AJ482,'1级数据'!AK482),AVERAGE('1级数据'!X482,'1级数据'!Y482))</f>
        <v>81.5</v>
      </c>
      <c r="J482" s="10">
        <f>'1级数据'!AC482*0.2+'1级数据'!AD482*0.3+'1级数据'!AE482*0.2+'1级数据'!AF482*0.3</f>
        <v>76.199999999999989</v>
      </c>
      <c r="K482" s="10">
        <f>AVERAGE('1级数据'!R482,'1级数据'!S482)</f>
        <v>73</v>
      </c>
    </row>
    <row r="483" spans="1:11" ht="15.75" x14ac:dyDescent="0.25">
      <c r="A483" s="10">
        <v>482</v>
      </c>
      <c r="B483" s="10" t="str">
        <f>VLOOKUP(A:A,'1级数据'!A:B,2,FALSE)</f>
        <v>HERMOSO</v>
      </c>
      <c r="C483" s="11" t="str">
        <f>VLOOKUP(A:A,'1级数据'!A:C,3,FALSE)</f>
        <v>中后卫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72.400000000000006</v>
      </c>
      <c r="G483" s="10">
        <f>AVERAGE('1级数据'!P483,'1级数据'!Q483)</f>
        <v>70</v>
      </c>
      <c r="H483" s="10">
        <f>AVERAGE('1级数据'!AA483,'1级数据'!AB483)</f>
        <v>80</v>
      </c>
      <c r="I483" s="10">
        <f>IF('1级数据'!C483="门将",AVERAGE('1级数据'!AG483,'1级数据'!AH483,'1级数据'!AI483,'1级数据'!AJ483,'1级数据'!AK483),AVERAGE('1级数据'!X483,'1级数据'!Y483))</f>
        <v>78</v>
      </c>
      <c r="J483" s="10">
        <f>'1级数据'!AC483*0.2+'1级数据'!AD483*0.3+'1级数据'!AE483*0.2+'1级数据'!AF483*0.3</f>
        <v>76.400000000000006</v>
      </c>
      <c r="K483" s="10">
        <f>AVERAGE('1级数据'!R483,'1级数据'!S483)</f>
        <v>72.5</v>
      </c>
    </row>
    <row r="484" spans="1:11" ht="15.75" x14ac:dyDescent="0.25">
      <c r="A484" s="10">
        <v>483</v>
      </c>
      <c r="B484" s="10" t="str">
        <f>VLOOKUP(A:A,'1级数据'!A:B,2,FALSE)</f>
        <v>PABLO FORNALS</v>
      </c>
      <c r="C484" s="11" t="str">
        <f>VLOOKUP(A:A,'1级数据'!A:C,3,FALSE)</f>
        <v>前腰</v>
      </c>
      <c r="D484" s="10" t="e">
        <f>VLOOKUP(A:A,'1级数据'!A:D,4,FALSE)</f>
        <v>#N/A</v>
      </c>
      <c r="E484" s="12">
        <f>VLOOKUP(A:A,'1级数据'!A:L,12,FALSE)</f>
        <v>81</v>
      </c>
      <c r="F484" s="10">
        <f>'1级数据'!O484*0.2+'1级数据'!T484*0.4+'1级数据'!Z484*0.2+'1级数据'!W484*0.2</f>
        <v>75.400000000000006</v>
      </c>
      <c r="G484" s="10">
        <f>AVERAGE('1级数据'!P484,'1级数据'!Q484)</f>
        <v>85.5</v>
      </c>
      <c r="H484" s="10">
        <f>AVERAGE('1级数据'!AA484,'1级数据'!AB484)</f>
        <v>69</v>
      </c>
      <c r="I484" s="10">
        <f>IF('1级数据'!C484="门将",AVERAGE('1级数据'!AG484,'1级数据'!AH484,'1级数据'!AI484,'1级数据'!AJ484,'1级数据'!AK484),AVERAGE('1级数据'!X484,'1级数据'!Y484))</f>
        <v>73</v>
      </c>
      <c r="J484" s="10">
        <f>'1级数据'!AC484*0.2+'1级数据'!AD484*0.3+'1级数据'!AE484*0.2+'1级数据'!AF484*0.3</f>
        <v>73.2</v>
      </c>
      <c r="K484" s="10">
        <f>AVERAGE('1级数据'!R484,'1级数据'!S484)</f>
        <v>80</v>
      </c>
    </row>
    <row r="485" spans="1:11" ht="15.75" x14ac:dyDescent="0.25">
      <c r="A485" s="10">
        <v>484</v>
      </c>
      <c r="B485" s="10" t="str">
        <f>VLOOKUP(A:A,'1级数据'!A:B,2,FALSE)</f>
        <v>MIKEL OYARZABAL</v>
      </c>
      <c r="C485" s="11" t="str">
        <f>VLOOKUP(A:A,'1级数据'!A:C,3,FALSE)</f>
        <v>左边锋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78.600000000000009</v>
      </c>
      <c r="G485" s="10">
        <f>AVERAGE('1级数据'!P485,'1级数据'!Q485)</f>
        <v>84.5</v>
      </c>
      <c r="H485" s="10">
        <f>AVERAGE('1级数据'!AA485,'1级数据'!AB485)</f>
        <v>68.5</v>
      </c>
      <c r="I485" s="10">
        <f>IF('1级数据'!C485="门将",AVERAGE('1级数据'!AG485,'1级数据'!AH485,'1级数据'!AI485,'1级数据'!AJ485,'1级数据'!AK485),AVERAGE('1级数据'!X485,'1级数据'!Y485))</f>
        <v>75.5</v>
      </c>
      <c r="J485" s="10">
        <f>'1级数据'!AC485*0.2+'1级数据'!AD485*0.3+'1级数据'!AE485*0.2+'1级数据'!AF485*0.3</f>
        <v>69.599999999999994</v>
      </c>
      <c r="K485" s="10">
        <f>AVERAGE('1级数据'!R485,'1级数据'!S485)</f>
        <v>82</v>
      </c>
    </row>
    <row r="486" spans="1:11" ht="15.75" x14ac:dyDescent="0.25">
      <c r="A486" s="10">
        <v>485</v>
      </c>
      <c r="B486" s="10" t="str">
        <f>VLOOKUP(A:A,'1级数据'!A:B,2,FALSE)</f>
        <v>LUCAS PAQUETÁ</v>
      </c>
      <c r="C486" s="11" t="str">
        <f>VLOOKUP(A:A,'1级数据'!A:C,3,FALSE)</f>
        <v>前腰</v>
      </c>
      <c r="D486" s="10">
        <f>VLOOKUP(A:A,'1级数据'!A:D,4,FALSE)</f>
        <v>2</v>
      </c>
      <c r="E486" s="12">
        <f>VLOOKUP(A:A,'1级数据'!A:L,12,FALSE)</f>
        <v>81</v>
      </c>
      <c r="F486" s="10">
        <f>'1级数据'!O486*0.2+'1级数据'!T486*0.4+'1级数据'!Z486*0.2+'1级数据'!W486*0.2</f>
        <v>76.400000000000006</v>
      </c>
      <c r="G486" s="10">
        <f>AVERAGE('1级数据'!P486,'1级数据'!Q486)</f>
        <v>83</v>
      </c>
      <c r="H486" s="10">
        <f>AVERAGE('1级数据'!AA486,'1级数据'!AB486)</f>
        <v>78.5</v>
      </c>
      <c r="I486" s="10">
        <f>IF('1级数据'!C486="门将",AVERAGE('1级数据'!AG486,'1级数据'!AH486,'1级数据'!AI486,'1级数据'!AJ486,'1级数据'!AK486),AVERAGE('1级数据'!X486,'1级数据'!Y486))</f>
        <v>84</v>
      </c>
      <c r="J486" s="10">
        <f>'1级数据'!AC486*0.2+'1级数据'!AD486*0.3+'1级数据'!AE486*0.2+'1级数据'!AF486*0.3</f>
        <v>70.3</v>
      </c>
      <c r="K486" s="10">
        <f>AVERAGE('1级数据'!R486,'1级数据'!S486)</f>
        <v>78.5</v>
      </c>
    </row>
    <row r="487" spans="1:11" ht="15.75" x14ac:dyDescent="0.25">
      <c r="A487" s="10">
        <v>486</v>
      </c>
      <c r="B487" s="10" t="str">
        <f>VLOOKUP(A:A,'1级数据'!A:B,2,FALSE)</f>
        <v>ODRIOZOLA</v>
      </c>
      <c r="C487" s="11" t="str">
        <f>VLOOKUP(A:A,'1级数据'!A:C,3,FALSE)</f>
        <v>右后卫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75</v>
      </c>
      <c r="G487" s="10">
        <f>AVERAGE('1级数据'!P487,'1级数据'!Q487)</f>
        <v>74.5</v>
      </c>
      <c r="H487" s="10">
        <f>AVERAGE('1级数据'!AA487,'1级数据'!AB487)</f>
        <v>69</v>
      </c>
      <c r="I487" s="10">
        <f>IF('1级数据'!C487="门将",AVERAGE('1级数据'!AG487,'1级数据'!AH487,'1级数据'!AI487,'1级数据'!AJ487,'1级数据'!AK487),AVERAGE('1级数据'!X487,'1级数据'!Y487))</f>
        <v>85</v>
      </c>
      <c r="J487" s="10">
        <f>'1级数据'!AC487*0.2+'1级数据'!AD487*0.3+'1级数据'!AE487*0.2+'1级数据'!AF487*0.3</f>
        <v>76.2</v>
      </c>
      <c r="K487" s="10">
        <f>AVERAGE('1级数据'!R487,'1级数据'!S487)</f>
        <v>72.5</v>
      </c>
    </row>
    <row r="488" spans="1:11" ht="15.75" x14ac:dyDescent="0.25">
      <c r="A488" s="10">
        <v>487</v>
      </c>
      <c r="B488" s="10" t="str">
        <f>VLOOKUP(A:A,'1级数据'!A:B,2,FALSE)</f>
        <v>F. CHALOV</v>
      </c>
      <c r="C488" s="11" t="str">
        <f>VLOOKUP(A:A,'1级数据'!A:C,3,FALSE)</f>
        <v>中锋</v>
      </c>
      <c r="D488" s="10" t="e">
        <f>VLOOKUP(A:A,'1级数据'!A:D,4,FALSE)</f>
        <v>#N/A</v>
      </c>
      <c r="E488" s="12">
        <f>VLOOKUP(A:A,'1级数据'!A:L,12,FALSE)</f>
        <v>81</v>
      </c>
      <c r="F488" s="10">
        <f>'1级数据'!O488*0.2+'1级数据'!T488*0.4+'1级数据'!Z488*0.2+'1级数据'!W488*0.2</f>
        <v>76</v>
      </c>
      <c r="G488" s="10">
        <f>AVERAGE('1级数据'!P488,'1级数据'!Q488)</f>
        <v>78.5</v>
      </c>
      <c r="H488" s="10">
        <f>AVERAGE('1级数据'!AA488,'1级数据'!AB488)</f>
        <v>74</v>
      </c>
      <c r="I488" s="10">
        <f>IF('1级数据'!C488="门将",AVERAGE('1级数据'!AG488,'1级数据'!AH488,'1级数据'!AI488,'1级数据'!AJ488,'1级数据'!AK488),AVERAGE('1级数据'!X488,'1级数据'!Y488))</f>
        <v>81</v>
      </c>
      <c r="J488" s="10">
        <f>'1级数据'!AC488*0.2+'1级数据'!AD488*0.3+'1级数据'!AE488*0.2+'1级数据'!AF488*0.3</f>
        <v>70.800000000000011</v>
      </c>
      <c r="K488" s="10">
        <f>AVERAGE('1级数据'!R488,'1级数据'!S488)</f>
        <v>78</v>
      </c>
    </row>
    <row r="489" spans="1:11" ht="15.75" x14ac:dyDescent="0.25">
      <c r="A489" s="10">
        <v>488</v>
      </c>
      <c r="B489" s="10" t="str">
        <f>VLOOKUP(A:A,'1级数据'!A:B,2,FALSE)</f>
        <v>H. VANAKEN</v>
      </c>
      <c r="C489" s="11" t="str">
        <f>VLOOKUP(A:A,'1级数据'!A:C,3,FALSE)</f>
        <v>中前卫</v>
      </c>
      <c r="D489" s="10">
        <f>VLOOKUP(A:A,'1级数据'!A:D,4,FALSE)</f>
        <v>2</v>
      </c>
      <c r="E489" s="12">
        <f>VLOOKUP(A:A,'1级数据'!A:L,12,FALSE)</f>
        <v>81</v>
      </c>
      <c r="F489" s="10">
        <f>'1级数据'!O489*0.2+'1级数据'!T489*0.4+'1级数据'!Z489*0.2+'1级数据'!W489*0.2</f>
        <v>77.8</v>
      </c>
      <c r="G489" s="10">
        <f>AVERAGE('1级数据'!P489,'1级数据'!Q489)</f>
        <v>82.5</v>
      </c>
      <c r="H489" s="10">
        <f>AVERAGE('1级数据'!AA489,'1级数据'!AB489)</f>
        <v>71.5</v>
      </c>
      <c r="I489" s="10">
        <f>IF('1级数据'!C489="门将",AVERAGE('1级数据'!AG489,'1级数据'!AH489,'1级数据'!AI489,'1级数据'!AJ489,'1级数据'!AK489),AVERAGE('1级数据'!X489,'1级数据'!Y489))</f>
        <v>75</v>
      </c>
      <c r="J489" s="10">
        <f>'1级数据'!AC489*0.2+'1级数据'!AD489*0.3+'1级数据'!AE489*0.2+'1级数据'!AF489*0.3</f>
        <v>69.099999999999994</v>
      </c>
      <c r="K489" s="10">
        <f>AVERAGE('1级数据'!R489,'1级数据'!S489)</f>
        <v>81</v>
      </c>
    </row>
    <row r="490" spans="1:11" ht="15.75" x14ac:dyDescent="0.25">
      <c r="A490" s="10">
        <v>489</v>
      </c>
      <c r="B490" s="10" t="str">
        <f>VLOOKUP(A:A,'1级数据'!A:B,2,FALSE)</f>
        <v>WESLEY</v>
      </c>
      <c r="C490" s="11" t="str">
        <f>VLOOKUP(A:A,'1级数据'!A:C,3,FALSE)</f>
        <v>中锋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72</v>
      </c>
      <c r="G490" s="10">
        <f>AVERAGE('1级数据'!P490,'1级数据'!Q490)</f>
        <v>78</v>
      </c>
      <c r="H490" s="10">
        <f>AVERAGE('1级数据'!AA490,'1级数据'!AB490)</f>
        <v>82.5</v>
      </c>
      <c r="I490" s="10">
        <f>IF('1级数据'!C490="门将",AVERAGE('1级数据'!AG490,'1级数据'!AH490,'1级数据'!AI490,'1级数据'!AJ490,'1级数据'!AK490),AVERAGE('1级数据'!X490,'1级数据'!Y490))</f>
        <v>74.5</v>
      </c>
      <c r="J490" s="10">
        <f>'1级数据'!AC490*0.2+'1级数据'!AD490*0.3+'1级数据'!AE490*0.2+'1级数据'!AF490*0.3</f>
        <v>66.199999999999989</v>
      </c>
      <c r="K490" s="10">
        <f>AVERAGE('1级数据'!R490,'1级数据'!S490)</f>
        <v>70.5</v>
      </c>
    </row>
    <row r="491" spans="1:11" ht="15.75" x14ac:dyDescent="0.25">
      <c r="A491" s="10">
        <v>490</v>
      </c>
      <c r="B491" s="10" t="str">
        <f>VLOOKUP(A:A,'1级数据'!A:B,2,FALSE)</f>
        <v>H. AOUAR</v>
      </c>
      <c r="C491" s="11" t="str">
        <f>VLOOKUP(A:A,'1级数据'!A:C,3,FALSE)</f>
        <v>中前卫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77.2</v>
      </c>
      <c r="G491" s="10">
        <f>AVERAGE('1级数据'!P491,'1级数据'!Q491)</f>
        <v>85</v>
      </c>
      <c r="H491" s="10">
        <f>AVERAGE('1级数据'!AA491,'1级数据'!AB491)</f>
        <v>70</v>
      </c>
      <c r="I491" s="10">
        <f>IF('1级数据'!C491="门将",AVERAGE('1级数据'!AG491,'1级数据'!AH491,'1级数据'!AI491,'1级数据'!AJ491,'1级数据'!AK491),AVERAGE('1级数据'!X491,'1级数据'!Y491))</f>
        <v>75.5</v>
      </c>
      <c r="J491" s="10">
        <f>'1级数据'!AC491*0.2+'1级数据'!AD491*0.3+'1级数据'!AE491*0.2+'1级数据'!AF491*0.3</f>
        <v>72.8</v>
      </c>
      <c r="K491" s="10">
        <f>AVERAGE('1级数据'!R491,'1级数据'!S491)</f>
        <v>87</v>
      </c>
    </row>
    <row r="492" spans="1:11" ht="15.75" x14ac:dyDescent="0.25">
      <c r="A492" s="10">
        <v>491</v>
      </c>
      <c r="B492" s="10" t="str">
        <f>VLOOKUP(A:A,'1级数据'!A:B,2,FALSE)</f>
        <v>S. LOBOTKA</v>
      </c>
      <c r="C492" s="11" t="str">
        <f>VLOOKUP(A:A,'1级数据'!A:C,3,FALSE)</f>
        <v>后腰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73.599999999999994</v>
      </c>
      <c r="G492" s="10">
        <f>AVERAGE('1级数据'!P492,'1级数据'!Q492)</f>
        <v>80</v>
      </c>
      <c r="H492" s="10">
        <f>AVERAGE('1级数据'!AA492,'1级数据'!AB492)</f>
        <v>73</v>
      </c>
      <c r="I492" s="10">
        <f>IF('1级数据'!C492="门将",AVERAGE('1级数据'!AG492,'1级数据'!AH492,'1级数据'!AI492,'1级数据'!AJ492,'1级数据'!AK492),AVERAGE('1级数据'!X492,'1级数据'!Y492))</f>
        <v>71</v>
      </c>
      <c r="J492" s="10">
        <f>'1级数据'!AC492*0.2+'1级数据'!AD492*0.3+'1级数据'!AE492*0.2+'1级数据'!AF492*0.3</f>
        <v>76.400000000000006</v>
      </c>
      <c r="K492" s="10">
        <f>AVERAGE('1级数据'!R492,'1级数据'!S492)</f>
        <v>82</v>
      </c>
    </row>
    <row r="493" spans="1:11" ht="15.75" x14ac:dyDescent="0.25">
      <c r="A493" s="10">
        <v>492</v>
      </c>
      <c r="B493" s="10" t="str">
        <f>VLOOKUP(A:A,'1级数据'!A:B,2,FALSE)</f>
        <v>G. DZHIKIYA</v>
      </c>
      <c r="C493" s="11" t="str">
        <f>VLOOKUP(A:A,'1级数据'!A:C,3,FALSE)</f>
        <v>中后卫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71</v>
      </c>
      <c r="G493" s="10">
        <f>AVERAGE('1级数据'!P493,'1级数据'!Q493)</f>
        <v>65.5</v>
      </c>
      <c r="H493" s="10">
        <f>AVERAGE('1级数据'!AA493,'1级数据'!AB493)</f>
        <v>75.5</v>
      </c>
      <c r="I493" s="10">
        <f>IF('1级数据'!C493="门将",AVERAGE('1级数据'!AG493,'1级数据'!AH493,'1级数据'!AI493,'1级数据'!AJ493,'1级数据'!AK493),AVERAGE('1级数据'!X493,'1级数据'!Y493))</f>
        <v>77</v>
      </c>
      <c r="J493" s="10">
        <f>'1级数据'!AC493*0.2+'1级数据'!AD493*0.3+'1级数据'!AE493*0.2+'1级数据'!AF493*0.3</f>
        <v>78.099999999999994</v>
      </c>
      <c r="K493" s="10">
        <f>AVERAGE('1级数据'!R493,'1级数据'!S493)</f>
        <v>67.5</v>
      </c>
    </row>
    <row r="494" spans="1:11" ht="15.75" x14ac:dyDescent="0.25">
      <c r="A494" s="10">
        <v>493</v>
      </c>
      <c r="B494" s="10" t="str">
        <f>VLOOKUP(A:A,'1级数据'!A:B,2,FALSE)</f>
        <v>M. HALSTENBERG</v>
      </c>
      <c r="C494" s="11" t="str">
        <f>VLOOKUP(A:A,'1级数据'!A:C,3,FALSE)</f>
        <v>左后卫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75.2</v>
      </c>
      <c r="G494" s="10">
        <f>AVERAGE('1级数据'!P494,'1级数据'!Q494)</f>
        <v>72</v>
      </c>
      <c r="H494" s="10">
        <f>AVERAGE('1级数据'!AA494,'1级数据'!AB494)</f>
        <v>78.5</v>
      </c>
      <c r="I494" s="10">
        <f>IF('1级数据'!C494="门将",AVERAGE('1级数据'!AG494,'1级数据'!AH494,'1级数据'!AI494,'1级数据'!AJ494,'1级数据'!AK494),AVERAGE('1级数据'!X494,'1级数据'!Y494))</f>
        <v>79</v>
      </c>
      <c r="J494" s="10">
        <f>'1级数据'!AC494*0.2+'1级数据'!AD494*0.3+'1级数据'!AE494*0.2+'1级数据'!AF494*0.3</f>
        <v>76.7</v>
      </c>
      <c r="K494" s="10">
        <f>AVERAGE('1级数据'!R494,'1级数据'!S494)</f>
        <v>71.5</v>
      </c>
    </row>
    <row r="495" spans="1:11" ht="15.75" x14ac:dyDescent="0.25">
      <c r="A495" s="10">
        <v>494</v>
      </c>
      <c r="B495" s="10" t="str">
        <f>VLOOKUP(A:A,'1级数据'!A:B,2,FALSE)</f>
        <v>VINÍCIUS JÚNIOR</v>
      </c>
      <c r="C495" s="11" t="str">
        <f>VLOOKUP(A:A,'1级数据'!A:C,3,FALSE)</f>
        <v>左边锋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76.200000000000017</v>
      </c>
      <c r="G495" s="10">
        <f>AVERAGE('1级数据'!P495,'1级数据'!Q495)</f>
        <v>88</v>
      </c>
      <c r="H495" s="10">
        <f>AVERAGE('1级数据'!AA495,'1级数据'!AB495)</f>
        <v>65.5</v>
      </c>
      <c r="I495" s="10">
        <f>IF('1级数据'!C495="门将",AVERAGE('1级数据'!AG495,'1级数据'!AH495,'1级数据'!AI495,'1级数据'!AJ495,'1级数据'!AK495),AVERAGE('1级数据'!X495,'1级数据'!Y495))</f>
        <v>80.5</v>
      </c>
      <c r="J495" s="10">
        <f>'1级数据'!AC495*0.2+'1级数据'!AD495*0.3+'1级数据'!AE495*0.2+'1级数据'!AF495*0.3</f>
        <v>66.7</v>
      </c>
      <c r="K495" s="10">
        <f>AVERAGE('1级数据'!R495,'1级数据'!S495)</f>
        <v>82</v>
      </c>
    </row>
    <row r="496" spans="1:11" ht="15.75" x14ac:dyDescent="0.25">
      <c r="A496" s="10">
        <v>495</v>
      </c>
      <c r="B496" s="10" t="str">
        <f>VLOOKUP(A:A,'1级数据'!A:B,2,FALSE)</f>
        <v>Y. ATAL</v>
      </c>
      <c r="C496" s="11" t="str">
        <f>VLOOKUP(A:A,'1级数据'!A:C,3,FALSE)</f>
        <v>右后卫</v>
      </c>
      <c r="D496" s="10">
        <f>VLOOKUP(A:A,'1级数据'!A:D,4,FALSE)</f>
        <v>2</v>
      </c>
      <c r="E496" s="12">
        <f>VLOOKUP(A:A,'1级数据'!A:L,12,FALSE)</f>
        <v>81</v>
      </c>
      <c r="F496" s="10">
        <f>'1级数据'!O496*0.2+'1级数据'!T496*0.4+'1级数据'!Z496*0.2+'1级数据'!W496*0.2</f>
        <v>72.2</v>
      </c>
      <c r="G496" s="10">
        <f>AVERAGE('1级数据'!P496,'1级数据'!Q496)</f>
        <v>83</v>
      </c>
      <c r="H496" s="10">
        <f>AVERAGE('1级数据'!AA496,'1级数据'!AB496)</f>
        <v>70</v>
      </c>
      <c r="I496" s="10">
        <f>IF('1级数据'!C496="门将",AVERAGE('1级数据'!AG496,'1级数据'!AH496,'1级数据'!AI496,'1级数据'!AJ496,'1级数据'!AK496),AVERAGE('1级数据'!X496,'1级数据'!Y496))</f>
        <v>78</v>
      </c>
      <c r="J496" s="10">
        <f>'1级数据'!AC496*0.2+'1级数据'!AD496*0.3+'1级数据'!AE496*0.2+'1级数据'!AF496*0.3</f>
        <v>75.5</v>
      </c>
      <c r="K496" s="10">
        <f>AVERAGE('1级数据'!R496,'1级数据'!S496)</f>
        <v>74.5</v>
      </c>
    </row>
    <row r="497" spans="1:11" ht="15.75" x14ac:dyDescent="0.25">
      <c r="A497" s="10">
        <v>496</v>
      </c>
      <c r="B497" s="10" t="str">
        <f>VLOOKUP(A:A,'1级数据'!A:B,2,FALSE)</f>
        <v>M. EGGESTEIN</v>
      </c>
      <c r="C497" s="11" t="str">
        <f>VLOOKUP(A:A,'1级数据'!A:C,3,FALSE)</f>
        <v>中前卫</v>
      </c>
      <c r="D497" s="10">
        <f>VLOOKUP(A:A,'1级数据'!A:D,4,FALSE)</f>
        <v>2</v>
      </c>
      <c r="E497" s="12">
        <f>VLOOKUP(A:A,'1级数据'!A:L,12,FALSE)</f>
        <v>81</v>
      </c>
      <c r="F497" s="10">
        <f>'1级数据'!O497*0.2+'1级数据'!T497*0.4+'1级数据'!Z497*0.2+'1级数据'!W497*0.2</f>
        <v>78</v>
      </c>
      <c r="G497" s="10">
        <f>AVERAGE('1级数据'!P497,'1级数据'!Q497)</f>
        <v>80</v>
      </c>
      <c r="H497" s="10">
        <f>AVERAGE('1级数据'!AA497,'1级数据'!AB497)</f>
        <v>75.5</v>
      </c>
      <c r="I497" s="10">
        <f>IF('1级数据'!C497="门将",AVERAGE('1级数据'!AG497,'1级数据'!AH497,'1级数据'!AI497,'1级数据'!AJ497,'1级数据'!AK497),AVERAGE('1级数据'!X497,'1级数据'!Y497))</f>
        <v>79</v>
      </c>
      <c r="J497" s="10">
        <f>'1级数据'!AC497*0.2+'1级数据'!AD497*0.3+'1级数据'!AE497*0.2+'1级数据'!AF497*0.3</f>
        <v>72.399999999999991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GABI</v>
      </c>
      <c r="C498" s="11" t="str">
        <f>VLOOKUP(A:A,'1级数据'!A:C,3,FALSE)</f>
        <v>中前卫</v>
      </c>
      <c r="D498" s="10" t="e">
        <f>VLOOKUP(A:A,'1级数据'!A:D,4,FALSE)</f>
        <v>#N/A</v>
      </c>
      <c r="E498" s="12">
        <f>VLOOKUP(A:A,'1级数据'!A:L,12,FALSE)</f>
        <v>81</v>
      </c>
      <c r="F498" s="10">
        <f>'1级数据'!O498*0.2+'1级数据'!T498*0.4+'1级数据'!Z498*0.2+'1级数据'!W498*0.2</f>
        <v>77.400000000000006</v>
      </c>
      <c r="G498" s="10">
        <f>AVERAGE('1级数据'!P498,'1级数据'!Q498)</f>
        <v>77.5</v>
      </c>
      <c r="H498" s="10">
        <f>AVERAGE('1级数据'!AA498,'1级数据'!AB498)</f>
        <v>73</v>
      </c>
      <c r="I498" s="10">
        <f>IF('1级数据'!C498="门将",AVERAGE('1级数据'!AG498,'1级数据'!AH498,'1级数据'!AI498,'1级数据'!AJ498,'1级数据'!AK498),AVERAGE('1级数据'!X498,'1级数据'!Y498))</f>
        <v>75.5</v>
      </c>
      <c r="J498" s="10">
        <f>'1级数据'!AC498*0.2+'1级数据'!AD498*0.3+'1级数据'!AE498*0.2+'1级数据'!AF498*0.3</f>
        <v>77.699999999999989</v>
      </c>
      <c r="K498" s="10">
        <f>AVERAGE('1级数据'!R498,'1级数据'!S498)</f>
        <v>82.5</v>
      </c>
    </row>
    <row r="499" spans="1:11" ht="15.75" x14ac:dyDescent="0.25">
      <c r="A499" s="10">
        <v>498</v>
      </c>
      <c r="B499" s="10" t="str">
        <f>VLOOKUP(A:A,'1级数据'!A:B,2,FALSE)</f>
        <v>OSCAR</v>
      </c>
      <c r="C499" s="11" t="str">
        <f>VLOOKUP(A:A,'1级数据'!A:C,3,FALSE)</f>
        <v>前腰</v>
      </c>
      <c r="D499" s="10">
        <f>VLOOKUP(A:A,'1级数据'!A:D,4,FALSE)</f>
        <v>2</v>
      </c>
      <c r="E499" s="12">
        <f>VLOOKUP(A:A,'1级数据'!A:L,12,FALSE)</f>
        <v>81</v>
      </c>
      <c r="F499" s="10">
        <f>'1级数据'!O499*0.2+'1级数据'!T499*0.4+'1级数据'!Z499*0.2+'1级数据'!W499*0.2</f>
        <v>79.400000000000006</v>
      </c>
      <c r="G499" s="10">
        <f>AVERAGE('1级数据'!P499,'1级数据'!Q499)</f>
        <v>83</v>
      </c>
      <c r="H499" s="10">
        <f>AVERAGE('1级数据'!AA499,'1级数据'!AB499)</f>
        <v>74.5</v>
      </c>
      <c r="I499" s="10">
        <f>IF('1级数据'!C499="门将",AVERAGE('1级数据'!AG499,'1级数据'!AH499,'1级数据'!AI499,'1级数据'!AJ499,'1级数据'!AK499),AVERAGE('1级数据'!X499,'1级数据'!Y499))</f>
        <v>78</v>
      </c>
      <c r="J499" s="10">
        <f>'1级数据'!AC499*0.2+'1级数据'!AD499*0.3+'1级数据'!AE499*0.2+'1级数据'!AF499*0.3</f>
        <v>71</v>
      </c>
      <c r="K499" s="10">
        <f>AVERAGE('1级数据'!R499,'1级数据'!S499)</f>
        <v>81.5</v>
      </c>
    </row>
    <row r="500" spans="1:11" ht="15.75" x14ac:dyDescent="0.25">
      <c r="A500" s="10">
        <v>499</v>
      </c>
      <c r="B500" s="10" t="str">
        <f>VLOOKUP(A:A,'1级数据'!A:B,2,FALSE)</f>
        <v>C. TEVEZ</v>
      </c>
      <c r="C500" s="11" t="str">
        <f>VLOOKUP(A:A,'1级数据'!A:C,3,FALSE)</f>
        <v>影锋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78.2</v>
      </c>
      <c r="G500" s="10">
        <f>AVERAGE('1级数据'!P500,'1级数据'!Q500)</f>
        <v>80</v>
      </c>
      <c r="H500" s="10">
        <f>AVERAGE('1级数据'!AA500,'1级数据'!AB500)</f>
        <v>75</v>
      </c>
      <c r="I500" s="10">
        <f>IF('1级数据'!C500="门将",AVERAGE('1级数据'!AG500,'1级数据'!AH500,'1级数据'!AI500,'1级数据'!AJ500,'1级数据'!AK500),AVERAGE('1级数据'!X500,'1级数据'!Y500))</f>
        <v>78.5</v>
      </c>
      <c r="J500" s="10">
        <f>'1级数据'!AC500*0.2+'1级数据'!AD500*0.3+'1级数据'!AE500*0.2+'1级数据'!AF500*0.3</f>
        <v>66.800000000000011</v>
      </c>
      <c r="K500" s="10">
        <f>AVERAGE('1级数据'!R500,'1级数据'!S500)</f>
        <v>78</v>
      </c>
    </row>
    <row r="501" spans="1:11" ht="15.75" x14ac:dyDescent="0.25">
      <c r="A501" s="10">
        <v>500</v>
      </c>
      <c r="B501" s="10" t="str">
        <f>VLOOKUP(A:A,'1级数据'!A:B,2,FALSE)</f>
        <v>JOAQUÍN</v>
      </c>
      <c r="C501" s="11" t="str">
        <f>VLOOKUP(A:A,'1级数据'!A:C,3,FALSE)</f>
        <v>右边锋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79.800000000000011</v>
      </c>
      <c r="G501" s="10">
        <f>AVERAGE('1级数据'!P501,'1级数据'!Q501)</f>
        <v>86</v>
      </c>
      <c r="H501" s="10">
        <f>AVERAGE('1级数据'!AA501,'1级数据'!AB501)</f>
        <v>65.5</v>
      </c>
      <c r="I501" s="10">
        <f>IF('1级数据'!C501="门将",AVERAGE('1级数据'!AG501,'1级数据'!AH501,'1级数据'!AI501,'1级数据'!AJ501,'1级数据'!AK501),AVERAGE('1级数据'!X501,'1级数据'!Y501))</f>
        <v>83</v>
      </c>
      <c r="J501" s="10">
        <f>'1级数据'!AC501*0.2+'1级数据'!AD501*0.3+'1级数据'!AE501*0.2+'1级数据'!AF501*0.3</f>
        <v>67</v>
      </c>
      <c r="K501" s="10">
        <f>AVERAGE('1级数据'!R501,'1级数据'!S501)</f>
        <v>85</v>
      </c>
    </row>
    <row r="502" spans="1:11" ht="15.75" x14ac:dyDescent="0.25">
      <c r="A502" s="10">
        <v>501</v>
      </c>
      <c r="B502" s="10" t="str">
        <f>VLOOKUP(A:A,'1级数据'!A:B,2,FALSE)</f>
        <v>FÁBIO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57.800000000000004</v>
      </c>
      <c r="G502" s="10">
        <f>AVERAGE('1级数据'!P502,'1级数据'!Q502)</f>
        <v>50.5</v>
      </c>
      <c r="H502" s="10">
        <f>AVERAGE('1级数据'!AA502,'1级数据'!AB502)</f>
        <v>72.5</v>
      </c>
      <c r="I502" s="10">
        <f>IF('1级数据'!C502="门将",AVERAGE('1级数据'!AG502,'1级数据'!AH502,'1级数据'!AI502,'1级数据'!AJ502,'1级数据'!AK502),AVERAGE('1级数据'!X502,'1级数据'!Y502))</f>
        <v>70.8</v>
      </c>
      <c r="J502" s="10">
        <f>'1级数据'!AC502*0.2+'1级数据'!AD502*0.3+'1级数据'!AE502*0.2+'1级数据'!AF502*0.3</f>
        <v>61.900000000000006</v>
      </c>
      <c r="K502" s="10">
        <f>AVERAGE('1级数据'!R502,'1级数据'!S502)</f>
        <v>50.5</v>
      </c>
    </row>
    <row r="503" spans="1:11" ht="15.75" x14ac:dyDescent="0.25">
      <c r="A503" s="10">
        <v>502</v>
      </c>
      <c r="B503" s="10" t="str">
        <f>VLOOKUP(A:A,'1级数据'!A:B,2,FALSE)</f>
        <v>I. AKINFEEV</v>
      </c>
      <c r="C503" s="11" t="str">
        <f>VLOOKUP(A:A,'1级数据'!A:C,3,FALSE)</f>
        <v>门将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58.6</v>
      </c>
      <c r="G503" s="10">
        <f>AVERAGE('1级数据'!P503,'1级数据'!Q503)</f>
        <v>50</v>
      </c>
      <c r="H503" s="10">
        <f>AVERAGE('1级数据'!AA503,'1级数据'!AB503)</f>
        <v>75</v>
      </c>
      <c r="I503" s="10">
        <f>IF('1级数据'!C503="门将",AVERAGE('1级数据'!AG503,'1级数据'!AH503,'1级数据'!AI503,'1级数据'!AJ503,'1级数据'!AK503),AVERAGE('1级数据'!X503,'1级数据'!Y503))</f>
        <v>71.2</v>
      </c>
      <c r="J503" s="10">
        <f>'1级数据'!AC503*0.2+'1级数据'!AD503*0.3+'1级数据'!AE503*0.2+'1级数据'!AF503*0.3</f>
        <v>67.099999999999994</v>
      </c>
      <c r="K503" s="10">
        <f>AVERAGE('1级数据'!R503,'1级数据'!S503)</f>
        <v>55</v>
      </c>
    </row>
    <row r="504" spans="1:11" ht="15.75" x14ac:dyDescent="0.25">
      <c r="A504" s="10">
        <v>503</v>
      </c>
      <c r="B504" s="10" t="str">
        <f>VLOOKUP(A:A,'1级数据'!A:B,2,FALSE)</f>
        <v>T. VERMAELEN</v>
      </c>
      <c r="C504" s="11" t="str">
        <f>VLOOKUP(A:A,'1级数据'!A:C,3,FALSE)</f>
        <v>中后卫</v>
      </c>
      <c r="D504" s="10" t="e">
        <f>VLOOKUP(A:A,'1级数据'!A:D,4,FALSE)</f>
        <v>#N/A</v>
      </c>
      <c r="E504" s="12">
        <f>VLOOKUP(A:A,'1级数据'!A:L,12,FALSE)</f>
        <v>80</v>
      </c>
      <c r="F504" s="10">
        <f>'1级数据'!O504*0.2+'1级数据'!T504*0.4+'1级数据'!Z504*0.2+'1级数据'!W504*0.2</f>
        <v>69.8</v>
      </c>
      <c r="G504" s="10">
        <f>AVERAGE('1级数据'!P504,'1级数据'!Q504)</f>
        <v>64.5</v>
      </c>
      <c r="H504" s="10">
        <f>AVERAGE('1级数据'!AA504,'1级数据'!AB504)</f>
        <v>84</v>
      </c>
      <c r="I504" s="10">
        <f>IF('1级数据'!C504="门将",AVERAGE('1级数据'!AG504,'1级数据'!AH504,'1级数据'!AI504,'1级数据'!AJ504,'1级数据'!AK504),AVERAGE('1级数据'!X504,'1级数据'!Y504))</f>
        <v>66.5</v>
      </c>
      <c r="J504" s="10">
        <f>'1级数据'!AC504*0.2+'1级数据'!AD504*0.3+'1级数据'!AE504*0.2+'1级数据'!AF504*0.3</f>
        <v>75.400000000000006</v>
      </c>
      <c r="K504" s="10">
        <f>AVERAGE('1级数据'!R504,'1级数据'!S504)</f>
        <v>73.5</v>
      </c>
    </row>
    <row r="505" spans="1:11" ht="15.75" x14ac:dyDescent="0.25">
      <c r="A505" s="10">
        <v>504</v>
      </c>
      <c r="B505" s="10" t="str">
        <f>VLOOKUP(A:A,'1级数据'!A:B,2,FALSE)</f>
        <v>NAVAS</v>
      </c>
      <c r="C505" s="11" t="str">
        <f>VLOOKUP(A:A,'1级数据'!A:C,3,FALSE)</f>
        <v>右前卫</v>
      </c>
      <c r="D505" s="10">
        <f>VLOOKUP(A:A,'1级数据'!A:D,4,FALSE)</f>
        <v>2</v>
      </c>
      <c r="E505" s="12">
        <f>VLOOKUP(A:A,'1级数据'!A:L,12,FALSE)</f>
        <v>80</v>
      </c>
      <c r="F505" s="10">
        <f>'1级数据'!O505*0.2+'1级数据'!T505*0.4+'1级数据'!Z505*0.2+'1级数据'!W505*0.2</f>
        <v>79.400000000000006</v>
      </c>
      <c r="G505" s="10">
        <f>AVERAGE('1级数据'!P505,'1级数据'!Q505)</f>
        <v>78.5</v>
      </c>
      <c r="H505" s="10">
        <f>AVERAGE('1级数据'!AA505,'1级数据'!AB505)</f>
        <v>67</v>
      </c>
      <c r="I505" s="10">
        <f>IF('1级数据'!C505="门将",AVERAGE('1级数据'!AG505,'1级数据'!AH505,'1级数据'!AI505,'1级数据'!AJ505,'1级数据'!AK505),AVERAGE('1级数据'!X505,'1级数据'!Y505))</f>
        <v>85</v>
      </c>
      <c r="J505" s="10">
        <f>'1级数据'!AC505*0.2+'1级数据'!AD505*0.3+'1级数据'!AE505*0.2+'1级数据'!AF505*0.3</f>
        <v>72.8</v>
      </c>
      <c r="K505" s="10">
        <f>AVERAGE('1级数据'!R505,'1级数据'!S505)</f>
        <v>75.5</v>
      </c>
    </row>
    <row r="506" spans="1:11" ht="15.75" x14ac:dyDescent="0.25">
      <c r="A506" s="10">
        <v>505</v>
      </c>
      <c r="B506" s="10" t="str">
        <f>VLOOKUP(A:A,'1级数据'!A:B,2,FALSE)</f>
        <v>L. PONZIO</v>
      </c>
      <c r="C506" s="11" t="str">
        <f>VLOOKUP(A:A,'1级数据'!A:C,3,FALSE)</f>
        <v>后腰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75.599999999999994</v>
      </c>
      <c r="G506" s="10">
        <f>AVERAGE('1级数据'!P506,'1级数据'!Q506)</f>
        <v>73.5</v>
      </c>
      <c r="H506" s="10">
        <f>AVERAGE('1级数据'!AA506,'1级数据'!AB506)</f>
        <v>72.5</v>
      </c>
      <c r="I506" s="10">
        <f>IF('1级数据'!C506="门将",AVERAGE('1级数据'!AG506,'1级数据'!AH506,'1级数据'!AI506,'1级数据'!AJ506,'1级数据'!AK506),AVERAGE('1级数据'!X506,'1级数据'!Y506))</f>
        <v>76</v>
      </c>
      <c r="J506" s="10">
        <f>'1级数据'!AC506*0.2+'1级数据'!AD506*0.3+'1级数据'!AE506*0.2+'1级数据'!AF506*0.3</f>
        <v>76</v>
      </c>
      <c r="K506" s="10">
        <f>AVERAGE('1级数据'!R506,'1级数据'!S506)</f>
        <v>78</v>
      </c>
    </row>
    <row r="507" spans="1:11" ht="15.75" x14ac:dyDescent="0.25">
      <c r="A507" s="10">
        <v>506</v>
      </c>
      <c r="B507" s="10" t="str">
        <f>VLOOKUP(A:A,'1级数据'!A:B,2,FALSE)</f>
        <v>JUANFRAN</v>
      </c>
      <c r="C507" s="11" t="str">
        <f>VLOOKUP(A:A,'1级数据'!A:C,3,FALSE)</f>
        <v>右后卫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74.200000000000017</v>
      </c>
      <c r="G507" s="10">
        <f>AVERAGE('1级数据'!P507,'1级数据'!Q507)</f>
        <v>77.5</v>
      </c>
      <c r="H507" s="10">
        <f>AVERAGE('1级数据'!AA507,'1级数据'!AB507)</f>
        <v>68</v>
      </c>
      <c r="I507" s="10">
        <f>IF('1级数据'!C507="门将",AVERAGE('1级数据'!AG507,'1级数据'!AH507,'1级数据'!AI507,'1级数据'!AJ507,'1级数据'!AK507),AVERAGE('1级数据'!X507,'1级数据'!Y507))</f>
        <v>82.5</v>
      </c>
      <c r="J507" s="10">
        <f>'1级数据'!AC507*0.2+'1级数据'!AD507*0.3+'1级数据'!AE507*0.2+'1级数据'!AF507*0.3</f>
        <v>74.599999999999994</v>
      </c>
      <c r="K507" s="10">
        <f>AVERAGE('1级数据'!R507,'1级数据'!S507)</f>
        <v>72</v>
      </c>
    </row>
    <row r="508" spans="1:11" ht="15.75" x14ac:dyDescent="0.25">
      <c r="A508" s="10">
        <v>507</v>
      </c>
      <c r="B508" s="10" t="str">
        <f>VLOOKUP(A:A,'1级数据'!A:B,2,FALSE)</f>
        <v>DANTE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68.599999999999994</v>
      </c>
      <c r="G508" s="10">
        <f>AVERAGE('1级数据'!P508,'1级数据'!Q508)</f>
        <v>72.5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68.5</v>
      </c>
      <c r="J508" s="10">
        <f>'1级数据'!AC508*0.2+'1级数据'!AD508*0.3+'1级数据'!AE508*0.2+'1级数据'!AF508*0.3</f>
        <v>78.199999999999989</v>
      </c>
      <c r="K508" s="10">
        <f>AVERAGE('1级数据'!R508,'1级数据'!S508)</f>
        <v>74</v>
      </c>
    </row>
    <row r="509" spans="1:11" ht="15.75" x14ac:dyDescent="0.25">
      <c r="A509" s="10">
        <v>508</v>
      </c>
      <c r="B509" s="10" t="str">
        <f>VLOOKUP(A:A,'1级数据'!A:B,2,FALSE)</f>
        <v>J. MATHIEU</v>
      </c>
      <c r="C509" s="11" t="str">
        <f>VLOOKUP(A:A,'1级数据'!A:C,3,FALSE)</f>
        <v>中后卫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74.599999999999994</v>
      </c>
      <c r="G509" s="10">
        <f>AVERAGE('1级数据'!P509,'1级数据'!Q509)</f>
        <v>71</v>
      </c>
      <c r="H509" s="10">
        <f>AVERAGE('1级数据'!AA509,'1级数据'!AB509)</f>
        <v>74.5</v>
      </c>
      <c r="I509" s="10">
        <f>IF('1级数据'!C509="门将",AVERAGE('1级数据'!AG509,'1级数据'!AH509,'1级数据'!AI509,'1级数据'!AJ509,'1级数据'!AK509),AVERAGE('1级数据'!X509,'1级数据'!Y509))</f>
        <v>79.5</v>
      </c>
      <c r="J509" s="10">
        <f>'1级数据'!AC509*0.2+'1级数据'!AD509*0.3+'1级数据'!AE509*0.2+'1级数据'!AF509*0.3</f>
        <v>77</v>
      </c>
      <c r="K509" s="10">
        <f>AVERAGE('1级数据'!R509,'1级数据'!S509)</f>
        <v>67</v>
      </c>
    </row>
    <row r="510" spans="1:11" ht="15.75" x14ac:dyDescent="0.25">
      <c r="A510" s="10">
        <v>509</v>
      </c>
      <c r="B510" s="10" t="str">
        <f>VLOOKUP(A:A,'1级数据'!A:B,2,FALSE)</f>
        <v>M. DEBUCHY</v>
      </c>
      <c r="C510" s="11" t="str">
        <f>VLOOKUP(A:A,'1级数据'!A:C,3,FALSE)</f>
        <v>右后卫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73.2</v>
      </c>
      <c r="G510" s="10">
        <f>AVERAGE('1级数据'!P510,'1级数据'!Q510)</f>
        <v>76</v>
      </c>
      <c r="H510" s="10">
        <f>AVERAGE('1级数据'!AA510,'1级数据'!AB510)</f>
        <v>76</v>
      </c>
      <c r="I510" s="10">
        <f>IF('1级数据'!C510="门将",AVERAGE('1级数据'!AG510,'1级数据'!AH510,'1级数据'!AI510,'1级数据'!AJ510,'1级数据'!AK510),AVERAGE('1级数据'!X510,'1级数据'!Y510))</f>
        <v>75.5</v>
      </c>
      <c r="J510" s="10">
        <f>'1级数据'!AC510*0.2+'1级数据'!AD510*0.3+'1级数据'!AE510*0.2+'1级数据'!AF510*0.3</f>
        <v>76.5</v>
      </c>
      <c r="K510" s="10">
        <f>AVERAGE('1级数据'!R510,'1级数据'!S510)</f>
        <v>75</v>
      </c>
    </row>
    <row r="511" spans="1:11" ht="15.75" x14ac:dyDescent="0.25">
      <c r="A511" s="10">
        <v>510</v>
      </c>
      <c r="B511" s="10" t="str">
        <f>VLOOKUP(A:A,'1级数据'!A:B,2,FALSE)</f>
        <v>FÀBREGAS</v>
      </c>
      <c r="C511" s="11" t="str">
        <f>VLOOKUP(A:A,'1级数据'!A:C,3,FALSE)</f>
        <v>中前卫</v>
      </c>
      <c r="D511" s="10">
        <f>VLOOKUP(A:A,'1级数据'!A:D,4,FALSE)</f>
        <v>2</v>
      </c>
      <c r="E511" s="12">
        <f>VLOOKUP(A:A,'1级数据'!A:L,12,FALSE)</f>
        <v>80</v>
      </c>
      <c r="F511" s="10">
        <f>'1级数据'!O511*0.2+'1级数据'!T511*0.4+'1级数据'!Z511*0.2+'1级数据'!W511*0.2</f>
        <v>78.600000000000009</v>
      </c>
      <c r="G511" s="10">
        <f>AVERAGE('1级数据'!P511,'1级数据'!Q511)</f>
        <v>83.5</v>
      </c>
      <c r="H511" s="10">
        <f>AVERAGE('1级数据'!AA511,'1级数据'!AB511)</f>
        <v>74</v>
      </c>
      <c r="I511" s="10">
        <f>IF('1级数据'!C511="门将",AVERAGE('1级数据'!AG511,'1级数据'!AH511,'1级数据'!AI511,'1级数据'!AJ511,'1级数据'!AK511),AVERAGE('1级数据'!X511,'1级数据'!Y511))</f>
        <v>71</v>
      </c>
      <c r="J511" s="10">
        <f>'1级数据'!AC511*0.2+'1级数据'!AD511*0.3+'1级数据'!AE511*0.2+'1级数据'!AF511*0.3</f>
        <v>69.5</v>
      </c>
      <c r="K511" s="10">
        <f>AVERAGE('1级数据'!R511,'1级数据'!S511)</f>
        <v>85</v>
      </c>
    </row>
    <row r="512" spans="1:11" ht="15.75" x14ac:dyDescent="0.25">
      <c r="A512" s="10">
        <v>511</v>
      </c>
      <c r="B512" s="10" t="str">
        <f>VLOOKUP(A:A,'1级数据'!A:B,2,FALSE)</f>
        <v>S. NAKAJIMA</v>
      </c>
      <c r="C512" s="11" t="str">
        <f>VLOOKUP(A:A,'1级数据'!A:C,3,FALSE)</f>
        <v>左边锋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77.600000000000009</v>
      </c>
      <c r="G512" s="10">
        <f>AVERAGE('1级数据'!P512,'1级数据'!Q512)</f>
        <v>81.5</v>
      </c>
      <c r="H512" s="10">
        <f>AVERAGE('1级数据'!AA512,'1级数据'!AB512)</f>
        <v>72.5</v>
      </c>
      <c r="I512" s="10">
        <f>IF('1级数据'!C512="门将",AVERAGE('1级数据'!AG512,'1级数据'!AH512,'1级数据'!AI512,'1级数据'!AJ512,'1级数据'!AK512),AVERAGE('1级数据'!X512,'1级数据'!Y512))</f>
        <v>79.5</v>
      </c>
      <c r="J512" s="10">
        <f>'1级数据'!AC512*0.2+'1级数据'!AD512*0.3+'1级数据'!AE512*0.2+'1级数据'!AF512*0.3</f>
        <v>68</v>
      </c>
      <c r="K512" s="10">
        <f>AVERAGE('1级数据'!R512,'1级数据'!S512)</f>
        <v>81</v>
      </c>
    </row>
    <row r="513" spans="1:11" ht="15.75" x14ac:dyDescent="0.25">
      <c r="A513" s="10">
        <v>512</v>
      </c>
      <c r="B513" s="10" t="str">
        <f>VLOOKUP(A:A,'1级数据'!A:B,2,FALSE)</f>
        <v>K. GAMEIRO</v>
      </c>
      <c r="C513" s="11" t="str">
        <f>VLOOKUP(A:A,'1级数据'!A:C,3,FALSE)</f>
        <v>中锋</v>
      </c>
      <c r="D513" s="10">
        <f>VLOOKUP(A:A,'1级数据'!A:D,4,FALSE)</f>
        <v>2</v>
      </c>
      <c r="E513" s="12">
        <f>VLOOKUP(A:A,'1级数据'!A:L,12,FALSE)</f>
        <v>80</v>
      </c>
      <c r="F513" s="10">
        <f>'1级数据'!O513*0.2+'1级数据'!T513*0.4+'1级数据'!Z513*0.2+'1级数据'!W513*0.2</f>
        <v>74.8</v>
      </c>
      <c r="G513" s="10">
        <f>AVERAGE('1级数据'!P513,'1级数据'!Q513)</f>
        <v>76</v>
      </c>
      <c r="H513" s="10">
        <f>AVERAGE('1级数据'!AA513,'1级数据'!AB513)</f>
        <v>76.5</v>
      </c>
      <c r="I513" s="10">
        <f>IF('1级数据'!C513="门将",AVERAGE('1级数据'!AG513,'1级数据'!AH513,'1级数据'!AI513,'1级数据'!AJ513,'1级数据'!AK513),AVERAGE('1级数据'!X513,'1级数据'!Y513))</f>
        <v>80</v>
      </c>
      <c r="J513" s="10">
        <f>'1级数据'!AC513*0.2+'1级数据'!AD513*0.3+'1级数据'!AE513*0.2+'1级数据'!AF513*0.3</f>
        <v>72.300000000000011</v>
      </c>
      <c r="K513" s="10">
        <f>AVERAGE('1级数据'!R513,'1级数据'!S513)</f>
        <v>77</v>
      </c>
    </row>
    <row r="514" spans="1:11" ht="15.75" x14ac:dyDescent="0.25">
      <c r="A514" s="10">
        <v>513</v>
      </c>
      <c r="B514" s="10" t="str">
        <f>VLOOKUP(A:A,'1级数据'!A:B,2,FALSE)</f>
        <v>Y. CABAYE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75.400000000000006</v>
      </c>
      <c r="G514" s="10">
        <f>AVERAGE('1级数据'!P514,'1级数据'!Q514)</f>
        <v>78.5</v>
      </c>
      <c r="H514" s="10">
        <f>AVERAGE('1级数据'!AA514,'1级数据'!AB514)</f>
        <v>76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74.7</v>
      </c>
      <c r="K514" s="10">
        <f>AVERAGE('1级数据'!R514,'1级数据'!S514)</f>
        <v>82</v>
      </c>
    </row>
    <row r="515" spans="1:11" ht="15.75" x14ac:dyDescent="0.25">
      <c r="A515" s="10">
        <v>514</v>
      </c>
      <c r="B515" s="10" t="str">
        <f>VLOOKUP(A:A,'1级数据'!A:B,2,FALSE)</f>
        <v>L. SCHÖNE</v>
      </c>
      <c r="C515" s="11" t="str">
        <f>VLOOKUP(A:A,'1级数据'!A:C,3,FALSE)</f>
        <v>中前卫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78.400000000000006</v>
      </c>
      <c r="G515" s="10">
        <f>AVERAGE('1级数据'!P515,'1级数据'!Q515)</f>
        <v>79</v>
      </c>
      <c r="H515" s="10">
        <f>AVERAGE('1级数据'!AA515,'1级数据'!AB515)</f>
        <v>80</v>
      </c>
      <c r="I515" s="10">
        <f>IF('1级数据'!C515="门将",AVERAGE('1级数据'!AG515,'1级数据'!AH515,'1级数据'!AI515,'1级数据'!AJ515,'1级数据'!AK515),AVERAGE('1级数据'!X515,'1级数据'!Y515))</f>
        <v>78</v>
      </c>
      <c r="J515" s="10">
        <f>'1级数据'!AC515*0.2+'1级数据'!AD515*0.3+'1级数据'!AE515*0.2+'1级数据'!AF515*0.3</f>
        <v>76.2</v>
      </c>
      <c r="K515" s="10">
        <f>AVERAGE('1级数据'!R515,'1级数据'!S515)</f>
        <v>79.5</v>
      </c>
    </row>
    <row r="516" spans="1:11" ht="15.75" x14ac:dyDescent="0.25">
      <c r="A516" s="10">
        <v>515</v>
      </c>
      <c r="B516" s="10" t="str">
        <f>VLOOKUP(A:A,'1级数据'!A:B,2,FALSE)</f>
        <v>A. PYATOV</v>
      </c>
      <c r="C516" s="11" t="str">
        <f>VLOOKUP(A:A,'1级数据'!A:C,3,FALSE)</f>
        <v>门将</v>
      </c>
      <c r="D516" s="10" t="e">
        <f>VLOOKUP(A:A,'1级数据'!A:D,4,FALSE)</f>
        <v>#N/A</v>
      </c>
      <c r="E516" s="12">
        <f>VLOOKUP(A:A,'1级数据'!A:L,12,FALSE)</f>
        <v>80</v>
      </c>
      <c r="F516" s="10">
        <f>'1级数据'!O516*0.2+'1级数据'!T516*0.4+'1级数据'!Z516*0.2+'1级数据'!W516*0.2</f>
        <v>55</v>
      </c>
      <c r="G516" s="10">
        <f>AVERAGE('1级数据'!P516,'1级数据'!Q516)</f>
        <v>50</v>
      </c>
      <c r="H516" s="10">
        <f>AVERAGE('1级数据'!AA516,'1级数据'!AB516)</f>
        <v>81</v>
      </c>
      <c r="I516" s="10">
        <f>IF('1级数据'!C516="门将",AVERAGE('1级数据'!AG516,'1级数据'!AH516,'1级数据'!AI516,'1级数据'!AJ516,'1级数据'!AK516),AVERAGE('1级数据'!X516,'1级数据'!Y516))</f>
        <v>72</v>
      </c>
      <c r="J516" s="10">
        <f>'1级数据'!AC516*0.2+'1级数据'!AD516*0.3+'1级数据'!AE516*0.2+'1级数据'!AF516*0.3</f>
        <v>61.79999999999999</v>
      </c>
      <c r="K516" s="10">
        <f>AVERAGE('1级数据'!R516,'1级数据'!S516)</f>
        <v>50.5</v>
      </c>
    </row>
    <row r="517" spans="1:11" ht="15.75" x14ac:dyDescent="0.25">
      <c r="A517" s="10">
        <v>516</v>
      </c>
      <c r="B517" s="10" t="str">
        <f>VLOOKUP(A:A,'1级数据'!A:B,2,FALSE)</f>
        <v>R. VORMER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78.2</v>
      </c>
      <c r="G517" s="10">
        <f>AVERAGE('1级数据'!P517,'1级数据'!Q517)</f>
        <v>76</v>
      </c>
      <c r="H517" s="10">
        <f>AVERAGE('1级数据'!AA517,'1级数据'!AB517)</f>
        <v>76</v>
      </c>
      <c r="I517" s="10">
        <f>IF('1级数据'!C517="门将",AVERAGE('1级数据'!AG517,'1级数据'!AH517,'1级数据'!AI517,'1级数据'!AJ517,'1级数据'!AK517),AVERAGE('1级数据'!X517,'1级数据'!Y517))</f>
        <v>73</v>
      </c>
      <c r="J517" s="10">
        <f>'1级数据'!AC517*0.2+'1级数据'!AD517*0.3+'1级数据'!AE517*0.2+'1级数据'!AF517*0.3</f>
        <v>75.3</v>
      </c>
      <c r="K517" s="10">
        <f>AVERAGE('1级数据'!R517,'1级数据'!S517)</f>
        <v>81</v>
      </c>
    </row>
    <row r="518" spans="1:11" ht="15.75" x14ac:dyDescent="0.25">
      <c r="A518" s="10">
        <v>517</v>
      </c>
      <c r="B518" s="10" t="str">
        <f>VLOOKUP(A:A,'1级数据'!A:B,2,FALSE)</f>
        <v>ADRIEN SILVA</v>
      </c>
      <c r="C518" s="11" t="str">
        <f>VLOOKUP(A:A,'1级数据'!A:C,3,FALSE)</f>
        <v>中前卫</v>
      </c>
      <c r="D518" s="10">
        <f>VLOOKUP(A:A,'1级数据'!A:D,4,FALSE)</f>
        <v>2</v>
      </c>
      <c r="E518" s="12">
        <f>VLOOKUP(A:A,'1级数据'!A:L,12,FALSE)</f>
        <v>80</v>
      </c>
      <c r="F518" s="10">
        <f>'1级数据'!O518*0.2+'1级数据'!T518*0.4+'1级数据'!Z518*0.2+'1级数据'!W518*0.2</f>
        <v>76.599999999999994</v>
      </c>
      <c r="G518" s="10">
        <f>AVERAGE('1级数据'!P518,'1级数据'!Q518)</f>
        <v>80.5</v>
      </c>
      <c r="H518" s="10">
        <f>AVERAGE('1级数据'!AA518,'1级数据'!AB518)</f>
        <v>72.5</v>
      </c>
      <c r="I518" s="10">
        <f>IF('1级数据'!C518="门将",AVERAGE('1级数据'!AG518,'1级数据'!AH518,'1级数据'!AI518,'1级数据'!AJ518,'1级数据'!AK518),AVERAGE('1级数据'!X518,'1级数据'!Y518))</f>
        <v>73.5</v>
      </c>
      <c r="J518" s="10">
        <f>'1级数据'!AC518*0.2+'1级数据'!AD518*0.3+'1级数据'!AE518*0.2+'1级数据'!AF518*0.3</f>
        <v>75.2</v>
      </c>
      <c r="K518" s="10">
        <f>AVERAGE('1级数据'!R518,'1级数据'!S518)</f>
        <v>79.5</v>
      </c>
    </row>
    <row r="519" spans="1:11" ht="15.75" x14ac:dyDescent="0.25">
      <c r="A519" s="10">
        <v>518</v>
      </c>
      <c r="B519" s="10" t="str">
        <f>VLOOKUP(A:A,'1级数据'!A:B,2,FALSE)</f>
        <v>DIEGO ALVES</v>
      </c>
      <c r="C519" s="11" t="str">
        <f>VLOOKUP(A:A,'1级数据'!A:C,3,FALSE)</f>
        <v>门将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53.800000000000004</v>
      </c>
      <c r="G519" s="10">
        <f>AVERAGE('1级数据'!P519,'1级数据'!Q519)</f>
        <v>53.5</v>
      </c>
      <c r="H519" s="10">
        <f>AVERAGE('1级数据'!AA519,'1级数据'!AB519)</f>
        <v>81</v>
      </c>
      <c r="I519" s="10">
        <f>IF('1级数据'!C519="门将",AVERAGE('1级数据'!AG519,'1级数据'!AH519,'1级数据'!AI519,'1级数据'!AJ519,'1级数据'!AK519),AVERAGE('1级数据'!X519,'1级数据'!Y519))</f>
        <v>70.400000000000006</v>
      </c>
      <c r="J519" s="10">
        <f>'1级数据'!AC519*0.2+'1级数据'!AD519*0.3+'1级数据'!AE519*0.2+'1级数据'!AF519*0.3</f>
        <v>62</v>
      </c>
      <c r="K519" s="10">
        <f>AVERAGE('1级数据'!R519,'1级数据'!S519)</f>
        <v>51.5</v>
      </c>
    </row>
    <row r="520" spans="1:11" ht="15.75" x14ac:dyDescent="0.25">
      <c r="A520" s="10">
        <v>519</v>
      </c>
      <c r="B520" s="10" t="str">
        <f>VLOOKUP(A:A,'1级数据'!A:B,2,FALSE)</f>
        <v>FÁGNER</v>
      </c>
      <c r="C520" s="11" t="str">
        <f>VLOOKUP(A:A,'1级数据'!A:C,3,FALSE)</f>
        <v>右后卫</v>
      </c>
      <c r="D520" s="10" t="e">
        <f>VLOOKUP(A:A,'1级数据'!A:D,4,FALSE)</f>
        <v>#N/A</v>
      </c>
      <c r="E520" s="12">
        <f>VLOOKUP(A:A,'1级数据'!A:L,12,FALSE)</f>
        <v>80</v>
      </c>
      <c r="F520" s="10">
        <f>'1级数据'!O520*0.2+'1级数据'!T520*0.4+'1级数据'!Z520*0.2+'1级数据'!W520*0.2</f>
        <v>74.599999999999994</v>
      </c>
      <c r="G520" s="10">
        <f>AVERAGE('1级数据'!P520,'1级数据'!Q520)</f>
        <v>77</v>
      </c>
      <c r="H520" s="10">
        <f>AVERAGE('1级数据'!AA520,'1级数据'!AB520)</f>
        <v>70.5</v>
      </c>
      <c r="I520" s="10">
        <f>IF('1级数据'!C520="门将",AVERAGE('1级数据'!AG520,'1级数据'!AH520,'1级数据'!AI520,'1级数据'!AJ520,'1级数据'!AK520),AVERAGE('1级数据'!X520,'1级数据'!Y520))</f>
        <v>76</v>
      </c>
      <c r="J520" s="10">
        <f>'1级数据'!AC520*0.2+'1级数据'!AD520*0.3+'1级数据'!AE520*0.2+'1级数据'!AF520*0.3</f>
        <v>77.900000000000006</v>
      </c>
      <c r="K520" s="10">
        <f>AVERAGE('1级数据'!R520,'1级数据'!S520)</f>
        <v>77</v>
      </c>
    </row>
    <row r="521" spans="1:11" ht="15.75" x14ac:dyDescent="0.25">
      <c r="A521" s="10">
        <v>520</v>
      </c>
      <c r="B521" s="10" t="str">
        <f>VLOOKUP(A:A,'1级数据'!A:B,2,FALSE)</f>
        <v>LJ. FEJSA</v>
      </c>
      <c r="C521" s="11" t="str">
        <f>VLOOKUP(A:A,'1级数据'!A:C,3,FALSE)</f>
        <v>后腰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69.599999999999994</v>
      </c>
      <c r="G521" s="10">
        <f>AVERAGE('1级数据'!P521,'1级数据'!Q521)</f>
        <v>77</v>
      </c>
      <c r="H521" s="10">
        <f>AVERAGE('1级数据'!AA521,'1级数据'!AB521)</f>
        <v>79</v>
      </c>
      <c r="I521" s="10">
        <f>IF('1级数据'!C521="门将",AVERAGE('1级数据'!AG521,'1级数据'!AH521,'1级数据'!AI521,'1级数据'!AJ521,'1级数据'!AK521),AVERAGE('1级数据'!X521,'1级数据'!Y521))</f>
        <v>65</v>
      </c>
      <c r="J521" s="10">
        <f>'1级数据'!AC521*0.2+'1级数据'!AD521*0.3+'1级数据'!AE521*0.2+'1级数据'!AF521*0.3</f>
        <v>82.600000000000009</v>
      </c>
      <c r="K521" s="10">
        <f>AVERAGE('1级数据'!R521,'1级数据'!S521)</f>
        <v>75</v>
      </c>
    </row>
    <row r="522" spans="1:11" ht="15.75" x14ac:dyDescent="0.25">
      <c r="A522" s="10">
        <v>521</v>
      </c>
      <c r="B522" s="10" t="str">
        <f>VLOOKUP(A:A,'1级数据'!A:B,2,FALSE)</f>
        <v>M. MUSACCHIO</v>
      </c>
      <c r="C522" s="11" t="str">
        <f>VLOOKUP(A:A,'1级数据'!A:C,3,FALSE)</f>
        <v>中后卫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67.600000000000009</v>
      </c>
      <c r="G522" s="10">
        <f>AVERAGE('1级数据'!P522,'1级数据'!Q522)</f>
        <v>69</v>
      </c>
      <c r="H522" s="10">
        <f>AVERAGE('1级数据'!AA522,'1级数据'!AB522)</f>
        <v>76.5</v>
      </c>
      <c r="I522" s="10">
        <f>IF('1级数据'!C522="门将",AVERAGE('1级数据'!AG522,'1级数据'!AH522,'1级数据'!AI522,'1级数据'!AJ522,'1级数据'!AK522),AVERAGE('1级数据'!X522,'1级数据'!Y522))</f>
        <v>70</v>
      </c>
      <c r="J522" s="10">
        <f>'1级数据'!AC522*0.2+'1级数据'!AD522*0.3+'1级数据'!AE522*0.2+'1级数据'!AF522*0.3</f>
        <v>78.199999999999989</v>
      </c>
      <c r="K522" s="10">
        <f>AVERAGE('1级数据'!R522,'1级数据'!S522)</f>
        <v>71</v>
      </c>
    </row>
    <row r="523" spans="1:11" ht="15.75" x14ac:dyDescent="0.25">
      <c r="A523" s="10">
        <v>522</v>
      </c>
      <c r="B523" s="10" t="str">
        <f>VLOOKUP(A:A,'1级数据'!A:B,2,FALSE)</f>
        <v>IBORRA</v>
      </c>
      <c r="C523" s="11" t="str">
        <f>VLOOKUP(A:A,'1级数据'!A:C,3,FALSE)</f>
        <v>中前卫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69.2</v>
      </c>
      <c r="G523" s="10">
        <f>AVERAGE('1级数据'!P523,'1级数据'!Q523)</f>
        <v>75</v>
      </c>
      <c r="H523" s="10">
        <f>AVERAGE('1级数据'!AA523,'1级数据'!AB523)</f>
        <v>83.5</v>
      </c>
      <c r="I523" s="10">
        <f>IF('1级数据'!C523="门将",AVERAGE('1级数据'!AG523,'1级数据'!AH523,'1级数据'!AI523,'1级数据'!AJ523,'1级数据'!AK523),AVERAGE('1级数据'!X523,'1级数据'!Y523))</f>
        <v>64.5</v>
      </c>
      <c r="J523" s="10">
        <f>'1级数据'!AC523*0.2+'1级数据'!AD523*0.3+'1级数据'!AE523*0.2+'1级数据'!AF523*0.3</f>
        <v>80.800000000000011</v>
      </c>
      <c r="K523" s="10">
        <f>AVERAGE('1级数据'!R523,'1级数据'!S523)</f>
        <v>77.5</v>
      </c>
    </row>
    <row r="524" spans="1:11" ht="15.75" x14ac:dyDescent="0.25">
      <c r="A524" s="10">
        <v>523</v>
      </c>
      <c r="B524" s="10" t="str">
        <f>VLOOKUP(A:A,'1级数据'!A:B,2,FALSE)</f>
        <v>ASENJO</v>
      </c>
      <c r="C524" s="11" t="str">
        <f>VLOOKUP(A:A,'1级数据'!A:C,3,FALSE)</f>
        <v>门将</v>
      </c>
      <c r="D524" s="10">
        <f>VLOOKUP(A:A,'1级数据'!A:D,4,FALSE)</f>
        <v>2</v>
      </c>
      <c r="E524" s="12">
        <f>VLOOKUP(A:A,'1级数据'!A:L,12,FALSE)</f>
        <v>80</v>
      </c>
      <c r="F524" s="10">
        <f>'1级数据'!O524*0.2+'1级数据'!T524*0.4+'1级数据'!Z524*0.2+'1级数据'!W524*0.2</f>
        <v>58.400000000000006</v>
      </c>
      <c r="G524" s="10">
        <f>AVERAGE('1级数据'!P524,'1级数据'!Q524)</f>
        <v>58.5</v>
      </c>
      <c r="H524" s="10">
        <f>AVERAGE('1级数据'!AA524,'1级数据'!AB524)</f>
        <v>83</v>
      </c>
      <c r="I524" s="10">
        <f>IF('1级数据'!C524="门将",AVERAGE('1级数据'!AG524,'1级数据'!AH524,'1级数据'!AI524,'1级数据'!AJ524,'1级数据'!AK524),AVERAGE('1级数据'!X524,'1级数据'!Y524))</f>
        <v>69</v>
      </c>
      <c r="J524" s="10">
        <f>'1级数据'!AC524*0.2+'1级数据'!AD524*0.3+'1级数据'!AE524*0.2+'1级数据'!AF524*0.3</f>
        <v>66</v>
      </c>
      <c r="K524" s="10">
        <f>AVERAGE('1级数据'!R524,'1级数据'!S524)</f>
        <v>55.5</v>
      </c>
    </row>
    <row r="525" spans="1:11" ht="15.75" x14ac:dyDescent="0.25">
      <c r="A525" s="10">
        <v>524</v>
      </c>
      <c r="B525" s="10" t="str">
        <f>VLOOKUP(A:A,'1级数据'!A:B,2,FALSE)</f>
        <v>K. ASAMOAH</v>
      </c>
      <c r="C525" s="11" t="str">
        <f>VLOOKUP(A:A,'1级数据'!A:C,3,FALSE)</f>
        <v>左后卫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72.2</v>
      </c>
      <c r="G525" s="10">
        <f>AVERAGE('1级数据'!P525,'1级数据'!Q525)</f>
        <v>80</v>
      </c>
      <c r="H525" s="10">
        <f>AVERAGE('1级数据'!AA525,'1级数据'!AB525)</f>
        <v>78.5</v>
      </c>
      <c r="I525" s="10">
        <f>IF('1级数据'!C525="门将",AVERAGE('1级数据'!AG525,'1级数据'!AH525,'1级数据'!AI525,'1级数据'!AJ525,'1级数据'!AK525),AVERAGE('1级数据'!X525,'1级数据'!Y525))</f>
        <v>77</v>
      </c>
      <c r="J525" s="10">
        <f>'1级数据'!AC525*0.2+'1级数据'!AD525*0.3+'1级数据'!AE525*0.2+'1级数据'!AF525*0.3</f>
        <v>75.599999999999994</v>
      </c>
      <c r="K525" s="10">
        <f>AVERAGE('1级数据'!R525,'1级数据'!S525)</f>
        <v>78</v>
      </c>
    </row>
    <row r="526" spans="1:11" ht="15.75" x14ac:dyDescent="0.25">
      <c r="A526" s="10">
        <v>525</v>
      </c>
      <c r="B526" s="10" t="str">
        <f>VLOOKUP(A:A,'1级数据'!A:B,2,FALSE)</f>
        <v>A. YARMOLENKO</v>
      </c>
      <c r="C526" s="11" t="str">
        <f>VLOOKUP(A:A,'1级数据'!A:C,3,FALSE)</f>
        <v>右前卫</v>
      </c>
      <c r="D526" s="10">
        <f>VLOOKUP(A:A,'1级数据'!A:D,4,FALSE)</f>
        <v>2</v>
      </c>
      <c r="E526" s="12">
        <f>VLOOKUP(A:A,'1级数据'!A:L,12,FALSE)</f>
        <v>80</v>
      </c>
      <c r="F526" s="10">
        <f>'1级数据'!O526*0.2+'1级数据'!T526*0.4+'1级数据'!Z526*0.2+'1级数据'!W526*0.2</f>
        <v>78.8</v>
      </c>
      <c r="G526" s="10">
        <f>AVERAGE('1级数据'!P526,'1级数据'!Q526)</f>
        <v>85</v>
      </c>
      <c r="H526" s="10">
        <f>AVERAGE('1级数据'!AA526,'1级数据'!AB526)</f>
        <v>76</v>
      </c>
      <c r="I526" s="10">
        <f>IF('1级数据'!C526="门将",AVERAGE('1级数据'!AG526,'1级数据'!AH526,'1级数据'!AI526,'1级数据'!AJ526,'1级数据'!AK526),AVERAGE('1级数据'!X526,'1级数据'!Y526))</f>
        <v>79.5</v>
      </c>
      <c r="J526" s="10">
        <f>'1级数据'!AC526*0.2+'1级数据'!AD526*0.3+'1级数据'!AE526*0.2+'1级数据'!AF526*0.3</f>
        <v>71.899999999999991</v>
      </c>
      <c r="K526" s="10">
        <f>AVERAGE('1级数据'!R526,'1级数据'!S526)</f>
        <v>79.5</v>
      </c>
    </row>
    <row r="527" spans="1:11" ht="15.75" x14ac:dyDescent="0.25">
      <c r="A527" s="10">
        <v>526</v>
      </c>
      <c r="B527" s="10" t="str">
        <f>VLOOKUP(A:A,'1级数据'!A:B,2,FALSE)</f>
        <v>D. SUBAŠIĆ</v>
      </c>
      <c r="C527" s="11" t="str">
        <f>VLOOKUP(A:A,'1级数据'!A:C,3,FALSE)</f>
        <v>门将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60.2</v>
      </c>
      <c r="G527" s="10">
        <f>AVERAGE('1级数据'!P527,'1级数据'!Q527)</f>
        <v>50</v>
      </c>
      <c r="H527" s="10">
        <f>AVERAGE('1级数据'!AA527,'1级数据'!AB527)</f>
        <v>83</v>
      </c>
      <c r="I527" s="10">
        <f>IF('1级数据'!C527="门将",AVERAGE('1级数据'!AG527,'1级数据'!AH527,'1级数据'!AI527,'1级数据'!AJ527,'1级数据'!AK527),AVERAGE('1级数据'!X527,'1级数据'!Y527))</f>
        <v>70.2</v>
      </c>
      <c r="J527" s="10">
        <f>'1级数据'!AC527*0.2+'1级数据'!AD527*0.3+'1级数据'!AE527*0.2+'1级数据'!AF527*0.3</f>
        <v>66.599999999999994</v>
      </c>
      <c r="K527" s="10">
        <f>AVERAGE('1级数据'!R527,'1级数据'!S527)</f>
        <v>55</v>
      </c>
    </row>
    <row r="528" spans="1:11" ht="15.75" x14ac:dyDescent="0.25">
      <c r="A528" s="10">
        <v>527</v>
      </c>
      <c r="B528" s="10" t="str">
        <f>VLOOKUP(A:A,'1级数据'!A:B,2,FALSE)</f>
        <v>RENATO AUGUSTO</v>
      </c>
      <c r="C528" s="11" t="str">
        <f>VLOOKUP(A:A,'1级数据'!A:C,3,FALSE)</f>
        <v>中前卫</v>
      </c>
      <c r="D528" s="10">
        <f>VLOOKUP(A:A,'1级数据'!A:D,4,FALSE)</f>
        <v>2</v>
      </c>
      <c r="E528" s="12">
        <f>VLOOKUP(A:A,'1级数据'!A:L,12,FALSE)</f>
        <v>80</v>
      </c>
      <c r="F528" s="10">
        <f>'1级数据'!O528*0.2+'1级数据'!T528*0.4+'1级数据'!Z528*0.2+'1级数据'!W528*0.2</f>
        <v>77.800000000000011</v>
      </c>
      <c r="G528" s="10">
        <f>AVERAGE('1级数据'!P528,'1级数据'!Q528)</f>
        <v>82.5</v>
      </c>
      <c r="H528" s="10">
        <f>AVERAGE('1级数据'!AA528,'1级数据'!AB528)</f>
        <v>70.5</v>
      </c>
      <c r="I528" s="10">
        <f>IF('1级数据'!C528="门将",AVERAGE('1级数据'!AG528,'1级数据'!AH528,'1级数据'!AI528,'1级数据'!AJ528,'1级数据'!AK528),AVERAGE('1级数据'!X528,'1级数据'!Y528))</f>
        <v>75</v>
      </c>
      <c r="J528" s="10">
        <f>'1级数据'!AC528*0.2+'1级数据'!AD528*0.3+'1级数据'!AE528*0.2+'1级数据'!AF528*0.3</f>
        <v>71.099999999999994</v>
      </c>
      <c r="K528" s="10">
        <f>AVERAGE('1级数据'!R528,'1级数据'!S528)</f>
        <v>83</v>
      </c>
    </row>
    <row r="529" spans="1:11" ht="15.75" x14ac:dyDescent="0.25">
      <c r="A529" s="10">
        <v>528</v>
      </c>
      <c r="B529" s="10" t="str">
        <f>VLOOKUP(A:A,'1级数据'!A:B,2,FALSE)</f>
        <v>V. MOSES</v>
      </c>
      <c r="C529" s="11" t="str">
        <f>VLOOKUP(A:A,'1级数据'!A:C,3,FALSE)</f>
        <v>右前卫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73.800000000000011</v>
      </c>
      <c r="G529" s="10">
        <f>AVERAGE('1级数据'!P529,'1级数据'!Q529)</f>
        <v>81.5</v>
      </c>
      <c r="H529" s="10">
        <f>AVERAGE('1级数据'!AA529,'1级数据'!AB529)</f>
        <v>72.5</v>
      </c>
      <c r="I529" s="10">
        <f>IF('1级数据'!C529="门将",AVERAGE('1级数据'!AG529,'1级数据'!AH529,'1级数据'!AI529,'1级数据'!AJ529,'1级数据'!AK529),AVERAGE('1级数据'!X529,'1级数据'!Y529))</f>
        <v>78.5</v>
      </c>
      <c r="J529" s="10">
        <f>'1级数据'!AC529*0.2+'1级数据'!AD529*0.3+'1级数据'!AE529*0.2+'1级数据'!AF529*0.3</f>
        <v>79</v>
      </c>
      <c r="K529" s="10">
        <f>AVERAGE('1级数据'!R529,'1级数据'!S529)</f>
        <v>73.5</v>
      </c>
    </row>
    <row r="530" spans="1:11" ht="15.75" x14ac:dyDescent="0.25">
      <c r="A530" s="10">
        <v>529</v>
      </c>
      <c r="B530" s="10" t="str">
        <f>VLOOKUP(A:A,'1级数据'!A:B,2,FALSE)</f>
        <v>C. ANSALDI</v>
      </c>
      <c r="C530" s="11" t="str">
        <f>VLOOKUP(A:A,'1级数据'!A:C,3,FALSE)</f>
        <v>左后卫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76</v>
      </c>
      <c r="G530" s="10">
        <f>AVERAGE('1级数据'!P530,'1级数据'!Q530)</f>
        <v>77.5</v>
      </c>
      <c r="H530" s="10">
        <f>AVERAGE('1级数据'!AA530,'1级数据'!AB530)</f>
        <v>74</v>
      </c>
      <c r="I530" s="10">
        <f>IF('1级数据'!C530="门将",AVERAGE('1级数据'!AG530,'1级数据'!AH530,'1级数据'!AI530,'1级数据'!AJ530,'1级数据'!AK530),AVERAGE('1级数据'!X530,'1级数据'!Y530))</f>
        <v>78</v>
      </c>
      <c r="J530" s="10">
        <f>'1级数据'!AC530*0.2+'1级数据'!AD530*0.3+'1级数据'!AE530*0.2+'1级数据'!AF530*0.3</f>
        <v>75.2</v>
      </c>
      <c r="K530" s="10">
        <f>AVERAGE('1级数据'!R530,'1级数据'!S530)</f>
        <v>72.5</v>
      </c>
    </row>
    <row r="531" spans="1:11" ht="15.75" x14ac:dyDescent="0.25">
      <c r="A531" s="10">
        <v>530</v>
      </c>
      <c r="B531" s="10" t="str">
        <f>VLOOKUP(A:A,'1级数据'!A:B,2,FALSE)</f>
        <v>MARCELO</v>
      </c>
      <c r="C531" s="11" t="str">
        <f>VLOOKUP(A:A,'1级数据'!A:C,3,FALSE)</f>
        <v>中后卫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67.8</v>
      </c>
      <c r="G531" s="10">
        <f>AVERAGE('1级数据'!P531,'1级数据'!Q531)</f>
        <v>66.5</v>
      </c>
      <c r="H531" s="10">
        <f>AVERAGE('1级数据'!AA531,'1级数据'!AB531)</f>
        <v>79.5</v>
      </c>
      <c r="I531" s="10">
        <f>IF('1级数据'!C531="门将",AVERAGE('1级数据'!AG531,'1级数据'!AH531,'1级数据'!AI531,'1级数据'!AJ531,'1级数据'!AK531),AVERAGE('1级数据'!X531,'1级数据'!Y531))</f>
        <v>62.5</v>
      </c>
      <c r="J531" s="10">
        <f>'1级数据'!AC531*0.2+'1级数据'!AD531*0.3+'1级数据'!AE531*0.2+'1级数据'!AF531*0.3</f>
        <v>80.099999999999994</v>
      </c>
      <c r="K531" s="10">
        <f>AVERAGE('1级数据'!R531,'1级数据'!S531)</f>
        <v>69</v>
      </c>
    </row>
    <row r="532" spans="1:11" ht="15.75" x14ac:dyDescent="0.25">
      <c r="A532" s="10">
        <v>531</v>
      </c>
      <c r="B532" s="10" t="str">
        <f>VLOOKUP(A:A,'1级数据'!A:B,2,FALSE)</f>
        <v>G. MEDEL</v>
      </c>
      <c r="C532" s="11" t="str">
        <f>VLOOKUP(A:A,'1级数据'!A:C,3,FALSE)</f>
        <v>后腰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70.400000000000006</v>
      </c>
      <c r="G532" s="10">
        <f>AVERAGE('1级数据'!P532,'1级数据'!Q532)</f>
        <v>71.5</v>
      </c>
      <c r="H532" s="10">
        <f>AVERAGE('1级数据'!AA532,'1级数据'!AB532)</f>
        <v>77</v>
      </c>
      <c r="I532" s="10">
        <f>IF('1级数据'!C532="门将",AVERAGE('1级数据'!AG532,'1级数据'!AH532,'1级数据'!AI532,'1级数据'!AJ532,'1级数据'!AK532),AVERAGE('1级数据'!X532,'1级数据'!Y532))</f>
        <v>68</v>
      </c>
      <c r="J532" s="10">
        <f>'1级数据'!AC532*0.2+'1级数据'!AD532*0.3+'1级数据'!AE532*0.2+'1级数据'!AF532*0.3</f>
        <v>82.6</v>
      </c>
      <c r="K532" s="10">
        <f>AVERAGE('1级数据'!R532,'1级数据'!S532)</f>
        <v>81</v>
      </c>
    </row>
    <row r="533" spans="1:11" ht="15.75" x14ac:dyDescent="0.25">
      <c r="A533" s="10">
        <v>532</v>
      </c>
      <c r="B533" s="10" t="str">
        <f>VLOOKUP(A:A,'1级数据'!A:B,2,FALSE)</f>
        <v>J. PASTORE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78.600000000000009</v>
      </c>
      <c r="G533" s="10">
        <f>AVERAGE('1级数据'!P533,'1级数据'!Q533)</f>
        <v>82.5</v>
      </c>
      <c r="H533" s="10">
        <f>AVERAGE('1级数据'!AA533,'1级数据'!AB533)</f>
        <v>72</v>
      </c>
      <c r="I533" s="10">
        <f>IF('1级数据'!C533="门将",AVERAGE('1级数据'!AG533,'1级数据'!AH533,'1级数据'!AI533,'1级数据'!AJ533,'1级数据'!AK533),AVERAGE('1级数据'!X533,'1级数据'!Y533))</f>
        <v>78.5</v>
      </c>
      <c r="J533" s="10">
        <f>'1级数据'!AC533*0.2+'1级数据'!AD533*0.3+'1级数据'!AE533*0.2+'1级数据'!AF533*0.3</f>
        <v>67.7</v>
      </c>
      <c r="K533" s="10">
        <f>AVERAGE('1级数据'!R533,'1级数据'!S533)</f>
        <v>84</v>
      </c>
    </row>
    <row r="534" spans="1:11" ht="15.75" x14ac:dyDescent="0.25">
      <c r="A534" s="10">
        <v>533</v>
      </c>
      <c r="B534" s="10" t="str">
        <f>VLOOKUP(A:A,'1级数据'!A:B,2,FALSE)</f>
        <v>A. LJAJIĆ</v>
      </c>
      <c r="C534" s="11" t="str">
        <f>VLOOKUP(A:A,'1级数据'!A:C,3,FALSE)</f>
        <v>前腰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80</v>
      </c>
      <c r="G534" s="10">
        <f>AVERAGE('1级数据'!P534,'1级数据'!Q534)</f>
        <v>85</v>
      </c>
      <c r="H534" s="10">
        <f>AVERAGE('1级数据'!AA534,'1级数据'!AB534)</f>
        <v>72.5</v>
      </c>
      <c r="I534" s="10">
        <f>IF('1级数据'!C534="门将",AVERAGE('1级数据'!AG534,'1级数据'!AH534,'1级数据'!AI534,'1级数据'!AJ534,'1级数据'!AK534),AVERAGE('1级数据'!X534,'1级数据'!Y534))</f>
        <v>80.5</v>
      </c>
      <c r="J534" s="10">
        <f>'1级数据'!AC534*0.2+'1级数据'!AD534*0.3+'1级数据'!AE534*0.2+'1级数据'!AF534*0.3</f>
        <v>65.199999999999989</v>
      </c>
      <c r="K534" s="10">
        <f>AVERAGE('1级数据'!R534,'1级数据'!S534)</f>
        <v>82.5</v>
      </c>
    </row>
    <row r="535" spans="1:11" ht="15.75" x14ac:dyDescent="0.25">
      <c r="A535" s="10">
        <v>534</v>
      </c>
      <c r="B535" s="10" t="str">
        <f>VLOOKUP(A:A,'1级数据'!A:B,2,FALSE)</f>
        <v>S. NZONZI</v>
      </c>
      <c r="C535" s="11" t="str">
        <f>VLOOKUP(A:A,'1级数据'!A:C,3,FALSE)</f>
        <v>后腰</v>
      </c>
      <c r="D535" s="10">
        <f>VLOOKUP(A:A,'1级数据'!A:D,4,FALSE)</f>
        <v>2</v>
      </c>
      <c r="E535" s="12">
        <f>VLOOKUP(A:A,'1级数据'!A:L,12,FALSE)</f>
        <v>80</v>
      </c>
      <c r="F535" s="10">
        <f>'1级数据'!O535*0.2+'1级数据'!T535*0.4+'1级数据'!Z535*0.2+'1级数据'!W535*0.2</f>
        <v>68.599999999999994</v>
      </c>
      <c r="G535" s="10">
        <f>AVERAGE('1级数据'!P535,'1级数据'!Q535)</f>
        <v>72.5</v>
      </c>
      <c r="H535" s="10">
        <f>AVERAGE('1级数据'!AA535,'1级数据'!AB535)</f>
        <v>80</v>
      </c>
      <c r="I535" s="10">
        <f>IF('1级数据'!C535="门将",AVERAGE('1级数据'!AG535,'1级数据'!AH535,'1级数据'!AI535,'1级数据'!AJ535,'1级数据'!AK535),AVERAGE('1级数据'!X535,'1级数据'!Y535))</f>
        <v>68</v>
      </c>
      <c r="J535" s="10">
        <f>'1级数据'!AC535*0.2+'1级数据'!AD535*0.3+'1级数据'!AE535*0.2+'1级数据'!AF535*0.3</f>
        <v>78.8</v>
      </c>
      <c r="K535" s="10">
        <f>AVERAGE('1级数据'!R535,'1级数据'!S535)</f>
        <v>78.5</v>
      </c>
    </row>
    <row r="536" spans="1:11" ht="15.75" x14ac:dyDescent="0.25">
      <c r="A536" s="10">
        <v>535</v>
      </c>
      <c r="B536" s="10" t="str">
        <f>VLOOKUP(A:A,'1级数据'!A:B,2,FALSE)</f>
        <v>L. PRATTO</v>
      </c>
      <c r="C536" s="11" t="str">
        <f>VLOOKUP(A:A,'1级数据'!A:C,3,FALSE)</f>
        <v>中锋</v>
      </c>
      <c r="D536" s="10" t="e">
        <f>VLOOKUP(A:A,'1级数据'!A:D,4,FALSE)</f>
        <v>#N/A</v>
      </c>
      <c r="E536" s="12">
        <f>VLOOKUP(A:A,'1级数据'!A:L,12,FALSE)</f>
        <v>80</v>
      </c>
      <c r="F536" s="10">
        <f>'1级数据'!O536*0.2+'1级数据'!T536*0.4+'1级数据'!Z536*0.2+'1级数据'!W536*0.2</f>
        <v>72</v>
      </c>
      <c r="G536" s="10">
        <f>AVERAGE('1级数据'!P536,'1级数据'!Q536)</f>
        <v>75.5</v>
      </c>
      <c r="H536" s="10">
        <f>AVERAGE('1级数据'!AA536,'1级数据'!AB536)</f>
        <v>82</v>
      </c>
      <c r="I536" s="10">
        <f>IF('1级数据'!C536="门将",AVERAGE('1级数据'!AG536,'1级数据'!AH536,'1级数据'!AI536,'1级数据'!AJ536,'1级数据'!AK536),AVERAGE('1级数据'!X536,'1级数据'!Y536))</f>
        <v>77</v>
      </c>
      <c r="J536" s="10">
        <f>'1级数据'!AC536*0.2+'1级数据'!AD536*0.3+'1级数据'!AE536*0.2+'1级数据'!AF536*0.3</f>
        <v>72.599999999999994</v>
      </c>
      <c r="K536" s="10">
        <f>AVERAGE('1级数据'!R536,'1级数据'!S536)</f>
        <v>72.5</v>
      </c>
    </row>
    <row r="537" spans="1:11" ht="15.75" x14ac:dyDescent="0.25">
      <c r="A537" s="10">
        <v>536</v>
      </c>
      <c r="B537" s="10" t="str">
        <f>VLOOKUP(A:A,'1级数据'!A:B,2,FALSE)</f>
        <v>E. LAMELA</v>
      </c>
      <c r="C537" s="11" t="str">
        <f>VLOOKUP(A:A,'1级数据'!A:C,3,FALSE)</f>
        <v>右边锋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77.599999999999994</v>
      </c>
      <c r="G537" s="10">
        <f>AVERAGE('1级数据'!P537,'1级数据'!Q537)</f>
        <v>83</v>
      </c>
      <c r="H537" s="10">
        <f>AVERAGE('1级数据'!AA537,'1级数据'!AB537)</f>
        <v>74.5</v>
      </c>
      <c r="I537" s="10">
        <f>IF('1级数据'!C537="门将",AVERAGE('1级数据'!AG537,'1级数据'!AH537,'1级数据'!AI537,'1级数据'!AJ537,'1级数据'!AK537),AVERAGE('1级数据'!X537,'1级数据'!Y537))</f>
        <v>79</v>
      </c>
      <c r="J537" s="10">
        <f>'1级数据'!AC537*0.2+'1级数据'!AD537*0.3+'1级数据'!AE537*0.2+'1级数据'!AF537*0.3</f>
        <v>67.3</v>
      </c>
      <c r="K537" s="10">
        <f>AVERAGE('1级数据'!R537,'1级数据'!S537)</f>
        <v>81</v>
      </c>
    </row>
    <row r="538" spans="1:11" ht="15.75" x14ac:dyDescent="0.25">
      <c r="A538" s="10">
        <v>537</v>
      </c>
      <c r="B538" s="10" t="str">
        <f>VLOOKUP(A:A,'1级数据'!A:B,2,FALSE)</f>
        <v>ALEX TEIXEIRA</v>
      </c>
      <c r="C538" s="11" t="str">
        <f>VLOOKUP(A:A,'1级数据'!A:C,3,FALSE)</f>
        <v>中锋</v>
      </c>
      <c r="D538" s="10">
        <f>VLOOKUP(A:A,'1级数据'!A:D,4,FALSE)</f>
        <v>2</v>
      </c>
      <c r="E538" s="12">
        <f>VLOOKUP(A:A,'1级数据'!A:L,12,FALSE)</f>
        <v>80</v>
      </c>
      <c r="F538" s="10">
        <f>'1级数据'!O538*0.2+'1级数据'!T538*0.4+'1级数据'!Z538*0.2+'1级数据'!W538*0.2</f>
        <v>76.2</v>
      </c>
      <c r="G538" s="10">
        <f>AVERAGE('1级数据'!P538,'1级数据'!Q538)</f>
        <v>82.5</v>
      </c>
      <c r="H538" s="10">
        <f>AVERAGE('1级数据'!AA538,'1级数据'!AB538)</f>
        <v>67</v>
      </c>
      <c r="I538" s="10">
        <f>IF('1级数据'!C538="门将",AVERAGE('1级数据'!AG538,'1级数据'!AH538,'1级数据'!AI538,'1级数据'!AJ538,'1级数据'!AK538),AVERAGE('1级数据'!X538,'1级数据'!Y538))</f>
        <v>80</v>
      </c>
      <c r="J538" s="10">
        <f>'1级数据'!AC538*0.2+'1级数据'!AD538*0.3+'1级数据'!AE538*0.2+'1级数据'!AF538*0.3</f>
        <v>73.5</v>
      </c>
      <c r="K538" s="10">
        <f>AVERAGE('1级数据'!R538,'1级数据'!S538)</f>
        <v>83</v>
      </c>
    </row>
    <row r="539" spans="1:11" ht="15.75" x14ac:dyDescent="0.25">
      <c r="A539" s="10">
        <v>538</v>
      </c>
      <c r="B539" s="10" t="str">
        <f>VLOOKUP(A:A,'1级数据'!A:B,2,FALSE)</f>
        <v>H. SEFEROVIĆ</v>
      </c>
      <c r="C539" s="11" t="str">
        <f>VLOOKUP(A:A,'1级数据'!A:C,3,FALSE)</f>
        <v>中锋</v>
      </c>
      <c r="D539" s="10" t="e">
        <f>VLOOKUP(A:A,'1级数据'!A:D,4,FALSE)</f>
        <v>#N/A</v>
      </c>
      <c r="E539" s="12">
        <f>VLOOKUP(A:A,'1级数据'!A:L,12,FALSE)</f>
        <v>80</v>
      </c>
      <c r="F539" s="10">
        <f>'1级数据'!O539*0.2+'1级数据'!T539*0.4+'1级数据'!Z539*0.2+'1级数据'!W539*0.2</f>
        <v>71.599999999999994</v>
      </c>
      <c r="G539" s="10">
        <f>AVERAGE('1级数据'!P539,'1级数据'!Q539)</f>
        <v>78</v>
      </c>
      <c r="H539" s="10">
        <f>AVERAGE('1级数据'!AA539,'1级数据'!AB539)</f>
        <v>81.5</v>
      </c>
      <c r="I539" s="10">
        <f>IF('1级数据'!C539="门将",AVERAGE('1级数据'!AG539,'1级数据'!AH539,'1级数据'!AI539,'1级数据'!AJ539,'1级数据'!AK539),AVERAGE('1级数据'!X539,'1级数据'!Y539))</f>
        <v>72.5</v>
      </c>
      <c r="J539" s="10">
        <f>'1级数据'!AC539*0.2+'1级数据'!AD539*0.3+'1级数据'!AE539*0.2+'1级数据'!AF539*0.3</f>
        <v>70.8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E. SALVIO</v>
      </c>
      <c r="C540" s="11" t="str">
        <f>VLOOKUP(A:A,'1级数据'!A:C,3,FALSE)</f>
        <v>右边锋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74</v>
      </c>
      <c r="G540" s="10">
        <f>AVERAGE('1级数据'!P540,'1级数据'!Q540)</f>
        <v>84.5</v>
      </c>
      <c r="H540" s="10">
        <f>AVERAGE('1级数据'!AA540,'1级数据'!AB540)</f>
        <v>80.5</v>
      </c>
      <c r="I540" s="10">
        <f>IF('1级数据'!C540="门将",AVERAGE('1级数据'!AG540,'1级数据'!AH540,'1级数据'!AI540,'1级数据'!AJ540,'1级数据'!AK540),AVERAGE('1级数据'!X540,'1级数据'!Y540))</f>
        <v>74</v>
      </c>
      <c r="J540" s="10">
        <f>'1级数据'!AC540*0.2+'1级数据'!AD540*0.3+'1级数据'!AE540*0.2+'1级数据'!AF540*0.3</f>
        <v>69.2</v>
      </c>
      <c r="K540" s="10">
        <f>AVERAGE('1级数据'!R540,'1级数据'!S540)</f>
        <v>80</v>
      </c>
    </row>
    <row r="541" spans="1:11" ht="15.75" x14ac:dyDescent="0.25">
      <c r="A541" s="10">
        <v>540</v>
      </c>
      <c r="B541" s="10" t="str">
        <f>VLOOKUP(A:A,'1级数据'!A:B,2,FALSE)</f>
        <v>S. COATES</v>
      </c>
      <c r="C541" s="11" t="str">
        <f>VLOOKUP(A:A,'1级数据'!A:C,3,FALSE)</f>
        <v>中后卫</v>
      </c>
      <c r="D541" s="10">
        <f>VLOOKUP(A:A,'1级数据'!A:D,4,FALSE)</f>
        <v>2</v>
      </c>
      <c r="E541" s="12">
        <f>VLOOKUP(A:A,'1级数据'!A:L,12,FALSE)</f>
        <v>80</v>
      </c>
      <c r="F541" s="10">
        <f>'1级数据'!O541*0.2+'1级数据'!T541*0.4+'1级数据'!Z541*0.2+'1级数据'!W541*0.2</f>
        <v>66</v>
      </c>
      <c r="G541" s="10">
        <f>AVERAGE('1级数据'!P541,'1级数据'!Q541)</f>
        <v>70</v>
      </c>
      <c r="H541" s="10">
        <f>AVERAGE('1级数据'!AA541,'1级数据'!AB541)</f>
        <v>78</v>
      </c>
      <c r="I541" s="10">
        <f>IF('1级数据'!C541="门将",AVERAGE('1级数据'!AG541,'1级数据'!AH541,'1级数据'!AI541,'1级数据'!AJ541,'1级数据'!AK541),AVERAGE('1级数据'!X541,'1级数据'!Y541))</f>
        <v>66.5</v>
      </c>
      <c r="J541" s="10">
        <f>'1级数据'!AC541*0.2+'1级数据'!AD541*0.3+'1级数据'!AE541*0.2+'1级数据'!AF541*0.3</f>
        <v>76.5</v>
      </c>
      <c r="K541" s="10">
        <f>AVERAGE('1级数据'!R541,'1级数据'!S541)</f>
        <v>73</v>
      </c>
    </row>
    <row r="542" spans="1:11" ht="15.75" x14ac:dyDescent="0.25">
      <c r="A542" s="10">
        <v>541</v>
      </c>
      <c r="B542" s="10" t="str">
        <f>VLOOKUP(A:A,'1级数据'!A:B,2,FALSE)</f>
        <v>C. ARÁNGUIZ</v>
      </c>
      <c r="C542" s="11" t="str">
        <f>VLOOKUP(A:A,'1级数据'!A:C,3,FALSE)</f>
        <v>中前卫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77.199999999999989</v>
      </c>
      <c r="G542" s="10">
        <f>AVERAGE('1级数据'!P542,'1级数据'!Q542)</f>
        <v>76.5</v>
      </c>
      <c r="H542" s="10">
        <f>AVERAGE('1级数据'!AA542,'1级数据'!AB542)</f>
        <v>75.5</v>
      </c>
      <c r="I542" s="10">
        <f>IF('1级数据'!C542="门将",AVERAGE('1级数据'!AG542,'1级数据'!AH542,'1级数据'!AI542,'1级数据'!AJ542,'1级数据'!AK542),AVERAGE('1级数据'!X542,'1级数据'!Y542))</f>
        <v>74.5</v>
      </c>
      <c r="J542" s="10">
        <f>'1级数据'!AC542*0.2+'1级数据'!AD542*0.3+'1级数据'!AE542*0.2+'1级数据'!AF542*0.3</f>
        <v>74.599999999999994</v>
      </c>
      <c r="K542" s="10">
        <f>AVERAGE('1级数据'!R542,'1级数据'!S542)</f>
        <v>79.5</v>
      </c>
    </row>
    <row r="543" spans="1:11" ht="15.75" x14ac:dyDescent="0.25">
      <c r="A543" s="10">
        <v>542</v>
      </c>
      <c r="B543" s="10" t="str">
        <f>VLOOKUP(A:A,'1级数据'!A:B,2,FALSE)</f>
        <v>E. ANDRADA</v>
      </c>
      <c r="C543" s="11" t="str">
        <f>VLOOKUP(A:A,'1级数据'!A:C,3,FALSE)</f>
        <v>门将</v>
      </c>
      <c r="D543" s="10" t="e">
        <f>VLOOKUP(A:A,'1级数据'!A:D,4,FALSE)</f>
        <v>#N/A</v>
      </c>
      <c r="E543" s="12">
        <f>VLOOKUP(A:A,'1级数据'!A:L,12,FALSE)</f>
        <v>80</v>
      </c>
      <c r="F543" s="10">
        <f>'1级数据'!O543*0.2+'1级数据'!T543*0.4+'1级数据'!Z543*0.2+'1级数据'!W543*0.2</f>
        <v>62.6</v>
      </c>
      <c r="G543" s="10">
        <f>AVERAGE('1级数据'!P543,'1级数据'!Q543)</f>
        <v>58</v>
      </c>
      <c r="H543" s="10">
        <f>AVERAGE('1级数据'!AA543,'1级数据'!AB543)</f>
        <v>84</v>
      </c>
      <c r="I543" s="10">
        <f>IF('1级数据'!C543="门将",AVERAGE('1级数据'!AG543,'1级数据'!AH543,'1级数据'!AI543,'1级数据'!AJ543,'1级数据'!AK543),AVERAGE('1级数据'!X543,'1级数据'!Y543))</f>
        <v>73.8</v>
      </c>
      <c r="J543" s="10">
        <f>'1级数据'!AC543*0.2+'1级数据'!AD543*0.3+'1级数据'!AE543*0.2+'1级数据'!AF543*0.3</f>
        <v>65.2</v>
      </c>
      <c r="K543" s="10">
        <f>AVERAGE('1级数据'!R543,'1级数据'!S543)</f>
        <v>63.5</v>
      </c>
    </row>
    <row r="544" spans="1:11" ht="15.75" x14ac:dyDescent="0.25">
      <c r="A544" s="10">
        <v>543</v>
      </c>
      <c r="B544" s="10" t="str">
        <f>VLOOKUP(A:A,'1级数据'!A:B,2,FALSE)</f>
        <v>V. ABOUBAKAR</v>
      </c>
      <c r="C544" s="11" t="str">
        <f>VLOOKUP(A:A,'1级数据'!A:C,3,FALSE)</f>
        <v>中锋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70.600000000000009</v>
      </c>
      <c r="G544" s="10">
        <f>AVERAGE('1级数据'!P544,'1级数据'!Q544)</f>
        <v>77</v>
      </c>
      <c r="H544" s="10">
        <f>AVERAGE('1级数据'!AA544,'1级数据'!AB544)</f>
        <v>81.5</v>
      </c>
      <c r="I544" s="10">
        <f>IF('1级数据'!C544="门将",AVERAGE('1级数据'!AG544,'1级数据'!AH544,'1级数据'!AI544,'1级数据'!AJ544,'1级数据'!AK544),AVERAGE('1级数据'!X544,'1级数据'!Y544))</f>
        <v>73</v>
      </c>
      <c r="J544" s="10">
        <f>'1级数据'!AC544*0.2+'1级数据'!AD544*0.3+'1级数据'!AE544*0.2+'1级数据'!AF544*0.3</f>
        <v>67.099999999999994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MARIO GASPAR</v>
      </c>
      <c r="C545" s="11" t="str">
        <f>VLOOKUP(A:A,'1级数据'!A:C,3,FALSE)</f>
        <v>右后卫</v>
      </c>
      <c r="D545" s="10">
        <f>VLOOKUP(A:A,'1级数据'!A:D,4,FALSE)</f>
        <v>2</v>
      </c>
      <c r="E545" s="12">
        <f>VLOOKUP(A:A,'1级数据'!A:L,12,FALSE)</f>
        <v>80</v>
      </c>
      <c r="F545" s="10">
        <f>'1级数据'!O545*0.2+'1级数据'!T545*0.4+'1级数据'!Z545*0.2+'1级数据'!W545*0.2</f>
        <v>73.800000000000011</v>
      </c>
      <c r="G545" s="10">
        <f>AVERAGE('1级数据'!P545,'1级数据'!Q545)</f>
        <v>74.5</v>
      </c>
      <c r="H545" s="10">
        <f>AVERAGE('1级数据'!AA545,'1级数据'!AB545)</f>
        <v>71</v>
      </c>
      <c r="I545" s="10">
        <f>IF('1级数据'!C545="门将",AVERAGE('1级数据'!AG545,'1级数据'!AH545,'1级数据'!AI545,'1级数据'!AJ545,'1级数据'!AK545),AVERAGE('1级数据'!X545,'1级数据'!Y545))</f>
        <v>78</v>
      </c>
      <c r="J545" s="10">
        <f>'1级数据'!AC545*0.2+'1级数据'!AD545*0.3+'1级数据'!AE545*0.2+'1级数据'!AF545*0.3</f>
        <v>74.8</v>
      </c>
      <c r="K545" s="10">
        <f>AVERAGE('1级数据'!R545,'1级数据'!S545)</f>
        <v>73</v>
      </c>
    </row>
    <row r="546" spans="1:11" ht="15.75" x14ac:dyDescent="0.25">
      <c r="A546" s="10">
        <v>545</v>
      </c>
      <c r="B546" s="10" t="str">
        <f>VLOOKUP(A:A,'1级数据'!A:B,2,FALSE)</f>
        <v>K. MALCUIT</v>
      </c>
      <c r="C546" s="11" t="str">
        <f>VLOOKUP(A:A,'1级数据'!A:C,3,FALSE)</f>
        <v>右后卫</v>
      </c>
      <c r="D546" s="10" t="e">
        <f>VLOOKUP(A:A,'1级数据'!A:D,4,FALSE)</f>
        <v>#N/A</v>
      </c>
      <c r="E546" s="12">
        <f>VLOOKUP(A:A,'1级数据'!A:L,12,FALSE)</f>
        <v>80</v>
      </c>
      <c r="F546" s="10">
        <f>'1级数据'!O546*0.2+'1级数据'!T546*0.4+'1级数据'!Z546*0.2+'1级数据'!W546*0.2</f>
        <v>72.599999999999994</v>
      </c>
      <c r="G546" s="10">
        <f>AVERAGE('1级数据'!P546,'1级数据'!Q546)</f>
        <v>75.5</v>
      </c>
      <c r="H546" s="10">
        <f>AVERAGE('1级数据'!AA546,'1级数据'!AB546)</f>
        <v>72</v>
      </c>
      <c r="I546" s="10">
        <f>IF('1级数据'!C546="门将",AVERAGE('1级数据'!AG546,'1级数据'!AH546,'1级数据'!AI546,'1级数据'!AJ546,'1级数据'!AK546),AVERAGE('1级数据'!X546,'1级数据'!Y546))</f>
        <v>73.5</v>
      </c>
      <c r="J546" s="10">
        <f>'1级数据'!AC546*0.2+'1级数据'!AD546*0.3+'1级数据'!AE546*0.2+'1级数据'!AF546*0.3</f>
        <v>75.5</v>
      </c>
      <c r="K546" s="10">
        <f>AVERAGE('1级数据'!R546,'1级数据'!S546)</f>
        <v>74</v>
      </c>
    </row>
    <row r="547" spans="1:11" ht="15.75" x14ac:dyDescent="0.25">
      <c r="A547" s="10">
        <v>546</v>
      </c>
      <c r="B547" s="10" t="str">
        <f>VLOOKUP(A:A,'1级数据'!A:B,2,FALSE)</f>
        <v>T. STEPANENKO</v>
      </c>
      <c r="C547" s="11" t="str">
        <f>VLOOKUP(A:A,'1级数据'!A:C,3,FALSE)</f>
        <v>后腰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71.2</v>
      </c>
      <c r="G547" s="10">
        <f>AVERAGE('1级数据'!P547,'1级数据'!Q547)</f>
        <v>73.5</v>
      </c>
      <c r="H547" s="10">
        <f>AVERAGE('1级数据'!AA547,'1级数据'!AB547)</f>
        <v>78</v>
      </c>
      <c r="I547" s="10">
        <f>IF('1级数据'!C547="门将",AVERAGE('1级数据'!AG547,'1级数据'!AH547,'1级数据'!AI547,'1级数据'!AJ547,'1级数据'!AK547),AVERAGE('1级数据'!X547,'1级数据'!Y547))</f>
        <v>70.5</v>
      </c>
      <c r="J547" s="10">
        <f>'1级数据'!AC547*0.2+'1级数据'!AD547*0.3+'1级数据'!AE547*0.2+'1级数据'!AF547*0.3</f>
        <v>79.699999999999989</v>
      </c>
      <c r="K547" s="10">
        <f>AVERAGE('1级数据'!R547,'1级数据'!S547)</f>
        <v>73.5</v>
      </c>
    </row>
    <row r="548" spans="1:11" ht="15.75" x14ac:dyDescent="0.25">
      <c r="A548" s="10">
        <v>547</v>
      </c>
      <c r="B548" s="10" t="str">
        <f>VLOOKUP(A:A,'1级数据'!A:B,2,FALSE)</f>
        <v>K. GLIK</v>
      </c>
      <c r="C548" s="11" t="str">
        <f>VLOOKUP(A:A,'1级数据'!A:C,3,FALSE)</f>
        <v>中后卫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64.400000000000006</v>
      </c>
      <c r="G548" s="10">
        <f>AVERAGE('1级数据'!P548,'1级数据'!Q548)</f>
        <v>63</v>
      </c>
      <c r="H548" s="10">
        <f>AVERAGE('1级数据'!AA548,'1级数据'!AB548)</f>
        <v>76.5</v>
      </c>
      <c r="I548" s="10">
        <f>IF('1级数据'!C548="门将",AVERAGE('1级数据'!AG548,'1级数据'!AH548,'1级数据'!AI548,'1级数据'!AJ548,'1级数据'!AK548),AVERAGE('1级数据'!X548,'1级数据'!Y548))</f>
        <v>64</v>
      </c>
      <c r="J548" s="10">
        <f>'1级数据'!AC548*0.2+'1级数据'!AD548*0.3+'1级数据'!AE548*0.2+'1级数据'!AF548*0.3</f>
        <v>78.400000000000006</v>
      </c>
      <c r="K548" s="10">
        <f>AVERAGE('1级数据'!R548,'1级数据'!S548)</f>
        <v>66</v>
      </c>
    </row>
    <row r="549" spans="1:11" ht="15.75" x14ac:dyDescent="0.25">
      <c r="A549" s="10">
        <v>548</v>
      </c>
      <c r="B549" s="10" t="str">
        <f>VLOOKUP(A:A,'1级数据'!A:B,2,FALSE)</f>
        <v>M. LANZINI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79.600000000000009</v>
      </c>
      <c r="G549" s="10">
        <f>AVERAGE('1级数据'!P549,'1级数据'!Q549)</f>
        <v>85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77.5</v>
      </c>
      <c r="J549" s="10">
        <f>'1级数据'!AC549*0.2+'1级数据'!AD549*0.3+'1级数据'!AE549*0.2+'1级数据'!AF549*0.3</f>
        <v>67.400000000000006</v>
      </c>
      <c r="K549" s="10">
        <f>AVERAGE('1级数据'!R549,'1级数据'!S549)</f>
        <v>81</v>
      </c>
    </row>
    <row r="550" spans="1:11" ht="15.75" x14ac:dyDescent="0.25">
      <c r="A550" s="10">
        <v>549</v>
      </c>
      <c r="B550" s="10" t="str">
        <f>VLOOKUP(A:A,'1级数据'!A:B,2,FALSE)</f>
        <v>G. RAMÍREZ</v>
      </c>
      <c r="C550" s="11" t="str">
        <f>VLOOKUP(A:A,'1级数据'!A:C,3,FALSE)</f>
        <v>前腰</v>
      </c>
      <c r="D550" s="10">
        <f>VLOOKUP(A:A,'1级数据'!A:D,4,FALSE)</f>
        <v>2</v>
      </c>
      <c r="E550" s="12">
        <f>VLOOKUP(A:A,'1级数据'!A:L,12,FALSE)</f>
        <v>80</v>
      </c>
      <c r="F550" s="10">
        <f>'1级数据'!O550*0.2+'1级数据'!T550*0.4+'1级数据'!Z550*0.2+'1级数据'!W550*0.2</f>
        <v>77.800000000000011</v>
      </c>
      <c r="G550" s="10">
        <f>AVERAGE('1级数据'!P550,'1级数据'!Q550)</f>
        <v>82.5</v>
      </c>
      <c r="H550" s="10">
        <f>AVERAGE('1级数据'!AA550,'1级数据'!AB550)</f>
        <v>75.5</v>
      </c>
      <c r="I550" s="10">
        <f>IF('1级数据'!C550="门将",AVERAGE('1级数据'!AG550,'1级数据'!AH550,'1级数据'!AI550,'1级数据'!AJ550,'1级数据'!AK550),AVERAGE('1级数据'!X550,'1级数据'!Y550))</f>
        <v>76</v>
      </c>
      <c r="J550" s="10">
        <f>'1级数据'!AC550*0.2+'1级数据'!AD550*0.3+'1级数据'!AE550*0.2+'1级数据'!AF550*0.3</f>
        <v>66.3</v>
      </c>
      <c r="K550" s="10">
        <f>AVERAGE('1级数据'!R550,'1级数据'!S550)</f>
        <v>80.5</v>
      </c>
    </row>
    <row r="551" spans="1:11" ht="15.75" x14ac:dyDescent="0.25">
      <c r="A551" s="10">
        <v>550</v>
      </c>
      <c r="B551" s="10" t="str">
        <f>VLOOKUP(A:A,'1级数据'!A:B,2,FALSE)</f>
        <v>L. BENDER</v>
      </c>
      <c r="C551" s="11" t="str">
        <f>VLOOKUP(A:A,'1级数据'!A:C,3,FALSE)</f>
        <v>后腰</v>
      </c>
      <c r="D551" s="10" t="e">
        <f>VLOOKUP(A:A,'1级数据'!A:D,4,FALSE)</f>
        <v>#N/A</v>
      </c>
      <c r="E551" s="12">
        <f>VLOOKUP(A:A,'1级数据'!A:L,12,FALSE)</f>
        <v>80</v>
      </c>
      <c r="F551" s="10">
        <f>'1级数据'!O551*0.2+'1级数据'!T551*0.4+'1级数据'!Z551*0.2+'1级数据'!W551*0.2</f>
        <v>70.8</v>
      </c>
      <c r="G551" s="10">
        <f>AVERAGE('1级数据'!P551,'1级数据'!Q551)</f>
        <v>70.5</v>
      </c>
      <c r="H551" s="10">
        <f>AVERAGE('1级数据'!AA551,'1级数据'!AB551)</f>
        <v>78.5</v>
      </c>
      <c r="I551" s="10">
        <f>IF('1级数据'!C551="门将",AVERAGE('1级数据'!AG551,'1级数据'!AH551,'1级数据'!AI551,'1级数据'!AJ551,'1级数据'!AK551),AVERAGE('1级数据'!X551,'1级数据'!Y551))</f>
        <v>71</v>
      </c>
      <c r="J551" s="10">
        <f>'1级数据'!AC551*0.2+'1级数据'!AD551*0.3+'1级数据'!AE551*0.2+'1级数据'!AF551*0.3</f>
        <v>77.099999999999994</v>
      </c>
      <c r="K551" s="10">
        <f>AVERAGE('1级数据'!R551,'1级数据'!S551)</f>
        <v>75.5</v>
      </c>
    </row>
    <row r="552" spans="1:11" ht="15.75" x14ac:dyDescent="0.25">
      <c r="A552" s="10">
        <v>551</v>
      </c>
      <c r="B552" s="10" t="str">
        <f>VLOOKUP(A:A,'1级数据'!A:B,2,FALSE)</f>
        <v>D. VIDA</v>
      </c>
      <c r="C552" s="11" t="str">
        <f>VLOOKUP(A:A,'1级数据'!A:C,3,FALSE)</f>
        <v>中后卫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68.800000000000011</v>
      </c>
      <c r="G552" s="10">
        <f>AVERAGE('1级数据'!P552,'1级数据'!Q552)</f>
        <v>71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73</v>
      </c>
      <c r="J552" s="10">
        <f>'1级数据'!AC552*0.2+'1级数据'!AD552*0.3+'1级数据'!AE552*0.2+'1级数据'!AF552*0.3</f>
        <v>81.100000000000009</v>
      </c>
      <c r="K552" s="10">
        <f>AVERAGE('1级数据'!R552,'1级数据'!S552)</f>
        <v>74.5</v>
      </c>
    </row>
    <row r="553" spans="1:11" ht="15.75" x14ac:dyDescent="0.25">
      <c r="A553" s="10">
        <v>552</v>
      </c>
      <c r="B553" s="10" t="str">
        <f>VLOOKUP(A:A,'1级数据'!A:B,2,FALSE)</f>
        <v>FERNANDO</v>
      </c>
      <c r="C553" s="11" t="str">
        <f>VLOOKUP(A:A,'1级数据'!A:C,3,FALSE)</f>
        <v>后腰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76.600000000000009</v>
      </c>
      <c r="G553" s="10">
        <f>AVERAGE('1级数据'!P553,'1级数据'!Q553)</f>
        <v>74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77</v>
      </c>
      <c r="J553" s="10">
        <f>'1级数据'!AC553*0.2+'1级数据'!AD553*0.3+'1级数据'!AE553*0.2+'1级数据'!AF553*0.3</f>
        <v>76.2</v>
      </c>
      <c r="K553" s="10">
        <f>AVERAGE('1级数据'!R553,'1级数据'!S553)</f>
        <v>77</v>
      </c>
    </row>
    <row r="554" spans="1:11" ht="15.75" x14ac:dyDescent="0.25">
      <c r="A554" s="10">
        <v>553</v>
      </c>
      <c r="B554" s="10" t="str">
        <f>VLOOKUP(A:A,'1级数据'!A:B,2,FALSE)</f>
        <v>DANILO</v>
      </c>
      <c r="C554" s="11" t="str">
        <f>VLOOKUP(A:A,'1级数据'!A:C,3,FALSE)</f>
        <v>右后卫</v>
      </c>
      <c r="D554" s="10">
        <f>VLOOKUP(A:A,'1级数据'!A:D,4,FALSE)</f>
        <v>2</v>
      </c>
      <c r="E554" s="12">
        <f>VLOOKUP(A:A,'1级数据'!A:L,12,FALSE)</f>
        <v>80</v>
      </c>
      <c r="F554" s="10">
        <f>'1级数据'!O554*0.2+'1级数据'!T554*0.4+'1级数据'!Z554*0.2+'1级数据'!W554*0.2</f>
        <v>76.200000000000017</v>
      </c>
      <c r="G554" s="10">
        <f>AVERAGE('1级数据'!P554,'1级数据'!Q554)</f>
        <v>76.5</v>
      </c>
      <c r="H554" s="10">
        <f>AVERAGE('1级数据'!AA554,'1级数据'!AB554)</f>
        <v>77</v>
      </c>
      <c r="I554" s="10">
        <f>IF('1级数据'!C554="门将",AVERAGE('1级数据'!AG554,'1级数据'!AH554,'1级数据'!AI554,'1级数据'!AJ554,'1级数据'!AK554),AVERAGE('1级数据'!X554,'1级数据'!Y554))</f>
        <v>80.5</v>
      </c>
      <c r="J554" s="10">
        <f>'1级数据'!AC554*0.2+'1级数据'!AD554*0.3+'1级数据'!AE554*0.2+'1级数据'!AF554*0.3</f>
        <v>72.7</v>
      </c>
      <c r="K554" s="10">
        <f>AVERAGE('1级数据'!R554,'1级数据'!S554)</f>
        <v>75.5</v>
      </c>
    </row>
    <row r="555" spans="1:11" ht="15.75" x14ac:dyDescent="0.25">
      <c r="A555" s="10">
        <v>554</v>
      </c>
      <c r="B555" s="10" t="str">
        <f>VLOOKUP(A:A,'1级数据'!A:B,2,FALSE)</f>
        <v>E. ZAHAVI</v>
      </c>
      <c r="C555" s="11" t="str">
        <f>VLOOKUP(A:A,'1级数据'!A:C,3,FALSE)</f>
        <v>中锋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77.2</v>
      </c>
      <c r="G555" s="10">
        <f>AVERAGE('1级数据'!P555,'1级数据'!Q555)</f>
        <v>80.5</v>
      </c>
      <c r="H555" s="10">
        <f>AVERAGE('1级数据'!AA555,'1级数据'!AB555)</f>
        <v>78</v>
      </c>
      <c r="I555" s="10">
        <f>IF('1级数据'!C555="门将",AVERAGE('1级数据'!AG555,'1级数据'!AH555,'1级数据'!AI555,'1级数据'!AJ555,'1级数据'!AK555),AVERAGE('1级数据'!X555,'1级数据'!Y555))</f>
        <v>72.5</v>
      </c>
      <c r="J555" s="10">
        <f>'1级数据'!AC555*0.2+'1级数据'!AD555*0.3+'1级数据'!AE555*0.2+'1级数据'!AF555*0.3</f>
        <v>69.2</v>
      </c>
      <c r="K555" s="10">
        <f>AVERAGE('1级数据'!R555,'1级数据'!S555)</f>
        <v>79</v>
      </c>
    </row>
    <row r="556" spans="1:11" ht="15.75" x14ac:dyDescent="0.25">
      <c r="A556" s="10">
        <v>555</v>
      </c>
      <c r="B556" s="10" t="str">
        <f>VLOOKUP(A:A,'1级数据'!A:B,2,FALSE)</f>
        <v>JARDEL</v>
      </c>
      <c r="C556" s="11" t="str">
        <f>VLOOKUP(A:A,'1级数据'!A:C,3,FALSE)</f>
        <v>中后卫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65.199999999999989</v>
      </c>
      <c r="G556" s="10">
        <f>AVERAGE('1级数据'!P556,'1级数据'!Q556)</f>
        <v>70</v>
      </c>
      <c r="H556" s="10">
        <f>AVERAGE('1级数据'!AA556,'1级数据'!AB556)</f>
        <v>78.5</v>
      </c>
      <c r="I556" s="10">
        <f>IF('1级数据'!C556="门将",AVERAGE('1级数据'!AG556,'1级数据'!AH556,'1级数据'!AI556,'1级数据'!AJ556,'1级数据'!AK556),AVERAGE('1级数据'!X556,'1级数据'!Y556))</f>
        <v>58</v>
      </c>
      <c r="J556" s="10">
        <f>'1级数据'!AC556*0.2+'1级数据'!AD556*0.3+'1级数据'!AE556*0.2+'1级数据'!AF556*0.3</f>
        <v>76.800000000000011</v>
      </c>
      <c r="K556" s="10">
        <f>AVERAGE('1级数据'!R556,'1级数据'!S556)</f>
        <v>67</v>
      </c>
    </row>
    <row r="557" spans="1:11" ht="15.75" x14ac:dyDescent="0.25">
      <c r="A557" s="10">
        <v>556</v>
      </c>
      <c r="B557" s="10" t="str">
        <f>VLOOKUP(A:A,'1级数据'!A:B,2,FALSE)</f>
        <v>B. ANDRÉ</v>
      </c>
      <c r="C557" s="11" t="str">
        <f>VLOOKUP(A:A,'1级数据'!A:C,3,FALSE)</f>
        <v>中前卫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76.5</v>
      </c>
      <c r="H557" s="10">
        <f>AVERAGE('1级数据'!AA557,'1级数据'!AB557)</f>
        <v>79.5</v>
      </c>
      <c r="I557" s="10">
        <f>IF('1级数据'!C557="门将",AVERAGE('1级数据'!AG557,'1级数据'!AH557,'1级数据'!AI557,'1级数据'!AJ557,'1级数据'!AK557),AVERAGE('1级数据'!X557,'1级数据'!Y557))</f>
        <v>73</v>
      </c>
      <c r="J557" s="10">
        <f>'1级数据'!AC557*0.2+'1级数据'!AD557*0.3+'1级数据'!AE557*0.2+'1级数据'!AF557*0.3</f>
        <v>76.699999999999989</v>
      </c>
      <c r="K557" s="10">
        <f>AVERAGE('1级数据'!R557,'1级数据'!S557)</f>
        <v>77</v>
      </c>
    </row>
    <row r="558" spans="1:11" ht="15.75" x14ac:dyDescent="0.25">
      <c r="A558" s="10">
        <v>557</v>
      </c>
      <c r="B558" s="10" t="str">
        <f>VLOOKUP(A:A,'1级数据'!A:B,2,FALSE)</f>
        <v>L. MURIEL</v>
      </c>
      <c r="C558" s="11" t="str">
        <f>VLOOKUP(A:A,'1级数据'!A:C,3,FALSE)</f>
        <v>中锋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74</v>
      </c>
      <c r="G558" s="10">
        <f>AVERAGE('1级数据'!P558,'1级数据'!Q558)</f>
        <v>81.5</v>
      </c>
      <c r="H558" s="10">
        <f>AVERAGE('1级数据'!AA558,'1级数据'!AB558)</f>
        <v>77</v>
      </c>
      <c r="I558" s="10">
        <f>IF('1级数据'!C558="门将",AVERAGE('1级数据'!AG558,'1级数据'!AH558,'1级数据'!AI558,'1级数据'!AJ558,'1级数据'!AK558),AVERAGE('1级数据'!X558,'1级数据'!Y558))</f>
        <v>77</v>
      </c>
      <c r="J558" s="10">
        <f>'1级数据'!AC558*0.2+'1级数据'!AD558*0.3+'1级数据'!AE558*0.2+'1级数据'!AF558*0.3</f>
        <v>69.099999999999994</v>
      </c>
      <c r="K558" s="10">
        <f>AVERAGE('1级数据'!R558,'1级数据'!S558)</f>
        <v>75</v>
      </c>
    </row>
    <row r="559" spans="1:11" ht="15.75" x14ac:dyDescent="0.25">
      <c r="A559" s="10">
        <v>558</v>
      </c>
      <c r="B559" s="10" t="str">
        <f>VLOOKUP(A:A,'1级数据'!A:B,2,FALSE)</f>
        <v>R. BARKLEY</v>
      </c>
      <c r="C559" s="11" t="str">
        <f>VLOOKUP(A:A,'1级数据'!A:C,3,FALSE)</f>
        <v>前腰</v>
      </c>
      <c r="D559" s="10">
        <f>VLOOKUP(A:A,'1级数据'!A:D,4,FALSE)</f>
        <v>2</v>
      </c>
      <c r="E559" s="12">
        <f>VLOOKUP(A:A,'1级数据'!A:L,12,FALSE)</f>
        <v>80</v>
      </c>
      <c r="F559" s="10">
        <f>'1级数据'!O559*0.2+'1级数据'!T559*0.4+'1级数据'!Z559*0.2+'1级数据'!W559*0.2</f>
        <v>75.599999999999994</v>
      </c>
      <c r="G559" s="10">
        <f>AVERAGE('1级数据'!P559,'1级数据'!Q559)</f>
        <v>85</v>
      </c>
      <c r="H559" s="10">
        <f>AVERAGE('1级数据'!AA559,'1级数据'!AB559)</f>
        <v>76</v>
      </c>
      <c r="I559" s="10">
        <f>IF('1级数据'!C559="门将",AVERAGE('1级数据'!AG559,'1级数据'!AH559,'1级数据'!AI559,'1级数据'!AJ559,'1级数据'!AK559),AVERAGE('1级数据'!X559,'1级数据'!Y559))</f>
        <v>74.5</v>
      </c>
      <c r="J559" s="10">
        <f>'1级数据'!AC559*0.2+'1级数据'!AD559*0.3+'1级数据'!AE559*0.2+'1级数据'!AF559*0.3</f>
        <v>71.400000000000006</v>
      </c>
      <c r="K559" s="10">
        <f>AVERAGE('1级数据'!R559,'1级数据'!S559)</f>
        <v>83.5</v>
      </c>
    </row>
    <row r="560" spans="1:11" ht="15.75" x14ac:dyDescent="0.25">
      <c r="A560" s="10">
        <v>559</v>
      </c>
      <c r="B560" s="10" t="str">
        <f>VLOOKUP(A:A,'1级数据'!A:B,2,FALSE)</f>
        <v>K. BELLARABI</v>
      </c>
      <c r="C560" s="11" t="str">
        <f>VLOOKUP(A:A,'1级数据'!A:C,3,FALSE)</f>
        <v>右前卫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72.8</v>
      </c>
      <c r="G560" s="10">
        <f>AVERAGE('1级数据'!P560,'1级数据'!Q560)</f>
        <v>81.5</v>
      </c>
      <c r="H560" s="10">
        <f>AVERAGE('1级数据'!AA560,'1级数据'!AB560)</f>
        <v>74</v>
      </c>
      <c r="I560" s="10">
        <f>IF('1级数据'!C560="门将",AVERAGE('1级数据'!AG560,'1级数据'!AH560,'1级数据'!AI560,'1级数据'!AJ560,'1级数据'!AK560),AVERAGE('1级数据'!X560,'1级数据'!Y560))</f>
        <v>78</v>
      </c>
      <c r="J560" s="10">
        <f>'1级数据'!AC560*0.2+'1级数据'!AD560*0.3+'1级数据'!AE560*0.2+'1级数据'!AF560*0.3</f>
        <v>71</v>
      </c>
      <c r="K560" s="10">
        <f>AVERAGE('1级数据'!R560,'1级数据'!S560)</f>
        <v>77</v>
      </c>
    </row>
    <row r="561" spans="1:11" ht="15.75" x14ac:dyDescent="0.25">
      <c r="A561" s="10">
        <v>560</v>
      </c>
      <c r="B561" s="10" t="str">
        <f>VLOOKUP(A:A,'1级数据'!A:B,2,FALSE)</f>
        <v>K. ZOUMA</v>
      </c>
      <c r="C561" s="11" t="str">
        <f>VLOOKUP(A:A,'1级数据'!A:C,3,FALSE)</f>
        <v>中后卫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65.2</v>
      </c>
      <c r="G561" s="10">
        <f>AVERAGE('1级数据'!P561,'1级数据'!Q561)</f>
        <v>66.5</v>
      </c>
      <c r="H561" s="10">
        <f>AVERAGE('1级数据'!AA561,'1级数据'!AB561)</f>
        <v>81.5</v>
      </c>
      <c r="I561" s="10">
        <f>IF('1级数据'!C561="门将",AVERAGE('1级数据'!AG561,'1级数据'!AH561,'1级数据'!AI561,'1级数据'!AJ561,'1级数据'!AK561),AVERAGE('1级数据'!X561,'1级数据'!Y561))</f>
        <v>70</v>
      </c>
      <c r="J561" s="10">
        <f>'1级数据'!AC561*0.2+'1级数据'!AD561*0.3+'1级数据'!AE561*0.2+'1级数据'!AF561*0.3</f>
        <v>76.400000000000006</v>
      </c>
      <c r="K561" s="10">
        <f>AVERAGE('1级数据'!R561,'1级数据'!S561)</f>
        <v>65.5</v>
      </c>
    </row>
    <row r="562" spans="1:11" ht="15.75" x14ac:dyDescent="0.25">
      <c r="A562" s="10">
        <v>561</v>
      </c>
      <c r="B562" s="10" t="str">
        <f>VLOOKUP(A:A,'1级数据'!A:B,2,FALSE)</f>
        <v>K. LALA</v>
      </c>
      <c r="C562" s="11" t="str">
        <f>VLOOKUP(A:A,'1级数据'!A:C,3,FALSE)</f>
        <v>右后卫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75.600000000000009</v>
      </c>
      <c r="G562" s="10">
        <f>AVERAGE('1级数据'!P562,'1级数据'!Q562)</f>
        <v>73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81.5</v>
      </c>
      <c r="J562" s="10">
        <f>'1级数据'!AC562*0.2+'1级数据'!AD562*0.3+'1级数据'!AE562*0.2+'1级数据'!AF562*0.3</f>
        <v>75.7</v>
      </c>
      <c r="K562" s="10">
        <f>AVERAGE('1级数据'!R562,'1级数据'!S562)</f>
        <v>72</v>
      </c>
    </row>
    <row r="563" spans="1:11" ht="15.75" x14ac:dyDescent="0.25">
      <c r="A563" s="10">
        <v>562</v>
      </c>
      <c r="B563" s="10" t="str">
        <f>VLOOKUP(A:A,'1级数据'!A:B,2,FALSE)</f>
        <v>L. OCAMPOS</v>
      </c>
      <c r="C563" s="11" t="str">
        <f>VLOOKUP(A:A,'1级数据'!A:C,3,FALSE)</f>
        <v>左前卫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73.600000000000009</v>
      </c>
      <c r="G563" s="10">
        <f>AVERAGE('1级数据'!P563,'1级数据'!Q563)</f>
        <v>78.5</v>
      </c>
      <c r="H563" s="10">
        <f>AVERAGE('1级数据'!AA563,'1级数据'!AB563)</f>
        <v>82</v>
      </c>
      <c r="I563" s="10">
        <f>IF('1级数据'!C563="门将",AVERAGE('1级数据'!AG563,'1级数据'!AH563,'1级数据'!AI563,'1级数据'!AJ563,'1级数据'!AK563),AVERAGE('1级数据'!X563,'1级数据'!Y563))</f>
        <v>72</v>
      </c>
      <c r="J563" s="10">
        <f>'1级数据'!AC563*0.2+'1级数据'!AD563*0.3+'1级数据'!AE563*0.2+'1级数据'!AF563*0.3</f>
        <v>74.900000000000006</v>
      </c>
      <c r="K563" s="10">
        <f>AVERAGE('1级数据'!R563,'1级数据'!S563)</f>
        <v>71.5</v>
      </c>
    </row>
    <row r="564" spans="1:11" ht="15.75" x14ac:dyDescent="0.25">
      <c r="A564" s="10">
        <v>563</v>
      </c>
      <c r="B564" s="10" t="str">
        <f>VLOOKUP(A:A,'1级数据'!A:B,2,FALSE)</f>
        <v>ÍÑIGO MARTÍNEZ</v>
      </c>
      <c r="C564" s="11" t="str">
        <f>VLOOKUP(A:A,'1级数据'!A:C,3,FALSE)</f>
        <v>中后卫</v>
      </c>
      <c r="D564" s="10">
        <f>VLOOKUP(A:A,'1级数据'!A:D,4,FALSE)</f>
        <v>2</v>
      </c>
      <c r="E564" s="12">
        <f>VLOOKUP(A:A,'1级数据'!A:L,12,FALSE)</f>
        <v>80</v>
      </c>
      <c r="F564" s="10">
        <f>'1级数据'!O564*0.2+'1级数据'!T564*0.4+'1级数据'!Z564*0.2+'1级数据'!W564*0.2</f>
        <v>74.199999999999989</v>
      </c>
      <c r="G564" s="10">
        <f>AVERAGE('1级数据'!P564,'1级数据'!Q564)</f>
        <v>68</v>
      </c>
      <c r="H564" s="10">
        <f>AVERAGE('1级数据'!AA564,'1级数据'!AB564)</f>
        <v>80</v>
      </c>
      <c r="I564" s="10">
        <f>IF('1级数据'!C564="门将",AVERAGE('1级数据'!AG564,'1级数据'!AH564,'1级数据'!AI564,'1级数据'!AJ564,'1级数据'!AK564),AVERAGE('1级数据'!X564,'1级数据'!Y564))</f>
        <v>72.5</v>
      </c>
      <c r="J564" s="10">
        <f>'1级数据'!AC564*0.2+'1级数据'!AD564*0.3+'1级数据'!AE564*0.2+'1级数据'!AF564*0.3</f>
        <v>77.7</v>
      </c>
      <c r="K564" s="10">
        <f>AVERAGE('1级数据'!R564,'1级数据'!S564)</f>
        <v>68.5</v>
      </c>
    </row>
    <row r="565" spans="1:11" ht="15.75" x14ac:dyDescent="0.25">
      <c r="A565" s="10">
        <v>564</v>
      </c>
      <c r="B565" s="10" t="str">
        <f>VLOOKUP(A:A,'1级数据'!A:B,2,FALSE)</f>
        <v>M. DE SCIGLIO</v>
      </c>
      <c r="C565" s="11" t="str">
        <f>VLOOKUP(A:A,'1级数据'!A:C,3,FALSE)</f>
        <v>右后卫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71.8</v>
      </c>
      <c r="G565" s="10">
        <f>AVERAGE('1级数据'!P565,'1级数据'!Q565)</f>
        <v>73.5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77.5</v>
      </c>
      <c r="J565" s="10">
        <f>'1级数据'!AC565*0.2+'1级数据'!AD565*0.3+'1级数据'!AE565*0.2+'1级数据'!AF565*0.3</f>
        <v>75.400000000000006</v>
      </c>
      <c r="K565" s="10">
        <f>AVERAGE('1级数据'!R565,'1级数据'!S565)</f>
        <v>74</v>
      </c>
    </row>
    <row r="566" spans="1:11" ht="15.75" x14ac:dyDescent="0.25">
      <c r="A566" s="10">
        <v>565</v>
      </c>
      <c r="B566" s="10" t="str">
        <f>VLOOKUP(A:A,'1级数据'!A:B,2,FALSE)</f>
        <v>M. GRADEL</v>
      </c>
      <c r="C566" s="11" t="str">
        <f>VLOOKUP(A:A,'1级数据'!A:C,3,FALSE)</f>
        <v>左边锋</v>
      </c>
      <c r="D566" s="10">
        <f>VLOOKUP(A:A,'1级数据'!A:D,4,FALSE)</f>
        <v>2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81</v>
      </c>
      <c r="H566" s="10">
        <f>AVERAGE('1级数据'!AA566,'1级数据'!AB566)</f>
        <v>76</v>
      </c>
      <c r="I566" s="10">
        <f>IF('1级数据'!C566="门将",AVERAGE('1级数据'!AG566,'1级数据'!AH566,'1级数据'!AI566,'1级数据'!AJ566,'1级数据'!AK566),AVERAGE('1级数据'!X566,'1级数据'!Y566))</f>
        <v>79</v>
      </c>
      <c r="J566" s="10">
        <f>'1级数据'!AC566*0.2+'1级数据'!AD566*0.3+'1级数据'!AE566*0.2+'1级数据'!AF566*0.3</f>
        <v>65.599999999999994</v>
      </c>
      <c r="K566" s="10">
        <f>AVERAGE('1级数据'!R566,'1级数据'!S566)</f>
        <v>77</v>
      </c>
    </row>
    <row r="567" spans="1:11" ht="15.75" x14ac:dyDescent="0.25">
      <c r="A567" s="10">
        <v>566</v>
      </c>
      <c r="B567" s="10" t="str">
        <f>VLOOKUP(A:A,'1级数据'!A:B,2,FALSE)</f>
        <v>F. VÁZQUEZ</v>
      </c>
      <c r="C567" s="11" t="str">
        <f>VLOOKUP(A:A,'1级数据'!A:C,3,FALSE)</f>
        <v>前腰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72.599999999999994</v>
      </c>
      <c r="G567" s="10">
        <f>AVERAGE('1级数据'!P567,'1级数据'!Q567)</f>
        <v>92</v>
      </c>
      <c r="H567" s="10">
        <f>AVERAGE('1级数据'!AA567,'1级数据'!AB567)</f>
        <v>69</v>
      </c>
      <c r="I567" s="10">
        <f>IF('1级数据'!C567="门将",AVERAGE('1级数据'!AG567,'1级数据'!AH567,'1级数据'!AI567,'1级数据'!AJ567,'1级数据'!AK567),AVERAGE('1级数据'!X567,'1级数据'!Y567))</f>
        <v>72</v>
      </c>
      <c r="J567" s="10">
        <f>'1级数据'!AC567*0.2+'1级数据'!AD567*0.3+'1级数据'!AE567*0.2+'1级数据'!AF567*0.3</f>
        <v>69.8</v>
      </c>
      <c r="K567" s="10">
        <f>AVERAGE('1级数据'!R567,'1级数据'!S567)</f>
        <v>80.5</v>
      </c>
    </row>
    <row r="568" spans="1:11" ht="15.75" x14ac:dyDescent="0.25">
      <c r="A568" s="10">
        <v>567</v>
      </c>
      <c r="B568" s="10" t="str">
        <f>VLOOKUP(A:A,'1级数据'!A:B,2,FALSE)</f>
        <v>V. CUESTA</v>
      </c>
      <c r="C568" s="11" t="str">
        <f>VLOOKUP(A:A,'1级数据'!A:C,3,FALSE)</f>
        <v>中后卫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73.400000000000006</v>
      </c>
      <c r="G568" s="10">
        <f>AVERAGE('1级数据'!P568,'1级数据'!Q568)</f>
        <v>75</v>
      </c>
      <c r="H568" s="10">
        <f>AVERAGE('1级数据'!AA568,'1级数据'!AB568)</f>
        <v>75.5</v>
      </c>
      <c r="I568" s="10">
        <f>IF('1级数据'!C568="门将",AVERAGE('1级数据'!AG568,'1级数据'!AH568,'1级数据'!AI568,'1级数据'!AJ568,'1级数据'!AK568),AVERAGE('1级数据'!X568,'1级数据'!Y568))</f>
        <v>70</v>
      </c>
      <c r="J568" s="10">
        <f>'1级数据'!AC568*0.2+'1级数据'!AD568*0.3+'1级数据'!AE568*0.2+'1级数据'!AF568*0.3</f>
        <v>78.599999999999994</v>
      </c>
      <c r="K568" s="10">
        <f>AVERAGE('1级数据'!R568,'1级数据'!S568)</f>
        <v>73.5</v>
      </c>
    </row>
    <row r="569" spans="1:11" ht="15.75" x14ac:dyDescent="0.25">
      <c r="A569" s="10">
        <v>568</v>
      </c>
      <c r="B569" s="10" t="str">
        <f>VLOOKUP(A:A,'1级数据'!A:B,2,FALSE)</f>
        <v>G. CANO</v>
      </c>
      <c r="C569" s="11" t="str">
        <f>VLOOKUP(A:A,'1级数据'!A:C,3,FALSE)</f>
        <v>中锋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73</v>
      </c>
      <c r="G569" s="10">
        <f>AVERAGE('1级数据'!P569,'1级数据'!Q569)</f>
        <v>75</v>
      </c>
      <c r="H569" s="10">
        <f>AVERAGE('1级数据'!AA569,'1级数据'!AB569)</f>
        <v>75</v>
      </c>
      <c r="I569" s="10">
        <f>IF('1级数据'!C569="门将",AVERAGE('1级数据'!AG569,'1级数据'!AH569,'1级数据'!AI569,'1级数据'!AJ569,'1级数据'!AK569),AVERAGE('1级数据'!X569,'1级数据'!Y569))</f>
        <v>75.5</v>
      </c>
      <c r="J569" s="10">
        <f>'1级数据'!AC569*0.2+'1级数据'!AD569*0.3+'1级数据'!AE569*0.2+'1级数据'!AF569*0.3</f>
        <v>70</v>
      </c>
      <c r="K569" s="10">
        <f>AVERAGE('1级数据'!R569,'1级数据'!S569)</f>
        <v>72.5</v>
      </c>
    </row>
    <row r="570" spans="1:11" ht="15.75" x14ac:dyDescent="0.25">
      <c r="A570" s="10">
        <v>569</v>
      </c>
      <c r="B570" s="10" t="str">
        <f>VLOOKUP(A:A,'1级数据'!A:B,2,FALSE)</f>
        <v>M. VECINO</v>
      </c>
      <c r="C570" s="11" t="str">
        <f>VLOOKUP(A:A,'1级数据'!A:C,3,FALSE)</f>
        <v>中前卫</v>
      </c>
      <c r="D570" s="10">
        <f>VLOOKUP(A:A,'1级数据'!A:D,4,FALSE)</f>
        <v>2</v>
      </c>
      <c r="E570" s="12">
        <f>VLOOKUP(A:A,'1级数据'!A:L,12,FALSE)</f>
        <v>80</v>
      </c>
      <c r="F570" s="10">
        <f>'1级数据'!O570*0.2+'1级数据'!T570*0.4+'1级数据'!Z570*0.2+'1级数据'!W570*0.2</f>
        <v>73.599999999999994</v>
      </c>
      <c r="G570" s="10">
        <f>AVERAGE('1级数据'!P570,'1级数据'!Q570)</f>
        <v>78.5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71</v>
      </c>
      <c r="J570" s="10">
        <f>'1级数据'!AC570*0.2+'1级数据'!AD570*0.3+'1级数据'!AE570*0.2+'1级数据'!AF570*0.3</f>
        <v>75.800000000000011</v>
      </c>
      <c r="K570" s="10">
        <f>AVERAGE('1级数据'!R570,'1级数据'!S570)</f>
        <v>78.5</v>
      </c>
    </row>
    <row r="571" spans="1:11" ht="15.75" x14ac:dyDescent="0.25">
      <c r="A571" s="10">
        <v>570</v>
      </c>
      <c r="B571" s="10" t="str">
        <f>VLOOKUP(A:A,'1级数据'!A:B,2,FALSE)</f>
        <v>A. MANDI</v>
      </c>
      <c r="C571" s="11" t="str">
        <f>VLOOKUP(A:A,'1级数据'!A:C,3,FALSE)</f>
        <v>中后卫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71</v>
      </c>
      <c r="G571" s="10">
        <f>AVERAGE('1级数据'!P571,'1级数据'!Q571)</f>
        <v>74</v>
      </c>
      <c r="H571" s="10">
        <f>AVERAGE('1级数据'!AA571,'1级数据'!AB571)</f>
        <v>70</v>
      </c>
      <c r="I571" s="10">
        <f>IF('1级数据'!C571="门将",AVERAGE('1级数据'!AG571,'1级数据'!AH571,'1级数据'!AI571,'1级数据'!AJ571,'1级数据'!AK571),AVERAGE('1级数据'!X571,'1级数据'!Y571))</f>
        <v>75</v>
      </c>
      <c r="J571" s="10">
        <f>'1级数据'!AC571*0.2+'1级数据'!AD571*0.3+'1级数据'!AE571*0.2+'1级数据'!AF571*0.3</f>
        <v>77.5</v>
      </c>
      <c r="K571" s="10">
        <f>AVERAGE('1级数据'!R571,'1级数据'!S571)</f>
        <v>73.5</v>
      </c>
    </row>
    <row r="572" spans="1:11" ht="15.75" x14ac:dyDescent="0.25">
      <c r="A572" s="10">
        <v>571</v>
      </c>
      <c r="B572" s="10" t="str">
        <f>VLOOKUP(A:A,'1级数据'!A:B,2,FALSE)</f>
        <v>R. FÄHRMANN</v>
      </c>
      <c r="C572" s="11" t="str">
        <f>VLOOKUP(A:A,'1级数据'!A:C,3,FALSE)</f>
        <v>门将</v>
      </c>
      <c r="D572" s="10" t="e">
        <f>VLOOKUP(A:A,'1级数据'!A:D,4,FALSE)</f>
        <v>#N/A</v>
      </c>
      <c r="E572" s="12">
        <f>VLOOKUP(A:A,'1级数据'!A:L,12,FALSE)</f>
        <v>80</v>
      </c>
      <c r="F572" s="10">
        <f>'1级数据'!O572*0.2+'1级数据'!T572*0.4+'1级数据'!Z572*0.2+'1级数据'!W572*0.2</f>
        <v>61</v>
      </c>
      <c r="G572" s="10">
        <f>AVERAGE('1级数据'!P572,'1级数据'!Q572)</f>
        <v>57</v>
      </c>
      <c r="H572" s="10">
        <f>AVERAGE('1级数据'!AA572,'1级数据'!AB572)</f>
        <v>79.5</v>
      </c>
      <c r="I572" s="10">
        <f>IF('1级数据'!C572="门将",AVERAGE('1级数据'!AG572,'1级数据'!AH572,'1级数据'!AI572,'1级数据'!AJ572,'1级数据'!AK572),AVERAGE('1级数据'!X572,'1级数据'!Y572))</f>
        <v>70.599999999999994</v>
      </c>
      <c r="J572" s="10">
        <f>'1级数据'!AC572*0.2+'1级数据'!AD572*0.3+'1级数据'!AE572*0.2+'1级数据'!AF572*0.3</f>
        <v>69.7</v>
      </c>
      <c r="K572" s="10">
        <f>AVERAGE('1级数据'!R572,'1级数据'!S572)</f>
        <v>52</v>
      </c>
    </row>
    <row r="573" spans="1:11" ht="15.75" x14ac:dyDescent="0.25">
      <c r="A573" s="10">
        <v>572</v>
      </c>
      <c r="B573" s="10" t="str">
        <f>VLOOKUP(A:A,'1级数据'!A:B,2,FALSE)</f>
        <v>ESCUDERO</v>
      </c>
      <c r="C573" s="11" t="str">
        <f>VLOOKUP(A:A,'1级数据'!A:C,3,FALSE)</f>
        <v>左后卫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73</v>
      </c>
      <c r="G573" s="10">
        <f>AVERAGE('1级数据'!P573,'1级数据'!Q573)</f>
        <v>78.5</v>
      </c>
      <c r="H573" s="10">
        <f>AVERAGE('1级数据'!AA573,'1级数据'!AB573)</f>
        <v>74.5</v>
      </c>
      <c r="I573" s="10">
        <f>IF('1级数据'!C573="门将",AVERAGE('1级数据'!AG573,'1级数据'!AH573,'1级数据'!AI573,'1级数据'!AJ573,'1级数据'!AK573),AVERAGE('1级数据'!X573,'1级数据'!Y573))</f>
        <v>81</v>
      </c>
      <c r="J573" s="10">
        <f>'1级数据'!AC573*0.2+'1级数据'!AD573*0.3+'1级数据'!AE573*0.2+'1级数据'!AF573*0.3</f>
        <v>74.900000000000006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HUGO MALLO</v>
      </c>
      <c r="C574" s="11" t="str">
        <f>VLOOKUP(A:A,'1级数据'!A:C,3,FALSE)</f>
        <v>右后卫</v>
      </c>
      <c r="D574" s="10">
        <f>VLOOKUP(A:A,'1级数据'!A:D,4,FALSE)</f>
        <v>2</v>
      </c>
      <c r="E574" s="12">
        <f>VLOOKUP(A:A,'1级数据'!A:L,12,FALSE)</f>
        <v>80</v>
      </c>
      <c r="F574" s="10">
        <f>'1级数据'!O574*0.2+'1级数据'!T574*0.4+'1级数据'!Z574*0.2+'1级数据'!W574*0.2</f>
        <v>72.400000000000006</v>
      </c>
      <c r="G574" s="10">
        <f>AVERAGE('1级数据'!P574,'1级数据'!Q574)</f>
        <v>75</v>
      </c>
      <c r="H574" s="10">
        <f>AVERAGE('1级数据'!AA574,'1级数据'!AB574)</f>
        <v>77.5</v>
      </c>
      <c r="I574" s="10">
        <f>IF('1级数据'!C574="门将",AVERAGE('1级数据'!AG574,'1级数据'!AH574,'1级数据'!AI574,'1级数据'!AJ574,'1级数据'!AK574),AVERAGE('1级数据'!X574,'1级数据'!Y574))</f>
        <v>78.5</v>
      </c>
      <c r="J574" s="10">
        <f>'1级数据'!AC574*0.2+'1级数据'!AD574*0.3+'1级数据'!AE574*0.2+'1级数据'!AF574*0.3</f>
        <v>74.399999999999991</v>
      </c>
      <c r="K574" s="10">
        <f>AVERAGE('1级数据'!R574,'1级数据'!S574)</f>
        <v>71.5</v>
      </c>
    </row>
    <row r="575" spans="1:11" ht="15.75" x14ac:dyDescent="0.25">
      <c r="A575" s="10">
        <v>574</v>
      </c>
      <c r="B575" s="10" t="str">
        <f>VLOOKUP(A:A,'1级数据'!A:B,2,FALSE)</f>
        <v>M. WEISER</v>
      </c>
      <c r="C575" s="11" t="str">
        <f>VLOOKUP(A:A,'1级数据'!A:C,3,FALSE)</f>
        <v>右后卫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74.400000000000006</v>
      </c>
      <c r="G575" s="10">
        <f>AVERAGE('1级数据'!P575,'1级数据'!Q575)</f>
        <v>81</v>
      </c>
      <c r="H575" s="10">
        <f>AVERAGE('1级数据'!AA575,'1级数据'!AB575)</f>
        <v>73</v>
      </c>
      <c r="I575" s="10">
        <f>IF('1级数据'!C575="门将",AVERAGE('1级数据'!AG575,'1级数据'!AH575,'1级数据'!AI575,'1级数据'!AJ575,'1级数据'!AK575),AVERAGE('1级数据'!X575,'1级数据'!Y575))</f>
        <v>80.5</v>
      </c>
      <c r="J575" s="10">
        <f>'1级数据'!AC575*0.2+'1级数据'!AD575*0.3+'1级数据'!AE575*0.2+'1级数据'!AF575*0.3</f>
        <v>73.2</v>
      </c>
      <c r="K575" s="10">
        <f>AVERAGE('1级数据'!R575,'1级数据'!S575)</f>
        <v>75.5</v>
      </c>
    </row>
    <row r="576" spans="1:11" ht="15.75" x14ac:dyDescent="0.25">
      <c r="A576" s="10">
        <v>575</v>
      </c>
      <c r="B576" s="10" t="str">
        <f>VLOOKUP(A:A,'1级数据'!A:B,2,FALSE)</f>
        <v>L. SHAW</v>
      </c>
      <c r="C576" s="11" t="str">
        <f>VLOOKUP(A:A,'1级数据'!A:C,3,FALSE)</f>
        <v>左后卫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74.800000000000011</v>
      </c>
      <c r="G576" s="10">
        <f>AVERAGE('1级数据'!P576,'1级数据'!Q576)</f>
        <v>78</v>
      </c>
      <c r="H576" s="10">
        <f>AVERAGE('1级数据'!AA576,'1级数据'!AB576)</f>
        <v>68</v>
      </c>
      <c r="I576" s="10">
        <f>IF('1级数据'!C576="门将",AVERAGE('1级数据'!AG576,'1级数据'!AH576,'1级数据'!AI576,'1级数据'!AJ576,'1级数据'!AK576),AVERAGE('1级数据'!X576,'1级数据'!Y576))</f>
        <v>78</v>
      </c>
      <c r="J576" s="10">
        <f>'1级数据'!AC576*0.2+'1级数据'!AD576*0.3+'1级数据'!AE576*0.2+'1级数据'!AF576*0.3</f>
        <v>75.3</v>
      </c>
      <c r="K576" s="10">
        <f>AVERAGE('1级数据'!R576,'1级数据'!S576)</f>
        <v>73</v>
      </c>
    </row>
    <row r="577" spans="1:11" ht="15.75" x14ac:dyDescent="0.25">
      <c r="A577" s="10">
        <v>576</v>
      </c>
      <c r="B577" s="10" t="str">
        <f>VLOOKUP(A:A,'1级数据'!A:B,2,FALSE)</f>
        <v>PEDRO GEROMEL</v>
      </c>
      <c r="C577" s="11" t="str">
        <f>VLOOKUP(A:A,'1级数据'!A:C,3,FALSE)</f>
        <v>中后卫</v>
      </c>
      <c r="D577" s="10">
        <f>VLOOKUP(A:A,'1级数据'!A:D,4,FALSE)</f>
        <v>2</v>
      </c>
      <c r="E577" s="12">
        <f>VLOOKUP(A:A,'1级数据'!A:L,12,FALSE)</f>
        <v>80</v>
      </c>
      <c r="F577" s="10">
        <f>'1级数据'!O577*0.2+'1级数据'!T577*0.4+'1级数据'!Z577*0.2+'1级数据'!W577*0.2</f>
        <v>73.8</v>
      </c>
      <c r="G577" s="10">
        <f>AVERAGE('1级数据'!P577,'1级数据'!Q577)</f>
        <v>75</v>
      </c>
      <c r="H577" s="10">
        <f>AVERAGE('1级数据'!AA577,'1级数据'!AB577)</f>
        <v>76</v>
      </c>
      <c r="I577" s="10">
        <f>IF('1级数据'!C577="门将",AVERAGE('1级数据'!AG577,'1级数据'!AH577,'1级数据'!AI577,'1级数据'!AJ577,'1级数据'!AK577),AVERAGE('1级数据'!X577,'1级数据'!Y577))</f>
        <v>74</v>
      </c>
      <c r="J577" s="10">
        <f>'1级数据'!AC577*0.2+'1级数据'!AD577*0.3+'1级数据'!AE577*0.2+'1级数据'!AF577*0.3</f>
        <v>79.5</v>
      </c>
      <c r="K577" s="10">
        <f>AVERAGE('1级数据'!R577,'1级数据'!S577)</f>
        <v>77.5</v>
      </c>
    </row>
    <row r="578" spans="1:11" ht="15.75" x14ac:dyDescent="0.25">
      <c r="A578" s="10">
        <v>577</v>
      </c>
      <c r="B578" s="10" t="str">
        <f>VLOOKUP(A:A,'1级数据'!A:B,2,FALSE)</f>
        <v>D. ORIGI</v>
      </c>
      <c r="C578" s="11" t="str">
        <f>VLOOKUP(A:A,'1级数据'!A:C,3,FALSE)</f>
        <v>中锋</v>
      </c>
      <c r="D578" s="10">
        <f>VLOOKUP(A:A,'1级数据'!A:D,4,FALSE)</f>
        <v>2</v>
      </c>
      <c r="E578" s="12">
        <f>VLOOKUP(A:A,'1级数据'!A:L,12,FALSE)</f>
        <v>80</v>
      </c>
      <c r="F578" s="10">
        <f>'1级数据'!O578*0.2+'1级数据'!T578*0.4+'1级数据'!Z578*0.2+'1级数据'!W578*0.2</f>
        <v>75.2</v>
      </c>
      <c r="G578" s="10">
        <f>AVERAGE('1级数据'!P578,'1级数据'!Q578)</f>
        <v>78.5</v>
      </c>
      <c r="H578" s="10">
        <f>AVERAGE('1级数据'!AA578,'1级数据'!AB578)</f>
        <v>77.5</v>
      </c>
      <c r="I578" s="10">
        <f>IF('1级数据'!C578="门将",AVERAGE('1级数据'!AG578,'1级数据'!AH578,'1级数据'!AI578,'1级数据'!AJ578,'1级数据'!AK578),AVERAGE('1级数据'!X578,'1级数据'!Y578))</f>
        <v>81</v>
      </c>
      <c r="J578" s="10">
        <f>'1级数据'!AC578*0.2+'1级数据'!AD578*0.3+'1级数据'!AE578*0.2+'1级数据'!AF578*0.3</f>
        <v>67.400000000000006</v>
      </c>
      <c r="K578" s="10">
        <f>AVERAGE('1级数据'!R578,'1级数据'!S578)</f>
        <v>75.5</v>
      </c>
    </row>
    <row r="579" spans="1:11" ht="15.75" x14ac:dyDescent="0.25">
      <c r="A579" s="10">
        <v>578</v>
      </c>
      <c r="B579" s="10" t="str">
        <f>VLOOKUP(A:A,'1级数据'!A:B,2,FALSE)</f>
        <v>MANU TRIGUEROS</v>
      </c>
      <c r="C579" s="11" t="str">
        <f>VLOOKUP(A:A,'1级数据'!A:C,3,FALSE)</f>
        <v>中前卫</v>
      </c>
      <c r="D579" s="10" t="e">
        <f>VLOOKUP(A:A,'1级数据'!A:D,4,FALSE)</f>
        <v>#N/A</v>
      </c>
      <c r="E579" s="12">
        <f>VLOOKUP(A:A,'1级数据'!A:L,12,FALSE)</f>
        <v>80</v>
      </c>
      <c r="F579" s="10">
        <f>'1级数据'!O579*0.2+'1级数据'!T579*0.4+'1级数据'!Z579*0.2+'1级数据'!W579*0.2</f>
        <v>76</v>
      </c>
      <c r="G579" s="10">
        <f>AVERAGE('1级数据'!P579,'1级数据'!Q579)</f>
        <v>80.5</v>
      </c>
      <c r="H579" s="10">
        <f>AVERAGE('1级数据'!AA579,'1级数据'!AB579)</f>
        <v>79</v>
      </c>
      <c r="I579" s="10">
        <f>IF('1级数据'!C579="门将",AVERAGE('1级数据'!AG579,'1级数据'!AH579,'1级数据'!AI579,'1级数据'!AJ579,'1级数据'!AK579),AVERAGE('1级数据'!X579,'1级数据'!Y579))</f>
        <v>72.5</v>
      </c>
      <c r="J579" s="10">
        <f>'1级数据'!AC579*0.2+'1级数据'!AD579*0.3+'1级数据'!AE579*0.2+'1级数据'!AF579*0.3</f>
        <v>72.5</v>
      </c>
      <c r="K579" s="10">
        <f>AVERAGE('1级数据'!R579,'1级数据'!S579)</f>
        <v>80</v>
      </c>
    </row>
    <row r="580" spans="1:11" ht="15.75" x14ac:dyDescent="0.25">
      <c r="A580" s="10">
        <v>579</v>
      </c>
      <c r="B580" s="10" t="str">
        <f>VLOOKUP(A:A,'1级数据'!A:B,2,FALSE)</f>
        <v>JEMERSON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69.8</v>
      </c>
      <c r="G580" s="10">
        <f>AVERAGE('1级数据'!P580,'1级数据'!Q580)</f>
        <v>67.5</v>
      </c>
      <c r="H580" s="10">
        <f>AVERAGE('1级数据'!AA580,'1级数据'!AB580)</f>
        <v>82.5</v>
      </c>
      <c r="I580" s="10">
        <f>IF('1级数据'!C580="门将",AVERAGE('1级数据'!AG580,'1级数据'!AH580,'1级数据'!AI580,'1级数据'!AJ580,'1级数据'!AK580),AVERAGE('1级数据'!X580,'1级数据'!Y580))</f>
        <v>70</v>
      </c>
      <c r="J580" s="10">
        <f>'1级数据'!AC580*0.2+'1级数据'!AD580*0.3+'1级数据'!AE580*0.2+'1级数据'!AF580*0.3</f>
        <v>78.5</v>
      </c>
      <c r="K580" s="10">
        <f>AVERAGE('1级数据'!R580,'1级数据'!S580)</f>
        <v>67</v>
      </c>
    </row>
    <row r="581" spans="1:11" ht="15.75" x14ac:dyDescent="0.25">
      <c r="A581" s="10">
        <v>580</v>
      </c>
      <c r="B581" s="10" t="str">
        <f>VLOOKUP(A:A,'1级数据'!A:B,2,FALSE)</f>
        <v>GABRIEL</v>
      </c>
      <c r="C581" s="11" t="str">
        <f>VLOOKUP(A:A,'1级数据'!A:C,3,FALSE)</f>
        <v>中后卫</v>
      </c>
      <c r="D581" s="10">
        <f>VLOOKUP(A:A,'1级数据'!A:D,4,FALSE)</f>
        <v>2</v>
      </c>
      <c r="E581" s="12">
        <f>VLOOKUP(A:A,'1级数据'!A:L,12,FALSE)</f>
        <v>80</v>
      </c>
      <c r="F581" s="10">
        <f>'1级数据'!O581*0.2+'1级数据'!T581*0.4+'1级数据'!Z581*0.2+'1级数据'!W581*0.2</f>
        <v>68.800000000000011</v>
      </c>
      <c r="G581" s="10">
        <f>AVERAGE('1级数据'!P581,'1级数据'!Q581)</f>
        <v>65.5</v>
      </c>
      <c r="H581" s="10">
        <f>AVERAGE('1级数据'!AA581,'1级数据'!AB581)</f>
        <v>75.5</v>
      </c>
      <c r="I581" s="10">
        <f>IF('1级数据'!C581="门将",AVERAGE('1级数据'!AG581,'1级数据'!AH581,'1级数据'!AI581,'1级数据'!AJ581,'1级数据'!AK581),AVERAGE('1级数据'!X581,'1级数据'!Y581))</f>
        <v>67</v>
      </c>
      <c r="J581" s="10">
        <f>'1级数据'!AC581*0.2+'1级数据'!AD581*0.3+'1级数据'!AE581*0.2+'1级数据'!AF581*0.3</f>
        <v>79.5</v>
      </c>
      <c r="K581" s="10">
        <f>AVERAGE('1级数据'!R581,'1级数据'!S581)</f>
        <v>66</v>
      </c>
    </row>
    <row r="582" spans="1:11" ht="15.75" x14ac:dyDescent="0.25">
      <c r="A582" s="10">
        <v>581</v>
      </c>
      <c r="B582" s="10" t="str">
        <f>VLOOKUP(A:A,'1级数据'!A:B,2,FALSE)</f>
        <v>D. BERARDI</v>
      </c>
      <c r="C582" s="11" t="str">
        <f>VLOOKUP(A:A,'1级数据'!A:C,3,FALSE)</f>
        <v>右边锋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79.400000000000006</v>
      </c>
      <c r="G582" s="10">
        <f>AVERAGE('1级数据'!P582,'1级数据'!Q582)</f>
        <v>80.5</v>
      </c>
      <c r="H582" s="10">
        <f>AVERAGE('1级数据'!AA582,'1级数据'!AB582)</f>
        <v>73</v>
      </c>
      <c r="I582" s="10">
        <f>IF('1级数据'!C582="门将",AVERAGE('1级数据'!AG582,'1级数据'!AH582,'1级数据'!AI582,'1级数据'!AJ582,'1级数据'!AK582),AVERAGE('1级数据'!X582,'1级数据'!Y582))</f>
        <v>80.5</v>
      </c>
      <c r="J582" s="10">
        <f>'1级数据'!AC582*0.2+'1级数据'!AD582*0.3+'1级数据'!AE582*0.2+'1级数据'!AF582*0.3</f>
        <v>67.900000000000006</v>
      </c>
      <c r="K582" s="10">
        <f>AVERAGE('1级数据'!R582,'1级数据'!S582)</f>
        <v>77.5</v>
      </c>
    </row>
    <row r="583" spans="1:11" ht="15.75" x14ac:dyDescent="0.25">
      <c r="A583" s="10">
        <v>582</v>
      </c>
      <c r="B583" s="10" t="str">
        <f>VLOOKUP(A:A,'1级数据'!A:B,2,FALSE)</f>
        <v>L. PAVOLETTI</v>
      </c>
      <c r="C583" s="11" t="str">
        <f>VLOOKUP(A:A,'1级数据'!A:C,3,FALSE)</f>
        <v>中锋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70.400000000000006</v>
      </c>
      <c r="G583" s="10">
        <f>AVERAGE('1级数据'!P583,'1级数据'!Q583)</f>
        <v>76</v>
      </c>
      <c r="H583" s="10">
        <f>AVERAGE('1级数据'!AA583,'1级数据'!AB583)</f>
        <v>85</v>
      </c>
      <c r="I583" s="10">
        <f>IF('1级数据'!C583="门将",AVERAGE('1级数据'!AG583,'1级数据'!AH583,'1级数据'!AI583,'1级数据'!AJ583,'1级数据'!AK583),AVERAGE('1级数据'!X583,'1级数据'!Y583))</f>
        <v>70</v>
      </c>
      <c r="J583" s="10">
        <f>'1级数据'!AC583*0.2+'1级数据'!AD583*0.3+'1级数据'!AE583*0.2+'1级数据'!AF583*0.3</f>
        <v>66.099999999999994</v>
      </c>
      <c r="K583" s="10">
        <f>AVERAGE('1级数据'!R583,'1级数据'!S583)</f>
        <v>70.5</v>
      </c>
    </row>
    <row r="584" spans="1:11" ht="15.75" x14ac:dyDescent="0.25">
      <c r="A584" s="10">
        <v>583</v>
      </c>
      <c r="B584" s="10" t="str">
        <f>VLOOKUP(A:A,'1级数据'!A:B,2,FALSE)</f>
        <v>Y. TIELEMANS</v>
      </c>
      <c r="C584" s="11" t="str">
        <f>VLOOKUP(A:A,'1级数据'!A:C,3,FALSE)</f>
        <v>中前卫</v>
      </c>
      <c r="D584" s="10" t="e">
        <f>VLOOKUP(A:A,'1级数据'!A:D,4,FALSE)</f>
        <v>#N/A</v>
      </c>
      <c r="E584" s="12">
        <f>VLOOKUP(A:A,'1级数据'!A:L,12,FALSE)</f>
        <v>80</v>
      </c>
      <c r="F584" s="10">
        <f>'1级数据'!O584*0.2+'1级数据'!T584*0.4+'1级数据'!Z584*0.2+'1级数据'!W584*0.2</f>
        <v>75.8</v>
      </c>
      <c r="G584" s="10">
        <f>AVERAGE('1级数据'!P584,'1级数据'!Q584)</f>
        <v>80</v>
      </c>
      <c r="H584" s="10">
        <f>AVERAGE('1级数据'!AA584,'1级数据'!AB584)</f>
        <v>76.5</v>
      </c>
      <c r="I584" s="10">
        <f>IF('1级数据'!C584="门将",AVERAGE('1级数据'!AG584,'1级数据'!AH584,'1级数据'!AI584,'1级数据'!AJ584,'1级数据'!AK584),AVERAGE('1级数据'!X584,'1级数据'!Y584))</f>
        <v>76.5</v>
      </c>
      <c r="J584" s="10">
        <f>'1级数据'!AC584*0.2+'1级数据'!AD584*0.3+'1级数据'!AE584*0.2+'1级数据'!AF584*0.3</f>
        <v>73.3</v>
      </c>
      <c r="K584" s="10">
        <f>AVERAGE('1级数据'!R584,'1级数据'!S584)</f>
        <v>80.5</v>
      </c>
    </row>
    <row r="585" spans="1:11" ht="15.75" x14ac:dyDescent="0.25">
      <c r="A585" s="10">
        <v>584</v>
      </c>
      <c r="B585" s="10" t="str">
        <f>VLOOKUP(A:A,'1级数据'!A:B,2,FALSE)</f>
        <v>A. SAMARIS</v>
      </c>
      <c r="C585" s="11" t="str">
        <f>VLOOKUP(A:A,'1级数据'!A:C,3,FALSE)</f>
        <v>后腰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72.600000000000009</v>
      </c>
      <c r="G585" s="10">
        <f>AVERAGE('1级数据'!P585,'1级数据'!Q585)</f>
        <v>76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65.5</v>
      </c>
      <c r="J585" s="10">
        <f>'1级数据'!AC585*0.2+'1级数据'!AD585*0.3+'1级数据'!AE585*0.2+'1级数据'!AF585*0.3</f>
        <v>79</v>
      </c>
      <c r="K585" s="10">
        <f>AVERAGE('1级数据'!R585,'1级数据'!S585)</f>
        <v>76</v>
      </c>
    </row>
    <row r="586" spans="1:11" ht="15.75" x14ac:dyDescent="0.25">
      <c r="A586" s="10">
        <v>585</v>
      </c>
      <c r="B586" s="10" t="str">
        <f>VLOOKUP(A:A,'1级数据'!A:B,2,FALSE)</f>
        <v>F. SMOLOV</v>
      </c>
      <c r="C586" s="11" t="str">
        <f>VLOOKUP(A:A,'1级数据'!A:C,3,FALSE)</f>
        <v>中锋</v>
      </c>
      <c r="D586" s="10">
        <f>VLOOKUP(A:A,'1级数据'!A:D,4,FALSE)</f>
        <v>2</v>
      </c>
      <c r="E586" s="12">
        <f>VLOOKUP(A:A,'1级数据'!A:L,12,FALSE)</f>
        <v>80</v>
      </c>
      <c r="F586" s="10">
        <f>'1级数据'!O586*0.2+'1级数据'!T586*0.4+'1级数据'!Z586*0.2+'1级数据'!W586*0.2</f>
        <v>75.2</v>
      </c>
      <c r="G586" s="10">
        <f>AVERAGE('1级数据'!P586,'1级数据'!Q586)</f>
        <v>80</v>
      </c>
      <c r="H586" s="10">
        <f>AVERAGE('1级数据'!AA586,'1级数据'!AB586)</f>
        <v>78.5</v>
      </c>
      <c r="I586" s="10">
        <f>IF('1级数据'!C586="门将",AVERAGE('1级数据'!AG586,'1级数据'!AH586,'1级数据'!AI586,'1级数据'!AJ586,'1级数据'!AK586),AVERAGE('1级数据'!X586,'1级数据'!Y586))</f>
        <v>75</v>
      </c>
      <c r="J586" s="10">
        <f>'1级数据'!AC586*0.2+'1级数据'!AD586*0.3+'1级数据'!AE586*0.2+'1级数据'!AF586*0.3</f>
        <v>66.3</v>
      </c>
      <c r="K586" s="10">
        <f>AVERAGE('1级数据'!R586,'1级数据'!S586)</f>
        <v>75.5</v>
      </c>
    </row>
    <row r="587" spans="1:11" ht="15.75" x14ac:dyDescent="0.25">
      <c r="A587" s="10">
        <v>586</v>
      </c>
      <c r="B587" s="10" t="str">
        <f>VLOOKUP(A:A,'1级数据'!A:B,2,FALSE)</f>
        <v>J. KING</v>
      </c>
      <c r="C587" s="11" t="str">
        <f>VLOOKUP(A:A,'1级数据'!A:C,3,FALSE)</f>
        <v>中锋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78</v>
      </c>
      <c r="H587" s="10">
        <f>AVERAGE('1级数据'!AA587,'1级数据'!AB587)</f>
        <v>81</v>
      </c>
      <c r="I587" s="10">
        <f>IF('1级数据'!C587="门将",AVERAGE('1级数据'!AG587,'1级数据'!AH587,'1级数据'!AI587,'1级数据'!AJ587,'1级数据'!AK587),AVERAGE('1级数据'!X587,'1级数据'!Y587))</f>
        <v>78.5</v>
      </c>
      <c r="J587" s="10">
        <f>'1级数据'!AC587*0.2+'1级数据'!AD587*0.3+'1级数据'!AE587*0.2+'1级数据'!AF587*0.3</f>
        <v>69.399999999999991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L. MILIVOJEVIĆ</v>
      </c>
      <c r="C588" s="11" t="str">
        <f>VLOOKUP(A:A,'1级数据'!A:C,3,FALSE)</f>
        <v>后腰</v>
      </c>
      <c r="D588" s="10">
        <f>VLOOKUP(A:A,'1级数据'!A:D,4,FALSE)</f>
        <v>2</v>
      </c>
      <c r="E588" s="12">
        <f>VLOOKUP(A:A,'1级数据'!A:L,12,FALSE)</f>
        <v>80</v>
      </c>
      <c r="F588" s="10">
        <f>'1级数据'!O588*0.2+'1级数据'!T588*0.4+'1级数据'!Z588*0.2+'1级数据'!W588*0.2</f>
        <v>73.400000000000006</v>
      </c>
      <c r="G588" s="10">
        <f>AVERAGE('1级数据'!P588,'1级数据'!Q588)</f>
        <v>71.5</v>
      </c>
      <c r="H588" s="10">
        <f>AVERAGE('1级数据'!AA588,'1级数据'!AB588)</f>
        <v>74</v>
      </c>
      <c r="I588" s="10">
        <f>IF('1级数据'!C588="门将",AVERAGE('1级数据'!AG588,'1级数据'!AH588,'1级数据'!AI588,'1级数据'!AJ588,'1级数据'!AK588),AVERAGE('1级数据'!X588,'1级数据'!Y588))</f>
        <v>71.5</v>
      </c>
      <c r="J588" s="10">
        <f>'1级数据'!AC588*0.2+'1级数据'!AD588*0.3+'1级数据'!AE588*0.2+'1级数据'!AF588*0.3</f>
        <v>77.399999999999991</v>
      </c>
      <c r="K588" s="10">
        <f>AVERAGE('1级数据'!R588,'1级数据'!S588)</f>
        <v>75</v>
      </c>
    </row>
    <row r="589" spans="1:11" ht="15.75" x14ac:dyDescent="0.25">
      <c r="A589" s="10">
        <v>588</v>
      </c>
      <c r="B589" s="10" t="str">
        <f>VLOOKUP(A:A,'1级数据'!A:B,2,FALSE)</f>
        <v>NIKOLA MAKSIMOVIĆ</v>
      </c>
      <c r="C589" s="11" t="str">
        <f>VLOOKUP(A:A,'1级数据'!A:C,3,FALSE)</f>
        <v>中后卫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63.800000000000011</v>
      </c>
      <c r="G589" s="10">
        <f>AVERAGE('1级数据'!P589,'1级数据'!Q589)</f>
        <v>65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65.5</v>
      </c>
      <c r="J589" s="10">
        <f>'1级数据'!AC589*0.2+'1级数据'!AD589*0.3+'1级数据'!AE589*0.2+'1级数据'!AF589*0.3</f>
        <v>79.599999999999994</v>
      </c>
      <c r="K589" s="10">
        <f>AVERAGE('1级数据'!R589,'1级数据'!S589)</f>
        <v>70.5</v>
      </c>
    </row>
    <row r="590" spans="1:11" ht="15.75" x14ac:dyDescent="0.25">
      <c r="A590" s="10">
        <v>589</v>
      </c>
      <c r="B590" s="10" t="str">
        <f>VLOOKUP(A:A,'1级数据'!A:B,2,FALSE)</f>
        <v>J. HENDRIX</v>
      </c>
      <c r="C590" s="11" t="str">
        <f>VLOOKUP(A:A,'1级数据'!A:C,3,FALSE)</f>
        <v>后腰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J. SERI</v>
      </c>
      <c r="C591" s="11" t="str">
        <f>VLOOKUP(A:A,'1级数据'!A:C,3,FALSE)</f>
        <v>中前卫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B. TRAORÉ</v>
      </c>
      <c r="C592" s="11" t="str">
        <f>VLOOKUP(A:A,'1级数据'!A:C,3,FALSE)</f>
        <v>右边锋</v>
      </c>
      <c r="D592" s="10">
        <f>VLOOKUP(A:A,'1级数据'!A:D,4,FALSE)</f>
        <v>2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N. BENTALEB</v>
      </c>
      <c r="C593" s="11" t="str">
        <f>VLOOKUP(A:A,'1级数据'!A:C,3,FALSE)</f>
        <v>中前卫</v>
      </c>
      <c r="D593" s="10" t="e">
        <f>VLOOKUP(A:A,'1级数据'!A:D,4,FALSE)</f>
        <v>#N/A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MINA</v>
      </c>
      <c r="C594" s="11" t="str">
        <f>VLOOKUP(A:A,'1级数据'!A:C,3,FALSE)</f>
        <v>中后卫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Y. GAZINSKIY</v>
      </c>
      <c r="C595" s="11" t="str">
        <f>VLOOKUP(A:A,'1级数据'!A:C,3,FALSE)</f>
        <v>中前卫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IAGO FALQUÉ</v>
      </c>
      <c r="C596" s="11" t="str">
        <f>VLOOKUP(A:A,'1级数据'!A:C,3,FALSE)</f>
        <v>右边锋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YURI</v>
      </c>
      <c r="C597" s="11" t="str">
        <f>VLOOKUP(A:A,'1级数据'!A:C,3,FALSE)</f>
        <v>左后卫</v>
      </c>
      <c r="D597" s="10">
        <f>VLOOKUP(A:A,'1级数据'!A:D,4,FALSE)</f>
        <v>2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W. CYPRIEN</v>
      </c>
      <c r="C598" s="11" t="str">
        <f>VLOOKUP(A:A,'1级数据'!A:C,3,FALSE)</f>
        <v>中前卫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G. DEFREL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M. BERG</v>
      </c>
      <c r="C600" s="11" t="str">
        <f>VLOOKUP(A:A,'1级数据'!A:C,3,FALSE)</f>
        <v>中锋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R. FRASER</v>
      </c>
      <c r="C601" s="11" t="str">
        <f>VLOOKUP(A:A,'1级数据'!A:C,3,FALSE)</f>
        <v>左前卫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T. SAVANIER</v>
      </c>
      <c r="C602" s="11" t="str">
        <f>VLOOKUP(A:A,'1级数据'!A:C,3,FALSE)</f>
        <v>中前卫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K. TOKO EKAMBI</v>
      </c>
      <c r="C603" s="11" t="str">
        <f>VLOOKUP(A:A,'1级数据'!A:C,3,FALSE)</f>
        <v>中锋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M. LOPEZ</v>
      </c>
      <c r="C604" s="11" t="str">
        <f>VLOOKUP(A:A,'1级数据'!A:C,3,FALSE)</f>
        <v>中前卫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J. ANDERSEN</v>
      </c>
      <c r="C605" s="11" t="str">
        <f>VLOOKUP(A:A,'1级数据'!A:C,3,FALSE)</f>
        <v>中后卫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L. DUBOIS</v>
      </c>
      <c r="C606" s="11" t="str">
        <f>VLOOKUP(A:A,'1级数据'!A:C,3,FALSE)</f>
        <v>右后卫</v>
      </c>
      <c r="D606" s="10">
        <f>VLOOKUP(A:A,'1级数据'!A:D,4,FALSE)</f>
        <v>2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V. RONGIER</v>
      </c>
      <c r="C607" s="11" t="str">
        <f>VLOOKUP(A:A,'1级数据'!A:C,3,FALSE)</f>
        <v>中前卫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J. BAMBA</v>
      </c>
      <c r="C608" s="11" t="str">
        <f>VLOOKUP(A:A,'1级数据'!A:C,3,FALSE)</f>
        <v>左边锋</v>
      </c>
      <c r="D608" s="10" t="e">
        <f>VLOOKUP(A:A,'1级数据'!A:D,4,FALSE)</f>
        <v>#N/A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N. NÁNDEZ</v>
      </c>
      <c r="C609" s="11" t="str">
        <f>VLOOKUP(A:A,'1级数据'!A:C,3,FALSE)</f>
        <v>中前卫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E. BAILLY</v>
      </c>
      <c r="C610" s="11" t="str">
        <f>VLOOKUP(A:A,'1级数据'!A:C,3,FALSE)</f>
        <v>中后卫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A. IWOBI</v>
      </c>
      <c r="C611" s="11" t="str">
        <f>VLOOKUP(A:A,'1级数据'!A:C,3,FALSE)</f>
        <v>左前卫</v>
      </c>
      <c r="D611" s="10">
        <f>VLOOKUP(A:A,'1级数据'!A:D,4,FALSE)</f>
        <v>2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JOELINTON</v>
      </c>
      <c r="C612" s="11" t="str">
        <f>VLOOKUP(A:A,'1级数据'!A:C,3,FALSE)</f>
        <v>中锋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M. MAREGA</v>
      </c>
      <c r="C613" s="11" t="str">
        <f>VLOOKUP(A:A,'1级数据'!A:C,3,FALSE)</f>
        <v>影锋</v>
      </c>
      <c r="D613" s="10">
        <f>VLOOKUP(A:A,'1级数据'!A:D,4,FALSE)</f>
        <v>2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L. TOUSART</v>
      </c>
      <c r="C614" s="11" t="str">
        <f>VLOOKUP(A:A,'1级数据'!A:C,3,FALSE)</f>
        <v>后腰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PEDRAZA</v>
      </c>
      <c r="C615" s="11" t="str">
        <f>VLOOKUP(A:A,'1级数据'!A:C,3,FALSE)</f>
        <v>左前卫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JÚNIOR MORAES</v>
      </c>
      <c r="C616" s="11" t="str">
        <f>VLOOKUP(A:A,'1级数据'!A:C,3,FALSE)</f>
        <v>中锋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K. TRAPP</v>
      </c>
      <c r="C617" s="11" t="str">
        <f>VLOOKUP(A:A,'1级数据'!A:C,3,FALSE)</f>
        <v>门将</v>
      </c>
      <c r="D617" s="10" t="e">
        <f>VLOOKUP(A:A,'1级数据'!A:D,4,FALSE)</f>
        <v>#N/A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ANDRÉ SILVA</v>
      </c>
      <c r="C618" s="11" t="str">
        <f>VLOOKUP(A:A,'1级数据'!A:C,3,FALSE)</f>
        <v>中锋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I. DIOP</v>
      </c>
      <c r="C619" s="11" t="str">
        <f>VLOOKUP(A:A,'1级数据'!A:C,3,FALSE)</f>
        <v>中后卫</v>
      </c>
      <c r="D619" s="10">
        <f>VLOOKUP(A:A,'1级数据'!A:D,4,FALSE)</f>
        <v>2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M. DÍAZ</v>
      </c>
      <c r="C620" s="11" t="str">
        <f>VLOOKUP(A:A,'1级数据'!A:C,3,FALSE)</f>
        <v>中锋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CARLOS SOLER</v>
      </c>
      <c r="C621" s="11" t="str">
        <f>VLOOKUP(A:A,'1级数据'!A:C,3,FALSE)</f>
        <v>右前卫</v>
      </c>
      <c r="D621" s="10">
        <f>VLOOKUP(A:A,'1级数据'!A:D,4,FALSE)</f>
        <v>2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C. PULISIC</v>
      </c>
      <c r="C622" s="11" t="str">
        <f>VLOOKUP(A:A,'1级数据'!A:C,3,FALSE)</f>
        <v>右边锋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WEIGL</v>
      </c>
      <c r="C623" s="11" t="str">
        <f>VLOOKUP(A:A,'1级数据'!A:C,3,FALSE)</f>
        <v>后腰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O. ZINCHENKO</v>
      </c>
      <c r="C624" s="11" t="str">
        <f>VLOOKUP(A:A,'1级数据'!A:C,3,FALSE)</f>
        <v>左后卫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J. MADDISON</v>
      </c>
      <c r="C625" s="11" t="str">
        <f>VLOOKUP(A:A,'1级数据'!A:C,3,FALSE)</f>
        <v>前腰</v>
      </c>
      <c r="D625" s="10" t="e">
        <f>VLOOKUP(A:A,'1级数据'!A:D,4,FALSE)</f>
        <v>#N/A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WAN-BISSAKA</v>
      </c>
      <c r="C626" s="11" t="str">
        <f>VLOOKUP(A:A,'1级数据'!A:C,3,FALSE)</f>
        <v>右后卫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V. CLAESSON</v>
      </c>
      <c r="C627" s="11" t="str">
        <f>VLOOKUP(A:A,'1级数据'!A:C,3,FALSE)</f>
        <v>左前卫</v>
      </c>
      <c r="D627" s="10">
        <f>VLOOKUP(A:A,'1级数据'!A:D,4,FALSE)</f>
        <v>2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EROKHIN</v>
      </c>
      <c r="C628" s="11" t="str">
        <f>VLOOKUP(A:A,'1级数据'!A:C,3,FALSE)</f>
        <v>中前卫</v>
      </c>
      <c r="D628" s="10">
        <f>VLOOKUP(A:A,'1级数据'!A:D,4,FALSE)</f>
        <v>2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M. SAMATTA</v>
      </c>
      <c r="C629" s="11" t="str">
        <f>VLOOKUP(A:A,'1级数据'!A:C,3,FALSE)</f>
        <v>中锋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JUNIOR FIRPO</v>
      </c>
      <c r="C630" s="11" t="str">
        <f>VLOOKUP(A:A,'1级数据'!A:C,3,FALSE)</f>
        <v>左后卫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A. MARTYNOVICH</v>
      </c>
      <c r="C631" s="11" t="str">
        <f>VLOOKUP(A:A,'1级数据'!A:C,3,FALSE)</f>
        <v>中后卫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XAVI</v>
      </c>
      <c r="C632" s="11" t="str">
        <f>VLOOKUP(A:A,'1级数据'!A:C,3,FALSE)</f>
        <v>中前卫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str">
        <f>VLOOKUP(A:A,'1级数据'!A:B,2,FALSE)</f>
        <v>B. GOMIS</v>
      </c>
      <c r="C633" s="11" t="str">
        <f>VLOOKUP(A:A,'1级数据'!A:C,3,FALSE)</f>
        <v>中锋</v>
      </c>
      <c r="D633" s="10" t="e">
        <f>VLOOKUP(A:A,'1级数据'!A:D,4,FALSE)</f>
        <v>#N/A</v>
      </c>
      <c r="E633" s="12">
        <f>VLOOKUP(A:A,'1级数据'!A:L,12,FALSE)</f>
        <v>80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str">
        <f>VLOOKUP(A:A,'1级数据'!A:B,2,FALSE)</f>
        <v>SOUZA</v>
      </c>
      <c r="C634" s="11" t="str">
        <f>VLOOKUP(A:A,'1级数据'!A:C,3,FALSE)</f>
        <v>后腰</v>
      </c>
      <c r="D634" s="10" t="e">
        <f>VLOOKUP(A:A,'1级数据'!A:D,4,FALSE)</f>
        <v>#N/A</v>
      </c>
      <c r="E634" s="12">
        <f>VLOOKUP(A:A,'1级数据'!A:L,12,FALSE)</f>
        <v>80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0"/>
      <c r="N3" s="40"/>
      <c r="O3" s="40"/>
      <c r="P3" s="40"/>
      <c r="Q3" s="40"/>
      <c r="R3" s="40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0"/>
      <c r="N4" s="40"/>
      <c r="O4" s="40"/>
      <c r="P4" s="40"/>
      <c r="Q4" s="40"/>
      <c r="R4" s="40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0"/>
      <c r="N5" s="40"/>
      <c r="O5" s="40"/>
      <c r="P5" s="40"/>
      <c r="Q5" s="40"/>
      <c r="R5" s="40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0"/>
      <c r="N6" s="40"/>
      <c r="O6" s="40"/>
      <c r="P6" s="40"/>
      <c r="Q6" s="40"/>
      <c r="R6" s="40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0"/>
      <c r="N7" s="40"/>
      <c r="O7" s="40"/>
      <c r="P7" s="40"/>
      <c r="Q7" s="40"/>
      <c r="R7" s="40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0"/>
      <c r="N8" s="40"/>
      <c r="O8" s="40"/>
      <c r="P8" s="40"/>
      <c r="Q8" s="40"/>
      <c r="R8" s="40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0"/>
      <c r="N9" s="40"/>
      <c r="O9" s="40"/>
      <c r="P9" s="40"/>
      <c r="Q9" s="40"/>
      <c r="R9" s="40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3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3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3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3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3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3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3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3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3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3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3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3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>
        <f>VLOOKUP(A:A,精英球员!A:D,4,FALSE)</f>
        <v>3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3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3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3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3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3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>
        <f>VLOOKUP(A:A,精英球员!A:D,4,FALSE)</f>
        <v>1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3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3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3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1862</v>
      </c>
      <c r="B3" s="30" t="s">
        <v>1927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1877</v>
      </c>
      <c r="B9" s="30" t="s">
        <v>1928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1839</v>
      </c>
      <c r="B14" s="30" t="s">
        <v>1926</v>
      </c>
    </row>
    <row r="15" spans="1:2" x14ac:dyDescent="0.25">
      <c r="A15" s="5" t="s">
        <v>1857</v>
      </c>
      <c r="B15" s="30" t="s">
        <v>1882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1855</v>
      </c>
      <c r="B18" s="30" t="s">
        <v>1880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108"/>
  <sheetViews>
    <sheetView workbookViewId="0"/>
  </sheetViews>
  <sheetFormatPr defaultColWidth="9" defaultRowHeight="13.95" x14ac:dyDescent="0.25"/>
  <cols>
    <col min="1" max="1" width="27.44140625" style="31" customWidth="1"/>
    <col min="2" max="2" width="18.33203125" style="31" customWidth="1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1879</v>
      </c>
      <c r="B3" s="31" t="s">
        <v>1925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1868</v>
      </c>
      <c r="B5" s="31" t="s">
        <v>1915</v>
      </c>
    </row>
    <row r="6" spans="1:2" x14ac:dyDescent="0.25">
      <c r="A6" s="31" t="s">
        <v>1869</v>
      </c>
      <c r="B6" s="31" t="s">
        <v>1917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1875</v>
      </c>
      <c r="B10" s="31" t="s">
        <v>1921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1876</v>
      </c>
      <c r="B13" s="31" t="s">
        <v>2020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1871</v>
      </c>
      <c r="B16" s="31" t="s">
        <v>382</v>
      </c>
    </row>
    <row r="17" spans="1:2" x14ac:dyDescent="0.25">
      <c r="A17" s="31" t="s">
        <v>1874</v>
      </c>
      <c r="B17" s="31" t="s">
        <v>1920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1873</v>
      </c>
      <c r="B21" s="31" t="s">
        <v>1919</v>
      </c>
    </row>
    <row r="22" spans="1:2" x14ac:dyDescent="0.25">
      <c r="A22" s="31" t="s">
        <v>1863</v>
      </c>
      <c r="B22" s="31" t="s">
        <v>1909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1846</v>
      </c>
      <c r="B24" s="31" t="s">
        <v>1892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1859</v>
      </c>
      <c r="B28" s="31" t="s">
        <v>1906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1848</v>
      </c>
      <c r="B32" s="31" t="s">
        <v>1895</v>
      </c>
    </row>
    <row r="33" spans="1:2" x14ac:dyDescent="0.25">
      <c r="A33" s="31" t="s">
        <v>2016</v>
      </c>
      <c r="B33" s="31" t="s">
        <v>50</v>
      </c>
    </row>
    <row r="34" spans="1:2" x14ac:dyDescent="0.25">
      <c r="A34" s="31" t="s">
        <v>2017</v>
      </c>
      <c r="B34" s="31" t="s">
        <v>1888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1860</v>
      </c>
      <c r="B43" s="31" t="s">
        <v>1907</v>
      </c>
    </row>
    <row r="44" spans="1:2" x14ac:dyDescent="0.25">
      <c r="A44" s="31" t="s">
        <v>1856</v>
      </c>
      <c r="B44" s="31" t="s">
        <v>1904</v>
      </c>
    </row>
    <row r="45" spans="1:2" x14ac:dyDescent="0.25">
      <c r="A45" s="31" t="s">
        <v>1867</v>
      </c>
      <c r="B45" s="31" t="s">
        <v>1913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1865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1838</v>
      </c>
      <c r="B53" s="31" t="s">
        <v>1883</v>
      </c>
    </row>
    <row r="54" spans="1:2" x14ac:dyDescent="0.25">
      <c r="A54" s="31" t="s">
        <v>1870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1850</v>
      </c>
      <c r="B57" s="31" t="s">
        <v>1897</v>
      </c>
    </row>
    <row r="58" spans="1:2" x14ac:dyDescent="0.25">
      <c r="A58" s="31" t="s">
        <v>1872</v>
      </c>
      <c r="B58" s="31" t="s">
        <v>1918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1842</v>
      </c>
      <c r="B60" s="31" t="s">
        <v>1886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1841</v>
      </c>
      <c r="B62" s="31" t="s">
        <v>1885</v>
      </c>
    </row>
    <row r="63" spans="1:2" x14ac:dyDescent="0.25">
      <c r="A63" s="31" t="s">
        <v>1844</v>
      </c>
      <c r="B63" s="31" t="s">
        <v>1890</v>
      </c>
    </row>
    <row r="64" spans="1:2" x14ac:dyDescent="0.25">
      <c r="A64" s="31" t="s">
        <v>1840</v>
      </c>
      <c r="B64" s="31" t="s">
        <v>1884</v>
      </c>
    </row>
    <row r="65" spans="1:2" x14ac:dyDescent="0.25">
      <c r="A65" s="31" t="s">
        <v>1843</v>
      </c>
      <c r="B65" s="31" t="s">
        <v>1889</v>
      </c>
    </row>
    <row r="66" spans="1:2" x14ac:dyDescent="0.25">
      <c r="A66" s="31" t="s">
        <v>2175</v>
      </c>
      <c r="B66" s="31" t="s">
        <v>2176</v>
      </c>
    </row>
    <row r="67" spans="1:2" x14ac:dyDescent="0.25">
      <c r="A67" s="31" t="s">
        <v>1196</v>
      </c>
      <c r="B67" s="31" t="s">
        <v>304</v>
      </c>
    </row>
    <row r="68" spans="1:2" x14ac:dyDescent="0.25">
      <c r="A68" s="31" t="s">
        <v>1197</v>
      </c>
      <c r="B68" s="31" t="s">
        <v>194</v>
      </c>
    </row>
    <row r="69" spans="1:2" x14ac:dyDescent="0.25">
      <c r="A69" s="31" t="s">
        <v>1198</v>
      </c>
      <c r="B69" s="31" t="s">
        <v>415</v>
      </c>
    </row>
    <row r="70" spans="1:2" x14ac:dyDescent="0.25">
      <c r="A70" s="31" t="s">
        <v>1199</v>
      </c>
      <c r="B70" s="31" t="s">
        <v>138</v>
      </c>
    </row>
    <row r="71" spans="1:2" x14ac:dyDescent="0.25">
      <c r="A71" s="31" t="s">
        <v>1866</v>
      </c>
      <c r="B71" s="31" t="s">
        <v>1911</v>
      </c>
    </row>
    <row r="72" spans="1:2" x14ac:dyDescent="0.25">
      <c r="A72" s="31" t="s">
        <v>1200</v>
      </c>
      <c r="B72" s="31" t="s">
        <v>683</v>
      </c>
    </row>
    <row r="73" spans="1:2" x14ac:dyDescent="0.25">
      <c r="A73" s="31" t="s">
        <v>1878</v>
      </c>
      <c r="B73" s="31" t="s">
        <v>1923</v>
      </c>
    </row>
    <row r="74" spans="1:2" x14ac:dyDescent="0.25">
      <c r="A74" s="31" t="s">
        <v>1201</v>
      </c>
      <c r="B74" s="31" t="s">
        <v>184</v>
      </c>
    </row>
    <row r="75" spans="1:2" x14ac:dyDescent="0.25">
      <c r="A75" s="31" t="s">
        <v>1202</v>
      </c>
      <c r="B75" s="31" t="s">
        <v>215</v>
      </c>
    </row>
    <row r="76" spans="1:2" x14ac:dyDescent="0.25">
      <c r="A76" s="31" t="s">
        <v>1203</v>
      </c>
      <c r="B76" s="31" t="s">
        <v>426</v>
      </c>
    </row>
    <row r="77" spans="1:2" x14ac:dyDescent="0.25">
      <c r="A77" s="31" t="s">
        <v>1204</v>
      </c>
      <c r="B77" s="31" t="s">
        <v>640</v>
      </c>
    </row>
    <row r="78" spans="1:2" x14ac:dyDescent="0.25">
      <c r="A78" s="31" t="s">
        <v>1205</v>
      </c>
      <c r="B78" s="31" t="s">
        <v>224</v>
      </c>
    </row>
    <row r="79" spans="1:2" x14ac:dyDescent="0.25">
      <c r="A79" s="31" t="s">
        <v>1206</v>
      </c>
      <c r="B79" s="31" t="s">
        <v>55</v>
      </c>
    </row>
    <row r="80" spans="1:2" x14ac:dyDescent="0.25">
      <c r="A80" s="31" t="s">
        <v>1207</v>
      </c>
      <c r="B80" s="31" t="s">
        <v>374</v>
      </c>
    </row>
    <row r="81" spans="1:2" x14ac:dyDescent="0.25">
      <c r="A81" s="31" t="s">
        <v>1208</v>
      </c>
      <c r="B81" s="31" t="s">
        <v>580</v>
      </c>
    </row>
    <row r="82" spans="1:2" x14ac:dyDescent="0.25">
      <c r="A82" s="31" t="s">
        <v>1209</v>
      </c>
      <c r="B82" s="31" t="s">
        <v>442</v>
      </c>
    </row>
    <row r="83" spans="1:2" x14ac:dyDescent="0.25">
      <c r="A83" s="31" t="s">
        <v>1210</v>
      </c>
      <c r="B83" s="31" t="s">
        <v>160</v>
      </c>
    </row>
    <row r="84" spans="1:2" x14ac:dyDescent="0.25">
      <c r="A84" s="31" t="s">
        <v>1211</v>
      </c>
      <c r="B84" s="31" t="s">
        <v>238</v>
      </c>
    </row>
    <row r="85" spans="1:2" x14ac:dyDescent="0.25">
      <c r="A85" s="31" t="s">
        <v>1212</v>
      </c>
      <c r="B85" s="31" t="s">
        <v>510</v>
      </c>
    </row>
    <row r="86" spans="1:2" x14ac:dyDescent="0.25">
      <c r="A86" s="31" t="s">
        <v>2172</v>
      </c>
      <c r="B86" s="31" t="s">
        <v>2174</v>
      </c>
    </row>
    <row r="87" spans="1:2" x14ac:dyDescent="0.25">
      <c r="A87" s="31" t="s">
        <v>1213</v>
      </c>
      <c r="B87" s="31" t="s">
        <v>676</v>
      </c>
    </row>
    <row r="88" spans="1:2" x14ac:dyDescent="0.25">
      <c r="A88" s="31" t="s">
        <v>1214</v>
      </c>
      <c r="B88" s="31" t="s">
        <v>272</v>
      </c>
    </row>
    <row r="89" spans="1:2" x14ac:dyDescent="0.25">
      <c r="A89" s="31" t="s">
        <v>1861</v>
      </c>
      <c r="B89" s="31" t="s">
        <v>1908</v>
      </c>
    </row>
    <row r="90" spans="1:2" x14ac:dyDescent="0.25">
      <c r="A90" s="31" t="s">
        <v>1849</v>
      </c>
      <c r="B90" s="31" t="s">
        <v>1896</v>
      </c>
    </row>
    <row r="91" spans="1:2" x14ac:dyDescent="0.25">
      <c r="A91" s="31" t="s">
        <v>1215</v>
      </c>
      <c r="B91" s="31" t="s">
        <v>397</v>
      </c>
    </row>
    <row r="92" spans="1:2" x14ac:dyDescent="0.25">
      <c r="A92" s="31" t="s">
        <v>2021</v>
      </c>
      <c r="B92" s="31" t="s">
        <v>2019</v>
      </c>
    </row>
    <row r="93" spans="1:2" x14ac:dyDescent="0.25">
      <c r="A93" s="31" t="s">
        <v>1216</v>
      </c>
      <c r="B93" s="31" t="s">
        <v>227</v>
      </c>
    </row>
    <row r="94" spans="1:2" x14ac:dyDescent="0.25">
      <c r="A94" s="31" t="s">
        <v>1217</v>
      </c>
      <c r="B94" s="31" t="s">
        <v>517</v>
      </c>
    </row>
    <row r="95" spans="1:2" x14ac:dyDescent="0.25">
      <c r="A95" s="31" t="s">
        <v>1218</v>
      </c>
      <c r="B95" s="31" t="s">
        <v>585</v>
      </c>
    </row>
    <row r="96" spans="1:2" x14ac:dyDescent="0.25">
      <c r="A96" s="31" t="s">
        <v>1219</v>
      </c>
      <c r="B96" s="31" t="s">
        <v>738</v>
      </c>
    </row>
    <row r="97" spans="1:2" x14ac:dyDescent="0.25">
      <c r="A97" s="31" t="s">
        <v>1220</v>
      </c>
      <c r="B97" s="31" t="s">
        <v>465</v>
      </c>
    </row>
    <row r="98" spans="1:2" x14ac:dyDescent="0.25">
      <c r="A98" s="31" t="s">
        <v>1845</v>
      </c>
      <c r="B98" s="31" t="s">
        <v>1891</v>
      </c>
    </row>
    <row r="99" spans="1:2" x14ac:dyDescent="0.25">
      <c r="A99" s="31" t="s">
        <v>1221</v>
      </c>
      <c r="B99" s="31" t="s">
        <v>437</v>
      </c>
    </row>
    <row r="100" spans="1:2" x14ac:dyDescent="0.25">
      <c r="A100" s="31" t="s">
        <v>1222</v>
      </c>
      <c r="B100" s="31" t="s">
        <v>582</v>
      </c>
    </row>
    <row r="101" spans="1:2" x14ac:dyDescent="0.25">
      <c r="A101" s="31" t="s">
        <v>1853</v>
      </c>
      <c r="B101" s="31" t="s">
        <v>1901</v>
      </c>
    </row>
    <row r="102" spans="1:2" x14ac:dyDescent="0.25">
      <c r="A102" s="31" t="s">
        <v>1858</v>
      </c>
      <c r="B102" s="31" t="s">
        <v>1905</v>
      </c>
    </row>
    <row r="103" spans="1:2" x14ac:dyDescent="0.25">
      <c r="A103" s="31" t="s">
        <v>1847</v>
      </c>
      <c r="B103" s="31" t="s">
        <v>1894</v>
      </c>
    </row>
    <row r="104" spans="1:2" x14ac:dyDescent="0.25">
      <c r="A104" s="31" t="s">
        <v>1854</v>
      </c>
      <c r="B104" s="31" t="s">
        <v>1902</v>
      </c>
    </row>
    <row r="105" spans="1:2" x14ac:dyDescent="0.25">
      <c r="A105" s="31" t="s">
        <v>1864</v>
      </c>
      <c r="B105" s="31" t="s">
        <v>1910</v>
      </c>
    </row>
    <row r="106" spans="1:2" x14ac:dyDescent="0.25">
      <c r="A106" s="31" t="s">
        <v>1852</v>
      </c>
      <c r="B106" s="31" t="s">
        <v>1900</v>
      </c>
    </row>
    <row r="107" spans="1:2" x14ac:dyDescent="0.25">
      <c r="A107" s="31" t="s">
        <v>1851</v>
      </c>
      <c r="B107" s="31" t="s">
        <v>1899</v>
      </c>
    </row>
    <row r="108" spans="1:2" x14ac:dyDescent="0.25">
      <c r="A108" s="31" t="s">
        <v>1223</v>
      </c>
      <c r="B108" s="31" t="s">
        <v>387</v>
      </c>
    </row>
  </sheetData>
  <autoFilter ref="A1:B105" xr:uid="{6F876A67-729E-4AEB-862F-F07E712B3F2D}">
    <sortState ref="A2:B108">
      <sortCondition ref="A1:A105"/>
    </sortState>
  </autoFilter>
  <sortState ref="A2:B832">
    <sortCondition ref="A1"/>
  </sortState>
  <phoneticPr fontId="9" type="noConversion"/>
  <hyperlinks>
    <hyperlink ref="A86" r:id="rId1" display="http://pesdb.net/pes2020/?all=1&amp;featured=0&amp;club_team=%22S%C3%83O%20PAULO%22&amp;sort=club_number&amp;order=a" xr:uid="{6E725221-2F9C-4271-A59D-9C160E8B8202}"/>
    <hyperlink ref="A66" r:id="rId2" display="http://pesdb.net/pes2020/?all=1&amp;featured=0&amp;club_team=%22MEDELL%C3%8DN%20RA%22&amp;sort=club_number&amp;order=a" xr:uid="{D8221BF5-ABFA-4DAF-94ED-F2792DDE4E6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2020-01-19T05:15:32Z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