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Develop\projects\go\src\pes2020\"/>
    </mc:Choice>
  </mc:AlternateContent>
  <xr:revisionPtr revIDLastSave="0" documentId="13_ncr:1_{90F9A244-FCA6-4D82-99CC-5A2D9E4B92C5}" xr6:coauthVersionLast="45" xr6:coauthVersionMax="45" xr10:uidLastSave="{00000000-0000-0000-0000-000000000000}"/>
  <bookViews>
    <workbookView xWindow="-109" yWindow="-109" windowWidth="23452" windowHeight="12682" tabRatio="747" xr2:uid="{00000000-000D-0000-FFFF-FFFF00000000}"/>
  </bookViews>
  <sheets>
    <sheet name="1级数据" sheetId="6" r:id="rId1"/>
    <sheet name="精英球员" sheetId="24" r:id="rId2"/>
    <sheet name="球员" sheetId="8" r:id="rId3"/>
    <sheet name="统计1" sheetId="27" r:id="rId4"/>
    <sheet name="统计2" sheetId="22" r:id="rId5"/>
    <sheet name="雷达图1" sheetId="20" r:id="rId6"/>
    <sheet name="雷达图2" sheetId="25" r:id="rId7"/>
    <sheet name="联赛" sheetId="2" r:id="rId8"/>
    <sheet name="球队" sheetId="29" r:id="rId9"/>
    <sheet name="国家" sheetId="4" r:id="rId10"/>
    <sheet name="成长" sheetId="31" r:id="rId11"/>
  </sheets>
  <definedNames>
    <definedName name="_xlnm._FilterDatabase" localSheetId="0" hidden="1">'1级数据'!$A$1:$AR$632</definedName>
    <definedName name="_xlnm._FilterDatabase" localSheetId="10" hidden="1">成长!$A$1:$F$91</definedName>
    <definedName name="_xlnm._FilterDatabase" localSheetId="9" hidden="1">国家!$A$1:$B$78</definedName>
    <definedName name="_xlnm._FilterDatabase" localSheetId="1" hidden="1">精英球员!$A$1:$AR$131</definedName>
    <definedName name="_xlnm._FilterDatabase" localSheetId="5" hidden="1">雷达图1!$A$1:$K$652</definedName>
    <definedName name="_xlnm._FilterDatabase" localSheetId="6" hidden="1">雷达图2!$A$1:$K$91</definedName>
    <definedName name="_xlnm._FilterDatabase" localSheetId="7" hidden="1">联赛!$A$1:$B$18</definedName>
    <definedName name="_xlnm._FilterDatabase" localSheetId="8" hidden="1">球队!$A$1:$B$105</definedName>
    <definedName name="_xlnm._FilterDatabase" localSheetId="2" hidden="1">球员!$A$1:$F$384</definedName>
  </definedNames>
  <calcPr calcId="181029" concurrentCalc="0"/>
  <pivotCaches>
    <pivotCache cacheId="0" r:id="rId12"/>
    <pivotCache cacheId="1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94" i="8" l="1"/>
  <c r="A121" i="8"/>
  <c r="A348" i="8"/>
  <c r="A294" i="8"/>
  <c r="A292" i="8"/>
  <c r="A252" i="8"/>
  <c r="A27" i="8"/>
  <c r="A19" i="8"/>
  <c r="A184" i="8"/>
  <c r="A185" i="8"/>
  <c r="A200" i="8"/>
  <c r="A214" i="8"/>
  <c r="A232" i="8"/>
  <c r="A233" i="8"/>
  <c r="A236" i="8"/>
  <c r="A247" i="8"/>
  <c r="A277" i="8"/>
  <c r="A296" i="8"/>
  <c r="A300" i="8"/>
  <c r="A305" i="8"/>
  <c r="A307" i="8"/>
  <c r="A312" i="8"/>
  <c r="A322" i="8"/>
  <c r="A328" i="8"/>
  <c r="A334" i="8"/>
  <c r="A340" i="8"/>
  <c r="A382" i="8"/>
  <c r="A384" i="8"/>
  <c r="A390" i="8"/>
  <c r="A6" i="8"/>
  <c r="A7" i="8"/>
  <c r="A10" i="8"/>
  <c r="A11" i="8"/>
  <c r="A12" i="8"/>
  <c r="A13" i="8"/>
  <c r="A16" i="8"/>
  <c r="A17" i="8"/>
  <c r="A18" i="8"/>
  <c r="A21" i="8"/>
  <c r="A22" i="8"/>
  <c r="A23" i="8"/>
  <c r="A24" i="8"/>
  <c r="A25" i="8"/>
  <c r="A26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6" i="8"/>
  <c r="A187" i="8"/>
  <c r="A188" i="8"/>
  <c r="A189" i="8"/>
  <c r="A190" i="8"/>
  <c r="A191" i="8"/>
  <c r="A192" i="8"/>
  <c r="A193" i="8"/>
  <c r="A195" i="8"/>
  <c r="A196" i="8"/>
  <c r="A197" i="8"/>
  <c r="A198" i="8"/>
  <c r="A199" i="8"/>
  <c r="A201" i="8"/>
  <c r="A202" i="8"/>
  <c r="A203" i="8"/>
  <c r="A204" i="8"/>
  <c r="A205" i="8"/>
  <c r="A206" i="8"/>
  <c r="A207" i="8"/>
  <c r="A209" i="8"/>
  <c r="A210" i="8"/>
  <c r="A211" i="8"/>
  <c r="A212" i="8"/>
  <c r="A213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4" i="8"/>
  <c r="A235" i="8"/>
  <c r="A237" i="8"/>
  <c r="A238" i="8"/>
  <c r="A239" i="8"/>
  <c r="A240" i="8"/>
  <c r="A241" i="8"/>
  <c r="A242" i="8"/>
  <c r="A243" i="8"/>
  <c r="A244" i="8"/>
  <c r="A245" i="8"/>
  <c r="A246" i="8"/>
  <c r="A248" i="8"/>
  <c r="A249" i="8"/>
  <c r="A250" i="8"/>
  <c r="A251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8" i="8"/>
  <c r="A279" i="8"/>
  <c r="A280" i="8"/>
  <c r="A281" i="8"/>
  <c r="A282" i="8"/>
  <c r="A283" i="8"/>
  <c r="A284" i="8"/>
  <c r="A285" i="8"/>
  <c r="A287" i="8"/>
  <c r="A288" i="8"/>
  <c r="A289" i="8"/>
  <c r="A290" i="8"/>
  <c r="A291" i="8"/>
  <c r="A293" i="8"/>
  <c r="A295" i="8"/>
  <c r="A297" i="8"/>
  <c r="A298" i="8"/>
  <c r="A299" i="8"/>
  <c r="A301" i="8"/>
  <c r="A302" i="8"/>
  <c r="A303" i="8"/>
  <c r="A304" i="8"/>
  <c r="A306" i="8"/>
  <c r="A308" i="8"/>
  <c r="A309" i="8"/>
  <c r="A310" i="8"/>
  <c r="A311" i="8"/>
  <c r="A313" i="8"/>
  <c r="A314" i="8"/>
  <c r="A315" i="8"/>
  <c r="A316" i="8"/>
  <c r="A317" i="8"/>
  <c r="A318" i="8"/>
  <c r="A319" i="8"/>
  <c r="A320" i="8"/>
  <c r="A321" i="8"/>
  <c r="A323" i="8"/>
  <c r="A324" i="8"/>
  <c r="A325" i="8"/>
  <c r="A326" i="8"/>
  <c r="A327" i="8"/>
  <c r="A329" i="8"/>
  <c r="A330" i="8"/>
  <c r="A331" i="8"/>
  <c r="A332" i="8"/>
  <c r="A333" i="8"/>
  <c r="A335" i="8"/>
  <c r="A336" i="8"/>
  <c r="A337" i="8"/>
  <c r="A338" i="8"/>
  <c r="A339" i="8"/>
  <c r="A341" i="8"/>
  <c r="A342" i="8"/>
  <c r="A343" i="8"/>
  <c r="A344" i="8"/>
  <c r="A345" i="8"/>
  <c r="A346" i="8"/>
  <c r="A347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3" i="8"/>
  <c r="A385" i="8"/>
  <c r="A386" i="8"/>
  <c r="A387" i="8"/>
  <c r="A388" i="8"/>
  <c r="A389" i="8"/>
  <c r="A391" i="8"/>
  <c r="A392" i="8"/>
  <c r="A393" i="8"/>
  <c r="A394" i="8"/>
  <c r="A395" i="8"/>
  <c r="A396" i="8"/>
  <c r="A397" i="8"/>
  <c r="A2" i="8"/>
  <c r="A3" i="8"/>
  <c r="A4" i="8"/>
  <c r="A5" i="8"/>
  <c r="A8" i="8"/>
  <c r="A9" i="8"/>
  <c r="A14" i="8"/>
  <c r="A15" i="8"/>
  <c r="A20" i="8"/>
  <c r="A208" i="8"/>
  <c r="A286" i="8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2" i="24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2" i="6"/>
  <c r="D92" i="25"/>
  <c r="E92" i="25"/>
  <c r="F92" i="25"/>
  <c r="G92" i="25"/>
  <c r="H92" i="25"/>
  <c r="I92" i="25"/>
  <c r="J92" i="25"/>
  <c r="K92" i="25"/>
  <c r="D93" i="25"/>
  <c r="E93" i="25"/>
  <c r="F93" i="25"/>
  <c r="G93" i="25"/>
  <c r="H93" i="25"/>
  <c r="I93" i="25"/>
  <c r="J93" i="25"/>
  <c r="K93" i="25"/>
  <c r="D94" i="25"/>
  <c r="E94" i="25"/>
  <c r="F94" i="25"/>
  <c r="G94" i="25"/>
  <c r="H94" i="25"/>
  <c r="I94" i="25"/>
  <c r="J94" i="25"/>
  <c r="K94" i="25"/>
  <c r="D95" i="25"/>
  <c r="E95" i="25"/>
  <c r="F95" i="25"/>
  <c r="G95" i="25"/>
  <c r="H95" i="25"/>
  <c r="I95" i="25"/>
  <c r="J95" i="25"/>
  <c r="K95" i="25"/>
  <c r="D96" i="25"/>
  <c r="E96" i="25"/>
  <c r="F96" i="25"/>
  <c r="G96" i="25"/>
  <c r="H96" i="25"/>
  <c r="I96" i="25"/>
  <c r="J96" i="25"/>
  <c r="K96" i="25"/>
  <c r="D97" i="25"/>
  <c r="E97" i="25"/>
  <c r="F97" i="25"/>
  <c r="G97" i="25"/>
  <c r="H97" i="25"/>
  <c r="I97" i="25"/>
  <c r="J97" i="25"/>
  <c r="K97" i="25"/>
  <c r="D98" i="25"/>
  <c r="E98" i="25"/>
  <c r="F98" i="25"/>
  <c r="G98" i="25"/>
  <c r="H98" i="25"/>
  <c r="I98" i="25"/>
  <c r="J98" i="25"/>
  <c r="K98" i="25"/>
  <c r="D99" i="25"/>
  <c r="E99" i="25"/>
  <c r="F99" i="25"/>
  <c r="G99" i="25"/>
  <c r="H99" i="25"/>
  <c r="I99" i="25"/>
  <c r="J99" i="25"/>
  <c r="K99" i="25"/>
  <c r="D100" i="25"/>
  <c r="E100" i="25"/>
  <c r="F100" i="25"/>
  <c r="G100" i="25"/>
  <c r="H100" i="25"/>
  <c r="I100" i="25"/>
  <c r="J100" i="25"/>
  <c r="K100" i="25"/>
  <c r="D101" i="25"/>
  <c r="E101" i="25"/>
  <c r="F101" i="25"/>
  <c r="G101" i="25"/>
  <c r="H101" i="25"/>
  <c r="I101" i="25"/>
  <c r="J101" i="25"/>
  <c r="K101" i="25"/>
  <c r="D102" i="25"/>
  <c r="E102" i="25"/>
  <c r="F102" i="25"/>
  <c r="G102" i="25"/>
  <c r="H102" i="25"/>
  <c r="I102" i="25"/>
  <c r="J102" i="25"/>
  <c r="K102" i="25"/>
  <c r="D103" i="25"/>
  <c r="E103" i="25"/>
  <c r="F103" i="25"/>
  <c r="G103" i="25"/>
  <c r="H103" i="25"/>
  <c r="I103" i="25"/>
  <c r="J103" i="25"/>
  <c r="K103" i="25"/>
  <c r="D104" i="25"/>
  <c r="E104" i="25"/>
  <c r="F104" i="25"/>
  <c r="G104" i="25"/>
  <c r="H104" i="25"/>
  <c r="I104" i="25"/>
  <c r="J104" i="25"/>
  <c r="K104" i="25"/>
  <c r="D105" i="25"/>
  <c r="E105" i="25"/>
  <c r="F105" i="25"/>
  <c r="G105" i="25"/>
  <c r="H105" i="25"/>
  <c r="I105" i="25"/>
  <c r="J105" i="25"/>
  <c r="K105" i="25"/>
  <c r="D106" i="25"/>
  <c r="E106" i="25"/>
  <c r="F106" i="25"/>
  <c r="G106" i="25"/>
  <c r="H106" i="25"/>
  <c r="I106" i="25"/>
  <c r="J106" i="25"/>
  <c r="K106" i="25"/>
  <c r="D107" i="25"/>
  <c r="E107" i="25"/>
  <c r="F107" i="25"/>
  <c r="G107" i="25"/>
  <c r="H107" i="25"/>
  <c r="I107" i="25"/>
  <c r="J107" i="25"/>
  <c r="K107" i="25"/>
  <c r="D108" i="25"/>
  <c r="E108" i="25"/>
  <c r="F108" i="25"/>
  <c r="G108" i="25"/>
  <c r="H108" i="25"/>
  <c r="I108" i="25"/>
  <c r="J108" i="25"/>
  <c r="K108" i="25"/>
  <c r="D109" i="25"/>
  <c r="E109" i="25"/>
  <c r="F109" i="25"/>
  <c r="G109" i="25"/>
  <c r="H109" i="25"/>
  <c r="I109" i="25"/>
  <c r="J109" i="25"/>
  <c r="K109" i="25"/>
  <c r="D110" i="25"/>
  <c r="E110" i="25"/>
  <c r="F110" i="25"/>
  <c r="G110" i="25"/>
  <c r="H110" i="25"/>
  <c r="I110" i="25"/>
  <c r="J110" i="25"/>
  <c r="K110" i="25"/>
  <c r="D111" i="25"/>
  <c r="E111" i="25"/>
  <c r="F111" i="25"/>
  <c r="G111" i="25"/>
  <c r="H111" i="25"/>
  <c r="I111" i="25"/>
  <c r="J111" i="25"/>
  <c r="K111" i="25"/>
  <c r="D112" i="25"/>
  <c r="E112" i="25"/>
  <c r="F112" i="25"/>
  <c r="G112" i="25"/>
  <c r="H112" i="25"/>
  <c r="I112" i="25"/>
  <c r="J112" i="25"/>
  <c r="K112" i="25"/>
  <c r="D113" i="25"/>
  <c r="E113" i="25"/>
  <c r="F113" i="25"/>
  <c r="G113" i="25"/>
  <c r="H113" i="25"/>
  <c r="I113" i="25"/>
  <c r="J113" i="25"/>
  <c r="K113" i="25"/>
  <c r="D114" i="25"/>
  <c r="E114" i="25"/>
  <c r="F114" i="25"/>
  <c r="G114" i="25"/>
  <c r="H114" i="25"/>
  <c r="I114" i="25"/>
  <c r="J114" i="25"/>
  <c r="K114" i="25"/>
  <c r="D115" i="25"/>
  <c r="E115" i="25"/>
  <c r="F115" i="25"/>
  <c r="G115" i="25"/>
  <c r="H115" i="25"/>
  <c r="I115" i="25"/>
  <c r="J115" i="25"/>
  <c r="K115" i="25"/>
  <c r="D116" i="25"/>
  <c r="E116" i="25"/>
  <c r="F116" i="25"/>
  <c r="G116" i="25"/>
  <c r="H116" i="25"/>
  <c r="I116" i="25"/>
  <c r="J116" i="25"/>
  <c r="K116" i="25"/>
  <c r="D117" i="25"/>
  <c r="E117" i="25"/>
  <c r="F117" i="25"/>
  <c r="G117" i="25"/>
  <c r="H117" i="25"/>
  <c r="I117" i="25"/>
  <c r="J117" i="25"/>
  <c r="K117" i="25"/>
  <c r="D118" i="25"/>
  <c r="E118" i="25"/>
  <c r="F118" i="25"/>
  <c r="G118" i="25"/>
  <c r="H118" i="25"/>
  <c r="I118" i="25"/>
  <c r="J118" i="25"/>
  <c r="K118" i="25"/>
  <c r="D119" i="25"/>
  <c r="E119" i="25"/>
  <c r="F119" i="25"/>
  <c r="G119" i="25"/>
  <c r="H119" i="25"/>
  <c r="I119" i="25"/>
  <c r="J119" i="25"/>
  <c r="K119" i="25"/>
  <c r="D120" i="25"/>
  <c r="E120" i="25"/>
  <c r="F120" i="25"/>
  <c r="G120" i="25"/>
  <c r="H120" i="25"/>
  <c r="I120" i="25"/>
  <c r="J120" i="25"/>
  <c r="K120" i="25"/>
  <c r="D121" i="25"/>
  <c r="E121" i="25"/>
  <c r="F121" i="25"/>
  <c r="G121" i="25"/>
  <c r="H121" i="25"/>
  <c r="I121" i="25"/>
  <c r="J121" i="25"/>
  <c r="K121" i="25"/>
  <c r="D122" i="25"/>
  <c r="E122" i="25"/>
  <c r="F122" i="25"/>
  <c r="G122" i="25"/>
  <c r="H122" i="25"/>
  <c r="I122" i="25"/>
  <c r="J122" i="25"/>
  <c r="K122" i="25"/>
  <c r="D123" i="25"/>
  <c r="E123" i="25"/>
  <c r="F123" i="25"/>
  <c r="G123" i="25"/>
  <c r="H123" i="25"/>
  <c r="I123" i="25"/>
  <c r="J123" i="25"/>
  <c r="K123" i="25"/>
  <c r="D124" i="25"/>
  <c r="E124" i="25"/>
  <c r="F124" i="25"/>
  <c r="G124" i="25"/>
  <c r="H124" i="25"/>
  <c r="I124" i="25"/>
  <c r="J124" i="25"/>
  <c r="K124" i="25"/>
  <c r="D125" i="25"/>
  <c r="E125" i="25"/>
  <c r="F125" i="25"/>
  <c r="G125" i="25"/>
  <c r="H125" i="25"/>
  <c r="I125" i="25"/>
  <c r="J125" i="25"/>
  <c r="K125" i="25"/>
  <c r="D126" i="25"/>
  <c r="E126" i="25"/>
  <c r="F126" i="25"/>
  <c r="G126" i="25"/>
  <c r="H126" i="25"/>
  <c r="I126" i="25"/>
  <c r="J126" i="25"/>
  <c r="K126" i="25"/>
  <c r="D127" i="25"/>
  <c r="E127" i="25"/>
  <c r="F127" i="25"/>
  <c r="G127" i="25"/>
  <c r="H127" i="25"/>
  <c r="I127" i="25"/>
  <c r="J127" i="25"/>
  <c r="K127" i="25"/>
  <c r="D128" i="25"/>
  <c r="E128" i="25"/>
  <c r="F128" i="25"/>
  <c r="G128" i="25"/>
  <c r="H128" i="25"/>
  <c r="I128" i="25"/>
  <c r="J128" i="25"/>
  <c r="K128" i="25"/>
  <c r="D129" i="25"/>
  <c r="E129" i="25"/>
  <c r="F129" i="25"/>
  <c r="G129" i="25"/>
  <c r="H129" i="25"/>
  <c r="I129" i="25"/>
  <c r="J129" i="25"/>
  <c r="K129" i="25"/>
  <c r="D130" i="25"/>
  <c r="E130" i="25"/>
  <c r="F130" i="25"/>
  <c r="G130" i="25"/>
  <c r="H130" i="25"/>
  <c r="I130" i="25"/>
  <c r="J130" i="25"/>
  <c r="K130" i="25"/>
  <c r="B99" i="25"/>
  <c r="C99" i="25"/>
  <c r="B100" i="25"/>
  <c r="C100" i="25"/>
  <c r="B101" i="25"/>
  <c r="C101" i="25"/>
  <c r="B102" i="25"/>
  <c r="C102" i="25"/>
  <c r="B103" i="25"/>
  <c r="C103" i="25"/>
  <c r="B104" i="25"/>
  <c r="C104" i="25"/>
  <c r="B105" i="25"/>
  <c r="C105" i="25"/>
  <c r="B106" i="25"/>
  <c r="C106" i="25"/>
  <c r="B107" i="25"/>
  <c r="C107" i="25"/>
  <c r="B108" i="25"/>
  <c r="C108" i="25"/>
  <c r="B109" i="25"/>
  <c r="C109" i="25"/>
  <c r="B110" i="25"/>
  <c r="C110" i="25"/>
  <c r="B111" i="25"/>
  <c r="C111" i="25"/>
  <c r="B112" i="25"/>
  <c r="C112" i="25"/>
  <c r="B113" i="25"/>
  <c r="C113" i="25"/>
  <c r="B114" i="25"/>
  <c r="C114" i="25"/>
  <c r="B115" i="25"/>
  <c r="C115" i="25"/>
  <c r="B116" i="25"/>
  <c r="C116" i="25"/>
  <c r="B117" i="25"/>
  <c r="C117" i="25"/>
  <c r="B118" i="25"/>
  <c r="C118" i="25"/>
  <c r="B119" i="25"/>
  <c r="C119" i="25"/>
  <c r="B120" i="25"/>
  <c r="C120" i="25"/>
  <c r="B121" i="25"/>
  <c r="C121" i="25"/>
  <c r="B122" i="25"/>
  <c r="C122" i="25"/>
  <c r="B123" i="25"/>
  <c r="C123" i="25"/>
  <c r="B124" i="25"/>
  <c r="C124" i="25"/>
  <c r="B125" i="25"/>
  <c r="C125" i="25"/>
  <c r="B126" i="25"/>
  <c r="C126" i="25"/>
  <c r="B127" i="25"/>
  <c r="C127" i="25"/>
  <c r="B128" i="25"/>
  <c r="C128" i="25"/>
  <c r="B129" i="25"/>
  <c r="C129" i="25"/>
  <c r="B130" i="25"/>
  <c r="C130" i="25"/>
  <c r="B92" i="25"/>
  <c r="C92" i="25"/>
  <c r="B93" i="25"/>
  <c r="C93" i="25"/>
  <c r="B94" i="25"/>
  <c r="C94" i="25"/>
  <c r="B95" i="25"/>
  <c r="C95" i="25"/>
  <c r="B96" i="25"/>
  <c r="C96" i="25"/>
  <c r="B97" i="25"/>
  <c r="C97" i="25"/>
  <c r="B98" i="25"/>
  <c r="C98" i="25"/>
  <c r="K91" i="25"/>
  <c r="J91" i="25"/>
  <c r="I91" i="25"/>
  <c r="H91" i="25"/>
  <c r="G91" i="25"/>
  <c r="F91" i="25"/>
  <c r="E91" i="25"/>
  <c r="D91" i="25"/>
  <c r="C91" i="25"/>
  <c r="B91" i="25"/>
  <c r="K90" i="25"/>
  <c r="J90" i="25"/>
  <c r="I90" i="25"/>
  <c r="H90" i="25"/>
  <c r="G90" i="25"/>
  <c r="F90" i="25"/>
  <c r="E90" i="25"/>
  <c r="D90" i="25"/>
  <c r="C90" i="25"/>
  <c r="B90" i="25"/>
  <c r="K89" i="25"/>
  <c r="J89" i="25"/>
  <c r="I89" i="25"/>
  <c r="H89" i="25"/>
  <c r="G89" i="25"/>
  <c r="F89" i="25"/>
  <c r="E89" i="25"/>
  <c r="D89" i="25"/>
  <c r="C89" i="25"/>
  <c r="B89" i="25"/>
  <c r="K88" i="25"/>
  <c r="J88" i="25"/>
  <c r="I88" i="25"/>
  <c r="H88" i="25"/>
  <c r="G88" i="25"/>
  <c r="F88" i="25"/>
  <c r="E88" i="25"/>
  <c r="D88" i="25"/>
  <c r="C88" i="25"/>
  <c r="B88" i="25"/>
  <c r="K87" i="25"/>
  <c r="J87" i="25"/>
  <c r="I87" i="25"/>
  <c r="H87" i="25"/>
  <c r="G87" i="25"/>
  <c r="F87" i="25"/>
  <c r="E87" i="25"/>
  <c r="D87" i="25"/>
  <c r="C87" i="25"/>
  <c r="B87" i="25"/>
  <c r="K86" i="25"/>
  <c r="J86" i="25"/>
  <c r="I86" i="25"/>
  <c r="H86" i="25"/>
  <c r="G86" i="25"/>
  <c r="F86" i="25"/>
  <c r="E86" i="25"/>
  <c r="D86" i="25"/>
  <c r="C86" i="25"/>
  <c r="B86" i="25"/>
  <c r="K85" i="25"/>
  <c r="J85" i="25"/>
  <c r="I85" i="25"/>
  <c r="H85" i="25"/>
  <c r="G85" i="25"/>
  <c r="F85" i="25"/>
  <c r="E85" i="25"/>
  <c r="D85" i="25"/>
  <c r="C85" i="25"/>
  <c r="B85" i="25"/>
  <c r="K84" i="25"/>
  <c r="J84" i="25"/>
  <c r="I84" i="25"/>
  <c r="H84" i="25"/>
  <c r="G84" i="25"/>
  <c r="F84" i="25"/>
  <c r="E84" i="25"/>
  <c r="D84" i="25"/>
  <c r="C84" i="25"/>
  <c r="B84" i="25"/>
  <c r="K83" i="25"/>
  <c r="J83" i="25"/>
  <c r="I83" i="25"/>
  <c r="H83" i="25"/>
  <c r="G83" i="25"/>
  <c r="F83" i="25"/>
  <c r="E83" i="25"/>
  <c r="D83" i="25"/>
  <c r="C83" i="25"/>
  <c r="B83" i="25"/>
  <c r="K82" i="25"/>
  <c r="J82" i="25"/>
  <c r="I82" i="25"/>
  <c r="H82" i="25"/>
  <c r="G82" i="25"/>
  <c r="F82" i="25"/>
  <c r="E82" i="25"/>
  <c r="D82" i="25"/>
  <c r="C82" i="25"/>
  <c r="B82" i="25"/>
  <c r="K81" i="25"/>
  <c r="J81" i="25"/>
  <c r="I81" i="25"/>
  <c r="H81" i="25"/>
  <c r="G81" i="25"/>
  <c r="F81" i="25"/>
  <c r="E81" i="25"/>
  <c r="D81" i="25"/>
  <c r="C81" i="25"/>
  <c r="B81" i="25"/>
  <c r="K80" i="25"/>
  <c r="J80" i="25"/>
  <c r="I80" i="25"/>
  <c r="H80" i="25"/>
  <c r="G80" i="25"/>
  <c r="F80" i="25"/>
  <c r="E80" i="25"/>
  <c r="D80" i="25"/>
  <c r="C80" i="25"/>
  <c r="B80" i="25"/>
  <c r="K79" i="25"/>
  <c r="J79" i="25"/>
  <c r="I79" i="25"/>
  <c r="H79" i="25"/>
  <c r="G79" i="25"/>
  <c r="F79" i="25"/>
  <c r="E79" i="25"/>
  <c r="D79" i="25"/>
  <c r="C79" i="25"/>
  <c r="B79" i="25"/>
  <c r="K78" i="25"/>
  <c r="J78" i="25"/>
  <c r="I78" i="25"/>
  <c r="H78" i="25"/>
  <c r="G78" i="25"/>
  <c r="F78" i="25"/>
  <c r="E78" i="25"/>
  <c r="D78" i="25"/>
  <c r="C78" i="25"/>
  <c r="B78" i="25"/>
  <c r="K77" i="25"/>
  <c r="J77" i="25"/>
  <c r="I77" i="25"/>
  <c r="H77" i="25"/>
  <c r="G77" i="25"/>
  <c r="F77" i="25"/>
  <c r="E77" i="25"/>
  <c r="D77" i="25"/>
  <c r="C77" i="25"/>
  <c r="B77" i="25"/>
  <c r="K76" i="25"/>
  <c r="J76" i="25"/>
  <c r="I76" i="25"/>
  <c r="H76" i="25"/>
  <c r="G76" i="25"/>
  <c r="F76" i="25"/>
  <c r="E76" i="25"/>
  <c r="D76" i="25"/>
  <c r="C76" i="25"/>
  <c r="B76" i="25"/>
  <c r="K75" i="25"/>
  <c r="J75" i="25"/>
  <c r="I75" i="25"/>
  <c r="H75" i="25"/>
  <c r="G75" i="25"/>
  <c r="F75" i="25"/>
  <c r="E75" i="25"/>
  <c r="D75" i="25"/>
  <c r="C75" i="25"/>
  <c r="B75" i="25"/>
  <c r="K74" i="25"/>
  <c r="J74" i="25"/>
  <c r="I74" i="25"/>
  <c r="H74" i="25"/>
  <c r="G74" i="25"/>
  <c r="F74" i="25"/>
  <c r="E74" i="25"/>
  <c r="D74" i="25"/>
  <c r="C74" i="25"/>
  <c r="B74" i="25"/>
  <c r="K73" i="25"/>
  <c r="J73" i="25"/>
  <c r="I73" i="25"/>
  <c r="H73" i="25"/>
  <c r="G73" i="25"/>
  <c r="F73" i="25"/>
  <c r="E73" i="25"/>
  <c r="D73" i="25"/>
  <c r="C73" i="25"/>
  <c r="B73" i="25"/>
  <c r="K72" i="25"/>
  <c r="J72" i="25"/>
  <c r="I72" i="25"/>
  <c r="H72" i="25"/>
  <c r="G72" i="25"/>
  <c r="F72" i="25"/>
  <c r="E72" i="25"/>
  <c r="D72" i="25"/>
  <c r="C72" i="25"/>
  <c r="B72" i="25"/>
  <c r="K71" i="25"/>
  <c r="J71" i="25"/>
  <c r="I71" i="25"/>
  <c r="H71" i="25"/>
  <c r="G71" i="25"/>
  <c r="F71" i="25"/>
  <c r="E71" i="25"/>
  <c r="D71" i="25"/>
  <c r="C71" i="25"/>
  <c r="B71" i="25"/>
  <c r="K70" i="25"/>
  <c r="J70" i="25"/>
  <c r="I70" i="25"/>
  <c r="H70" i="25"/>
  <c r="G70" i="25"/>
  <c r="F70" i="25"/>
  <c r="E70" i="25"/>
  <c r="D70" i="25"/>
  <c r="C70" i="25"/>
  <c r="B70" i="25"/>
  <c r="K69" i="25"/>
  <c r="J69" i="25"/>
  <c r="I69" i="25"/>
  <c r="H69" i="25"/>
  <c r="G69" i="25"/>
  <c r="F69" i="25"/>
  <c r="E69" i="25"/>
  <c r="D69" i="25"/>
  <c r="C69" i="25"/>
  <c r="B69" i="25"/>
  <c r="K68" i="25"/>
  <c r="J68" i="25"/>
  <c r="I68" i="25"/>
  <c r="H68" i="25"/>
  <c r="G68" i="25"/>
  <c r="F68" i="25"/>
  <c r="E68" i="25"/>
  <c r="D68" i="25"/>
  <c r="C68" i="25"/>
  <c r="B68" i="25"/>
  <c r="K67" i="25"/>
  <c r="J67" i="25"/>
  <c r="I67" i="25"/>
  <c r="H67" i="25"/>
  <c r="G67" i="25"/>
  <c r="F67" i="25"/>
  <c r="E67" i="25"/>
  <c r="D67" i="25"/>
  <c r="C67" i="25"/>
  <c r="B67" i="25"/>
  <c r="K66" i="25"/>
  <c r="J66" i="25"/>
  <c r="I66" i="25"/>
  <c r="H66" i="25"/>
  <c r="G66" i="25"/>
  <c r="F66" i="25"/>
  <c r="E66" i="25"/>
  <c r="D66" i="25"/>
  <c r="C66" i="25"/>
  <c r="B66" i="25"/>
  <c r="K65" i="25"/>
  <c r="J65" i="25"/>
  <c r="I65" i="25"/>
  <c r="H65" i="25"/>
  <c r="G65" i="25"/>
  <c r="F65" i="25"/>
  <c r="E65" i="25"/>
  <c r="D65" i="25"/>
  <c r="C65" i="25"/>
  <c r="B65" i="25"/>
  <c r="K64" i="25"/>
  <c r="J64" i="25"/>
  <c r="I64" i="25"/>
  <c r="H64" i="25"/>
  <c r="G64" i="25"/>
  <c r="F64" i="25"/>
  <c r="E64" i="25"/>
  <c r="D64" i="25"/>
  <c r="C64" i="25"/>
  <c r="B64" i="25"/>
  <c r="K63" i="25"/>
  <c r="J63" i="25"/>
  <c r="I63" i="25"/>
  <c r="H63" i="25"/>
  <c r="G63" i="25"/>
  <c r="F63" i="25"/>
  <c r="E63" i="25"/>
  <c r="D63" i="25"/>
  <c r="C63" i="25"/>
  <c r="B63" i="25"/>
  <c r="K62" i="25"/>
  <c r="J62" i="25"/>
  <c r="I62" i="25"/>
  <c r="H62" i="25"/>
  <c r="G62" i="25"/>
  <c r="F62" i="25"/>
  <c r="E62" i="25"/>
  <c r="D62" i="25"/>
  <c r="C62" i="25"/>
  <c r="B62" i="25"/>
  <c r="K61" i="25"/>
  <c r="J61" i="25"/>
  <c r="I61" i="25"/>
  <c r="H61" i="25"/>
  <c r="G61" i="25"/>
  <c r="F61" i="25"/>
  <c r="E61" i="25"/>
  <c r="D61" i="25"/>
  <c r="C61" i="25"/>
  <c r="B61" i="25"/>
  <c r="K60" i="25"/>
  <c r="J60" i="25"/>
  <c r="I60" i="25"/>
  <c r="H60" i="25"/>
  <c r="G60" i="25"/>
  <c r="F60" i="25"/>
  <c r="E60" i="25"/>
  <c r="D60" i="25"/>
  <c r="C60" i="25"/>
  <c r="B60" i="25"/>
  <c r="K59" i="25"/>
  <c r="J59" i="25"/>
  <c r="I59" i="25"/>
  <c r="H59" i="25"/>
  <c r="G59" i="25"/>
  <c r="F59" i="25"/>
  <c r="E59" i="25"/>
  <c r="D59" i="25"/>
  <c r="C59" i="25"/>
  <c r="B59" i="25"/>
  <c r="K58" i="25"/>
  <c r="J58" i="25"/>
  <c r="I58" i="25"/>
  <c r="H58" i="25"/>
  <c r="G58" i="25"/>
  <c r="F58" i="25"/>
  <c r="E58" i="25"/>
  <c r="D58" i="25"/>
  <c r="C58" i="25"/>
  <c r="B58" i="25"/>
  <c r="K57" i="25"/>
  <c r="J57" i="25"/>
  <c r="I57" i="25"/>
  <c r="H57" i="25"/>
  <c r="G57" i="25"/>
  <c r="F57" i="25"/>
  <c r="E57" i="25"/>
  <c r="D57" i="25"/>
  <c r="C57" i="25"/>
  <c r="B57" i="25"/>
  <c r="K56" i="25"/>
  <c r="J56" i="25"/>
  <c r="I56" i="25"/>
  <c r="H56" i="25"/>
  <c r="G56" i="25"/>
  <c r="F56" i="25"/>
  <c r="E56" i="25"/>
  <c r="D56" i="25"/>
  <c r="C56" i="25"/>
  <c r="B56" i="25"/>
  <c r="K55" i="25"/>
  <c r="J55" i="25"/>
  <c r="I55" i="25"/>
  <c r="H55" i="25"/>
  <c r="G55" i="25"/>
  <c r="F55" i="25"/>
  <c r="E55" i="25"/>
  <c r="D55" i="25"/>
  <c r="C55" i="25"/>
  <c r="B55" i="25"/>
  <c r="K54" i="25"/>
  <c r="J54" i="25"/>
  <c r="I54" i="25"/>
  <c r="H54" i="25"/>
  <c r="G54" i="25"/>
  <c r="F54" i="25"/>
  <c r="E54" i="25"/>
  <c r="D54" i="25"/>
  <c r="C54" i="25"/>
  <c r="B54" i="25"/>
  <c r="K53" i="25"/>
  <c r="J53" i="25"/>
  <c r="I53" i="25"/>
  <c r="H53" i="25"/>
  <c r="G53" i="25"/>
  <c r="F53" i="25"/>
  <c r="E53" i="25"/>
  <c r="D53" i="25"/>
  <c r="C53" i="25"/>
  <c r="B53" i="25"/>
  <c r="K52" i="25"/>
  <c r="J52" i="25"/>
  <c r="I52" i="25"/>
  <c r="H52" i="25"/>
  <c r="G52" i="25"/>
  <c r="F52" i="25"/>
  <c r="E52" i="25"/>
  <c r="D52" i="25"/>
  <c r="C52" i="25"/>
  <c r="B52" i="25"/>
  <c r="K51" i="25"/>
  <c r="J51" i="25"/>
  <c r="I51" i="25"/>
  <c r="H51" i="25"/>
  <c r="G51" i="25"/>
  <c r="F51" i="25"/>
  <c r="E51" i="25"/>
  <c r="D51" i="25"/>
  <c r="C51" i="25"/>
  <c r="B51" i="25"/>
  <c r="K50" i="25"/>
  <c r="J50" i="25"/>
  <c r="I50" i="25"/>
  <c r="H50" i="25"/>
  <c r="G50" i="25"/>
  <c r="F50" i="25"/>
  <c r="E50" i="25"/>
  <c r="D50" i="25"/>
  <c r="C50" i="25"/>
  <c r="B50" i="25"/>
  <c r="K49" i="25"/>
  <c r="J49" i="25"/>
  <c r="I49" i="25"/>
  <c r="H49" i="25"/>
  <c r="G49" i="25"/>
  <c r="F49" i="25"/>
  <c r="E49" i="25"/>
  <c r="D49" i="25"/>
  <c r="C49" i="25"/>
  <c r="B49" i="25"/>
  <c r="K48" i="25"/>
  <c r="J48" i="25"/>
  <c r="I48" i="25"/>
  <c r="H48" i="25"/>
  <c r="G48" i="25"/>
  <c r="F48" i="25"/>
  <c r="E48" i="25"/>
  <c r="D48" i="25"/>
  <c r="C48" i="25"/>
  <c r="B48" i="25"/>
  <c r="K47" i="25"/>
  <c r="J47" i="25"/>
  <c r="I47" i="25"/>
  <c r="H47" i="25"/>
  <c r="G47" i="25"/>
  <c r="F47" i="25"/>
  <c r="E47" i="25"/>
  <c r="D47" i="25"/>
  <c r="C47" i="25"/>
  <c r="B47" i="25"/>
  <c r="K46" i="25"/>
  <c r="J46" i="25"/>
  <c r="I46" i="25"/>
  <c r="H46" i="25"/>
  <c r="G46" i="25"/>
  <c r="F46" i="25"/>
  <c r="E46" i="25"/>
  <c r="D46" i="25"/>
  <c r="C46" i="25"/>
  <c r="B46" i="25"/>
  <c r="K45" i="25"/>
  <c r="J45" i="25"/>
  <c r="I45" i="25"/>
  <c r="H45" i="25"/>
  <c r="G45" i="25"/>
  <c r="F45" i="25"/>
  <c r="E45" i="25"/>
  <c r="D45" i="25"/>
  <c r="C45" i="25"/>
  <c r="B45" i="25"/>
  <c r="K44" i="25"/>
  <c r="J44" i="25"/>
  <c r="I44" i="25"/>
  <c r="H44" i="25"/>
  <c r="G44" i="25"/>
  <c r="F44" i="25"/>
  <c r="E44" i="25"/>
  <c r="D44" i="25"/>
  <c r="C44" i="25"/>
  <c r="B44" i="25"/>
  <c r="K43" i="25"/>
  <c r="J43" i="25"/>
  <c r="I43" i="25"/>
  <c r="H43" i="25"/>
  <c r="G43" i="25"/>
  <c r="F43" i="25"/>
  <c r="E43" i="25"/>
  <c r="D43" i="25"/>
  <c r="C43" i="25"/>
  <c r="B43" i="25"/>
  <c r="K42" i="25"/>
  <c r="J42" i="25"/>
  <c r="I42" i="25"/>
  <c r="H42" i="25"/>
  <c r="G42" i="25"/>
  <c r="F42" i="25"/>
  <c r="E42" i="25"/>
  <c r="D42" i="25"/>
  <c r="C42" i="25"/>
  <c r="B42" i="25"/>
  <c r="K41" i="25"/>
  <c r="J41" i="25"/>
  <c r="I41" i="25"/>
  <c r="H41" i="25"/>
  <c r="G41" i="25"/>
  <c r="F41" i="25"/>
  <c r="E41" i="25"/>
  <c r="D41" i="25"/>
  <c r="C41" i="25"/>
  <c r="B41" i="25"/>
  <c r="K40" i="25"/>
  <c r="J40" i="25"/>
  <c r="I40" i="25"/>
  <c r="H40" i="25"/>
  <c r="G40" i="25"/>
  <c r="F40" i="25"/>
  <c r="E40" i="25"/>
  <c r="D40" i="25"/>
  <c r="C40" i="25"/>
  <c r="B40" i="25"/>
  <c r="K39" i="25"/>
  <c r="J39" i="25"/>
  <c r="I39" i="25"/>
  <c r="H39" i="25"/>
  <c r="G39" i="25"/>
  <c r="F39" i="25"/>
  <c r="E39" i="25"/>
  <c r="D39" i="25"/>
  <c r="C39" i="25"/>
  <c r="B39" i="25"/>
  <c r="K38" i="25"/>
  <c r="J38" i="25"/>
  <c r="I38" i="25"/>
  <c r="H38" i="25"/>
  <c r="G38" i="25"/>
  <c r="F38" i="25"/>
  <c r="E38" i="25"/>
  <c r="D38" i="25"/>
  <c r="C38" i="25"/>
  <c r="B38" i="25"/>
  <c r="K37" i="25"/>
  <c r="J37" i="25"/>
  <c r="I37" i="25"/>
  <c r="H37" i="25"/>
  <c r="G37" i="25"/>
  <c r="F37" i="25"/>
  <c r="E37" i="25"/>
  <c r="D37" i="25"/>
  <c r="C37" i="25"/>
  <c r="B37" i="25"/>
  <c r="K36" i="25"/>
  <c r="J36" i="25"/>
  <c r="I36" i="25"/>
  <c r="H36" i="25"/>
  <c r="G36" i="25"/>
  <c r="F36" i="25"/>
  <c r="E36" i="25"/>
  <c r="D36" i="25"/>
  <c r="C36" i="25"/>
  <c r="B36" i="25"/>
  <c r="K35" i="25"/>
  <c r="J35" i="25"/>
  <c r="I35" i="25"/>
  <c r="H35" i="25"/>
  <c r="G35" i="25"/>
  <c r="F35" i="25"/>
  <c r="E35" i="25"/>
  <c r="D35" i="25"/>
  <c r="C35" i="25"/>
  <c r="B35" i="25"/>
  <c r="K34" i="25"/>
  <c r="J34" i="25"/>
  <c r="I34" i="25"/>
  <c r="H34" i="25"/>
  <c r="G34" i="25"/>
  <c r="F34" i="25"/>
  <c r="E34" i="25"/>
  <c r="D34" i="25"/>
  <c r="C34" i="25"/>
  <c r="B34" i="25"/>
  <c r="K33" i="25"/>
  <c r="J33" i="25"/>
  <c r="I33" i="25"/>
  <c r="H33" i="25"/>
  <c r="G33" i="25"/>
  <c r="F33" i="25"/>
  <c r="E33" i="25"/>
  <c r="D33" i="25"/>
  <c r="C33" i="25"/>
  <c r="B33" i="25"/>
  <c r="K32" i="25"/>
  <c r="J32" i="25"/>
  <c r="I32" i="25"/>
  <c r="H32" i="25"/>
  <c r="G32" i="25"/>
  <c r="F32" i="25"/>
  <c r="E32" i="25"/>
  <c r="D32" i="25"/>
  <c r="C32" i="25"/>
  <c r="B32" i="25"/>
  <c r="K31" i="25"/>
  <c r="J31" i="25"/>
  <c r="I31" i="25"/>
  <c r="H31" i="25"/>
  <c r="G31" i="25"/>
  <c r="F31" i="25"/>
  <c r="E31" i="25"/>
  <c r="D31" i="25"/>
  <c r="C31" i="25"/>
  <c r="B31" i="25"/>
  <c r="K30" i="25"/>
  <c r="J30" i="25"/>
  <c r="I30" i="25"/>
  <c r="H30" i="25"/>
  <c r="G30" i="25"/>
  <c r="F30" i="25"/>
  <c r="E30" i="25"/>
  <c r="D30" i="25"/>
  <c r="C30" i="25"/>
  <c r="B30" i="25"/>
  <c r="K29" i="25"/>
  <c r="J29" i="25"/>
  <c r="I29" i="25"/>
  <c r="H29" i="25"/>
  <c r="G29" i="25"/>
  <c r="F29" i="25"/>
  <c r="E29" i="25"/>
  <c r="D29" i="25"/>
  <c r="C29" i="25"/>
  <c r="B29" i="25"/>
  <c r="K28" i="25"/>
  <c r="J28" i="25"/>
  <c r="I28" i="25"/>
  <c r="H28" i="25"/>
  <c r="G28" i="25"/>
  <c r="F28" i="25"/>
  <c r="E28" i="25"/>
  <c r="D28" i="25"/>
  <c r="C28" i="25"/>
  <c r="B28" i="25"/>
  <c r="K27" i="25"/>
  <c r="J27" i="25"/>
  <c r="I27" i="25"/>
  <c r="H27" i="25"/>
  <c r="G27" i="25"/>
  <c r="F27" i="25"/>
  <c r="E27" i="25"/>
  <c r="D27" i="25"/>
  <c r="C27" i="25"/>
  <c r="B27" i="25"/>
  <c r="K26" i="25"/>
  <c r="J26" i="25"/>
  <c r="I26" i="25"/>
  <c r="H26" i="25"/>
  <c r="G26" i="25"/>
  <c r="F26" i="25"/>
  <c r="E26" i="25"/>
  <c r="D26" i="25"/>
  <c r="C26" i="25"/>
  <c r="B26" i="25"/>
  <c r="K25" i="25"/>
  <c r="J25" i="25"/>
  <c r="I25" i="25"/>
  <c r="H25" i="25"/>
  <c r="G25" i="25"/>
  <c r="F25" i="25"/>
  <c r="E25" i="25"/>
  <c r="D25" i="25"/>
  <c r="C25" i="25"/>
  <c r="B25" i="25"/>
  <c r="K24" i="25"/>
  <c r="J24" i="25"/>
  <c r="I24" i="25"/>
  <c r="H24" i="25"/>
  <c r="G24" i="25"/>
  <c r="F24" i="25"/>
  <c r="E24" i="25"/>
  <c r="D24" i="25"/>
  <c r="C24" i="25"/>
  <c r="B24" i="25"/>
  <c r="K23" i="25"/>
  <c r="J23" i="25"/>
  <c r="I23" i="25"/>
  <c r="H23" i="25"/>
  <c r="G23" i="25"/>
  <c r="F23" i="25"/>
  <c r="E23" i="25"/>
  <c r="D23" i="25"/>
  <c r="C23" i="25"/>
  <c r="B23" i="25"/>
  <c r="K22" i="25"/>
  <c r="J22" i="25"/>
  <c r="I22" i="25"/>
  <c r="H22" i="25"/>
  <c r="G22" i="25"/>
  <c r="F22" i="25"/>
  <c r="E22" i="25"/>
  <c r="D22" i="25"/>
  <c r="C22" i="25"/>
  <c r="B22" i="25"/>
  <c r="K21" i="25"/>
  <c r="J21" i="25"/>
  <c r="I21" i="25"/>
  <c r="H21" i="25"/>
  <c r="G21" i="25"/>
  <c r="F21" i="25"/>
  <c r="E21" i="25"/>
  <c r="D21" i="25"/>
  <c r="C21" i="25"/>
  <c r="B21" i="25"/>
  <c r="K20" i="25"/>
  <c r="J20" i="25"/>
  <c r="I20" i="25"/>
  <c r="H20" i="25"/>
  <c r="G20" i="25"/>
  <c r="F20" i="25"/>
  <c r="E20" i="25"/>
  <c r="D20" i="25"/>
  <c r="C20" i="25"/>
  <c r="B20" i="25"/>
  <c r="K19" i="25"/>
  <c r="J19" i="25"/>
  <c r="I19" i="25"/>
  <c r="H19" i="25"/>
  <c r="G19" i="25"/>
  <c r="F19" i="25"/>
  <c r="E19" i="25"/>
  <c r="D19" i="25"/>
  <c r="C19" i="25"/>
  <c r="B19" i="25"/>
  <c r="K18" i="25"/>
  <c r="J18" i="25"/>
  <c r="I18" i="25"/>
  <c r="H18" i="25"/>
  <c r="G18" i="25"/>
  <c r="F18" i="25"/>
  <c r="E18" i="25"/>
  <c r="D18" i="25"/>
  <c r="C18" i="25"/>
  <c r="B18" i="25"/>
  <c r="K17" i="25"/>
  <c r="J17" i="25"/>
  <c r="I17" i="25"/>
  <c r="H17" i="25"/>
  <c r="G17" i="25"/>
  <c r="F17" i="25"/>
  <c r="E17" i="25"/>
  <c r="D17" i="25"/>
  <c r="C17" i="25"/>
  <c r="B17" i="25"/>
  <c r="K16" i="25"/>
  <c r="J16" i="25"/>
  <c r="I16" i="25"/>
  <c r="H16" i="25"/>
  <c r="G16" i="25"/>
  <c r="F16" i="25"/>
  <c r="E16" i="25"/>
  <c r="D16" i="25"/>
  <c r="C16" i="25"/>
  <c r="B16" i="25"/>
  <c r="K15" i="25"/>
  <c r="J15" i="25"/>
  <c r="I15" i="25"/>
  <c r="H15" i="25"/>
  <c r="G15" i="25"/>
  <c r="F15" i="25"/>
  <c r="E15" i="25"/>
  <c r="D15" i="25"/>
  <c r="C15" i="25"/>
  <c r="B15" i="25"/>
  <c r="K14" i="25"/>
  <c r="J14" i="25"/>
  <c r="I14" i="25"/>
  <c r="H14" i="25"/>
  <c r="G14" i="25"/>
  <c r="F14" i="25"/>
  <c r="E14" i="25"/>
  <c r="D14" i="25"/>
  <c r="C14" i="25"/>
  <c r="B14" i="25"/>
  <c r="K13" i="25"/>
  <c r="J13" i="25"/>
  <c r="I13" i="25"/>
  <c r="H13" i="25"/>
  <c r="G13" i="25"/>
  <c r="F13" i="25"/>
  <c r="E13" i="25"/>
  <c r="D13" i="25"/>
  <c r="C13" i="25"/>
  <c r="B13" i="25"/>
  <c r="K12" i="25"/>
  <c r="J12" i="25"/>
  <c r="I12" i="25"/>
  <c r="H12" i="25"/>
  <c r="G12" i="25"/>
  <c r="F12" i="25"/>
  <c r="E12" i="25"/>
  <c r="D12" i="25"/>
  <c r="C12" i="25"/>
  <c r="B12" i="25"/>
  <c r="K11" i="25"/>
  <c r="J11" i="25"/>
  <c r="I11" i="25"/>
  <c r="H11" i="25"/>
  <c r="G11" i="25"/>
  <c r="F11" i="25"/>
  <c r="E11" i="25"/>
  <c r="D11" i="25"/>
  <c r="C11" i="25"/>
  <c r="B11" i="25"/>
  <c r="K10" i="25"/>
  <c r="J10" i="25"/>
  <c r="I10" i="25"/>
  <c r="H10" i="25"/>
  <c r="G10" i="25"/>
  <c r="F10" i="25"/>
  <c r="E10" i="25"/>
  <c r="D10" i="25"/>
  <c r="C10" i="25"/>
  <c r="B10" i="25"/>
  <c r="K9" i="25"/>
  <c r="J9" i="25"/>
  <c r="I9" i="25"/>
  <c r="H9" i="25"/>
  <c r="G9" i="25"/>
  <c r="F9" i="25"/>
  <c r="E9" i="25"/>
  <c r="D9" i="25"/>
  <c r="C9" i="25"/>
  <c r="B9" i="25"/>
  <c r="K8" i="25"/>
  <c r="J8" i="25"/>
  <c r="I8" i="25"/>
  <c r="H8" i="25"/>
  <c r="G8" i="25"/>
  <c r="F8" i="25"/>
  <c r="E8" i="25"/>
  <c r="D8" i="25"/>
  <c r="C8" i="25"/>
  <c r="B8" i="25"/>
  <c r="K7" i="25"/>
  <c r="J7" i="25"/>
  <c r="I7" i="25"/>
  <c r="H7" i="25"/>
  <c r="G7" i="25"/>
  <c r="F7" i="25"/>
  <c r="E7" i="25"/>
  <c r="D7" i="25"/>
  <c r="C7" i="25"/>
  <c r="B7" i="25"/>
  <c r="K6" i="25"/>
  <c r="J6" i="25"/>
  <c r="I6" i="25"/>
  <c r="H6" i="25"/>
  <c r="G6" i="25"/>
  <c r="F6" i="25"/>
  <c r="E6" i="25"/>
  <c r="D6" i="25"/>
  <c r="C6" i="25"/>
  <c r="B6" i="25"/>
  <c r="K5" i="25"/>
  <c r="J5" i="25"/>
  <c r="I5" i="25"/>
  <c r="H5" i="25"/>
  <c r="G5" i="25"/>
  <c r="F5" i="25"/>
  <c r="E5" i="25"/>
  <c r="D5" i="25"/>
  <c r="C5" i="25"/>
  <c r="B5" i="25"/>
  <c r="K4" i="25"/>
  <c r="J4" i="25"/>
  <c r="I4" i="25"/>
  <c r="H4" i="25"/>
  <c r="G4" i="25"/>
  <c r="F4" i="25"/>
  <c r="E4" i="25"/>
  <c r="D4" i="25"/>
  <c r="C4" i="25"/>
  <c r="B4" i="25"/>
  <c r="K3" i="25"/>
  <c r="J3" i="25"/>
  <c r="I3" i="25"/>
  <c r="H3" i="25"/>
  <c r="G3" i="25"/>
  <c r="F3" i="25"/>
  <c r="E3" i="25"/>
  <c r="D3" i="25"/>
  <c r="C3" i="25"/>
  <c r="B3" i="25"/>
  <c r="K2" i="25"/>
  <c r="J2" i="25"/>
  <c r="I2" i="25"/>
  <c r="H2" i="25"/>
  <c r="G2" i="25"/>
  <c r="F2" i="25"/>
  <c r="E2" i="25"/>
  <c r="D2" i="25"/>
  <c r="C2" i="25"/>
  <c r="B2" i="25"/>
  <c r="K652" i="20"/>
  <c r="J652" i="20"/>
  <c r="I652" i="20"/>
  <c r="H652" i="20"/>
  <c r="G652" i="20"/>
  <c r="F652" i="20"/>
  <c r="E652" i="20"/>
  <c r="D652" i="20"/>
  <c r="C652" i="20"/>
  <c r="B652" i="20"/>
  <c r="K651" i="20"/>
  <c r="J651" i="20"/>
  <c r="I651" i="20"/>
  <c r="H651" i="20"/>
  <c r="G651" i="20"/>
  <c r="F651" i="20"/>
  <c r="E651" i="20"/>
  <c r="D651" i="20"/>
  <c r="C651" i="20"/>
  <c r="B651" i="20"/>
  <c r="K650" i="20"/>
  <c r="J650" i="20"/>
  <c r="I650" i="20"/>
  <c r="H650" i="20"/>
  <c r="G650" i="20"/>
  <c r="F650" i="20"/>
  <c r="E650" i="20"/>
  <c r="D650" i="20"/>
  <c r="C650" i="20"/>
  <c r="B650" i="20"/>
  <c r="K649" i="20"/>
  <c r="J649" i="20"/>
  <c r="I649" i="20"/>
  <c r="H649" i="20"/>
  <c r="G649" i="20"/>
  <c r="F649" i="20"/>
  <c r="E649" i="20"/>
  <c r="D649" i="20"/>
  <c r="C649" i="20"/>
  <c r="B649" i="20"/>
  <c r="K648" i="20"/>
  <c r="J648" i="20"/>
  <c r="I648" i="20"/>
  <c r="H648" i="20"/>
  <c r="G648" i="20"/>
  <c r="F648" i="20"/>
  <c r="E648" i="20"/>
  <c r="D648" i="20"/>
  <c r="C648" i="20"/>
  <c r="B648" i="20"/>
  <c r="K647" i="20"/>
  <c r="J647" i="20"/>
  <c r="I647" i="20"/>
  <c r="H647" i="20"/>
  <c r="G647" i="20"/>
  <c r="F647" i="20"/>
  <c r="E647" i="20"/>
  <c r="D647" i="20"/>
  <c r="C647" i="20"/>
  <c r="B647" i="20"/>
  <c r="K646" i="20"/>
  <c r="J646" i="20"/>
  <c r="I646" i="20"/>
  <c r="H646" i="20"/>
  <c r="G646" i="20"/>
  <c r="F646" i="20"/>
  <c r="E646" i="20"/>
  <c r="D646" i="20"/>
  <c r="C646" i="20"/>
  <c r="B646" i="20"/>
  <c r="K645" i="20"/>
  <c r="J645" i="20"/>
  <c r="I645" i="20"/>
  <c r="H645" i="20"/>
  <c r="G645" i="20"/>
  <c r="F645" i="20"/>
  <c r="E645" i="20"/>
  <c r="D645" i="20"/>
  <c r="C645" i="20"/>
  <c r="B645" i="20"/>
  <c r="K644" i="20"/>
  <c r="J644" i="20"/>
  <c r="I644" i="20"/>
  <c r="H644" i="20"/>
  <c r="G644" i="20"/>
  <c r="F644" i="20"/>
  <c r="E644" i="20"/>
  <c r="D644" i="20"/>
  <c r="C644" i="20"/>
  <c r="B644" i="20"/>
  <c r="K643" i="20"/>
  <c r="J643" i="20"/>
  <c r="I643" i="20"/>
  <c r="H643" i="20"/>
  <c r="G643" i="20"/>
  <c r="F643" i="20"/>
  <c r="E643" i="20"/>
  <c r="D643" i="20"/>
  <c r="C643" i="20"/>
  <c r="B643" i="20"/>
  <c r="K642" i="20"/>
  <c r="J642" i="20"/>
  <c r="I642" i="20"/>
  <c r="H642" i="20"/>
  <c r="G642" i="20"/>
  <c r="F642" i="20"/>
  <c r="E642" i="20"/>
  <c r="D642" i="20"/>
  <c r="C642" i="20"/>
  <c r="B642" i="20"/>
  <c r="K641" i="20"/>
  <c r="J641" i="20"/>
  <c r="I641" i="20"/>
  <c r="H641" i="20"/>
  <c r="G641" i="20"/>
  <c r="F641" i="20"/>
  <c r="E641" i="20"/>
  <c r="D641" i="20"/>
  <c r="C641" i="20"/>
  <c r="B641" i="20"/>
  <c r="K640" i="20"/>
  <c r="J640" i="20"/>
  <c r="I640" i="20"/>
  <c r="H640" i="20"/>
  <c r="G640" i="20"/>
  <c r="F640" i="20"/>
  <c r="E640" i="20"/>
  <c r="D640" i="20"/>
  <c r="C640" i="20"/>
  <c r="B640" i="20"/>
  <c r="K639" i="20"/>
  <c r="J639" i="20"/>
  <c r="I639" i="20"/>
  <c r="H639" i="20"/>
  <c r="G639" i="20"/>
  <c r="F639" i="20"/>
  <c r="E639" i="20"/>
  <c r="D639" i="20"/>
  <c r="C639" i="20"/>
  <c r="B639" i="20"/>
  <c r="K638" i="20"/>
  <c r="J638" i="20"/>
  <c r="I638" i="20"/>
  <c r="H638" i="20"/>
  <c r="G638" i="20"/>
  <c r="F638" i="20"/>
  <c r="E638" i="20"/>
  <c r="D638" i="20"/>
  <c r="C638" i="20"/>
  <c r="B638" i="20"/>
  <c r="K637" i="20"/>
  <c r="J637" i="20"/>
  <c r="I637" i="20"/>
  <c r="H637" i="20"/>
  <c r="G637" i="20"/>
  <c r="F637" i="20"/>
  <c r="E637" i="20"/>
  <c r="D637" i="20"/>
  <c r="C637" i="20"/>
  <c r="B637" i="20"/>
  <c r="K636" i="20"/>
  <c r="J636" i="20"/>
  <c r="I636" i="20"/>
  <c r="H636" i="20"/>
  <c r="G636" i="20"/>
  <c r="F636" i="20"/>
  <c r="E636" i="20"/>
  <c r="D636" i="20"/>
  <c r="C636" i="20"/>
  <c r="B636" i="20"/>
  <c r="K635" i="20"/>
  <c r="J635" i="20"/>
  <c r="I635" i="20"/>
  <c r="H635" i="20"/>
  <c r="G635" i="20"/>
  <c r="F635" i="20"/>
  <c r="E635" i="20"/>
  <c r="D635" i="20"/>
  <c r="C635" i="20"/>
  <c r="B635" i="20"/>
  <c r="K634" i="20"/>
  <c r="J634" i="20"/>
  <c r="I634" i="20"/>
  <c r="H634" i="20"/>
  <c r="G634" i="20"/>
  <c r="F634" i="20"/>
  <c r="E634" i="20"/>
  <c r="D634" i="20"/>
  <c r="C634" i="20"/>
  <c r="B634" i="20"/>
  <c r="K633" i="20"/>
  <c r="J633" i="20"/>
  <c r="I633" i="20"/>
  <c r="H633" i="20"/>
  <c r="G633" i="20"/>
  <c r="F633" i="20"/>
  <c r="E633" i="20"/>
  <c r="D633" i="20"/>
  <c r="C633" i="20"/>
  <c r="B633" i="20"/>
  <c r="K632" i="20"/>
  <c r="J632" i="20"/>
  <c r="I632" i="20"/>
  <c r="H632" i="20"/>
  <c r="G632" i="20"/>
  <c r="F632" i="20"/>
  <c r="E632" i="20"/>
  <c r="D632" i="20"/>
  <c r="C632" i="20"/>
  <c r="B632" i="20"/>
  <c r="K631" i="20"/>
  <c r="J631" i="20"/>
  <c r="I631" i="20"/>
  <c r="H631" i="20"/>
  <c r="G631" i="20"/>
  <c r="F631" i="20"/>
  <c r="E631" i="20"/>
  <c r="D631" i="20"/>
  <c r="C631" i="20"/>
  <c r="B631" i="20"/>
  <c r="K630" i="20"/>
  <c r="J630" i="20"/>
  <c r="I630" i="20"/>
  <c r="H630" i="20"/>
  <c r="G630" i="20"/>
  <c r="F630" i="20"/>
  <c r="E630" i="20"/>
  <c r="D630" i="20"/>
  <c r="C630" i="20"/>
  <c r="B630" i="20"/>
  <c r="K629" i="20"/>
  <c r="J629" i="20"/>
  <c r="I629" i="20"/>
  <c r="H629" i="20"/>
  <c r="G629" i="20"/>
  <c r="F629" i="20"/>
  <c r="E629" i="20"/>
  <c r="D629" i="20"/>
  <c r="C629" i="20"/>
  <c r="B629" i="20"/>
  <c r="K628" i="20"/>
  <c r="J628" i="20"/>
  <c r="I628" i="20"/>
  <c r="H628" i="20"/>
  <c r="G628" i="20"/>
  <c r="F628" i="20"/>
  <c r="E628" i="20"/>
  <c r="D628" i="20"/>
  <c r="C628" i="20"/>
  <c r="B628" i="20"/>
  <c r="K627" i="20"/>
  <c r="J627" i="20"/>
  <c r="I627" i="20"/>
  <c r="H627" i="20"/>
  <c r="G627" i="20"/>
  <c r="F627" i="20"/>
  <c r="E627" i="20"/>
  <c r="D627" i="20"/>
  <c r="C627" i="20"/>
  <c r="B627" i="20"/>
  <c r="K626" i="20"/>
  <c r="J626" i="20"/>
  <c r="I626" i="20"/>
  <c r="H626" i="20"/>
  <c r="G626" i="20"/>
  <c r="F626" i="20"/>
  <c r="E626" i="20"/>
  <c r="D626" i="20"/>
  <c r="C626" i="20"/>
  <c r="B626" i="20"/>
  <c r="K625" i="20"/>
  <c r="J625" i="20"/>
  <c r="I625" i="20"/>
  <c r="H625" i="20"/>
  <c r="G625" i="20"/>
  <c r="F625" i="20"/>
  <c r="E625" i="20"/>
  <c r="D625" i="20"/>
  <c r="C625" i="20"/>
  <c r="B625" i="20"/>
  <c r="K624" i="20"/>
  <c r="J624" i="20"/>
  <c r="I624" i="20"/>
  <c r="H624" i="20"/>
  <c r="G624" i="20"/>
  <c r="F624" i="20"/>
  <c r="E624" i="20"/>
  <c r="D624" i="20"/>
  <c r="C624" i="20"/>
  <c r="B624" i="20"/>
  <c r="K623" i="20"/>
  <c r="J623" i="20"/>
  <c r="I623" i="20"/>
  <c r="H623" i="20"/>
  <c r="G623" i="20"/>
  <c r="F623" i="20"/>
  <c r="E623" i="20"/>
  <c r="D623" i="20"/>
  <c r="C623" i="20"/>
  <c r="B623" i="20"/>
  <c r="K622" i="20"/>
  <c r="J622" i="20"/>
  <c r="I622" i="20"/>
  <c r="H622" i="20"/>
  <c r="G622" i="20"/>
  <c r="F622" i="20"/>
  <c r="E622" i="20"/>
  <c r="D622" i="20"/>
  <c r="C622" i="20"/>
  <c r="B622" i="20"/>
  <c r="K621" i="20"/>
  <c r="J621" i="20"/>
  <c r="I621" i="20"/>
  <c r="H621" i="20"/>
  <c r="G621" i="20"/>
  <c r="F621" i="20"/>
  <c r="E621" i="20"/>
  <c r="D621" i="20"/>
  <c r="C621" i="20"/>
  <c r="B621" i="20"/>
  <c r="K620" i="20"/>
  <c r="J620" i="20"/>
  <c r="I620" i="20"/>
  <c r="H620" i="20"/>
  <c r="G620" i="20"/>
  <c r="F620" i="20"/>
  <c r="E620" i="20"/>
  <c r="D620" i="20"/>
  <c r="C620" i="20"/>
  <c r="B620" i="20"/>
  <c r="K619" i="20"/>
  <c r="J619" i="20"/>
  <c r="I619" i="20"/>
  <c r="H619" i="20"/>
  <c r="G619" i="20"/>
  <c r="F619" i="20"/>
  <c r="E619" i="20"/>
  <c r="D619" i="20"/>
  <c r="C619" i="20"/>
  <c r="B619" i="20"/>
  <c r="K618" i="20"/>
  <c r="J618" i="20"/>
  <c r="I618" i="20"/>
  <c r="H618" i="20"/>
  <c r="G618" i="20"/>
  <c r="F618" i="20"/>
  <c r="E618" i="20"/>
  <c r="D618" i="20"/>
  <c r="C618" i="20"/>
  <c r="B618" i="20"/>
  <c r="K617" i="20"/>
  <c r="J617" i="20"/>
  <c r="I617" i="20"/>
  <c r="H617" i="20"/>
  <c r="G617" i="20"/>
  <c r="F617" i="20"/>
  <c r="E617" i="20"/>
  <c r="D617" i="20"/>
  <c r="C617" i="20"/>
  <c r="B617" i="20"/>
  <c r="K616" i="20"/>
  <c r="J616" i="20"/>
  <c r="I616" i="20"/>
  <c r="H616" i="20"/>
  <c r="G616" i="20"/>
  <c r="F616" i="20"/>
  <c r="E616" i="20"/>
  <c r="D616" i="20"/>
  <c r="C616" i="20"/>
  <c r="B616" i="20"/>
  <c r="K615" i="20"/>
  <c r="J615" i="20"/>
  <c r="I615" i="20"/>
  <c r="H615" i="20"/>
  <c r="G615" i="20"/>
  <c r="F615" i="20"/>
  <c r="E615" i="20"/>
  <c r="D615" i="20"/>
  <c r="C615" i="20"/>
  <c r="B615" i="20"/>
  <c r="K614" i="20"/>
  <c r="J614" i="20"/>
  <c r="I614" i="20"/>
  <c r="H614" i="20"/>
  <c r="G614" i="20"/>
  <c r="F614" i="20"/>
  <c r="E614" i="20"/>
  <c r="D614" i="20"/>
  <c r="C614" i="20"/>
  <c r="B614" i="20"/>
  <c r="K613" i="20"/>
  <c r="J613" i="20"/>
  <c r="I613" i="20"/>
  <c r="H613" i="20"/>
  <c r="G613" i="20"/>
  <c r="F613" i="20"/>
  <c r="E613" i="20"/>
  <c r="D613" i="20"/>
  <c r="C613" i="20"/>
  <c r="B613" i="20"/>
  <c r="K612" i="20"/>
  <c r="J612" i="20"/>
  <c r="I612" i="20"/>
  <c r="H612" i="20"/>
  <c r="G612" i="20"/>
  <c r="F612" i="20"/>
  <c r="E612" i="20"/>
  <c r="D612" i="20"/>
  <c r="C612" i="20"/>
  <c r="B612" i="20"/>
  <c r="K611" i="20"/>
  <c r="J611" i="20"/>
  <c r="I611" i="20"/>
  <c r="H611" i="20"/>
  <c r="G611" i="20"/>
  <c r="F611" i="20"/>
  <c r="E611" i="20"/>
  <c r="D611" i="20"/>
  <c r="C611" i="20"/>
  <c r="B611" i="20"/>
  <c r="K610" i="20"/>
  <c r="J610" i="20"/>
  <c r="I610" i="20"/>
  <c r="H610" i="20"/>
  <c r="G610" i="20"/>
  <c r="F610" i="20"/>
  <c r="E610" i="20"/>
  <c r="D610" i="20"/>
  <c r="C610" i="20"/>
  <c r="B610" i="20"/>
  <c r="K609" i="20"/>
  <c r="J609" i="20"/>
  <c r="I609" i="20"/>
  <c r="H609" i="20"/>
  <c r="G609" i="20"/>
  <c r="F609" i="20"/>
  <c r="E609" i="20"/>
  <c r="D609" i="20"/>
  <c r="C609" i="20"/>
  <c r="B609" i="20"/>
  <c r="K608" i="20"/>
  <c r="J608" i="20"/>
  <c r="I608" i="20"/>
  <c r="H608" i="20"/>
  <c r="G608" i="20"/>
  <c r="F608" i="20"/>
  <c r="E608" i="20"/>
  <c r="D608" i="20"/>
  <c r="C608" i="20"/>
  <c r="B608" i="20"/>
  <c r="K607" i="20"/>
  <c r="J607" i="20"/>
  <c r="I607" i="20"/>
  <c r="H607" i="20"/>
  <c r="G607" i="20"/>
  <c r="F607" i="20"/>
  <c r="E607" i="20"/>
  <c r="D607" i="20"/>
  <c r="C607" i="20"/>
  <c r="B607" i="20"/>
  <c r="K606" i="20"/>
  <c r="J606" i="20"/>
  <c r="I606" i="20"/>
  <c r="H606" i="20"/>
  <c r="G606" i="20"/>
  <c r="F606" i="20"/>
  <c r="E606" i="20"/>
  <c r="D606" i="20"/>
  <c r="C606" i="20"/>
  <c r="B606" i="20"/>
  <c r="K605" i="20"/>
  <c r="J605" i="20"/>
  <c r="I605" i="20"/>
  <c r="H605" i="20"/>
  <c r="G605" i="20"/>
  <c r="F605" i="20"/>
  <c r="E605" i="20"/>
  <c r="D605" i="20"/>
  <c r="C605" i="20"/>
  <c r="B605" i="20"/>
  <c r="K604" i="20"/>
  <c r="J604" i="20"/>
  <c r="I604" i="20"/>
  <c r="H604" i="20"/>
  <c r="G604" i="20"/>
  <c r="F604" i="20"/>
  <c r="E604" i="20"/>
  <c r="D604" i="20"/>
  <c r="C604" i="20"/>
  <c r="B604" i="20"/>
  <c r="K603" i="20"/>
  <c r="J603" i="20"/>
  <c r="I603" i="20"/>
  <c r="H603" i="20"/>
  <c r="G603" i="20"/>
  <c r="F603" i="20"/>
  <c r="E603" i="20"/>
  <c r="D603" i="20"/>
  <c r="C603" i="20"/>
  <c r="B603" i="20"/>
  <c r="K602" i="20"/>
  <c r="J602" i="20"/>
  <c r="I602" i="20"/>
  <c r="H602" i="20"/>
  <c r="G602" i="20"/>
  <c r="F602" i="20"/>
  <c r="E602" i="20"/>
  <c r="D602" i="20"/>
  <c r="C602" i="20"/>
  <c r="B602" i="20"/>
  <c r="K601" i="20"/>
  <c r="J601" i="20"/>
  <c r="I601" i="20"/>
  <c r="H601" i="20"/>
  <c r="G601" i="20"/>
  <c r="F601" i="20"/>
  <c r="E601" i="20"/>
  <c r="D601" i="20"/>
  <c r="C601" i="20"/>
  <c r="B601" i="20"/>
  <c r="K600" i="20"/>
  <c r="J600" i="20"/>
  <c r="I600" i="20"/>
  <c r="H600" i="20"/>
  <c r="G600" i="20"/>
  <c r="F600" i="20"/>
  <c r="E600" i="20"/>
  <c r="D600" i="20"/>
  <c r="C600" i="20"/>
  <c r="B600" i="20"/>
  <c r="K599" i="20"/>
  <c r="J599" i="20"/>
  <c r="I599" i="20"/>
  <c r="H599" i="20"/>
  <c r="G599" i="20"/>
  <c r="F599" i="20"/>
  <c r="E599" i="20"/>
  <c r="D599" i="20"/>
  <c r="C599" i="20"/>
  <c r="B599" i="20"/>
  <c r="K598" i="20"/>
  <c r="J598" i="20"/>
  <c r="I598" i="20"/>
  <c r="H598" i="20"/>
  <c r="G598" i="20"/>
  <c r="F598" i="20"/>
  <c r="E598" i="20"/>
  <c r="D598" i="20"/>
  <c r="C598" i="20"/>
  <c r="B598" i="20"/>
  <c r="K597" i="20"/>
  <c r="J597" i="20"/>
  <c r="I597" i="20"/>
  <c r="H597" i="20"/>
  <c r="G597" i="20"/>
  <c r="F597" i="20"/>
  <c r="E597" i="20"/>
  <c r="D597" i="20"/>
  <c r="C597" i="20"/>
  <c r="B597" i="20"/>
  <c r="K596" i="20"/>
  <c r="J596" i="20"/>
  <c r="I596" i="20"/>
  <c r="H596" i="20"/>
  <c r="G596" i="20"/>
  <c r="F596" i="20"/>
  <c r="E596" i="20"/>
  <c r="D596" i="20"/>
  <c r="C596" i="20"/>
  <c r="B596" i="20"/>
  <c r="K595" i="20"/>
  <c r="J595" i="20"/>
  <c r="I595" i="20"/>
  <c r="H595" i="20"/>
  <c r="G595" i="20"/>
  <c r="F595" i="20"/>
  <c r="E595" i="20"/>
  <c r="D595" i="20"/>
  <c r="C595" i="20"/>
  <c r="B595" i="20"/>
  <c r="K594" i="20"/>
  <c r="J594" i="20"/>
  <c r="I594" i="20"/>
  <c r="H594" i="20"/>
  <c r="G594" i="20"/>
  <c r="F594" i="20"/>
  <c r="E594" i="20"/>
  <c r="D594" i="20"/>
  <c r="C594" i="20"/>
  <c r="B594" i="20"/>
  <c r="K593" i="20"/>
  <c r="J593" i="20"/>
  <c r="I593" i="20"/>
  <c r="H593" i="20"/>
  <c r="G593" i="20"/>
  <c r="F593" i="20"/>
  <c r="E593" i="20"/>
  <c r="D593" i="20"/>
  <c r="C593" i="20"/>
  <c r="B593" i="20"/>
  <c r="K592" i="20"/>
  <c r="J592" i="20"/>
  <c r="I592" i="20"/>
  <c r="H592" i="20"/>
  <c r="G592" i="20"/>
  <c r="F592" i="20"/>
  <c r="E592" i="20"/>
  <c r="D592" i="20"/>
  <c r="C592" i="20"/>
  <c r="B592" i="20"/>
  <c r="K591" i="20"/>
  <c r="J591" i="20"/>
  <c r="I591" i="20"/>
  <c r="H591" i="20"/>
  <c r="G591" i="20"/>
  <c r="F591" i="20"/>
  <c r="E591" i="20"/>
  <c r="D591" i="20"/>
  <c r="C591" i="20"/>
  <c r="B591" i="20"/>
  <c r="K590" i="20"/>
  <c r="J590" i="20"/>
  <c r="I590" i="20"/>
  <c r="H590" i="20"/>
  <c r="G590" i="20"/>
  <c r="F590" i="20"/>
  <c r="E590" i="20"/>
  <c r="D590" i="20"/>
  <c r="C590" i="20"/>
  <c r="B590" i="20"/>
  <c r="K589" i="20"/>
  <c r="J589" i="20"/>
  <c r="I589" i="20"/>
  <c r="H589" i="20"/>
  <c r="G589" i="20"/>
  <c r="F589" i="20"/>
  <c r="E589" i="20"/>
  <c r="D589" i="20"/>
  <c r="C589" i="20"/>
  <c r="B589" i="20"/>
  <c r="K588" i="20"/>
  <c r="J588" i="20"/>
  <c r="I588" i="20"/>
  <c r="H588" i="20"/>
  <c r="G588" i="20"/>
  <c r="F588" i="20"/>
  <c r="E588" i="20"/>
  <c r="D588" i="20"/>
  <c r="C588" i="20"/>
  <c r="B588" i="20"/>
  <c r="K587" i="20"/>
  <c r="J587" i="20"/>
  <c r="I587" i="20"/>
  <c r="H587" i="20"/>
  <c r="G587" i="20"/>
  <c r="F587" i="20"/>
  <c r="E587" i="20"/>
  <c r="D587" i="20"/>
  <c r="C587" i="20"/>
  <c r="B587" i="20"/>
  <c r="K586" i="20"/>
  <c r="J586" i="20"/>
  <c r="I586" i="20"/>
  <c r="H586" i="20"/>
  <c r="G586" i="20"/>
  <c r="F586" i="20"/>
  <c r="E586" i="20"/>
  <c r="D586" i="20"/>
  <c r="C586" i="20"/>
  <c r="B586" i="20"/>
  <c r="K585" i="20"/>
  <c r="J585" i="20"/>
  <c r="I585" i="20"/>
  <c r="H585" i="20"/>
  <c r="G585" i="20"/>
  <c r="F585" i="20"/>
  <c r="E585" i="20"/>
  <c r="D585" i="20"/>
  <c r="C585" i="20"/>
  <c r="B585" i="20"/>
  <c r="K584" i="20"/>
  <c r="J584" i="20"/>
  <c r="I584" i="20"/>
  <c r="H584" i="20"/>
  <c r="G584" i="20"/>
  <c r="F584" i="20"/>
  <c r="E584" i="20"/>
  <c r="D584" i="20"/>
  <c r="C584" i="20"/>
  <c r="B584" i="20"/>
  <c r="K583" i="20"/>
  <c r="J583" i="20"/>
  <c r="I583" i="20"/>
  <c r="H583" i="20"/>
  <c r="G583" i="20"/>
  <c r="F583" i="20"/>
  <c r="E583" i="20"/>
  <c r="D583" i="20"/>
  <c r="C583" i="20"/>
  <c r="B583" i="20"/>
  <c r="K582" i="20"/>
  <c r="J582" i="20"/>
  <c r="I582" i="20"/>
  <c r="H582" i="20"/>
  <c r="G582" i="20"/>
  <c r="F582" i="20"/>
  <c r="E582" i="20"/>
  <c r="D582" i="20"/>
  <c r="C582" i="20"/>
  <c r="B582" i="20"/>
  <c r="K581" i="20"/>
  <c r="J581" i="20"/>
  <c r="I581" i="20"/>
  <c r="H581" i="20"/>
  <c r="G581" i="20"/>
  <c r="F581" i="20"/>
  <c r="E581" i="20"/>
  <c r="D581" i="20"/>
  <c r="C581" i="20"/>
  <c r="B581" i="20"/>
  <c r="K580" i="20"/>
  <c r="J580" i="20"/>
  <c r="I580" i="20"/>
  <c r="H580" i="20"/>
  <c r="G580" i="20"/>
  <c r="F580" i="20"/>
  <c r="E580" i="20"/>
  <c r="D580" i="20"/>
  <c r="C580" i="20"/>
  <c r="B580" i="20"/>
  <c r="K579" i="20"/>
  <c r="J579" i="20"/>
  <c r="I579" i="20"/>
  <c r="H579" i="20"/>
  <c r="G579" i="20"/>
  <c r="F579" i="20"/>
  <c r="E579" i="20"/>
  <c r="D579" i="20"/>
  <c r="C579" i="20"/>
  <c r="B579" i="20"/>
  <c r="K578" i="20"/>
  <c r="J578" i="20"/>
  <c r="I578" i="20"/>
  <c r="H578" i="20"/>
  <c r="G578" i="20"/>
  <c r="F578" i="20"/>
  <c r="E578" i="20"/>
  <c r="D578" i="20"/>
  <c r="C578" i="20"/>
  <c r="B578" i="20"/>
  <c r="K577" i="20"/>
  <c r="J577" i="20"/>
  <c r="I577" i="20"/>
  <c r="H577" i="20"/>
  <c r="G577" i="20"/>
  <c r="F577" i="20"/>
  <c r="E577" i="20"/>
  <c r="D577" i="20"/>
  <c r="C577" i="20"/>
  <c r="B577" i="20"/>
  <c r="K576" i="20"/>
  <c r="J576" i="20"/>
  <c r="I576" i="20"/>
  <c r="H576" i="20"/>
  <c r="G576" i="20"/>
  <c r="F576" i="20"/>
  <c r="E576" i="20"/>
  <c r="D576" i="20"/>
  <c r="C576" i="20"/>
  <c r="B576" i="20"/>
  <c r="K575" i="20"/>
  <c r="J575" i="20"/>
  <c r="I575" i="20"/>
  <c r="H575" i="20"/>
  <c r="G575" i="20"/>
  <c r="F575" i="20"/>
  <c r="E575" i="20"/>
  <c r="D575" i="20"/>
  <c r="C575" i="20"/>
  <c r="B575" i="20"/>
  <c r="K574" i="20"/>
  <c r="J574" i="20"/>
  <c r="I574" i="20"/>
  <c r="H574" i="20"/>
  <c r="G574" i="20"/>
  <c r="F574" i="20"/>
  <c r="E574" i="20"/>
  <c r="D574" i="20"/>
  <c r="C574" i="20"/>
  <c r="B574" i="20"/>
  <c r="K573" i="20"/>
  <c r="J573" i="20"/>
  <c r="I573" i="20"/>
  <c r="H573" i="20"/>
  <c r="G573" i="20"/>
  <c r="F573" i="20"/>
  <c r="E573" i="20"/>
  <c r="D573" i="20"/>
  <c r="C573" i="20"/>
  <c r="B573" i="20"/>
  <c r="K572" i="20"/>
  <c r="J572" i="20"/>
  <c r="I572" i="20"/>
  <c r="H572" i="20"/>
  <c r="G572" i="20"/>
  <c r="F572" i="20"/>
  <c r="E572" i="20"/>
  <c r="D572" i="20"/>
  <c r="C572" i="20"/>
  <c r="B572" i="20"/>
  <c r="K571" i="20"/>
  <c r="J571" i="20"/>
  <c r="I571" i="20"/>
  <c r="H571" i="20"/>
  <c r="G571" i="20"/>
  <c r="F571" i="20"/>
  <c r="E571" i="20"/>
  <c r="D571" i="20"/>
  <c r="C571" i="20"/>
  <c r="B571" i="20"/>
  <c r="K570" i="20"/>
  <c r="J570" i="20"/>
  <c r="I570" i="20"/>
  <c r="H570" i="20"/>
  <c r="G570" i="20"/>
  <c r="F570" i="20"/>
  <c r="E570" i="20"/>
  <c r="D570" i="20"/>
  <c r="C570" i="20"/>
  <c r="B570" i="20"/>
  <c r="K569" i="20"/>
  <c r="J569" i="20"/>
  <c r="I569" i="20"/>
  <c r="H569" i="20"/>
  <c r="G569" i="20"/>
  <c r="F569" i="20"/>
  <c r="E569" i="20"/>
  <c r="D569" i="20"/>
  <c r="C569" i="20"/>
  <c r="B569" i="20"/>
  <c r="K568" i="20"/>
  <c r="J568" i="20"/>
  <c r="I568" i="20"/>
  <c r="H568" i="20"/>
  <c r="G568" i="20"/>
  <c r="F568" i="20"/>
  <c r="E568" i="20"/>
  <c r="D568" i="20"/>
  <c r="C568" i="20"/>
  <c r="B568" i="20"/>
  <c r="K567" i="20"/>
  <c r="J567" i="20"/>
  <c r="I567" i="20"/>
  <c r="H567" i="20"/>
  <c r="G567" i="20"/>
  <c r="F567" i="20"/>
  <c r="E567" i="20"/>
  <c r="D567" i="20"/>
  <c r="C567" i="20"/>
  <c r="B567" i="20"/>
  <c r="K566" i="20"/>
  <c r="J566" i="20"/>
  <c r="I566" i="20"/>
  <c r="H566" i="20"/>
  <c r="G566" i="20"/>
  <c r="F566" i="20"/>
  <c r="E566" i="20"/>
  <c r="D566" i="20"/>
  <c r="C566" i="20"/>
  <c r="B566" i="20"/>
  <c r="K565" i="20"/>
  <c r="J565" i="20"/>
  <c r="I565" i="20"/>
  <c r="H565" i="20"/>
  <c r="G565" i="20"/>
  <c r="F565" i="20"/>
  <c r="E565" i="20"/>
  <c r="D565" i="20"/>
  <c r="C565" i="20"/>
  <c r="B565" i="20"/>
  <c r="K564" i="20"/>
  <c r="J564" i="20"/>
  <c r="I564" i="20"/>
  <c r="H564" i="20"/>
  <c r="G564" i="20"/>
  <c r="F564" i="20"/>
  <c r="E564" i="20"/>
  <c r="D564" i="20"/>
  <c r="C564" i="20"/>
  <c r="B564" i="20"/>
  <c r="K563" i="20"/>
  <c r="J563" i="20"/>
  <c r="I563" i="20"/>
  <c r="H563" i="20"/>
  <c r="G563" i="20"/>
  <c r="F563" i="20"/>
  <c r="E563" i="20"/>
  <c r="D563" i="20"/>
  <c r="C563" i="20"/>
  <c r="B563" i="20"/>
  <c r="K562" i="20"/>
  <c r="J562" i="20"/>
  <c r="I562" i="20"/>
  <c r="H562" i="20"/>
  <c r="G562" i="20"/>
  <c r="F562" i="20"/>
  <c r="E562" i="20"/>
  <c r="D562" i="20"/>
  <c r="C562" i="20"/>
  <c r="B562" i="20"/>
  <c r="K561" i="20"/>
  <c r="J561" i="20"/>
  <c r="I561" i="20"/>
  <c r="H561" i="20"/>
  <c r="G561" i="20"/>
  <c r="F561" i="20"/>
  <c r="E561" i="20"/>
  <c r="D561" i="20"/>
  <c r="C561" i="20"/>
  <c r="B561" i="20"/>
  <c r="K560" i="20"/>
  <c r="J560" i="20"/>
  <c r="I560" i="20"/>
  <c r="H560" i="20"/>
  <c r="G560" i="20"/>
  <c r="F560" i="20"/>
  <c r="E560" i="20"/>
  <c r="D560" i="20"/>
  <c r="C560" i="20"/>
  <c r="B560" i="20"/>
  <c r="K559" i="20"/>
  <c r="J559" i="20"/>
  <c r="I559" i="20"/>
  <c r="H559" i="20"/>
  <c r="G559" i="20"/>
  <c r="F559" i="20"/>
  <c r="E559" i="20"/>
  <c r="D559" i="20"/>
  <c r="C559" i="20"/>
  <c r="B559" i="20"/>
  <c r="K558" i="20"/>
  <c r="J558" i="20"/>
  <c r="I558" i="20"/>
  <c r="H558" i="20"/>
  <c r="G558" i="20"/>
  <c r="F558" i="20"/>
  <c r="E558" i="20"/>
  <c r="D558" i="20"/>
  <c r="C558" i="20"/>
  <c r="B558" i="20"/>
  <c r="K557" i="20"/>
  <c r="J557" i="20"/>
  <c r="I557" i="20"/>
  <c r="H557" i="20"/>
  <c r="G557" i="20"/>
  <c r="F557" i="20"/>
  <c r="E557" i="20"/>
  <c r="D557" i="20"/>
  <c r="C557" i="20"/>
  <c r="B557" i="20"/>
  <c r="K556" i="20"/>
  <c r="J556" i="20"/>
  <c r="I556" i="20"/>
  <c r="H556" i="20"/>
  <c r="G556" i="20"/>
  <c r="F556" i="20"/>
  <c r="E556" i="20"/>
  <c r="D556" i="20"/>
  <c r="C556" i="20"/>
  <c r="B556" i="20"/>
  <c r="K555" i="20"/>
  <c r="J555" i="20"/>
  <c r="I555" i="20"/>
  <c r="H555" i="20"/>
  <c r="G555" i="20"/>
  <c r="F555" i="20"/>
  <c r="E555" i="20"/>
  <c r="D555" i="20"/>
  <c r="C555" i="20"/>
  <c r="B555" i="20"/>
  <c r="K554" i="20"/>
  <c r="J554" i="20"/>
  <c r="I554" i="20"/>
  <c r="H554" i="20"/>
  <c r="G554" i="20"/>
  <c r="F554" i="20"/>
  <c r="E554" i="20"/>
  <c r="D554" i="20"/>
  <c r="C554" i="20"/>
  <c r="B554" i="20"/>
  <c r="K553" i="20"/>
  <c r="J553" i="20"/>
  <c r="I553" i="20"/>
  <c r="H553" i="20"/>
  <c r="G553" i="20"/>
  <c r="F553" i="20"/>
  <c r="E553" i="20"/>
  <c r="D553" i="20"/>
  <c r="C553" i="20"/>
  <c r="B553" i="20"/>
  <c r="K552" i="20"/>
  <c r="J552" i="20"/>
  <c r="I552" i="20"/>
  <c r="H552" i="20"/>
  <c r="G552" i="20"/>
  <c r="F552" i="20"/>
  <c r="E552" i="20"/>
  <c r="D552" i="20"/>
  <c r="C552" i="20"/>
  <c r="B552" i="20"/>
  <c r="K551" i="20"/>
  <c r="J551" i="20"/>
  <c r="I551" i="20"/>
  <c r="H551" i="20"/>
  <c r="G551" i="20"/>
  <c r="F551" i="20"/>
  <c r="E551" i="20"/>
  <c r="D551" i="20"/>
  <c r="C551" i="20"/>
  <c r="B551" i="20"/>
  <c r="K550" i="20"/>
  <c r="J550" i="20"/>
  <c r="I550" i="20"/>
  <c r="H550" i="20"/>
  <c r="G550" i="20"/>
  <c r="F550" i="20"/>
  <c r="E550" i="20"/>
  <c r="D550" i="20"/>
  <c r="C550" i="20"/>
  <c r="B550" i="20"/>
  <c r="K549" i="20"/>
  <c r="J549" i="20"/>
  <c r="I549" i="20"/>
  <c r="H549" i="20"/>
  <c r="G549" i="20"/>
  <c r="F549" i="20"/>
  <c r="E549" i="20"/>
  <c r="D549" i="20"/>
  <c r="C549" i="20"/>
  <c r="B549" i="20"/>
  <c r="K548" i="20"/>
  <c r="J548" i="20"/>
  <c r="I548" i="20"/>
  <c r="H548" i="20"/>
  <c r="G548" i="20"/>
  <c r="F548" i="20"/>
  <c r="E548" i="20"/>
  <c r="D548" i="20"/>
  <c r="C548" i="20"/>
  <c r="B548" i="20"/>
  <c r="K547" i="20"/>
  <c r="J547" i="20"/>
  <c r="I547" i="20"/>
  <c r="H547" i="20"/>
  <c r="G547" i="20"/>
  <c r="F547" i="20"/>
  <c r="E547" i="20"/>
  <c r="D547" i="20"/>
  <c r="C547" i="20"/>
  <c r="B547" i="20"/>
  <c r="K546" i="20"/>
  <c r="J546" i="20"/>
  <c r="I546" i="20"/>
  <c r="H546" i="20"/>
  <c r="G546" i="20"/>
  <c r="F546" i="20"/>
  <c r="E546" i="20"/>
  <c r="D546" i="20"/>
  <c r="C546" i="20"/>
  <c r="B546" i="20"/>
  <c r="K545" i="20"/>
  <c r="J545" i="20"/>
  <c r="I545" i="20"/>
  <c r="H545" i="20"/>
  <c r="G545" i="20"/>
  <c r="F545" i="20"/>
  <c r="E545" i="20"/>
  <c r="D545" i="20"/>
  <c r="C545" i="20"/>
  <c r="B545" i="20"/>
  <c r="K544" i="20"/>
  <c r="J544" i="20"/>
  <c r="I544" i="20"/>
  <c r="H544" i="20"/>
  <c r="G544" i="20"/>
  <c r="F544" i="20"/>
  <c r="E544" i="20"/>
  <c r="D544" i="20"/>
  <c r="C544" i="20"/>
  <c r="B544" i="20"/>
  <c r="K543" i="20"/>
  <c r="J543" i="20"/>
  <c r="I543" i="20"/>
  <c r="H543" i="20"/>
  <c r="G543" i="20"/>
  <c r="F543" i="20"/>
  <c r="E543" i="20"/>
  <c r="D543" i="20"/>
  <c r="C543" i="20"/>
  <c r="B543" i="20"/>
  <c r="K542" i="20"/>
  <c r="J542" i="20"/>
  <c r="I542" i="20"/>
  <c r="H542" i="20"/>
  <c r="G542" i="20"/>
  <c r="F542" i="20"/>
  <c r="E542" i="20"/>
  <c r="D542" i="20"/>
  <c r="C542" i="20"/>
  <c r="B542" i="20"/>
  <c r="K541" i="20"/>
  <c r="J541" i="20"/>
  <c r="I541" i="20"/>
  <c r="H541" i="20"/>
  <c r="G541" i="20"/>
  <c r="F541" i="20"/>
  <c r="E541" i="20"/>
  <c r="D541" i="20"/>
  <c r="C541" i="20"/>
  <c r="B541" i="20"/>
  <c r="K540" i="20"/>
  <c r="J540" i="20"/>
  <c r="I540" i="20"/>
  <c r="H540" i="20"/>
  <c r="G540" i="20"/>
  <c r="F540" i="20"/>
  <c r="E540" i="20"/>
  <c r="D540" i="20"/>
  <c r="C540" i="20"/>
  <c r="B540" i="20"/>
  <c r="K539" i="20"/>
  <c r="J539" i="20"/>
  <c r="I539" i="20"/>
  <c r="H539" i="20"/>
  <c r="G539" i="20"/>
  <c r="F539" i="20"/>
  <c r="E539" i="20"/>
  <c r="D539" i="20"/>
  <c r="C539" i="20"/>
  <c r="B539" i="20"/>
  <c r="K538" i="20"/>
  <c r="J538" i="20"/>
  <c r="I538" i="20"/>
  <c r="H538" i="20"/>
  <c r="G538" i="20"/>
  <c r="F538" i="20"/>
  <c r="E538" i="20"/>
  <c r="D538" i="20"/>
  <c r="C538" i="20"/>
  <c r="B538" i="20"/>
  <c r="K537" i="20"/>
  <c r="J537" i="20"/>
  <c r="I537" i="20"/>
  <c r="H537" i="20"/>
  <c r="G537" i="20"/>
  <c r="F537" i="20"/>
  <c r="E537" i="20"/>
  <c r="D537" i="20"/>
  <c r="C537" i="20"/>
  <c r="B537" i="20"/>
  <c r="K536" i="20"/>
  <c r="J536" i="20"/>
  <c r="I536" i="20"/>
  <c r="H536" i="20"/>
  <c r="G536" i="20"/>
  <c r="F536" i="20"/>
  <c r="E536" i="20"/>
  <c r="D536" i="20"/>
  <c r="C536" i="20"/>
  <c r="B536" i="20"/>
  <c r="K535" i="20"/>
  <c r="J535" i="20"/>
  <c r="I535" i="20"/>
  <c r="H535" i="20"/>
  <c r="G535" i="20"/>
  <c r="F535" i="20"/>
  <c r="E535" i="20"/>
  <c r="D535" i="20"/>
  <c r="C535" i="20"/>
  <c r="B535" i="20"/>
  <c r="K534" i="20"/>
  <c r="J534" i="20"/>
  <c r="I534" i="20"/>
  <c r="H534" i="20"/>
  <c r="G534" i="20"/>
  <c r="F534" i="20"/>
  <c r="E534" i="20"/>
  <c r="D534" i="20"/>
  <c r="C534" i="20"/>
  <c r="B534" i="20"/>
  <c r="K533" i="20"/>
  <c r="J533" i="20"/>
  <c r="I533" i="20"/>
  <c r="H533" i="20"/>
  <c r="G533" i="20"/>
  <c r="F533" i="20"/>
  <c r="E533" i="20"/>
  <c r="D533" i="20"/>
  <c r="C533" i="20"/>
  <c r="B533" i="20"/>
  <c r="K532" i="20"/>
  <c r="J532" i="20"/>
  <c r="I532" i="20"/>
  <c r="H532" i="20"/>
  <c r="G532" i="20"/>
  <c r="F532" i="20"/>
  <c r="E532" i="20"/>
  <c r="D532" i="20"/>
  <c r="C532" i="20"/>
  <c r="B532" i="20"/>
  <c r="K531" i="20"/>
  <c r="J531" i="20"/>
  <c r="I531" i="20"/>
  <c r="H531" i="20"/>
  <c r="G531" i="20"/>
  <c r="F531" i="20"/>
  <c r="E531" i="20"/>
  <c r="D531" i="20"/>
  <c r="C531" i="20"/>
  <c r="B531" i="20"/>
  <c r="K530" i="20"/>
  <c r="J530" i="20"/>
  <c r="I530" i="20"/>
  <c r="H530" i="20"/>
  <c r="G530" i="20"/>
  <c r="F530" i="20"/>
  <c r="E530" i="20"/>
  <c r="D530" i="20"/>
  <c r="C530" i="20"/>
  <c r="B530" i="20"/>
  <c r="K529" i="20"/>
  <c r="J529" i="20"/>
  <c r="I529" i="20"/>
  <c r="H529" i="20"/>
  <c r="G529" i="20"/>
  <c r="F529" i="20"/>
  <c r="E529" i="20"/>
  <c r="D529" i="20"/>
  <c r="C529" i="20"/>
  <c r="B529" i="20"/>
  <c r="K528" i="20"/>
  <c r="J528" i="20"/>
  <c r="I528" i="20"/>
  <c r="H528" i="20"/>
  <c r="G528" i="20"/>
  <c r="F528" i="20"/>
  <c r="E528" i="20"/>
  <c r="D528" i="20"/>
  <c r="C528" i="20"/>
  <c r="B528" i="20"/>
  <c r="K527" i="20"/>
  <c r="J527" i="20"/>
  <c r="I527" i="20"/>
  <c r="H527" i="20"/>
  <c r="G527" i="20"/>
  <c r="F527" i="20"/>
  <c r="E527" i="20"/>
  <c r="D527" i="20"/>
  <c r="C527" i="20"/>
  <c r="B527" i="20"/>
  <c r="K526" i="20"/>
  <c r="J526" i="20"/>
  <c r="I526" i="20"/>
  <c r="H526" i="20"/>
  <c r="G526" i="20"/>
  <c r="F526" i="20"/>
  <c r="E526" i="20"/>
  <c r="D526" i="20"/>
  <c r="C526" i="20"/>
  <c r="B526" i="20"/>
  <c r="K525" i="20"/>
  <c r="J525" i="20"/>
  <c r="I525" i="20"/>
  <c r="H525" i="20"/>
  <c r="G525" i="20"/>
  <c r="F525" i="20"/>
  <c r="E525" i="20"/>
  <c r="D525" i="20"/>
  <c r="C525" i="20"/>
  <c r="B525" i="20"/>
  <c r="K524" i="20"/>
  <c r="J524" i="20"/>
  <c r="I524" i="20"/>
  <c r="H524" i="20"/>
  <c r="G524" i="20"/>
  <c r="F524" i="20"/>
  <c r="E524" i="20"/>
  <c r="D524" i="20"/>
  <c r="C524" i="20"/>
  <c r="B524" i="20"/>
  <c r="K523" i="20"/>
  <c r="J523" i="20"/>
  <c r="I523" i="20"/>
  <c r="H523" i="20"/>
  <c r="G523" i="20"/>
  <c r="F523" i="20"/>
  <c r="E523" i="20"/>
  <c r="D523" i="20"/>
  <c r="C523" i="20"/>
  <c r="B523" i="20"/>
  <c r="K522" i="20"/>
  <c r="J522" i="20"/>
  <c r="I522" i="20"/>
  <c r="H522" i="20"/>
  <c r="G522" i="20"/>
  <c r="F522" i="20"/>
  <c r="E522" i="20"/>
  <c r="D522" i="20"/>
  <c r="C522" i="20"/>
  <c r="B522" i="20"/>
  <c r="K521" i="20"/>
  <c r="J521" i="20"/>
  <c r="I521" i="20"/>
  <c r="H521" i="20"/>
  <c r="G521" i="20"/>
  <c r="F521" i="20"/>
  <c r="E521" i="20"/>
  <c r="D521" i="20"/>
  <c r="C521" i="20"/>
  <c r="B521" i="20"/>
  <c r="K520" i="20"/>
  <c r="J520" i="20"/>
  <c r="I520" i="20"/>
  <c r="H520" i="20"/>
  <c r="G520" i="20"/>
  <c r="F520" i="20"/>
  <c r="E520" i="20"/>
  <c r="D520" i="20"/>
  <c r="C520" i="20"/>
  <c r="B520" i="20"/>
  <c r="K519" i="20"/>
  <c r="J519" i="20"/>
  <c r="I519" i="20"/>
  <c r="H519" i="20"/>
  <c r="G519" i="20"/>
  <c r="F519" i="20"/>
  <c r="E519" i="20"/>
  <c r="D519" i="20"/>
  <c r="C519" i="20"/>
  <c r="B519" i="20"/>
  <c r="K518" i="20"/>
  <c r="J518" i="20"/>
  <c r="I518" i="20"/>
  <c r="H518" i="20"/>
  <c r="G518" i="20"/>
  <c r="F518" i="20"/>
  <c r="E518" i="20"/>
  <c r="D518" i="20"/>
  <c r="C518" i="20"/>
  <c r="B518" i="20"/>
  <c r="K517" i="20"/>
  <c r="J517" i="20"/>
  <c r="I517" i="20"/>
  <c r="H517" i="20"/>
  <c r="G517" i="20"/>
  <c r="F517" i="20"/>
  <c r="E517" i="20"/>
  <c r="D517" i="20"/>
  <c r="C517" i="20"/>
  <c r="B517" i="20"/>
  <c r="K516" i="20"/>
  <c r="J516" i="20"/>
  <c r="I516" i="20"/>
  <c r="H516" i="20"/>
  <c r="G516" i="20"/>
  <c r="F516" i="20"/>
  <c r="E516" i="20"/>
  <c r="D516" i="20"/>
  <c r="C516" i="20"/>
  <c r="B516" i="20"/>
  <c r="K515" i="20"/>
  <c r="J515" i="20"/>
  <c r="I515" i="20"/>
  <c r="H515" i="20"/>
  <c r="G515" i="20"/>
  <c r="F515" i="20"/>
  <c r="E515" i="20"/>
  <c r="D515" i="20"/>
  <c r="C515" i="20"/>
  <c r="B515" i="20"/>
  <c r="K514" i="20"/>
  <c r="J514" i="20"/>
  <c r="I514" i="20"/>
  <c r="H514" i="20"/>
  <c r="G514" i="20"/>
  <c r="F514" i="20"/>
  <c r="E514" i="20"/>
  <c r="D514" i="20"/>
  <c r="C514" i="20"/>
  <c r="B514" i="20"/>
  <c r="K513" i="20"/>
  <c r="J513" i="20"/>
  <c r="I513" i="20"/>
  <c r="H513" i="20"/>
  <c r="G513" i="20"/>
  <c r="F513" i="20"/>
  <c r="E513" i="20"/>
  <c r="D513" i="20"/>
  <c r="C513" i="20"/>
  <c r="B513" i="20"/>
  <c r="K512" i="20"/>
  <c r="J512" i="20"/>
  <c r="I512" i="20"/>
  <c r="H512" i="20"/>
  <c r="G512" i="20"/>
  <c r="F512" i="20"/>
  <c r="E512" i="20"/>
  <c r="D512" i="20"/>
  <c r="C512" i="20"/>
  <c r="B512" i="20"/>
  <c r="K511" i="20"/>
  <c r="J511" i="20"/>
  <c r="I511" i="20"/>
  <c r="H511" i="20"/>
  <c r="G511" i="20"/>
  <c r="F511" i="20"/>
  <c r="E511" i="20"/>
  <c r="D511" i="20"/>
  <c r="C511" i="20"/>
  <c r="B511" i="20"/>
  <c r="K510" i="20"/>
  <c r="J510" i="20"/>
  <c r="I510" i="20"/>
  <c r="H510" i="20"/>
  <c r="G510" i="20"/>
  <c r="F510" i="20"/>
  <c r="E510" i="20"/>
  <c r="D510" i="20"/>
  <c r="C510" i="20"/>
  <c r="B510" i="20"/>
  <c r="K509" i="20"/>
  <c r="J509" i="20"/>
  <c r="I509" i="20"/>
  <c r="H509" i="20"/>
  <c r="G509" i="20"/>
  <c r="F509" i="20"/>
  <c r="E509" i="20"/>
  <c r="D509" i="20"/>
  <c r="C509" i="20"/>
  <c r="B509" i="20"/>
  <c r="K508" i="20"/>
  <c r="J508" i="20"/>
  <c r="I508" i="20"/>
  <c r="H508" i="20"/>
  <c r="G508" i="20"/>
  <c r="F508" i="20"/>
  <c r="E508" i="20"/>
  <c r="D508" i="20"/>
  <c r="C508" i="20"/>
  <c r="B508" i="20"/>
  <c r="K507" i="20"/>
  <c r="J507" i="20"/>
  <c r="I507" i="20"/>
  <c r="H507" i="20"/>
  <c r="G507" i="20"/>
  <c r="F507" i="20"/>
  <c r="E507" i="20"/>
  <c r="D507" i="20"/>
  <c r="C507" i="20"/>
  <c r="B507" i="20"/>
  <c r="K506" i="20"/>
  <c r="J506" i="20"/>
  <c r="I506" i="20"/>
  <c r="H506" i="20"/>
  <c r="G506" i="20"/>
  <c r="F506" i="20"/>
  <c r="E506" i="20"/>
  <c r="D506" i="20"/>
  <c r="C506" i="20"/>
  <c r="B506" i="20"/>
  <c r="K505" i="20"/>
  <c r="J505" i="20"/>
  <c r="I505" i="20"/>
  <c r="H505" i="20"/>
  <c r="G505" i="20"/>
  <c r="F505" i="20"/>
  <c r="E505" i="20"/>
  <c r="D505" i="20"/>
  <c r="C505" i="20"/>
  <c r="B505" i="20"/>
  <c r="K504" i="20"/>
  <c r="J504" i="20"/>
  <c r="I504" i="20"/>
  <c r="H504" i="20"/>
  <c r="G504" i="20"/>
  <c r="F504" i="20"/>
  <c r="E504" i="20"/>
  <c r="D504" i="20"/>
  <c r="C504" i="20"/>
  <c r="B504" i="20"/>
  <c r="K503" i="20"/>
  <c r="J503" i="20"/>
  <c r="I503" i="20"/>
  <c r="H503" i="20"/>
  <c r="G503" i="20"/>
  <c r="F503" i="20"/>
  <c r="E503" i="20"/>
  <c r="D503" i="20"/>
  <c r="C503" i="20"/>
  <c r="B503" i="20"/>
  <c r="K502" i="20"/>
  <c r="J502" i="20"/>
  <c r="I502" i="20"/>
  <c r="H502" i="20"/>
  <c r="G502" i="20"/>
  <c r="F502" i="20"/>
  <c r="E502" i="20"/>
  <c r="D502" i="20"/>
  <c r="C502" i="20"/>
  <c r="B502" i="20"/>
  <c r="K501" i="20"/>
  <c r="J501" i="20"/>
  <c r="I501" i="20"/>
  <c r="H501" i="20"/>
  <c r="G501" i="20"/>
  <c r="F501" i="20"/>
  <c r="E501" i="20"/>
  <c r="D501" i="20"/>
  <c r="C501" i="20"/>
  <c r="B501" i="20"/>
  <c r="K500" i="20"/>
  <c r="J500" i="20"/>
  <c r="I500" i="20"/>
  <c r="H500" i="20"/>
  <c r="G500" i="20"/>
  <c r="F500" i="20"/>
  <c r="E500" i="20"/>
  <c r="D500" i="20"/>
  <c r="C500" i="20"/>
  <c r="B500" i="20"/>
  <c r="K499" i="20"/>
  <c r="J499" i="20"/>
  <c r="I499" i="20"/>
  <c r="H499" i="20"/>
  <c r="G499" i="20"/>
  <c r="F499" i="20"/>
  <c r="E499" i="20"/>
  <c r="D499" i="20"/>
  <c r="C499" i="20"/>
  <c r="B499" i="20"/>
  <c r="K498" i="20"/>
  <c r="J498" i="20"/>
  <c r="I498" i="20"/>
  <c r="H498" i="20"/>
  <c r="G498" i="20"/>
  <c r="F498" i="20"/>
  <c r="E498" i="20"/>
  <c r="D498" i="20"/>
  <c r="C498" i="20"/>
  <c r="B498" i="20"/>
  <c r="K497" i="20"/>
  <c r="J497" i="20"/>
  <c r="I497" i="20"/>
  <c r="H497" i="20"/>
  <c r="G497" i="20"/>
  <c r="F497" i="20"/>
  <c r="E497" i="20"/>
  <c r="D497" i="20"/>
  <c r="C497" i="20"/>
  <c r="B497" i="20"/>
  <c r="K496" i="20"/>
  <c r="J496" i="20"/>
  <c r="I496" i="20"/>
  <c r="H496" i="20"/>
  <c r="G496" i="20"/>
  <c r="F496" i="20"/>
  <c r="E496" i="20"/>
  <c r="D496" i="20"/>
  <c r="C496" i="20"/>
  <c r="B496" i="20"/>
  <c r="K495" i="20"/>
  <c r="J495" i="20"/>
  <c r="I495" i="20"/>
  <c r="H495" i="20"/>
  <c r="G495" i="20"/>
  <c r="F495" i="20"/>
  <c r="E495" i="20"/>
  <c r="D495" i="20"/>
  <c r="C495" i="20"/>
  <c r="B495" i="20"/>
  <c r="K494" i="20"/>
  <c r="J494" i="20"/>
  <c r="I494" i="20"/>
  <c r="H494" i="20"/>
  <c r="G494" i="20"/>
  <c r="F494" i="20"/>
  <c r="E494" i="20"/>
  <c r="D494" i="20"/>
  <c r="C494" i="20"/>
  <c r="B494" i="20"/>
  <c r="K493" i="20"/>
  <c r="J493" i="20"/>
  <c r="I493" i="20"/>
  <c r="H493" i="20"/>
  <c r="G493" i="20"/>
  <c r="F493" i="20"/>
  <c r="E493" i="20"/>
  <c r="D493" i="20"/>
  <c r="C493" i="20"/>
  <c r="B493" i="20"/>
  <c r="K492" i="20"/>
  <c r="J492" i="20"/>
  <c r="I492" i="20"/>
  <c r="H492" i="20"/>
  <c r="G492" i="20"/>
  <c r="F492" i="20"/>
  <c r="E492" i="20"/>
  <c r="D492" i="20"/>
  <c r="C492" i="20"/>
  <c r="B492" i="20"/>
  <c r="K491" i="20"/>
  <c r="J491" i="20"/>
  <c r="I491" i="20"/>
  <c r="H491" i="20"/>
  <c r="G491" i="20"/>
  <c r="F491" i="20"/>
  <c r="E491" i="20"/>
  <c r="D491" i="20"/>
  <c r="C491" i="20"/>
  <c r="B491" i="20"/>
  <c r="K490" i="20"/>
  <c r="J490" i="20"/>
  <c r="I490" i="20"/>
  <c r="H490" i="20"/>
  <c r="G490" i="20"/>
  <c r="F490" i="20"/>
  <c r="E490" i="20"/>
  <c r="D490" i="20"/>
  <c r="C490" i="20"/>
  <c r="B490" i="20"/>
  <c r="K489" i="20"/>
  <c r="J489" i="20"/>
  <c r="I489" i="20"/>
  <c r="H489" i="20"/>
  <c r="G489" i="20"/>
  <c r="F489" i="20"/>
  <c r="E489" i="20"/>
  <c r="D489" i="20"/>
  <c r="C489" i="20"/>
  <c r="B489" i="20"/>
  <c r="K488" i="20"/>
  <c r="J488" i="20"/>
  <c r="I488" i="20"/>
  <c r="H488" i="20"/>
  <c r="G488" i="20"/>
  <c r="F488" i="20"/>
  <c r="E488" i="20"/>
  <c r="D488" i="20"/>
  <c r="C488" i="20"/>
  <c r="B488" i="20"/>
  <c r="K487" i="20"/>
  <c r="J487" i="20"/>
  <c r="I487" i="20"/>
  <c r="H487" i="20"/>
  <c r="G487" i="20"/>
  <c r="F487" i="20"/>
  <c r="E487" i="20"/>
  <c r="D487" i="20"/>
  <c r="C487" i="20"/>
  <c r="B487" i="20"/>
  <c r="K486" i="20"/>
  <c r="J486" i="20"/>
  <c r="I486" i="20"/>
  <c r="H486" i="20"/>
  <c r="G486" i="20"/>
  <c r="F486" i="20"/>
  <c r="E486" i="20"/>
  <c r="D486" i="20"/>
  <c r="C486" i="20"/>
  <c r="B486" i="20"/>
  <c r="K485" i="20"/>
  <c r="J485" i="20"/>
  <c r="I485" i="20"/>
  <c r="H485" i="20"/>
  <c r="G485" i="20"/>
  <c r="F485" i="20"/>
  <c r="E485" i="20"/>
  <c r="D485" i="20"/>
  <c r="C485" i="20"/>
  <c r="B485" i="20"/>
  <c r="K484" i="20"/>
  <c r="J484" i="20"/>
  <c r="I484" i="20"/>
  <c r="H484" i="20"/>
  <c r="G484" i="20"/>
  <c r="F484" i="20"/>
  <c r="E484" i="20"/>
  <c r="D484" i="20"/>
  <c r="C484" i="20"/>
  <c r="B484" i="20"/>
  <c r="K483" i="20"/>
  <c r="J483" i="20"/>
  <c r="I483" i="20"/>
  <c r="H483" i="20"/>
  <c r="G483" i="20"/>
  <c r="F483" i="20"/>
  <c r="E483" i="20"/>
  <c r="D483" i="20"/>
  <c r="C483" i="20"/>
  <c r="B483" i="20"/>
  <c r="K482" i="20"/>
  <c r="J482" i="20"/>
  <c r="I482" i="20"/>
  <c r="H482" i="20"/>
  <c r="G482" i="20"/>
  <c r="F482" i="20"/>
  <c r="E482" i="20"/>
  <c r="D482" i="20"/>
  <c r="C482" i="20"/>
  <c r="B482" i="20"/>
  <c r="K481" i="20"/>
  <c r="J481" i="20"/>
  <c r="I481" i="20"/>
  <c r="H481" i="20"/>
  <c r="G481" i="20"/>
  <c r="F481" i="20"/>
  <c r="E481" i="20"/>
  <c r="D481" i="20"/>
  <c r="C481" i="20"/>
  <c r="B481" i="20"/>
  <c r="K480" i="20"/>
  <c r="J480" i="20"/>
  <c r="I480" i="20"/>
  <c r="H480" i="20"/>
  <c r="G480" i="20"/>
  <c r="F480" i="20"/>
  <c r="E480" i="20"/>
  <c r="D480" i="20"/>
  <c r="C480" i="20"/>
  <c r="B480" i="20"/>
  <c r="K479" i="20"/>
  <c r="J479" i="20"/>
  <c r="I479" i="20"/>
  <c r="H479" i="20"/>
  <c r="G479" i="20"/>
  <c r="F479" i="20"/>
  <c r="E479" i="20"/>
  <c r="D479" i="20"/>
  <c r="C479" i="20"/>
  <c r="B479" i="20"/>
  <c r="K478" i="20"/>
  <c r="J478" i="20"/>
  <c r="I478" i="20"/>
  <c r="H478" i="20"/>
  <c r="G478" i="20"/>
  <c r="F478" i="20"/>
  <c r="E478" i="20"/>
  <c r="D478" i="20"/>
  <c r="C478" i="20"/>
  <c r="B478" i="20"/>
  <c r="K477" i="20"/>
  <c r="J477" i="20"/>
  <c r="I477" i="20"/>
  <c r="H477" i="20"/>
  <c r="G477" i="20"/>
  <c r="F477" i="20"/>
  <c r="E477" i="20"/>
  <c r="D477" i="20"/>
  <c r="C477" i="20"/>
  <c r="B477" i="20"/>
  <c r="K476" i="20"/>
  <c r="J476" i="20"/>
  <c r="I476" i="20"/>
  <c r="H476" i="20"/>
  <c r="G476" i="20"/>
  <c r="F476" i="20"/>
  <c r="E476" i="20"/>
  <c r="D476" i="20"/>
  <c r="C476" i="20"/>
  <c r="B476" i="20"/>
  <c r="K475" i="20"/>
  <c r="J475" i="20"/>
  <c r="I475" i="20"/>
  <c r="H475" i="20"/>
  <c r="G475" i="20"/>
  <c r="F475" i="20"/>
  <c r="E475" i="20"/>
  <c r="D475" i="20"/>
  <c r="C475" i="20"/>
  <c r="B475" i="20"/>
  <c r="K474" i="20"/>
  <c r="J474" i="20"/>
  <c r="I474" i="20"/>
  <c r="H474" i="20"/>
  <c r="G474" i="20"/>
  <c r="F474" i="20"/>
  <c r="E474" i="20"/>
  <c r="D474" i="20"/>
  <c r="C474" i="20"/>
  <c r="B474" i="20"/>
  <c r="K473" i="20"/>
  <c r="J473" i="20"/>
  <c r="I473" i="20"/>
  <c r="H473" i="20"/>
  <c r="G473" i="20"/>
  <c r="F473" i="20"/>
  <c r="E473" i="20"/>
  <c r="D473" i="20"/>
  <c r="C473" i="20"/>
  <c r="B473" i="20"/>
  <c r="K472" i="20"/>
  <c r="J472" i="20"/>
  <c r="I472" i="20"/>
  <c r="H472" i="20"/>
  <c r="G472" i="20"/>
  <c r="F472" i="20"/>
  <c r="E472" i="20"/>
  <c r="D472" i="20"/>
  <c r="C472" i="20"/>
  <c r="B472" i="20"/>
  <c r="K471" i="20"/>
  <c r="J471" i="20"/>
  <c r="I471" i="20"/>
  <c r="H471" i="20"/>
  <c r="G471" i="20"/>
  <c r="F471" i="20"/>
  <c r="E471" i="20"/>
  <c r="D471" i="20"/>
  <c r="C471" i="20"/>
  <c r="B471" i="20"/>
  <c r="K470" i="20"/>
  <c r="J470" i="20"/>
  <c r="I470" i="20"/>
  <c r="H470" i="20"/>
  <c r="G470" i="20"/>
  <c r="F470" i="20"/>
  <c r="E470" i="20"/>
  <c r="D470" i="20"/>
  <c r="C470" i="20"/>
  <c r="B470" i="20"/>
  <c r="K469" i="20"/>
  <c r="J469" i="20"/>
  <c r="I469" i="20"/>
  <c r="H469" i="20"/>
  <c r="G469" i="20"/>
  <c r="F469" i="20"/>
  <c r="E469" i="20"/>
  <c r="D469" i="20"/>
  <c r="C469" i="20"/>
  <c r="B469" i="20"/>
  <c r="K468" i="20"/>
  <c r="J468" i="20"/>
  <c r="I468" i="20"/>
  <c r="H468" i="20"/>
  <c r="G468" i="20"/>
  <c r="F468" i="20"/>
  <c r="E468" i="20"/>
  <c r="D468" i="20"/>
  <c r="C468" i="20"/>
  <c r="B468" i="20"/>
  <c r="K467" i="20"/>
  <c r="J467" i="20"/>
  <c r="I467" i="20"/>
  <c r="H467" i="20"/>
  <c r="G467" i="20"/>
  <c r="F467" i="20"/>
  <c r="E467" i="20"/>
  <c r="D467" i="20"/>
  <c r="C467" i="20"/>
  <c r="B467" i="20"/>
  <c r="K466" i="20"/>
  <c r="J466" i="20"/>
  <c r="I466" i="20"/>
  <c r="H466" i="20"/>
  <c r="G466" i="20"/>
  <c r="F466" i="20"/>
  <c r="E466" i="20"/>
  <c r="D466" i="20"/>
  <c r="C466" i="20"/>
  <c r="B466" i="20"/>
  <c r="K465" i="20"/>
  <c r="J465" i="20"/>
  <c r="I465" i="20"/>
  <c r="H465" i="20"/>
  <c r="G465" i="20"/>
  <c r="F465" i="20"/>
  <c r="E465" i="20"/>
  <c r="D465" i="20"/>
  <c r="C465" i="20"/>
  <c r="B465" i="20"/>
  <c r="K464" i="20"/>
  <c r="J464" i="20"/>
  <c r="I464" i="20"/>
  <c r="H464" i="20"/>
  <c r="G464" i="20"/>
  <c r="F464" i="20"/>
  <c r="E464" i="20"/>
  <c r="D464" i="20"/>
  <c r="C464" i="20"/>
  <c r="B464" i="20"/>
  <c r="K463" i="20"/>
  <c r="J463" i="20"/>
  <c r="I463" i="20"/>
  <c r="H463" i="20"/>
  <c r="G463" i="20"/>
  <c r="F463" i="20"/>
  <c r="E463" i="20"/>
  <c r="D463" i="20"/>
  <c r="C463" i="20"/>
  <c r="B463" i="20"/>
  <c r="K462" i="20"/>
  <c r="J462" i="20"/>
  <c r="I462" i="20"/>
  <c r="H462" i="20"/>
  <c r="G462" i="20"/>
  <c r="F462" i="20"/>
  <c r="E462" i="20"/>
  <c r="D462" i="20"/>
  <c r="C462" i="20"/>
  <c r="B462" i="20"/>
  <c r="K461" i="20"/>
  <c r="J461" i="20"/>
  <c r="I461" i="20"/>
  <c r="H461" i="20"/>
  <c r="G461" i="20"/>
  <c r="F461" i="20"/>
  <c r="E461" i="20"/>
  <c r="D461" i="20"/>
  <c r="C461" i="20"/>
  <c r="B461" i="20"/>
  <c r="K460" i="20"/>
  <c r="J460" i="20"/>
  <c r="I460" i="20"/>
  <c r="H460" i="20"/>
  <c r="G460" i="20"/>
  <c r="F460" i="20"/>
  <c r="E460" i="20"/>
  <c r="D460" i="20"/>
  <c r="C460" i="20"/>
  <c r="B460" i="20"/>
  <c r="K459" i="20"/>
  <c r="J459" i="20"/>
  <c r="I459" i="20"/>
  <c r="H459" i="20"/>
  <c r="G459" i="20"/>
  <c r="F459" i="20"/>
  <c r="E459" i="20"/>
  <c r="D459" i="20"/>
  <c r="C459" i="20"/>
  <c r="B459" i="20"/>
  <c r="K458" i="20"/>
  <c r="J458" i="20"/>
  <c r="I458" i="20"/>
  <c r="H458" i="20"/>
  <c r="G458" i="20"/>
  <c r="F458" i="20"/>
  <c r="E458" i="20"/>
  <c r="D458" i="20"/>
  <c r="C458" i="20"/>
  <c r="B458" i="20"/>
  <c r="K457" i="20"/>
  <c r="J457" i="20"/>
  <c r="I457" i="20"/>
  <c r="H457" i="20"/>
  <c r="G457" i="20"/>
  <c r="F457" i="20"/>
  <c r="E457" i="20"/>
  <c r="D457" i="20"/>
  <c r="C457" i="20"/>
  <c r="B457" i="20"/>
  <c r="K456" i="20"/>
  <c r="J456" i="20"/>
  <c r="I456" i="20"/>
  <c r="H456" i="20"/>
  <c r="G456" i="20"/>
  <c r="F456" i="20"/>
  <c r="E456" i="20"/>
  <c r="D456" i="20"/>
  <c r="C456" i="20"/>
  <c r="B456" i="20"/>
  <c r="K455" i="20"/>
  <c r="J455" i="20"/>
  <c r="I455" i="20"/>
  <c r="H455" i="20"/>
  <c r="G455" i="20"/>
  <c r="F455" i="20"/>
  <c r="E455" i="20"/>
  <c r="D455" i="20"/>
  <c r="C455" i="20"/>
  <c r="B455" i="20"/>
  <c r="K454" i="20"/>
  <c r="J454" i="20"/>
  <c r="I454" i="20"/>
  <c r="H454" i="20"/>
  <c r="G454" i="20"/>
  <c r="F454" i="20"/>
  <c r="E454" i="20"/>
  <c r="D454" i="20"/>
  <c r="C454" i="20"/>
  <c r="B454" i="20"/>
  <c r="K453" i="20"/>
  <c r="J453" i="20"/>
  <c r="I453" i="20"/>
  <c r="H453" i="20"/>
  <c r="G453" i="20"/>
  <c r="F453" i="20"/>
  <c r="E453" i="20"/>
  <c r="D453" i="20"/>
  <c r="C453" i="20"/>
  <c r="B453" i="20"/>
  <c r="K452" i="20"/>
  <c r="J452" i="20"/>
  <c r="I452" i="20"/>
  <c r="H452" i="20"/>
  <c r="G452" i="20"/>
  <c r="F452" i="20"/>
  <c r="E452" i="20"/>
  <c r="D452" i="20"/>
  <c r="C452" i="20"/>
  <c r="B452" i="20"/>
  <c r="K451" i="20"/>
  <c r="J451" i="20"/>
  <c r="I451" i="20"/>
  <c r="H451" i="20"/>
  <c r="G451" i="20"/>
  <c r="F451" i="20"/>
  <c r="E451" i="20"/>
  <c r="D451" i="20"/>
  <c r="C451" i="20"/>
  <c r="B451" i="20"/>
  <c r="K450" i="20"/>
  <c r="J450" i="20"/>
  <c r="I450" i="20"/>
  <c r="H450" i="20"/>
  <c r="G450" i="20"/>
  <c r="F450" i="20"/>
  <c r="E450" i="20"/>
  <c r="D450" i="20"/>
  <c r="C450" i="20"/>
  <c r="B450" i="20"/>
  <c r="K449" i="20"/>
  <c r="J449" i="20"/>
  <c r="I449" i="20"/>
  <c r="H449" i="20"/>
  <c r="G449" i="20"/>
  <c r="F449" i="20"/>
  <c r="E449" i="20"/>
  <c r="D449" i="20"/>
  <c r="C449" i="20"/>
  <c r="B449" i="20"/>
  <c r="K448" i="20"/>
  <c r="J448" i="20"/>
  <c r="I448" i="20"/>
  <c r="H448" i="20"/>
  <c r="G448" i="20"/>
  <c r="F448" i="20"/>
  <c r="E448" i="20"/>
  <c r="D448" i="20"/>
  <c r="C448" i="20"/>
  <c r="B448" i="20"/>
  <c r="K447" i="20"/>
  <c r="J447" i="20"/>
  <c r="I447" i="20"/>
  <c r="H447" i="20"/>
  <c r="G447" i="20"/>
  <c r="F447" i="20"/>
  <c r="E447" i="20"/>
  <c r="D447" i="20"/>
  <c r="C447" i="20"/>
  <c r="B447" i="20"/>
  <c r="K446" i="20"/>
  <c r="J446" i="20"/>
  <c r="I446" i="20"/>
  <c r="H446" i="20"/>
  <c r="G446" i="20"/>
  <c r="F446" i="20"/>
  <c r="E446" i="20"/>
  <c r="D446" i="20"/>
  <c r="C446" i="20"/>
  <c r="B446" i="20"/>
  <c r="K445" i="20"/>
  <c r="J445" i="20"/>
  <c r="I445" i="20"/>
  <c r="H445" i="20"/>
  <c r="G445" i="20"/>
  <c r="F445" i="20"/>
  <c r="E445" i="20"/>
  <c r="D445" i="20"/>
  <c r="C445" i="20"/>
  <c r="B445" i="20"/>
  <c r="K444" i="20"/>
  <c r="J444" i="20"/>
  <c r="I444" i="20"/>
  <c r="H444" i="20"/>
  <c r="G444" i="20"/>
  <c r="F444" i="20"/>
  <c r="E444" i="20"/>
  <c r="D444" i="20"/>
  <c r="C444" i="20"/>
  <c r="B444" i="20"/>
  <c r="K443" i="20"/>
  <c r="J443" i="20"/>
  <c r="I443" i="20"/>
  <c r="H443" i="20"/>
  <c r="G443" i="20"/>
  <c r="F443" i="20"/>
  <c r="E443" i="20"/>
  <c r="D443" i="20"/>
  <c r="C443" i="20"/>
  <c r="B443" i="20"/>
  <c r="K442" i="20"/>
  <c r="J442" i="20"/>
  <c r="I442" i="20"/>
  <c r="H442" i="20"/>
  <c r="G442" i="20"/>
  <c r="F442" i="20"/>
  <c r="E442" i="20"/>
  <c r="D442" i="20"/>
  <c r="C442" i="20"/>
  <c r="B442" i="20"/>
  <c r="K441" i="20"/>
  <c r="J441" i="20"/>
  <c r="I441" i="20"/>
  <c r="H441" i="20"/>
  <c r="G441" i="20"/>
  <c r="F441" i="20"/>
  <c r="E441" i="20"/>
  <c r="D441" i="20"/>
  <c r="C441" i="20"/>
  <c r="B441" i="20"/>
  <c r="K440" i="20"/>
  <c r="J440" i="20"/>
  <c r="I440" i="20"/>
  <c r="H440" i="20"/>
  <c r="G440" i="20"/>
  <c r="F440" i="20"/>
  <c r="E440" i="20"/>
  <c r="D440" i="20"/>
  <c r="C440" i="20"/>
  <c r="B440" i="20"/>
  <c r="K439" i="20"/>
  <c r="J439" i="20"/>
  <c r="I439" i="20"/>
  <c r="H439" i="20"/>
  <c r="G439" i="20"/>
  <c r="F439" i="20"/>
  <c r="E439" i="20"/>
  <c r="D439" i="20"/>
  <c r="C439" i="20"/>
  <c r="B439" i="20"/>
  <c r="K438" i="20"/>
  <c r="J438" i="20"/>
  <c r="I438" i="20"/>
  <c r="H438" i="20"/>
  <c r="G438" i="20"/>
  <c r="F438" i="20"/>
  <c r="E438" i="20"/>
  <c r="D438" i="20"/>
  <c r="C438" i="20"/>
  <c r="B438" i="20"/>
  <c r="K437" i="20"/>
  <c r="J437" i="20"/>
  <c r="I437" i="20"/>
  <c r="H437" i="20"/>
  <c r="G437" i="20"/>
  <c r="F437" i="20"/>
  <c r="E437" i="20"/>
  <c r="D437" i="20"/>
  <c r="C437" i="20"/>
  <c r="B437" i="20"/>
  <c r="K436" i="20"/>
  <c r="J436" i="20"/>
  <c r="I436" i="20"/>
  <c r="H436" i="20"/>
  <c r="G436" i="20"/>
  <c r="F436" i="20"/>
  <c r="E436" i="20"/>
  <c r="D436" i="20"/>
  <c r="C436" i="20"/>
  <c r="B436" i="20"/>
  <c r="K435" i="20"/>
  <c r="J435" i="20"/>
  <c r="I435" i="20"/>
  <c r="H435" i="20"/>
  <c r="G435" i="20"/>
  <c r="F435" i="20"/>
  <c r="E435" i="20"/>
  <c r="D435" i="20"/>
  <c r="C435" i="20"/>
  <c r="B435" i="20"/>
  <c r="K434" i="20"/>
  <c r="J434" i="20"/>
  <c r="I434" i="20"/>
  <c r="H434" i="20"/>
  <c r="G434" i="20"/>
  <c r="F434" i="20"/>
  <c r="E434" i="20"/>
  <c r="D434" i="20"/>
  <c r="C434" i="20"/>
  <c r="B434" i="20"/>
  <c r="K433" i="20"/>
  <c r="J433" i="20"/>
  <c r="I433" i="20"/>
  <c r="H433" i="20"/>
  <c r="G433" i="20"/>
  <c r="F433" i="20"/>
  <c r="E433" i="20"/>
  <c r="D433" i="20"/>
  <c r="C433" i="20"/>
  <c r="B433" i="20"/>
  <c r="K432" i="20"/>
  <c r="J432" i="20"/>
  <c r="I432" i="20"/>
  <c r="H432" i="20"/>
  <c r="G432" i="20"/>
  <c r="F432" i="20"/>
  <c r="E432" i="20"/>
  <c r="D432" i="20"/>
  <c r="C432" i="20"/>
  <c r="B432" i="20"/>
  <c r="K431" i="20"/>
  <c r="J431" i="20"/>
  <c r="I431" i="20"/>
  <c r="H431" i="20"/>
  <c r="G431" i="20"/>
  <c r="F431" i="20"/>
  <c r="E431" i="20"/>
  <c r="D431" i="20"/>
  <c r="C431" i="20"/>
  <c r="B431" i="20"/>
  <c r="K430" i="20"/>
  <c r="J430" i="20"/>
  <c r="I430" i="20"/>
  <c r="H430" i="20"/>
  <c r="G430" i="20"/>
  <c r="F430" i="20"/>
  <c r="E430" i="20"/>
  <c r="D430" i="20"/>
  <c r="C430" i="20"/>
  <c r="B430" i="20"/>
  <c r="K429" i="20"/>
  <c r="J429" i="20"/>
  <c r="I429" i="20"/>
  <c r="H429" i="20"/>
  <c r="G429" i="20"/>
  <c r="F429" i="20"/>
  <c r="E429" i="20"/>
  <c r="D429" i="20"/>
  <c r="C429" i="20"/>
  <c r="B429" i="20"/>
  <c r="K428" i="20"/>
  <c r="J428" i="20"/>
  <c r="I428" i="20"/>
  <c r="H428" i="20"/>
  <c r="G428" i="20"/>
  <c r="F428" i="20"/>
  <c r="E428" i="20"/>
  <c r="D428" i="20"/>
  <c r="C428" i="20"/>
  <c r="B428" i="20"/>
  <c r="K427" i="20"/>
  <c r="J427" i="20"/>
  <c r="I427" i="20"/>
  <c r="H427" i="20"/>
  <c r="G427" i="20"/>
  <c r="F427" i="20"/>
  <c r="E427" i="20"/>
  <c r="D427" i="20"/>
  <c r="C427" i="20"/>
  <c r="B427" i="20"/>
  <c r="K426" i="20"/>
  <c r="J426" i="20"/>
  <c r="I426" i="20"/>
  <c r="H426" i="20"/>
  <c r="G426" i="20"/>
  <c r="F426" i="20"/>
  <c r="E426" i="20"/>
  <c r="D426" i="20"/>
  <c r="C426" i="20"/>
  <c r="B426" i="20"/>
  <c r="K425" i="20"/>
  <c r="J425" i="20"/>
  <c r="I425" i="20"/>
  <c r="H425" i="20"/>
  <c r="G425" i="20"/>
  <c r="F425" i="20"/>
  <c r="E425" i="20"/>
  <c r="D425" i="20"/>
  <c r="C425" i="20"/>
  <c r="B425" i="20"/>
  <c r="K424" i="20"/>
  <c r="J424" i="20"/>
  <c r="I424" i="20"/>
  <c r="H424" i="20"/>
  <c r="G424" i="20"/>
  <c r="F424" i="20"/>
  <c r="E424" i="20"/>
  <c r="D424" i="20"/>
  <c r="C424" i="20"/>
  <c r="B424" i="20"/>
  <c r="K423" i="20"/>
  <c r="J423" i="20"/>
  <c r="I423" i="20"/>
  <c r="H423" i="20"/>
  <c r="G423" i="20"/>
  <c r="F423" i="20"/>
  <c r="E423" i="20"/>
  <c r="D423" i="20"/>
  <c r="C423" i="20"/>
  <c r="B423" i="20"/>
  <c r="K422" i="20"/>
  <c r="J422" i="20"/>
  <c r="I422" i="20"/>
  <c r="H422" i="20"/>
  <c r="G422" i="20"/>
  <c r="F422" i="20"/>
  <c r="E422" i="20"/>
  <c r="D422" i="20"/>
  <c r="C422" i="20"/>
  <c r="B422" i="20"/>
  <c r="K421" i="20"/>
  <c r="J421" i="20"/>
  <c r="I421" i="20"/>
  <c r="H421" i="20"/>
  <c r="G421" i="20"/>
  <c r="F421" i="20"/>
  <c r="E421" i="20"/>
  <c r="D421" i="20"/>
  <c r="C421" i="20"/>
  <c r="B421" i="20"/>
  <c r="K420" i="20"/>
  <c r="J420" i="20"/>
  <c r="I420" i="20"/>
  <c r="H420" i="20"/>
  <c r="G420" i="20"/>
  <c r="F420" i="20"/>
  <c r="E420" i="20"/>
  <c r="D420" i="20"/>
  <c r="C420" i="20"/>
  <c r="B420" i="20"/>
  <c r="K419" i="20"/>
  <c r="J419" i="20"/>
  <c r="I419" i="20"/>
  <c r="H419" i="20"/>
  <c r="G419" i="20"/>
  <c r="F419" i="20"/>
  <c r="E419" i="20"/>
  <c r="D419" i="20"/>
  <c r="C419" i="20"/>
  <c r="B419" i="20"/>
  <c r="K418" i="20"/>
  <c r="J418" i="20"/>
  <c r="I418" i="20"/>
  <c r="H418" i="20"/>
  <c r="G418" i="20"/>
  <c r="F418" i="20"/>
  <c r="E418" i="20"/>
  <c r="D418" i="20"/>
  <c r="C418" i="20"/>
  <c r="B418" i="20"/>
  <c r="K417" i="20"/>
  <c r="J417" i="20"/>
  <c r="I417" i="20"/>
  <c r="H417" i="20"/>
  <c r="G417" i="20"/>
  <c r="F417" i="20"/>
  <c r="E417" i="20"/>
  <c r="D417" i="20"/>
  <c r="C417" i="20"/>
  <c r="B417" i="20"/>
  <c r="K416" i="20"/>
  <c r="J416" i="20"/>
  <c r="I416" i="20"/>
  <c r="H416" i="20"/>
  <c r="G416" i="20"/>
  <c r="F416" i="20"/>
  <c r="E416" i="20"/>
  <c r="D416" i="20"/>
  <c r="C416" i="20"/>
  <c r="B416" i="20"/>
  <c r="K415" i="20"/>
  <c r="J415" i="20"/>
  <c r="I415" i="20"/>
  <c r="H415" i="20"/>
  <c r="G415" i="20"/>
  <c r="F415" i="20"/>
  <c r="E415" i="20"/>
  <c r="D415" i="20"/>
  <c r="C415" i="20"/>
  <c r="B415" i="20"/>
  <c r="K414" i="20"/>
  <c r="J414" i="20"/>
  <c r="I414" i="20"/>
  <c r="H414" i="20"/>
  <c r="G414" i="20"/>
  <c r="F414" i="20"/>
  <c r="E414" i="20"/>
  <c r="D414" i="20"/>
  <c r="C414" i="20"/>
  <c r="B414" i="20"/>
  <c r="K413" i="20"/>
  <c r="J413" i="20"/>
  <c r="I413" i="20"/>
  <c r="H413" i="20"/>
  <c r="G413" i="20"/>
  <c r="F413" i="20"/>
  <c r="E413" i="20"/>
  <c r="D413" i="20"/>
  <c r="C413" i="20"/>
  <c r="B413" i="20"/>
  <c r="K412" i="20"/>
  <c r="J412" i="20"/>
  <c r="I412" i="20"/>
  <c r="H412" i="20"/>
  <c r="G412" i="20"/>
  <c r="F412" i="20"/>
  <c r="E412" i="20"/>
  <c r="D412" i="20"/>
  <c r="C412" i="20"/>
  <c r="B412" i="20"/>
  <c r="K411" i="20"/>
  <c r="J411" i="20"/>
  <c r="I411" i="20"/>
  <c r="H411" i="20"/>
  <c r="G411" i="20"/>
  <c r="F411" i="20"/>
  <c r="E411" i="20"/>
  <c r="D411" i="20"/>
  <c r="C411" i="20"/>
  <c r="B411" i="20"/>
  <c r="K410" i="20"/>
  <c r="J410" i="20"/>
  <c r="I410" i="20"/>
  <c r="H410" i="20"/>
  <c r="G410" i="20"/>
  <c r="F410" i="20"/>
  <c r="E410" i="20"/>
  <c r="D410" i="20"/>
  <c r="C410" i="20"/>
  <c r="B410" i="20"/>
  <c r="K409" i="20"/>
  <c r="J409" i="20"/>
  <c r="I409" i="20"/>
  <c r="H409" i="20"/>
  <c r="G409" i="20"/>
  <c r="F409" i="20"/>
  <c r="E409" i="20"/>
  <c r="D409" i="20"/>
  <c r="C409" i="20"/>
  <c r="B409" i="20"/>
  <c r="K408" i="20"/>
  <c r="J408" i="20"/>
  <c r="I408" i="20"/>
  <c r="H408" i="20"/>
  <c r="G408" i="20"/>
  <c r="F408" i="20"/>
  <c r="E408" i="20"/>
  <c r="D408" i="20"/>
  <c r="C408" i="20"/>
  <c r="B408" i="20"/>
  <c r="K407" i="20"/>
  <c r="J407" i="20"/>
  <c r="I407" i="20"/>
  <c r="H407" i="20"/>
  <c r="G407" i="20"/>
  <c r="F407" i="20"/>
  <c r="E407" i="20"/>
  <c r="D407" i="20"/>
  <c r="C407" i="20"/>
  <c r="B407" i="20"/>
  <c r="K406" i="20"/>
  <c r="J406" i="20"/>
  <c r="I406" i="20"/>
  <c r="H406" i="20"/>
  <c r="G406" i="20"/>
  <c r="F406" i="20"/>
  <c r="E406" i="20"/>
  <c r="D406" i="20"/>
  <c r="C406" i="20"/>
  <c r="B406" i="20"/>
  <c r="K405" i="20"/>
  <c r="J405" i="20"/>
  <c r="I405" i="20"/>
  <c r="H405" i="20"/>
  <c r="G405" i="20"/>
  <c r="F405" i="20"/>
  <c r="E405" i="20"/>
  <c r="D405" i="20"/>
  <c r="C405" i="20"/>
  <c r="B405" i="20"/>
  <c r="K404" i="20"/>
  <c r="J404" i="20"/>
  <c r="I404" i="20"/>
  <c r="H404" i="20"/>
  <c r="G404" i="20"/>
  <c r="F404" i="20"/>
  <c r="E404" i="20"/>
  <c r="D404" i="20"/>
  <c r="C404" i="20"/>
  <c r="B404" i="20"/>
  <c r="K403" i="20"/>
  <c r="J403" i="20"/>
  <c r="I403" i="20"/>
  <c r="H403" i="20"/>
  <c r="G403" i="20"/>
  <c r="F403" i="20"/>
  <c r="E403" i="20"/>
  <c r="D403" i="20"/>
  <c r="C403" i="20"/>
  <c r="B403" i="20"/>
  <c r="K402" i="20"/>
  <c r="J402" i="20"/>
  <c r="I402" i="20"/>
  <c r="H402" i="20"/>
  <c r="G402" i="20"/>
  <c r="F402" i="20"/>
  <c r="E402" i="20"/>
  <c r="D402" i="20"/>
  <c r="C402" i="20"/>
  <c r="B402" i="20"/>
  <c r="K401" i="20"/>
  <c r="J401" i="20"/>
  <c r="I401" i="20"/>
  <c r="H401" i="20"/>
  <c r="G401" i="20"/>
  <c r="F401" i="20"/>
  <c r="E401" i="20"/>
  <c r="D401" i="20"/>
  <c r="C401" i="20"/>
  <c r="B401" i="20"/>
  <c r="K400" i="20"/>
  <c r="J400" i="20"/>
  <c r="I400" i="20"/>
  <c r="H400" i="20"/>
  <c r="G400" i="20"/>
  <c r="F400" i="20"/>
  <c r="E400" i="20"/>
  <c r="D400" i="20"/>
  <c r="C400" i="20"/>
  <c r="B400" i="20"/>
  <c r="K399" i="20"/>
  <c r="J399" i="20"/>
  <c r="I399" i="20"/>
  <c r="H399" i="20"/>
  <c r="G399" i="20"/>
  <c r="F399" i="20"/>
  <c r="E399" i="20"/>
  <c r="D399" i="20"/>
  <c r="C399" i="20"/>
  <c r="B399" i="20"/>
  <c r="K398" i="20"/>
  <c r="J398" i="20"/>
  <c r="I398" i="20"/>
  <c r="H398" i="20"/>
  <c r="G398" i="20"/>
  <c r="F398" i="20"/>
  <c r="E398" i="20"/>
  <c r="D398" i="20"/>
  <c r="C398" i="20"/>
  <c r="B398" i="20"/>
  <c r="K397" i="20"/>
  <c r="J397" i="20"/>
  <c r="I397" i="20"/>
  <c r="H397" i="20"/>
  <c r="G397" i="20"/>
  <c r="F397" i="20"/>
  <c r="E397" i="20"/>
  <c r="D397" i="20"/>
  <c r="C397" i="20"/>
  <c r="B397" i="20"/>
  <c r="K396" i="20"/>
  <c r="J396" i="20"/>
  <c r="I396" i="20"/>
  <c r="H396" i="20"/>
  <c r="G396" i="20"/>
  <c r="F396" i="20"/>
  <c r="E396" i="20"/>
  <c r="D396" i="20"/>
  <c r="C396" i="20"/>
  <c r="B396" i="20"/>
  <c r="K395" i="20"/>
  <c r="J395" i="20"/>
  <c r="I395" i="20"/>
  <c r="H395" i="20"/>
  <c r="G395" i="20"/>
  <c r="F395" i="20"/>
  <c r="E395" i="20"/>
  <c r="D395" i="20"/>
  <c r="C395" i="20"/>
  <c r="B395" i="20"/>
  <c r="K394" i="20"/>
  <c r="J394" i="20"/>
  <c r="I394" i="20"/>
  <c r="H394" i="20"/>
  <c r="G394" i="20"/>
  <c r="F394" i="20"/>
  <c r="E394" i="20"/>
  <c r="D394" i="20"/>
  <c r="C394" i="20"/>
  <c r="B394" i="20"/>
  <c r="K393" i="20"/>
  <c r="J393" i="20"/>
  <c r="I393" i="20"/>
  <c r="H393" i="20"/>
  <c r="G393" i="20"/>
  <c r="F393" i="20"/>
  <c r="E393" i="20"/>
  <c r="D393" i="20"/>
  <c r="C393" i="20"/>
  <c r="B393" i="20"/>
  <c r="K392" i="20"/>
  <c r="J392" i="20"/>
  <c r="I392" i="20"/>
  <c r="H392" i="20"/>
  <c r="G392" i="20"/>
  <c r="F392" i="20"/>
  <c r="E392" i="20"/>
  <c r="D392" i="20"/>
  <c r="C392" i="20"/>
  <c r="B392" i="20"/>
  <c r="K391" i="20"/>
  <c r="J391" i="20"/>
  <c r="I391" i="20"/>
  <c r="H391" i="20"/>
  <c r="G391" i="20"/>
  <c r="F391" i="20"/>
  <c r="E391" i="20"/>
  <c r="D391" i="20"/>
  <c r="C391" i="20"/>
  <c r="B391" i="20"/>
  <c r="K390" i="20"/>
  <c r="J390" i="20"/>
  <c r="I390" i="20"/>
  <c r="H390" i="20"/>
  <c r="G390" i="20"/>
  <c r="F390" i="20"/>
  <c r="E390" i="20"/>
  <c r="D390" i="20"/>
  <c r="C390" i="20"/>
  <c r="B390" i="20"/>
  <c r="K389" i="20"/>
  <c r="J389" i="20"/>
  <c r="I389" i="20"/>
  <c r="H389" i="20"/>
  <c r="G389" i="20"/>
  <c r="F389" i="20"/>
  <c r="E389" i="20"/>
  <c r="D389" i="20"/>
  <c r="C389" i="20"/>
  <c r="B389" i="20"/>
  <c r="K388" i="20"/>
  <c r="J388" i="20"/>
  <c r="I388" i="20"/>
  <c r="H388" i="20"/>
  <c r="G388" i="20"/>
  <c r="F388" i="20"/>
  <c r="E388" i="20"/>
  <c r="D388" i="20"/>
  <c r="C388" i="20"/>
  <c r="B388" i="20"/>
  <c r="K387" i="20"/>
  <c r="J387" i="20"/>
  <c r="I387" i="20"/>
  <c r="H387" i="20"/>
  <c r="G387" i="20"/>
  <c r="F387" i="20"/>
  <c r="E387" i="20"/>
  <c r="D387" i="20"/>
  <c r="C387" i="20"/>
  <c r="B387" i="20"/>
  <c r="K386" i="20"/>
  <c r="J386" i="20"/>
  <c r="I386" i="20"/>
  <c r="H386" i="20"/>
  <c r="G386" i="20"/>
  <c r="F386" i="20"/>
  <c r="E386" i="20"/>
  <c r="D386" i="20"/>
  <c r="C386" i="20"/>
  <c r="B386" i="20"/>
  <c r="K385" i="20"/>
  <c r="J385" i="20"/>
  <c r="I385" i="20"/>
  <c r="H385" i="20"/>
  <c r="G385" i="20"/>
  <c r="F385" i="20"/>
  <c r="E385" i="20"/>
  <c r="D385" i="20"/>
  <c r="C385" i="20"/>
  <c r="B385" i="20"/>
  <c r="K384" i="20"/>
  <c r="J384" i="20"/>
  <c r="I384" i="20"/>
  <c r="H384" i="20"/>
  <c r="G384" i="20"/>
  <c r="F384" i="20"/>
  <c r="E384" i="20"/>
  <c r="D384" i="20"/>
  <c r="C384" i="20"/>
  <c r="B384" i="20"/>
  <c r="K383" i="20"/>
  <c r="J383" i="20"/>
  <c r="I383" i="20"/>
  <c r="H383" i="20"/>
  <c r="G383" i="20"/>
  <c r="F383" i="20"/>
  <c r="E383" i="20"/>
  <c r="D383" i="20"/>
  <c r="C383" i="20"/>
  <c r="B383" i="20"/>
  <c r="K382" i="20"/>
  <c r="J382" i="20"/>
  <c r="I382" i="20"/>
  <c r="H382" i="20"/>
  <c r="G382" i="20"/>
  <c r="F382" i="20"/>
  <c r="E382" i="20"/>
  <c r="D382" i="20"/>
  <c r="C382" i="20"/>
  <c r="B382" i="20"/>
  <c r="K381" i="20"/>
  <c r="J381" i="20"/>
  <c r="I381" i="20"/>
  <c r="H381" i="20"/>
  <c r="G381" i="20"/>
  <c r="F381" i="20"/>
  <c r="E381" i="20"/>
  <c r="D381" i="20"/>
  <c r="C381" i="20"/>
  <c r="B381" i="20"/>
  <c r="K380" i="20"/>
  <c r="J380" i="20"/>
  <c r="I380" i="20"/>
  <c r="H380" i="20"/>
  <c r="G380" i="20"/>
  <c r="F380" i="20"/>
  <c r="E380" i="20"/>
  <c r="D380" i="20"/>
  <c r="C380" i="20"/>
  <c r="B380" i="20"/>
  <c r="K379" i="20"/>
  <c r="J379" i="20"/>
  <c r="I379" i="20"/>
  <c r="H379" i="20"/>
  <c r="G379" i="20"/>
  <c r="F379" i="20"/>
  <c r="E379" i="20"/>
  <c r="D379" i="20"/>
  <c r="C379" i="20"/>
  <c r="B379" i="20"/>
  <c r="K378" i="20"/>
  <c r="J378" i="20"/>
  <c r="I378" i="20"/>
  <c r="H378" i="20"/>
  <c r="G378" i="20"/>
  <c r="F378" i="20"/>
  <c r="E378" i="20"/>
  <c r="D378" i="20"/>
  <c r="C378" i="20"/>
  <c r="B378" i="20"/>
  <c r="K377" i="20"/>
  <c r="J377" i="20"/>
  <c r="I377" i="20"/>
  <c r="H377" i="20"/>
  <c r="G377" i="20"/>
  <c r="F377" i="20"/>
  <c r="E377" i="20"/>
  <c r="D377" i="20"/>
  <c r="C377" i="20"/>
  <c r="B377" i="20"/>
  <c r="K376" i="20"/>
  <c r="J376" i="20"/>
  <c r="I376" i="20"/>
  <c r="H376" i="20"/>
  <c r="G376" i="20"/>
  <c r="F376" i="20"/>
  <c r="E376" i="20"/>
  <c r="D376" i="20"/>
  <c r="C376" i="20"/>
  <c r="B376" i="20"/>
  <c r="K375" i="20"/>
  <c r="J375" i="20"/>
  <c r="I375" i="20"/>
  <c r="H375" i="20"/>
  <c r="G375" i="20"/>
  <c r="F375" i="20"/>
  <c r="E375" i="20"/>
  <c r="D375" i="20"/>
  <c r="C375" i="20"/>
  <c r="B375" i="20"/>
  <c r="K374" i="20"/>
  <c r="J374" i="20"/>
  <c r="I374" i="20"/>
  <c r="H374" i="20"/>
  <c r="G374" i="20"/>
  <c r="F374" i="20"/>
  <c r="E374" i="20"/>
  <c r="D374" i="20"/>
  <c r="C374" i="20"/>
  <c r="B374" i="20"/>
  <c r="K373" i="20"/>
  <c r="J373" i="20"/>
  <c r="I373" i="20"/>
  <c r="H373" i="20"/>
  <c r="G373" i="20"/>
  <c r="F373" i="20"/>
  <c r="E373" i="20"/>
  <c r="D373" i="20"/>
  <c r="C373" i="20"/>
  <c r="B373" i="20"/>
  <c r="K372" i="20"/>
  <c r="J372" i="20"/>
  <c r="I372" i="20"/>
  <c r="H372" i="20"/>
  <c r="G372" i="20"/>
  <c r="F372" i="20"/>
  <c r="E372" i="20"/>
  <c r="D372" i="20"/>
  <c r="C372" i="20"/>
  <c r="B372" i="20"/>
  <c r="K371" i="20"/>
  <c r="J371" i="20"/>
  <c r="I371" i="20"/>
  <c r="H371" i="20"/>
  <c r="G371" i="20"/>
  <c r="F371" i="20"/>
  <c r="E371" i="20"/>
  <c r="D371" i="20"/>
  <c r="C371" i="20"/>
  <c r="B371" i="20"/>
  <c r="K370" i="20"/>
  <c r="J370" i="20"/>
  <c r="I370" i="20"/>
  <c r="H370" i="20"/>
  <c r="G370" i="20"/>
  <c r="F370" i="20"/>
  <c r="E370" i="20"/>
  <c r="D370" i="20"/>
  <c r="C370" i="20"/>
  <c r="B370" i="20"/>
  <c r="K369" i="20"/>
  <c r="J369" i="20"/>
  <c r="I369" i="20"/>
  <c r="H369" i="20"/>
  <c r="G369" i="20"/>
  <c r="F369" i="20"/>
  <c r="E369" i="20"/>
  <c r="D369" i="20"/>
  <c r="C369" i="20"/>
  <c r="B369" i="20"/>
  <c r="K368" i="20"/>
  <c r="J368" i="20"/>
  <c r="I368" i="20"/>
  <c r="H368" i="20"/>
  <c r="G368" i="20"/>
  <c r="F368" i="20"/>
  <c r="E368" i="20"/>
  <c r="D368" i="20"/>
  <c r="C368" i="20"/>
  <c r="B368" i="20"/>
  <c r="K367" i="20"/>
  <c r="J367" i="20"/>
  <c r="I367" i="20"/>
  <c r="H367" i="20"/>
  <c r="G367" i="20"/>
  <c r="F367" i="20"/>
  <c r="E367" i="20"/>
  <c r="D367" i="20"/>
  <c r="C367" i="20"/>
  <c r="B367" i="20"/>
  <c r="K366" i="20"/>
  <c r="J366" i="20"/>
  <c r="I366" i="20"/>
  <c r="H366" i="20"/>
  <c r="G366" i="20"/>
  <c r="F366" i="20"/>
  <c r="E366" i="20"/>
  <c r="D366" i="20"/>
  <c r="C366" i="20"/>
  <c r="B366" i="20"/>
  <c r="K365" i="20"/>
  <c r="J365" i="20"/>
  <c r="I365" i="20"/>
  <c r="H365" i="20"/>
  <c r="G365" i="20"/>
  <c r="F365" i="20"/>
  <c r="E365" i="20"/>
  <c r="D365" i="20"/>
  <c r="C365" i="20"/>
  <c r="B365" i="20"/>
  <c r="K364" i="20"/>
  <c r="J364" i="20"/>
  <c r="I364" i="20"/>
  <c r="H364" i="20"/>
  <c r="G364" i="20"/>
  <c r="F364" i="20"/>
  <c r="E364" i="20"/>
  <c r="D364" i="20"/>
  <c r="C364" i="20"/>
  <c r="B364" i="20"/>
  <c r="K363" i="20"/>
  <c r="J363" i="20"/>
  <c r="I363" i="20"/>
  <c r="H363" i="20"/>
  <c r="G363" i="20"/>
  <c r="F363" i="20"/>
  <c r="E363" i="20"/>
  <c r="D363" i="20"/>
  <c r="C363" i="20"/>
  <c r="B363" i="20"/>
  <c r="K362" i="20"/>
  <c r="J362" i="20"/>
  <c r="I362" i="20"/>
  <c r="H362" i="20"/>
  <c r="G362" i="20"/>
  <c r="F362" i="20"/>
  <c r="E362" i="20"/>
  <c r="D362" i="20"/>
  <c r="C362" i="20"/>
  <c r="B362" i="20"/>
  <c r="K361" i="20"/>
  <c r="J361" i="20"/>
  <c r="I361" i="20"/>
  <c r="H361" i="20"/>
  <c r="G361" i="20"/>
  <c r="F361" i="20"/>
  <c r="E361" i="20"/>
  <c r="D361" i="20"/>
  <c r="C361" i="20"/>
  <c r="B361" i="20"/>
  <c r="K360" i="20"/>
  <c r="J360" i="20"/>
  <c r="I360" i="20"/>
  <c r="H360" i="20"/>
  <c r="G360" i="20"/>
  <c r="F360" i="20"/>
  <c r="E360" i="20"/>
  <c r="D360" i="20"/>
  <c r="C360" i="20"/>
  <c r="B360" i="20"/>
  <c r="K359" i="20"/>
  <c r="J359" i="20"/>
  <c r="I359" i="20"/>
  <c r="H359" i="20"/>
  <c r="G359" i="20"/>
  <c r="F359" i="20"/>
  <c r="E359" i="20"/>
  <c r="D359" i="20"/>
  <c r="C359" i="20"/>
  <c r="B359" i="20"/>
  <c r="K358" i="20"/>
  <c r="J358" i="20"/>
  <c r="I358" i="20"/>
  <c r="H358" i="20"/>
  <c r="G358" i="20"/>
  <c r="F358" i="20"/>
  <c r="E358" i="20"/>
  <c r="D358" i="20"/>
  <c r="C358" i="20"/>
  <c r="B358" i="20"/>
  <c r="K357" i="20"/>
  <c r="J357" i="20"/>
  <c r="I357" i="20"/>
  <c r="H357" i="20"/>
  <c r="G357" i="20"/>
  <c r="F357" i="20"/>
  <c r="E357" i="20"/>
  <c r="D357" i="20"/>
  <c r="C357" i="20"/>
  <c r="B357" i="20"/>
  <c r="K356" i="20"/>
  <c r="J356" i="20"/>
  <c r="I356" i="20"/>
  <c r="H356" i="20"/>
  <c r="G356" i="20"/>
  <c r="F356" i="20"/>
  <c r="E356" i="20"/>
  <c r="D356" i="20"/>
  <c r="C356" i="20"/>
  <c r="B356" i="20"/>
  <c r="K355" i="20"/>
  <c r="J355" i="20"/>
  <c r="I355" i="20"/>
  <c r="H355" i="20"/>
  <c r="G355" i="20"/>
  <c r="F355" i="20"/>
  <c r="E355" i="20"/>
  <c r="D355" i="20"/>
  <c r="C355" i="20"/>
  <c r="B355" i="20"/>
  <c r="K354" i="20"/>
  <c r="J354" i="20"/>
  <c r="I354" i="20"/>
  <c r="H354" i="20"/>
  <c r="G354" i="20"/>
  <c r="F354" i="20"/>
  <c r="E354" i="20"/>
  <c r="D354" i="20"/>
  <c r="C354" i="20"/>
  <c r="B354" i="20"/>
  <c r="K353" i="20"/>
  <c r="J353" i="20"/>
  <c r="I353" i="20"/>
  <c r="H353" i="20"/>
  <c r="G353" i="20"/>
  <c r="F353" i="20"/>
  <c r="E353" i="20"/>
  <c r="D353" i="20"/>
  <c r="C353" i="20"/>
  <c r="B353" i="20"/>
  <c r="K352" i="20"/>
  <c r="J352" i="20"/>
  <c r="I352" i="20"/>
  <c r="H352" i="20"/>
  <c r="G352" i="20"/>
  <c r="F352" i="20"/>
  <c r="E352" i="20"/>
  <c r="D352" i="20"/>
  <c r="C352" i="20"/>
  <c r="B352" i="20"/>
  <c r="K351" i="20"/>
  <c r="J351" i="20"/>
  <c r="I351" i="20"/>
  <c r="H351" i="20"/>
  <c r="G351" i="20"/>
  <c r="F351" i="20"/>
  <c r="E351" i="20"/>
  <c r="D351" i="20"/>
  <c r="C351" i="20"/>
  <c r="B351" i="20"/>
  <c r="K350" i="20"/>
  <c r="J350" i="20"/>
  <c r="I350" i="20"/>
  <c r="H350" i="20"/>
  <c r="G350" i="20"/>
  <c r="F350" i="20"/>
  <c r="E350" i="20"/>
  <c r="D350" i="20"/>
  <c r="C350" i="20"/>
  <c r="B350" i="20"/>
  <c r="K349" i="20"/>
  <c r="J349" i="20"/>
  <c r="I349" i="20"/>
  <c r="H349" i="20"/>
  <c r="G349" i="20"/>
  <c r="F349" i="20"/>
  <c r="E349" i="20"/>
  <c r="D349" i="20"/>
  <c r="C349" i="20"/>
  <c r="B349" i="20"/>
  <c r="K348" i="20"/>
  <c r="J348" i="20"/>
  <c r="I348" i="20"/>
  <c r="H348" i="20"/>
  <c r="G348" i="20"/>
  <c r="F348" i="20"/>
  <c r="E348" i="20"/>
  <c r="D348" i="20"/>
  <c r="C348" i="20"/>
  <c r="B348" i="20"/>
  <c r="K347" i="20"/>
  <c r="J347" i="20"/>
  <c r="I347" i="20"/>
  <c r="H347" i="20"/>
  <c r="G347" i="20"/>
  <c r="F347" i="20"/>
  <c r="E347" i="20"/>
  <c r="D347" i="20"/>
  <c r="C347" i="20"/>
  <c r="B347" i="20"/>
  <c r="K346" i="20"/>
  <c r="J346" i="20"/>
  <c r="I346" i="20"/>
  <c r="H346" i="20"/>
  <c r="G346" i="20"/>
  <c r="F346" i="20"/>
  <c r="E346" i="20"/>
  <c r="D346" i="20"/>
  <c r="C346" i="20"/>
  <c r="B346" i="20"/>
  <c r="K345" i="20"/>
  <c r="J345" i="20"/>
  <c r="I345" i="20"/>
  <c r="H345" i="20"/>
  <c r="G345" i="20"/>
  <c r="F345" i="20"/>
  <c r="E345" i="20"/>
  <c r="D345" i="20"/>
  <c r="C345" i="20"/>
  <c r="B345" i="20"/>
  <c r="K344" i="20"/>
  <c r="J344" i="20"/>
  <c r="I344" i="20"/>
  <c r="H344" i="20"/>
  <c r="G344" i="20"/>
  <c r="F344" i="20"/>
  <c r="E344" i="20"/>
  <c r="D344" i="20"/>
  <c r="C344" i="20"/>
  <c r="B344" i="20"/>
  <c r="K343" i="20"/>
  <c r="J343" i="20"/>
  <c r="I343" i="20"/>
  <c r="H343" i="20"/>
  <c r="G343" i="20"/>
  <c r="F343" i="20"/>
  <c r="E343" i="20"/>
  <c r="D343" i="20"/>
  <c r="C343" i="20"/>
  <c r="B343" i="20"/>
  <c r="K342" i="20"/>
  <c r="J342" i="20"/>
  <c r="I342" i="20"/>
  <c r="H342" i="20"/>
  <c r="G342" i="20"/>
  <c r="F342" i="20"/>
  <c r="E342" i="20"/>
  <c r="D342" i="20"/>
  <c r="C342" i="20"/>
  <c r="B342" i="20"/>
  <c r="K341" i="20"/>
  <c r="J341" i="20"/>
  <c r="I341" i="20"/>
  <c r="H341" i="20"/>
  <c r="G341" i="20"/>
  <c r="F341" i="20"/>
  <c r="E341" i="20"/>
  <c r="D341" i="20"/>
  <c r="C341" i="20"/>
  <c r="B341" i="20"/>
  <c r="K340" i="20"/>
  <c r="J340" i="20"/>
  <c r="I340" i="20"/>
  <c r="H340" i="20"/>
  <c r="G340" i="20"/>
  <c r="F340" i="20"/>
  <c r="E340" i="20"/>
  <c r="D340" i="20"/>
  <c r="C340" i="20"/>
  <c r="B340" i="20"/>
  <c r="K339" i="20"/>
  <c r="J339" i="20"/>
  <c r="I339" i="20"/>
  <c r="H339" i="20"/>
  <c r="G339" i="20"/>
  <c r="F339" i="20"/>
  <c r="E339" i="20"/>
  <c r="D339" i="20"/>
  <c r="C339" i="20"/>
  <c r="B339" i="20"/>
  <c r="K338" i="20"/>
  <c r="J338" i="20"/>
  <c r="I338" i="20"/>
  <c r="H338" i="20"/>
  <c r="G338" i="20"/>
  <c r="F338" i="20"/>
  <c r="E338" i="20"/>
  <c r="D338" i="20"/>
  <c r="C338" i="20"/>
  <c r="B338" i="20"/>
  <c r="K337" i="20"/>
  <c r="J337" i="20"/>
  <c r="I337" i="20"/>
  <c r="H337" i="20"/>
  <c r="G337" i="20"/>
  <c r="F337" i="20"/>
  <c r="E337" i="20"/>
  <c r="D337" i="20"/>
  <c r="C337" i="20"/>
  <c r="B337" i="20"/>
  <c r="K336" i="20"/>
  <c r="J336" i="20"/>
  <c r="I336" i="20"/>
  <c r="H336" i="20"/>
  <c r="G336" i="20"/>
  <c r="F336" i="20"/>
  <c r="E336" i="20"/>
  <c r="D336" i="20"/>
  <c r="C336" i="20"/>
  <c r="B336" i="20"/>
  <c r="K335" i="20"/>
  <c r="J335" i="20"/>
  <c r="I335" i="20"/>
  <c r="H335" i="20"/>
  <c r="G335" i="20"/>
  <c r="F335" i="20"/>
  <c r="E335" i="20"/>
  <c r="D335" i="20"/>
  <c r="C335" i="20"/>
  <c r="B335" i="20"/>
  <c r="K334" i="20"/>
  <c r="J334" i="20"/>
  <c r="I334" i="20"/>
  <c r="H334" i="20"/>
  <c r="G334" i="20"/>
  <c r="F334" i="20"/>
  <c r="E334" i="20"/>
  <c r="D334" i="20"/>
  <c r="C334" i="20"/>
  <c r="B334" i="20"/>
  <c r="K333" i="20"/>
  <c r="J333" i="20"/>
  <c r="I333" i="20"/>
  <c r="H333" i="20"/>
  <c r="G333" i="20"/>
  <c r="F333" i="20"/>
  <c r="E333" i="20"/>
  <c r="D333" i="20"/>
  <c r="C333" i="20"/>
  <c r="B333" i="20"/>
  <c r="K332" i="20"/>
  <c r="J332" i="20"/>
  <c r="I332" i="20"/>
  <c r="H332" i="20"/>
  <c r="G332" i="20"/>
  <c r="F332" i="20"/>
  <c r="E332" i="20"/>
  <c r="D332" i="20"/>
  <c r="C332" i="20"/>
  <c r="B332" i="20"/>
  <c r="K331" i="20"/>
  <c r="J331" i="20"/>
  <c r="I331" i="20"/>
  <c r="H331" i="20"/>
  <c r="G331" i="20"/>
  <c r="F331" i="20"/>
  <c r="E331" i="20"/>
  <c r="D331" i="20"/>
  <c r="C331" i="20"/>
  <c r="B331" i="20"/>
  <c r="K330" i="20"/>
  <c r="J330" i="20"/>
  <c r="I330" i="20"/>
  <c r="H330" i="20"/>
  <c r="G330" i="20"/>
  <c r="F330" i="20"/>
  <c r="E330" i="20"/>
  <c r="D330" i="20"/>
  <c r="C330" i="20"/>
  <c r="B330" i="20"/>
  <c r="K329" i="20"/>
  <c r="J329" i="20"/>
  <c r="I329" i="20"/>
  <c r="H329" i="20"/>
  <c r="G329" i="20"/>
  <c r="F329" i="20"/>
  <c r="E329" i="20"/>
  <c r="D329" i="20"/>
  <c r="C329" i="20"/>
  <c r="B329" i="20"/>
  <c r="K328" i="20"/>
  <c r="J328" i="20"/>
  <c r="I328" i="20"/>
  <c r="H328" i="20"/>
  <c r="G328" i="20"/>
  <c r="F328" i="20"/>
  <c r="E328" i="20"/>
  <c r="D328" i="20"/>
  <c r="C328" i="20"/>
  <c r="B328" i="20"/>
  <c r="K327" i="20"/>
  <c r="J327" i="20"/>
  <c r="I327" i="20"/>
  <c r="H327" i="20"/>
  <c r="G327" i="20"/>
  <c r="F327" i="20"/>
  <c r="E327" i="20"/>
  <c r="D327" i="20"/>
  <c r="C327" i="20"/>
  <c r="B327" i="20"/>
  <c r="K326" i="20"/>
  <c r="J326" i="20"/>
  <c r="I326" i="20"/>
  <c r="H326" i="20"/>
  <c r="G326" i="20"/>
  <c r="F326" i="20"/>
  <c r="E326" i="20"/>
  <c r="D326" i="20"/>
  <c r="C326" i="20"/>
  <c r="B326" i="20"/>
  <c r="K325" i="20"/>
  <c r="J325" i="20"/>
  <c r="I325" i="20"/>
  <c r="H325" i="20"/>
  <c r="G325" i="20"/>
  <c r="F325" i="20"/>
  <c r="E325" i="20"/>
  <c r="D325" i="20"/>
  <c r="C325" i="20"/>
  <c r="B325" i="20"/>
  <c r="K324" i="20"/>
  <c r="J324" i="20"/>
  <c r="I324" i="20"/>
  <c r="H324" i="20"/>
  <c r="G324" i="20"/>
  <c r="F324" i="20"/>
  <c r="E324" i="20"/>
  <c r="D324" i="20"/>
  <c r="C324" i="20"/>
  <c r="B324" i="20"/>
  <c r="K323" i="20"/>
  <c r="J323" i="20"/>
  <c r="I323" i="20"/>
  <c r="H323" i="20"/>
  <c r="G323" i="20"/>
  <c r="F323" i="20"/>
  <c r="E323" i="20"/>
  <c r="D323" i="20"/>
  <c r="C323" i="20"/>
  <c r="B323" i="20"/>
  <c r="K322" i="20"/>
  <c r="J322" i="20"/>
  <c r="I322" i="20"/>
  <c r="H322" i="20"/>
  <c r="G322" i="20"/>
  <c r="F322" i="20"/>
  <c r="E322" i="20"/>
  <c r="D322" i="20"/>
  <c r="C322" i="20"/>
  <c r="B322" i="20"/>
  <c r="K321" i="20"/>
  <c r="J321" i="20"/>
  <c r="I321" i="20"/>
  <c r="H321" i="20"/>
  <c r="G321" i="20"/>
  <c r="F321" i="20"/>
  <c r="E321" i="20"/>
  <c r="D321" i="20"/>
  <c r="C321" i="20"/>
  <c r="B321" i="20"/>
  <c r="K320" i="20"/>
  <c r="J320" i="20"/>
  <c r="I320" i="20"/>
  <c r="H320" i="20"/>
  <c r="G320" i="20"/>
  <c r="F320" i="20"/>
  <c r="E320" i="20"/>
  <c r="D320" i="20"/>
  <c r="C320" i="20"/>
  <c r="B320" i="20"/>
  <c r="K319" i="20"/>
  <c r="J319" i="20"/>
  <c r="I319" i="20"/>
  <c r="H319" i="20"/>
  <c r="G319" i="20"/>
  <c r="F319" i="20"/>
  <c r="E319" i="20"/>
  <c r="D319" i="20"/>
  <c r="C319" i="20"/>
  <c r="B319" i="20"/>
  <c r="K318" i="20"/>
  <c r="J318" i="20"/>
  <c r="I318" i="20"/>
  <c r="H318" i="20"/>
  <c r="G318" i="20"/>
  <c r="F318" i="20"/>
  <c r="E318" i="20"/>
  <c r="D318" i="20"/>
  <c r="C318" i="20"/>
  <c r="B318" i="20"/>
  <c r="K317" i="20"/>
  <c r="J317" i="20"/>
  <c r="I317" i="20"/>
  <c r="H317" i="20"/>
  <c r="G317" i="20"/>
  <c r="F317" i="20"/>
  <c r="E317" i="20"/>
  <c r="D317" i="20"/>
  <c r="C317" i="20"/>
  <c r="B317" i="20"/>
  <c r="K316" i="20"/>
  <c r="J316" i="20"/>
  <c r="I316" i="20"/>
  <c r="H316" i="20"/>
  <c r="G316" i="20"/>
  <c r="F316" i="20"/>
  <c r="E316" i="20"/>
  <c r="D316" i="20"/>
  <c r="C316" i="20"/>
  <c r="B316" i="20"/>
  <c r="K315" i="20"/>
  <c r="J315" i="20"/>
  <c r="I315" i="20"/>
  <c r="H315" i="20"/>
  <c r="G315" i="20"/>
  <c r="F315" i="20"/>
  <c r="E315" i="20"/>
  <c r="D315" i="20"/>
  <c r="C315" i="20"/>
  <c r="B315" i="20"/>
  <c r="K314" i="20"/>
  <c r="J314" i="20"/>
  <c r="I314" i="20"/>
  <c r="H314" i="20"/>
  <c r="G314" i="20"/>
  <c r="F314" i="20"/>
  <c r="E314" i="20"/>
  <c r="D314" i="20"/>
  <c r="C314" i="20"/>
  <c r="B314" i="20"/>
  <c r="K313" i="20"/>
  <c r="J313" i="20"/>
  <c r="I313" i="20"/>
  <c r="H313" i="20"/>
  <c r="G313" i="20"/>
  <c r="F313" i="20"/>
  <c r="E313" i="20"/>
  <c r="D313" i="20"/>
  <c r="C313" i="20"/>
  <c r="B313" i="20"/>
  <c r="K312" i="20"/>
  <c r="J312" i="20"/>
  <c r="I312" i="20"/>
  <c r="H312" i="20"/>
  <c r="G312" i="20"/>
  <c r="F312" i="20"/>
  <c r="E312" i="20"/>
  <c r="D312" i="20"/>
  <c r="C312" i="20"/>
  <c r="B312" i="20"/>
  <c r="K311" i="20"/>
  <c r="J311" i="20"/>
  <c r="I311" i="20"/>
  <c r="H311" i="20"/>
  <c r="G311" i="20"/>
  <c r="F311" i="20"/>
  <c r="E311" i="20"/>
  <c r="D311" i="20"/>
  <c r="C311" i="20"/>
  <c r="B311" i="20"/>
  <c r="K310" i="20"/>
  <c r="J310" i="20"/>
  <c r="I310" i="20"/>
  <c r="H310" i="20"/>
  <c r="G310" i="20"/>
  <c r="F310" i="20"/>
  <c r="E310" i="20"/>
  <c r="D310" i="20"/>
  <c r="C310" i="20"/>
  <c r="B310" i="20"/>
  <c r="K309" i="20"/>
  <c r="J309" i="20"/>
  <c r="I309" i="20"/>
  <c r="H309" i="20"/>
  <c r="G309" i="20"/>
  <c r="F309" i="20"/>
  <c r="E309" i="20"/>
  <c r="D309" i="20"/>
  <c r="C309" i="20"/>
  <c r="B309" i="20"/>
  <c r="K308" i="20"/>
  <c r="J308" i="20"/>
  <c r="I308" i="20"/>
  <c r="H308" i="20"/>
  <c r="G308" i="20"/>
  <c r="F308" i="20"/>
  <c r="E308" i="20"/>
  <c r="D308" i="20"/>
  <c r="C308" i="20"/>
  <c r="B308" i="20"/>
  <c r="K307" i="20"/>
  <c r="J307" i="20"/>
  <c r="I307" i="20"/>
  <c r="H307" i="20"/>
  <c r="G307" i="20"/>
  <c r="F307" i="20"/>
  <c r="E307" i="20"/>
  <c r="D307" i="20"/>
  <c r="C307" i="20"/>
  <c r="B307" i="20"/>
  <c r="K306" i="20"/>
  <c r="J306" i="20"/>
  <c r="I306" i="20"/>
  <c r="H306" i="20"/>
  <c r="G306" i="20"/>
  <c r="F306" i="20"/>
  <c r="E306" i="20"/>
  <c r="D306" i="20"/>
  <c r="C306" i="20"/>
  <c r="B306" i="20"/>
  <c r="K305" i="20"/>
  <c r="J305" i="20"/>
  <c r="I305" i="20"/>
  <c r="H305" i="20"/>
  <c r="G305" i="20"/>
  <c r="F305" i="20"/>
  <c r="E305" i="20"/>
  <c r="D305" i="20"/>
  <c r="C305" i="20"/>
  <c r="B305" i="20"/>
  <c r="K304" i="20"/>
  <c r="J304" i="20"/>
  <c r="I304" i="20"/>
  <c r="H304" i="20"/>
  <c r="G304" i="20"/>
  <c r="F304" i="20"/>
  <c r="E304" i="20"/>
  <c r="D304" i="20"/>
  <c r="C304" i="20"/>
  <c r="B304" i="20"/>
  <c r="K303" i="20"/>
  <c r="J303" i="20"/>
  <c r="I303" i="20"/>
  <c r="H303" i="20"/>
  <c r="G303" i="20"/>
  <c r="F303" i="20"/>
  <c r="E303" i="20"/>
  <c r="D303" i="20"/>
  <c r="C303" i="20"/>
  <c r="B303" i="20"/>
  <c r="K302" i="20"/>
  <c r="J302" i="20"/>
  <c r="I302" i="20"/>
  <c r="H302" i="20"/>
  <c r="G302" i="20"/>
  <c r="F302" i="20"/>
  <c r="E302" i="20"/>
  <c r="D302" i="20"/>
  <c r="C302" i="20"/>
  <c r="B302" i="20"/>
  <c r="K301" i="20"/>
  <c r="J301" i="20"/>
  <c r="I301" i="20"/>
  <c r="H301" i="20"/>
  <c r="G301" i="20"/>
  <c r="F301" i="20"/>
  <c r="E301" i="20"/>
  <c r="D301" i="20"/>
  <c r="C301" i="20"/>
  <c r="B301" i="20"/>
  <c r="K300" i="20"/>
  <c r="J300" i="20"/>
  <c r="I300" i="20"/>
  <c r="H300" i="20"/>
  <c r="G300" i="20"/>
  <c r="F300" i="20"/>
  <c r="E300" i="20"/>
  <c r="D300" i="20"/>
  <c r="C300" i="20"/>
  <c r="B300" i="20"/>
  <c r="K299" i="20"/>
  <c r="J299" i="20"/>
  <c r="I299" i="20"/>
  <c r="H299" i="20"/>
  <c r="G299" i="20"/>
  <c r="F299" i="20"/>
  <c r="E299" i="20"/>
  <c r="D299" i="20"/>
  <c r="C299" i="20"/>
  <c r="B299" i="20"/>
  <c r="K298" i="20"/>
  <c r="J298" i="20"/>
  <c r="I298" i="20"/>
  <c r="H298" i="20"/>
  <c r="G298" i="20"/>
  <c r="F298" i="20"/>
  <c r="E298" i="20"/>
  <c r="D298" i="20"/>
  <c r="C298" i="20"/>
  <c r="B298" i="20"/>
  <c r="K297" i="20"/>
  <c r="J297" i="20"/>
  <c r="I297" i="20"/>
  <c r="H297" i="20"/>
  <c r="G297" i="20"/>
  <c r="F297" i="20"/>
  <c r="E297" i="20"/>
  <c r="D297" i="20"/>
  <c r="C297" i="20"/>
  <c r="B297" i="20"/>
  <c r="K296" i="20"/>
  <c r="J296" i="20"/>
  <c r="I296" i="20"/>
  <c r="H296" i="20"/>
  <c r="G296" i="20"/>
  <c r="F296" i="20"/>
  <c r="E296" i="20"/>
  <c r="D296" i="20"/>
  <c r="C296" i="20"/>
  <c r="B296" i="20"/>
  <c r="K295" i="20"/>
  <c r="J295" i="20"/>
  <c r="I295" i="20"/>
  <c r="H295" i="20"/>
  <c r="G295" i="20"/>
  <c r="F295" i="20"/>
  <c r="E295" i="20"/>
  <c r="D295" i="20"/>
  <c r="C295" i="20"/>
  <c r="B295" i="20"/>
  <c r="K294" i="20"/>
  <c r="J294" i="20"/>
  <c r="I294" i="20"/>
  <c r="H294" i="20"/>
  <c r="G294" i="20"/>
  <c r="F294" i="20"/>
  <c r="E294" i="20"/>
  <c r="D294" i="20"/>
  <c r="C294" i="20"/>
  <c r="B294" i="20"/>
  <c r="K293" i="20"/>
  <c r="J293" i="20"/>
  <c r="I293" i="20"/>
  <c r="H293" i="20"/>
  <c r="G293" i="20"/>
  <c r="F293" i="20"/>
  <c r="E293" i="20"/>
  <c r="D293" i="20"/>
  <c r="C293" i="20"/>
  <c r="B293" i="20"/>
  <c r="K292" i="20"/>
  <c r="J292" i="20"/>
  <c r="I292" i="20"/>
  <c r="H292" i="20"/>
  <c r="G292" i="20"/>
  <c r="F292" i="20"/>
  <c r="E292" i="20"/>
  <c r="D292" i="20"/>
  <c r="C292" i="20"/>
  <c r="B292" i="20"/>
  <c r="K291" i="20"/>
  <c r="J291" i="20"/>
  <c r="I291" i="20"/>
  <c r="H291" i="20"/>
  <c r="G291" i="20"/>
  <c r="F291" i="20"/>
  <c r="E291" i="20"/>
  <c r="D291" i="20"/>
  <c r="C291" i="20"/>
  <c r="B291" i="20"/>
  <c r="K290" i="20"/>
  <c r="J290" i="20"/>
  <c r="I290" i="20"/>
  <c r="H290" i="20"/>
  <c r="G290" i="20"/>
  <c r="F290" i="20"/>
  <c r="E290" i="20"/>
  <c r="D290" i="20"/>
  <c r="C290" i="20"/>
  <c r="B290" i="20"/>
  <c r="K289" i="20"/>
  <c r="J289" i="20"/>
  <c r="I289" i="20"/>
  <c r="H289" i="20"/>
  <c r="G289" i="20"/>
  <c r="F289" i="20"/>
  <c r="E289" i="20"/>
  <c r="D289" i="20"/>
  <c r="C289" i="20"/>
  <c r="B289" i="20"/>
  <c r="K288" i="20"/>
  <c r="J288" i="20"/>
  <c r="I288" i="20"/>
  <c r="H288" i="20"/>
  <c r="G288" i="20"/>
  <c r="F288" i="20"/>
  <c r="E288" i="20"/>
  <c r="D288" i="20"/>
  <c r="C288" i="20"/>
  <c r="B288" i="20"/>
  <c r="K287" i="20"/>
  <c r="J287" i="20"/>
  <c r="I287" i="20"/>
  <c r="H287" i="20"/>
  <c r="G287" i="20"/>
  <c r="F287" i="20"/>
  <c r="E287" i="20"/>
  <c r="D287" i="20"/>
  <c r="C287" i="20"/>
  <c r="B287" i="20"/>
  <c r="K286" i="20"/>
  <c r="J286" i="20"/>
  <c r="I286" i="20"/>
  <c r="H286" i="20"/>
  <c r="G286" i="20"/>
  <c r="F286" i="20"/>
  <c r="E286" i="20"/>
  <c r="D286" i="20"/>
  <c r="C286" i="20"/>
  <c r="B286" i="20"/>
  <c r="K285" i="20"/>
  <c r="J285" i="20"/>
  <c r="I285" i="20"/>
  <c r="H285" i="20"/>
  <c r="G285" i="20"/>
  <c r="F285" i="20"/>
  <c r="E285" i="20"/>
  <c r="D285" i="20"/>
  <c r="C285" i="20"/>
  <c r="B285" i="20"/>
  <c r="K284" i="20"/>
  <c r="J284" i="20"/>
  <c r="I284" i="20"/>
  <c r="H284" i="20"/>
  <c r="G284" i="20"/>
  <c r="F284" i="20"/>
  <c r="E284" i="20"/>
  <c r="D284" i="20"/>
  <c r="C284" i="20"/>
  <c r="B284" i="20"/>
  <c r="K283" i="20"/>
  <c r="J283" i="20"/>
  <c r="I283" i="20"/>
  <c r="H283" i="20"/>
  <c r="G283" i="20"/>
  <c r="F283" i="20"/>
  <c r="E283" i="20"/>
  <c r="D283" i="20"/>
  <c r="C283" i="20"/>
  <c r="B283" i="20"/>
  <c r="K282" i="20"/>
  <c r="J282" i="20"/>
  <c r="I282" i="20"/>
  <c r="H282" i="20"/>
  <c r="G282" i="20"/>
  <c r="F282" i="20"/>
  <c r="E282" i="20"/>
  <c r="D282" i="20"/>
  <c r="C282" i="20"/>
  <c r="B282" i="20"/>
  <c r="K281" i="20"/>
  <c r="J281" i="20"/>
  <c r="I281" i="20"/>
  <c r="H281" i="20"/>
  <c r="G281" i="20"/>
  <c r="F281" i="20"/>
  <c r="E281" i="20"/>
  <c r="D281" i="20"/>
  <c r="C281" i="20"/>
  <c r="B281" i="20"/>
  <c r="K280" i="20"/>
  <c r="J280" i="20"/>
  <c r="I280" i="20"/>
  <c r="H280" i="20"/>
  <c r="G280" i="20"/>
  <c r="F280" i="20"/>
  <c r="E280" i="20"/>
  <c r="D280" i="20"/>
  <c r="C280" i="20"/>
  <c r="B280" i="20"/>
  <c r="K279" i="20"/>
  <c r="J279" i="20"/>
  <c r="I279" i="20"/>
  <c r="H279" i="20"/>
  <c r="G279" i="20"/>
  <c r="F279" i="20"/>
  <c r="E279" i="20"/>
  <c r="D279" i="20"/>
  <c r="C279" i="20"/>
  <c r="B279" i="20"/>
  <c r="K278" i="20"/>
  <c r="J278" i="20"/>
  <c r="I278" i="20"/>
  <c r="H278" i="20"/>
  <c r="G278" i="20"/>
  <c r="F278" i="20"/>
  <c r="E278" i="20"/>
  <c r="D278" i="20"/>
  <c r="C278" i="20"/>
  <c r="B278" i="20"/>
  <c r="K277" i="20"/>
  <c r="J277" i="20"/>
  <c r="I277" i="20"/>
  <c r="H277" i="20"/>
  <c r="G277" i="20"/>
  <c r="F277" i="20"/>
  <c r="E277" i="20"/>
  <c r="D277" i="20"/>
  <c r="C277" i="20"/>
  <c r="B277" i="20"/>
  <c r="K276" i="20"/>
  <c r="J276" i="20"/>
  <c r="I276" i="20"/>
  <c r="H276" i="20"/>
  <c r="G276" i="20"/>
  <c r="F276" i="20"/>
  <c r="E276" i="20"/>
  <c r="D276" i="20"/>
  <c r="C276" i="20"/>
  <c r="B276" i="20"/>
  <c r="K275" i="20"/>
  <c r="J275" i="20"/>
  <c r="I275" i="20"/>
  <c r="H275" i="20"/>
  <c r="G275" i="20"/>
  <c r="F275" i="20"/>
  <c r="E275" i="20"/>
  <c r="D275" i="20"/>
  <c r="C275" i="20"/>
  <c r="B275" i="20"/>
  <c r="K274" i="20"/>
  <c r="J274" i="20"/>
  <c r="I274" i="20"/>
  <c r="H274" i="20"/>
  <c r="G274" i="20"/>
  <c r="F274" i="20"/>
  <c r="E274" i="20"/>
  <c r="D274" i="20"/>
  <c r="C274" i="20"/>
  <c r="B274" i="20"/>
  <c r="K273" i="20"/>
  <c r="J273" i="20"/>
  <c r="I273" i="20"/>
  <c r="H273" i="20"/>
  <c r="G273" i="20"/>
  <c r="F273" i="20"/>
  <c r="E273" i="20"/>
  <c r="D273" i="20"/>
  <c r="C273" i="20"/>
  <c r="B273" i="20"/>
  <c r="K272" i="20"/>
  <c r="J272" i="20"/>
  <c r="I272" i="20"/>
  <c r="H272" i="20"/>
  <c r="G272" i="20"/>
  <c r="F272" i="20"/>
  <c r="E272" i="20"/>
  <c r="D272" i="20"/>
  <c r="C272" i="20"/>
  <c r="B272" i="20"/>
  <c r="K271" i="20"/>
  <c r="J271" i="20"/>
  <c r="I271" i="20"/>
  <c r="H271" i="20"/>
  <c r="G271" i="20"/>
  <c r="F271" i="20"/>
  <c r="E271" i="20"/>
  <c r="D271" i="20"/>
  <c r="C271" i="20"/>
  <c r="B271" i="20"/>
  <c r="K270" i="20"/>
  <c r="J270" i="20"/>
  <c r="I270" i="20"/>
  <c r="H270" i="20"/>
  <c r="G270" i="20"/>
  <c r="F270" i="20"/>
  <c r="E270" i="20"/>
  <c r="D270" i="20"/>
  <c r="C270" i="20"/>
  <c r="B270" i="20"/>
  <c r="K269" i="20"/>
  <c r="J269" i="20"/>
  <c r="I269" i="20"/>
  <c r="H269" i="20"/>
  <c r="G269" i="20"/>
  <c r="F269" i="20"/>
  <c r="E269" i="20"/>
  <c r="D269" i="20"/>
  <c r="C269" i="20"/>
  <c r="B269" i="20"/>
  <c r="K268" i="20"/>
  <c r="J268" i="20"/>
  <c r="I268" i="20"/>
  <c r="H268" i="20"/>
  <c r="G268" i="20"/>
  <c r="F268" i="20"/>
  <c r="E268" i="20"/>
  <c r="D268" i="20"/>
  <c r="C268" i="20"/>
  <c r="B268" i="20"/>
  <c r="K267" i="20"/>
  <c r="J267" i="20"/>
  <c r="I267" i="20"/>
  <c r="H267" i="20"/>
  <c r="G267" i="20"/>
  <c r="F267" i="20"/>
  <c r="E267" i="20"/>
  <c r="D267" i="20"/>
  <c r="C267" i="20"/>
  <c r="B267" i="20"/>
  <c r="K266" i="20"/>
  <c r="J266" i="20"/>
  <c r="I266" i="20"/>
  <c r="H266" i="20"/>
  <c r="G266" i="20"/>
  <c r="F266" i="20"/>
  <c r="E266" i="20"/>
  <c r="D266" i="20"/>
  <c r="C266" i="20"/>
  <c r="B266" i="20"/>
  <c r="K265" i="20"/>
  <c r="J265" i="20"/>
  <c r="I265" i="20"/>
  <c r="H265" i="20"/>
  <c r="G265" i="20"/>
  <c r="F265" i="20"/>
  <c r="E265" i="20"/>
  <c r="D265" i="20"/>
  <c r="C265" i="20"/>
  <c r="B265" i="20"/>
  <c r="K264" i="20"/>
  <c r="J264" i="20"/>
  <c r="I264" i="20"/>
  <c r="H264" i="20"/>
  <c r="G264" i="20"/>
  <c r="F264" i="20"/>
  <c r="E264" i="20"/>
  <c r="D264" i="20"/>
  <c r="C264" i="20"/>
  <c r="B264" i="20"/>
  <c r="K263" i="20"/>
  <c r="J263" i="20"/>
  <c r="I263" i="20"/>
  <c r="H263" i="20"/>
  <c r="G263" i="20"/>
  <c r="F263" i="20"/>
  <c r="E263" i="20"/>
  <c r="D263" i="20"/>
  <c r="C263" i="20"/>
  <c r="B263" i="20"/>
  <c r="K262" i="20"/>
  <c r="J262" i="20"/>
  <c r="I262" i="20"/>
  <c r="H262" i="20"/>
  <c r="G262" i="20"/>
  <c r="F262" i="20"/>
  <c r="E262" i="20"/>
  <c r="D262" i="20"/>
  <c r="C262" i="20"/>
  <c r="B262" i="20"/>
  <c r="K261" i="20"/>
  <c r="J261" i="20"/>
  <c r="I261" i="20"/>
  <c r="H261" i="20"/>
  <c r="G261" i="20"/>
  <c r="F261" i="20"/>
  <c r="E261" i="20"/>
  <c r="D261" i="20"/>
  <c r="C261" i="20"/>
  <c r="B261" i="20"/>
  <c r="K260" i="20"/>
  <c r="J260" i="20"/>
  <c r="I260" i="20"/>
  <c r="H260" i="20"/>
  <c r="G260" i="20"/>
  <c r="F260" i="20"/>
  <c r="E260" i="20"/>
  <c r="D260" i="20"/>
  <c r="C260" i="20"/>
  <c r="B260" i="20"/>
  <c r="K259" i="20"/>
  <c r="J259" i="20"/>
  <c r="I259" i="20"/>
  <c r="H259" i="20"/>
  <c r="G259" i="20"/>
  <c r="F259" i="20"/>
  <c r="E259" i="20"/>
  <c r="D259" i="20"/>
  <c r="C259" i="20"/>
  <c r="B259" i="20"/>
  <c r="K258" i="20"/>
  <c r="J258" i="20"/>
  <c r="I258" i="20"/>
  <c r="H258" i="20"/>
  <c r="G258" i="20"/>
  <c r="F258" i="20"/>
  <c r="E258" i="20"/>
  <c r="D258" i="20"/>
  <c r="C258" i="20"/>
  <c r="B258" i="20"/>
  <c r="K257" i="20"/>
  <c r="J257" i="20"/>
  <c r="I257" i="20"/>
  <c r="H257" i="20"/>
  <c r="G257" i="20"/>
  <c r="F257" i="20"/>
  <c r="E257" i="20"/>
  <c r="D257" i="20"/>
  <c r="C257" i="20"/>
  <c r="B257" i="20"/>
  <c r="K256" i="20"/>
  <c r="J256" i="20"/>
  <c r="I256" i="20"/>
  <c r="H256" i="20"/>
  <c r="G256" i="20"/>
  <c r="F256" i="20"/>
  <c r="E256" i="20"/>
  <c r="D256" i="20"/>
  <c r="C256" i="20"/>
  <c r="B256" i="20"/>
  <c r="K255" i="20"/>
  <c r="J255" i="20"/>
  <c r="I255" i="20"/>
  <c r="H255" i="20"/>
  <c r="G255" i="20"/>
  <c r="F255" i="20"/>
  <c r="E255" i="20"/>
  <c r="D255" i="20"/>
  <c r="C255" i="20"/>
  <c r="B255" i="20"/>
  <c r="K254" i="20"/>
  <c r="J254" i="20"/>
  <c r="I254" i="20"/>
  <c r="H254" i="20"/>
  <c r="G254" i="20"/>
  <c r="F254" i="20"/>
  <c r="E254" i="20"/>
  <c r="D254" i="20"/>
  <c r="C254" i="20"/>
  <c r="B254" i="20"/>
  <c r="K253" i="20"/>
  <c r="J253" i="20"/>
  <c r="I253" i="20"/>
  <c r="H253" i="20"/>
  <c r="G253" i="20"/>
  <c r="F253" i="20"/>
  <c r="E253" i="20"/>
  <c r="D253" i="20"/>
  <c r="C253" i="20"/>
  <c r="B253" i="20"/>
  <c r="K252" i="20"/>
  <c r="J252" i="20"/>
  <c r="I252" i="20"/>
  <c r="H252" i="20"/>
  <c r="G252" i="20"/>
  <c r="F252" i="20"/>
  <c r="E252" i="20"/>
  <c r="D252" i="20"/>
  <c r="C252" i="20"/>
  <c r="B252" i="20"/>
  <c r="K251" i="20"/>
  <c r="J251" i="20"/>
  <c r="I251" i="20"/>
  <c r="H251" i="20"/>
  <c r="G251" i="20"/>
  <c r="F251" i="20"/>
  <c r="E251" i="20"/>
  <c r="D251" i="20"/>
  <c r="C251" i="20"/>
  <c r="B251" i="20"/>
  <c r="K250" i="20"/>
  <c r="J250" i="20"/>
  <c r="I250" i="20"/>
  <c r="H250" i="20"/>
  <c r="G250" i="20"/>
  <c r="F250" i="20"/>
  <c r="E250" i="20"/>
  <c r="D250" i="20"/>
  <c r="C250" i="20"/>
  <c r="B250" i="20"/>
  <c r="K249" i="20"/>
  <c r="J249" i="20"/>
  <c r="I249" i="20"/>
  <c r="H249" i="20"/>
  <c r="G249" i="20"/>
  <c r="F249" i="20"/>
  <c r="E249" i="20"/>
  <c r="D249" i="20"/>
  <c r="C249" i="20"/>
  <c r="B249" i="20"/>
  <c r="K248" i="20"/>
  <c r="J248" i="20"/>
  <c r="I248" i="20"/>
  <c r="H248" i="20"/>
  <c r="G248" i="20"/>
  <c r="F248" i="20"/>
  <c r="E248" i="20"/>
  <c r="D248" i="20"/>
  <c r="C248" i="20"/>
  <c r="B248" i="20"/>
  <c r="K247" i="20"/>
  <c r="J247" i="20"/>
  <c r="I247" i="20"/>
  <c r="H247" i="20"/>
  <c r="G247" i="20"/>
  <c r="F247" i="20"/>
  <c r="E247" i="20"/>
  <c r="D247" i="20"/>
  <c r="C247" i="20"/>
  <c r="B247" i="20"/>
  <c r="K246" i="20"/>
  <c r="J246" i="20"/>
  <c r="I246" i="20"/>
  <c r="H246" i="20"/>
  <c r="G246" i="20"/>
  <c r="F246" i="20"/>
  <c r="E246" i="20"/>
  <c r="D246" i="20"/>
  <c r="C246" i="20"/>
  <c r="B246" i="20"/>
  <c r="K245" i="20"/>
  <c r="J245" i="20"/>
  <c r="I245" i="20"/>
  <c r="H245" i="20"/>
  <c r="G245" i="20"/>
  <c r="F245" i="20"/>
  <c r="E245" i="20"/>
  <c r="D245" i="20"/>
  <c r="C245" i="20"/>
  <c r="B245" i="20"/>
  <c r="K244" i="20"/>
  <c r="J244" i="20"/>
  <c r="I244" i="20"/>
  <c r="H244" i="20"/>
  <c r="G244" i="20"/>
  <c r="F244" i="20"/>
  <c r="E244" i="20"/>
  <c r="D244" i="20"/>
  <c r="C244" i="20"/>
  <c r="B244" i="20"/>
  <c r="K243" i="20"/>
  <c r="J243" i="20"/>
  <c r="I243" i="20"/>
  <c r="H243" i="20"/>
  <c r="G243" i="20"/>
  <c r="F243" i="20"/>
  <c r="E243" i="20"/>
  <c r="D243" i="20"/>
  <c r="C243" i="20"/>
  <c r="B243" i="20"/>
  <c r="K242" i="20"/>
  <c r="J242" i="20"/>
  <c r="I242" i="20"/>
  <c r="H242" i="20"/>
  <c r="G242" i="20"/>
  <c r="F242" i="20"/>
  <c r="E242" i="20"/>
  <c r="D242" i="20"/>
  <c r="C242" i="20"/>
  <c r="B242" i="20"/>
  <c r="K241" i="20"/>
  <c r="J241" i="20"/>
  <c r="I241" i="20"/>
  <c r="H241" i="20"/>
  <c r="G241" i="20"/>
  <c r="F241" i="20"/>
  <c r="E241" i="20"/>
  <c r="D241" i="20"/>
  <c r="C241" i="20"/>
  <c r="B241" i="20"/>
  <c r="K240" i="20"/>
  <c r="J240" i="20"/>
  <c r="I240" i="20"/>
  <c r="H240" i="20"/>
  <c r="G240" i="20"/>
  <c r="F240" i="20"/>
  <c r="E240" i="20"/>
  <c r="D240" i="20"/>
  <c r="C240" i="20"/>
  <c r="B240" i="20"/>
  <c r="K239" i="20"/>
  <c r="J239" i="20"/>
  <c r="I239" i="20"/>
  <c r="H239" i="20"/>
  <c r="G239" i="20"/>
  <c r="F239" i="20"/>
  <c r="E239" i="20"/>
  <c r="D239" i="20"/>
  <c r="C239" i="20"/>
  <c r="B239" i="20"/>
  <c r="K238" i="20"/>
  <c r="J238" i="20"/>
  <c r="I238" i="20"/>
  <c r="H238" i="20"/>
  <c r="G238" i="20"/>
  <c r="F238" i="20"/>
  <c r="E238" i="20"/>
  <c r="D238" i="20"/>
  <c r="C238" i="20"/>
  <c r="B238" i="20"/>
  <c r="K237" i="20"/>
  <c r="J237" i="20"/>
  <c r="I237" i="20"/>
  <c r="H237" i="20"/>
  <c r="G237" i="20"/>
  <c r="F237" i="20"/>
  <c r="E237" i="20"/>
  <c r="D237" i="20"/>
  <c r="C237" i="20"/>
  <c r="B237" i="20"/>
  <c r="K236" i="20"/>
  <c r="J236" i="20"/>
  <c r="I236" i="20"/>
  <c r="H236" i="20"/>
  <c r="G236" i="20"/>
  <c r="F236" i="20"/>
  <c r="E236" i="20"/>
  <c r="D236" i="20"/>
  <c r="C236" i="20"/>
  <c r="B236" i="20"/>
  <c r="K235" i="20"/>
  <c r="J235" i="20"/>
  <c r="I235" i="20"/>
  <c r="H235" i="20"/>
  <c r="G235" i="20"/>
  <c r="F235" i="20"/>
  <c r="E235" i="20"/>
  <c r="D235" i="20"/>
  <c r="C235" i="20"/>
  <c r="B235" i="20"/>
  <c r="K234" i="20"/>
  <c r="J234" i="20"/>
  <c r="I234" i="20"/>
  <c r="H234" i="20"/>
  <c r="G234" i="20"/>
  <c r="F234" i="20"/>
  <c r="E234" i="20"/>
  <c r="D234" i="20"/>
  <c r="C234" i="20"/>
  <c r="B234" i="20"/>
  <c r="K233" i="20"/>
  <c r="J233" i="20"/>
  <c r="I233" i="20"/>
  <c r="H233" i="20"/>
  <c r="G233" i="20"/>
  <c r="F233" i="20"/>
  <c r="E233" i="20"/>
  <c r="D233" i="20"/>
  <c r="C233" i="20"/>
  <c r="B233" i="20"/>
  <c r="K232" i="20"/>
  <c r="J232" i="20"/>
  <c r="I232" i="20"/>
  <c r="H232" i="20"/>
  <c r="G232" i="20"/>
  <c r="F232" i="20"/>
  <c r="E232" i="20"/>
  <c r="D232" i="20"/>
  <c r="C232" i="20"/>
  <c r="B232" i="20"/>
  <c r="K231" i="20"/>
  <c r="J231" i="20"/>
  <c r="I231" i="20"/>
  <c r="H231" i="20"/>
  <c r="G231" i="20"/>
  <c r="F231" i="20"/>
  <c r="E231" i="20"/>
  <c r="D231" i="20"/>
  <c r="C231" i="20"/>
  <c r="B231" i="20"/>
  <c r="K230" i="20"/>
  <c r="J230" i="20"/>
  <c r="I230" i="20"/>
  <c r="H230" i="20"/>
  <c r="G230" i="20"/>
  <c r="F230" i="20"/>
  <c r="E230" i="20"/>
  <c r="D230" i="20"/>
  <c r="C230" i="20"/>
  <c r="B230" i="20"/>
  <c r="K229" i="20"/>
  <c r="J229" i="20"/>
  <c r="I229" i="20"/>
  <c r="H229" i="20"/>
  <c r="G229" i="20"/>
  <c r="F229" i="20"/>
  <c r="E229" i="20"/>
  <c r="D229" i="20"/>
  <c r="C229" i="20"/>
  <c r="B229" i="20"/>
  <c r="K228" i="20"/>
  <c r="J228" i="20"/>
  <c r="I228" i="20"/>
  <c r="H228" i="20"/>
  <c r="G228" i="20"/>
  <c r="F228" i="20"/>
  <c r="E228" i="20"/>
  <c r="D228" i="20"/>
  <c r="C228" i="20"/>
  <c r="B228" i="20"/>
  <c r="K227" i="20"/>
  <c r="J227" i="20"/>
  <c r="I227" i="20"/>
  <c r="H227" i="20"/>
  <c r="G227" i="20"/>
  <c r="F227" i="20"/>
  <c r="E227" i="20"/>
  <c r="D227" i="20"/>
  <c r="C227" i="20"/>
  <c r="B227" i="20"/>
  <c r="K226" i="20"/>
  <c r="J226" i="20"/>
  <c r="I226" i="20"/>
  <c r="H226" i="20"/>
  <c r="G226" i="20"/>
  <c r="F226" i="20"/>
  <c r="E226" i="20"/>
  <c r="D226" i="20"/>
  <c r="C226" i="20"/>
  <c r="B226" i="20"/>
  <c r="K225" i="20"/>
  <c r="J225" i="20"/>
  <c r="I225" i="20"/>
  <c r="H225" i="20"/>
  <c r="G225" i="20"/>
  <c r="F225" i="20"/>
  <c r="E225" i="20"/>
  <c r="D225" i="20"/>
  <c r="C225" i="20"/>
  <c r="B225" i="20"/>
  <c r="K224" i="20"/>
  <c r="J224" i="20"/>
  <c r="I224" i="20"/>
  <c r="H224" i="20"/>
  <c r="G224" i="20"/>
  <c r="F224" i="20"/>
  <c r="E224" i="20"/>
  <c r="D224" i="20"/>
  <c r="C224" i="20"/>
  <c r="B224" i="20"/>
  <c r="K223" i="20"/>
  <c r="J223" i="20"/>
  <c r="I223" i="20"/>
  <c r="H223" i="20"/>
  <c r="G223" i="20"/>
  <c r="F223" i="20"/>
  <c r="E223" i="20"/>
  <c r="D223" i="20"/>
  <c r="C223" i="20"/>
  <c r="B223" i="20"/>
  <c r="K222" i="20"/>
  <c r="J222" i="20"/>
  <c r="I222" i="20"/>
  <c r="H222" i="20"/>
  <c r="G222" i="20"/>
  <c r="F222" i="20"/>
  <c r="E222" i="20"/>
  <c r="D222" i="20"/>
  <c r="C222" i="20"/>
  <c r="B222" i="20"/>
  <c r="K221" i="20"/>
  <c r="J221" i="20"/>
  <c r="I221" i="20"/>
  <c r="H221" i="20"/>
  <c r="G221" i="20"/>
  <c r="F221" i="20"/>
  <c r="E221" i="20"/>
  <c r="D221" i="20"/>
  <c r="C221" i="20"/>
  <c r="B221" i="20"/>
  <c r="K220" i="20"/>
  <c r="J220" i="20"/>
  <c r="I220" i="20"/>
  <c r="H220" i="20"/>
  <c r="G220" i="20"/>
  <c r="F220" i="20"/>
  <c r="E220" i="20"/>
  <c r="D220" i="20"/>
  <c r="C220" i="20"/>
  <c r="B220" i="20"/>
  <c r="K219" i="20"/>
  <c r="J219" i="20"/>
  <c r="I219" i="20"/>
  <c r="H219" i="20"/>
  <c r="G219" i="20"/>
  <c r="F219" i="20"/>
  <c r="E219" i="20"/>
  <c r="D219" i="20"/>
  <c r="C219" i="20"/>
  <c r="B219" i="20"/>
  <c r="K218" i="20"/>
  <c r="J218" i="20"/>
  <c r="I218" i="20"/>
  <c r="H218" i="20"/>
  <c r="G218" i="20"/>
  <c r="F218" i="20"/>
  <c r="E218" i="20"/>
  <c r="D218" i="20"/>
  <c r="C218" i="20"/>
  <c r="B218" i="20"/>
  <c r="K217" i="20"/>
  <c r="J217" i="20"/>
  <c r="I217" i="20"/>
  <c r="H217" i="20"/>
  <c r="G217" i="20"/>
  <c r="F217" i="20"/>
  <c r="E217" i="20"/>
  <c r="D217" i="20"/>
  <c r="C217" i="20"/>
  <c r="B217" i="20"/>
  <c r="K216" i="20"/>
  <c r="J216" i="20"/>
  <c r="I216" i="20"/>
  <c r="H216" i="20"/>
  <c r="G216" i="20"/>
  <c r="F216" i="20"/>
  <c r="E216" i="20"/>
  <c r="D216" i="20"/>
  <c r="C216" i="20"/>
  <c r="B216" i="20"/>
  <c r="K215" i="20"/>
  <c r="J215" i="20"/>
  <c r="I215" i="20"/>
  <c r="H215" i="20"/>
  <c r="G215" i="20"/>
  <c r="F215" i="20"/>
  <c r="E215" i="20"/>
  <c r="D215" i="20"/>
  <c r="C215" i="20"/>
  <c r="B215" i="20"/>
  <c r="K214" i="20"/>
  <c r="J214" i="20"/>
  <c r="I214" i="20"/>
  <c r="H214" i="20"/>
  <c r="G214" i="20"/>
  <c r="F214" i="20"/>
  <c r="E214" i="20"/>
  <c r="D214" i="20"/>
  <c r="C214" i="20"/>
  <c r="B214" i="20"/>
  <c r="K213" i="20"/>
  <c r="J213" i="20"/>
  <c r="I213" i="20"/>
  <c r="H213" i="20"/>
  <c r="G213" i="20"/>
  <c r="F213" i="20"/>
  <c r="E213" i="20"/>
  <c r="D213" i="20"/>
  <c r="C213" i="20"/>
  <c r="B213" i="20"/>
  <c r="K212" i="20"/>
  <c r="J212" i="20"/>
  <c r="I212" i="20"/>
  <c r="H212" i="20"/>
  <c r="G212" i="20"/>
  <c r="F212" i="20"/>
  <c r="E212" i="20"/>
  <c r="D212" i="20"/>
  <c r="C212" i="20"/>
  <c r="B212" i="20"/>
  <c r="K211" i="20"/>
  <c r="J211" i="20"/>
  <c r="I211" i="20"/>
  <c r="H211" i="20"/>
  <c r="G211" i="20"/>
  <c r="F211" i="20"/>
  <c r="E211" i="20"/>
  <c r="D211" i="20"/>
  <c r="C211" i="20"/>
  <c r="B211" i="20"/>
  <c r="K210" i="20"/>
  <c r="J210" i="20"/>
  <c r="I210" i="20"/>
  <c r="H210" i="20"/>
  <c r="G210" i="20"/>
  <c r="F210" i="20"/>
  <c r="E210" i="20"/>
  <c r="D210" i="20"/>
  <c r="C210" i="20"/>
  <c r="B210" i="20"/>
  <c r="K209" i="20"/>
  <c r="J209" i="20"/>
  <c r="I209" i="20"/>
  <c r="H209" i="20"/>
  <c r="G209" i="20"/>
  <c r="F209" i="20"/>
  <c r="E209" i="20"/>
  <c r="D209" i="20"/>
  <c r="C209" i="20"/>
  <c r="B209" i="20"/>
  <c r="K208" i="20"/>
  <c r="J208" i="20"/>
  <c r="I208" i="20"/>
  <c r="H208" i="20"/>
  <c r="G208" i="20"/>
  <c r="F208" i="20"/>
  <c r="E208" i="20"/>
  <c r="D208" i="20"/>
  <c r="C208" i="20"/>
  <c r="B208" i="20"/>
  <c r="K207" i="20"/>
  <c r="J207" i="20"/>
  <c r="I207" i="20"/>
  <c r="H207" i="20"/>
  <c r="G207" i="20"/>
  <c r="F207" i="20"/>
  <c r="E207" i="20"/>
  <c r="D207" i="20"/>
  <c r="C207" i="20"/>
  <c r="B207" i="20"/>
  <c r="K206" i="20"/>
  <c r="J206" i="20"/>
  <c r="I206" i="20"/>
  <c r="H206" i="20"/>
  <c r="G206" i="20"/>
  <c r="F206" i="20"/>
  <c r="E206" i="20"/>
  <c r="D206" i="20"/>
  <c r="C206" i="20"/>
  <c r="B206" i="20"/>
  <c r="K205" i="20"/>
  <c r="J205" i="20"/>
  <c r="I205" i="20"/>
  <c r="H205" i="20"/>
  <c r="G205" i="20"/>
  <c r="F205" i="20"/>
  <c r="E205" i="20"/>
  <c r="D205" i="20"/>
  <c r="C205" i="20"/>
  <c r="B205" i="20"/>
  <c r="K204" i="20"/>
  <c r="J204" i="20"/>
  <c r="I204" i="20"/>
  <c r="H204" i="20"/>
  <c r="G204" i="20"/>
  <c r="F204" i="20"/>
  <c r="E204" i="20"/>
  <c r="D204" i="20"/>
  <c r="C204" i="20"/>
  <c r="B204" i="20"/>
  <c r="K203" i="20"/>
  <c r="J203" i="20"/>
  <c r="I203" i="20"/>
  <c r="H203" i="20"/>
  <c r="G203" i="20"/>
  <c r="F203" i="20"/>
  <c r="E203" i="20"/>
  <c r="D203" i="20"/>
  <c r="C203" i="20"/>
  <c r="B203" i="20"/>
  <c r="K202" i="20"/>
  <c r="J202" i="20"/>
  <c r="I202" i="20"/>
  <c r="H202" i="20"/>
  <c r="G202" i="20"/>
  <c r="F202" i="20"/>
  <c r="E202" i="20"/>
  <c r="D202" i="20"/>
  <c r="C202" i="20"/>
  <c r="B202" i="20"/>
  <c r="K201" i="20"/>
  <c r="J201" i="20"/>
  <c r="I201" i="20"/>
  <c r="H201" i="20"/>
  <c r="G201" i="20"/>
  <c r="F201" i="20"/>
  <c r="E201" i="20"/>
  <c r="D201" i="20"/>
  <c r="C201" i="20"/>
  <c r="B201" i="20"/>
  <c r="K200" i="20"/>
  <c r="J200" i="20"/>
  <c r="I200" i="20"/>
  <c r="H200" i="20"/>
  <c r="G200" i="20"/>
  <c r="F200" i="20"/>
  <c r="E200" i="20"/>
  <c r="D200" i="20"/>
  <c r="C200" i="20"/>
  <c r="B200" i="20"/>
  <c r="K199" i="20"/>
  <c r="J199" i="20"/>
  <c r="I199" i="20"/>
  <c r="H199" i="20"/>
  <c r="G199" i="20"/>
  <c r="F199" i="20"/>
  <c r="E199" i="20"/>
  <c r="D199" i="20"/>
  <c r="C199" i="20"/>
  <c r="B199" i="20"/>
  <c r="K198" i="20"/>
  <c r="J198" i="20"/>
  <c r="I198" i="20"/>
  <c r="H198" i="20"/>
  <c r="G198" i="20"/>
  <c r="F198" i="20"/>
  <c r="E198" i="20"/>
  <c r="D198" i="20"/>
  <c r="C198" i="20"/>
  <c r="B198" i="20"/>
  <c r="K197" i="20"/>
  <c r="J197" i="20"/>
  <c r="I197" i="20"/>
  <c r="H197" i="20"/>
  <c r="G197" i="20"/>
  <c r="F197" i="20"/>
  <c r="E197" i="20"/>
  <c r="D197" i="20"/>
  <c r="C197" i="20"/>
  <c r="B197" i="20"/>
  <c r="K196" i="20"/>
  <c r="J196" i="20"/>
  <c r="I196" i="20"/>
  <c r="H196" i="20"/>
  <c r="G196" i="20"/>
  <c r="F196" i="20"/>
  <c r="E196" i="20"/>
  <c r="D196" i="20"/>
  <c r="C196" i="20"/>
  <c r="B196" i="20"/>
  <c r="K195" i="20"/>
  <c r="J195" i="20"/>
  <c r="I195" i="20"/>
  <c r="H195" i="20"/>
  <c r="G195" i="20"/>
  <c r="F195" i="20"/>
  <c r="E195" i="20"/>
  <c r="D195" i="20"/>
  <c r="C195" i="20"/>
  <c r="B195" i="20"/>
  <c r="K194" i="20"/>
  <c r="J194" i="20"/>
  <c r="I194" i="20"/>
  <c r="H194" i="20"/>
  <c r="G194" i="20"/>
  <c r="F194" i="20"/>
  <c r="E194" i="20"/>
  <c r="D194" i="20"/>
  <c r="C194" i="20"/>
  <c r="B194" i="20"/>
  <c r="K193" i="20"/>
  <c r="J193" i="20"/>
  <c r="I193" i="20"/>
  <c r="H193" i="20"/>
  <c r="G193" i="20"/>
  <c r="F193" i="20"/>
  <c r="E193" i="20"/>
  <c r="D193" i="20"/>
  <c r="C193" i="20"/>
  <c r="B193" i="20"/>
  <c r="K192" i="20"/>
  <c r="J192" i="20"/>
  <c r="I192" i="20"/>
  <c r="H192" i="20"/>
  <c r="G192" i="20"/>
  <c r="F192" i="20"/>
  <c r="E192" i="20"/>
  <c r="D192" i="20"/>
  <c r="C192" i="20"/>
  <c r="B192" i="20"/>
  <c r="K191" i="20"/>
  <c r="J191" i="20"/>
  <c r="I191" i="20"/>
  <c r="H191" i="20"/>
  <c r="G191" i="20"/>
  <c r="F191" i="20"/>
  <c r="E191" i="20"/>
  <c r="D191" i="20"/>
  <c r="C191" i="20"/>
  <c r="B191" i="20"/>
  <c r="K190" i="20"/>
  <c r="J190" i="20"/>
  <c r="I190" i="20"/>
  <c r="H190" i="20"/>
  <c r="G190" i="20"/>
  <c r="F190" i="20"/>
  <c r="E190" i="20"/>
  <c r="D190" i="20"/>
  <c r="C190" i="20"/>
  <c r="B190" i="20"/>
  <c r="K189" i="20"/>
  <c r="J189" i="20"/>
  <c r="I189" i="20"/>
  <c r="H189" i="20"/>
  <c r="G189" i="20"/>
  <c r="F189" i="20"/>
  <c r="E189" i="20"/>
  <c r="D189" i="20"/>
  <c r="C189" i="20"/>
  <c r="B189" i="20"/>
  <c r="K188" i="20"/>
  <c r="J188" i="20"/>
  <c r="I188" i="20"/>
  <c r="H188" i="20"/>
  <c r="G188" i="20"/>
  <c r="F188" i="20"/>
  <c r="E188" i="20"/>
  <c r="D188" i="20"/>
  <c r="C188" i="20"/>
  <c r="B188" i="20"/>
  <c r="K187" i="20"/>
  <c r="J187" i="20"/>
  <c r="I187" i="20"/>
  <c r="H187" i="20"/>
  <c r="G187" i="20"/>
  <c r="F187" i="20"/>
  <c r="E187" i="20"/>
  <c r="D187" i="20"/>
  <c r="C187" i="20"/>
  <c r="B187" i="20"/>
  <c r="K186" i="20"/>
  <c r="J186" i="20"/>
  <c r="I186" i="20"/>
  <c r="H186" i="20"/>
  <c r="G186" i="20"/>
  <c r="F186" i="20"/>
  <c r="E186" i="20"/>
  <c r="D186" i="20"/>
  <c r="C186" i="20"/>
  <c r="B186" i="20"/>
  <c r="K185" i="20"/>
  <c r="J185" i="20"/>
  <c r="I185" i="20"/>
  <c r="H185" i="20"/>
  <c r="G185" i="20"/>
  <c r="F185" i="20"/>
  <c r="E185" i="20"/>
  <c r="D185" i="20"/>
  <c r="C185" i="20"/>
  <c r="B185" i="20"/>
  <c r="K184" i="20"/>
  <c r="J184" i="20"/>
  <c r="I184" i="20"/>
  <c r="H184" i="20"/>
  <c r="G184" i="20"/>
  <c r="F184" i="20"/>
  <c r="E184" i="20"/>
  <c r="D184" i="20"/>
  <c r="C184" i="20"/>
  <c r="B184" i="20"/>
  <c r="K183" i="20"/>
  <c r="J183" i="20"/>
  <c r="I183" i="20"/>
  <c r="H183" i="20"/>
  <c r="G183" i="20"/>
  <c r="F183" i="20"/>
  <c r="E183" i="20"/>
  <c r="D183" i="20"/>
  <c r="C183" i="20"/>
  <c r="B183" i="20"/>
  <c r="K182" i="20"/>
  <c r="J182" i="20"/>
  <c r="I182" i="20"/>
  <c r="H182" i="20"/>
  <c r="G182" i="20"/>
  <c r="F182" i="20"/>
  <c r="E182" i="20"/>
  <c r="D182" i="20"/>
  <c r="C182" i="20"/>
  <c r="B182" i="20"/>
  <c r="K181" i="20"/>
  <c r="J181" i="20"/>
  <c r="I181" i="20"/>
  <c r="H181" i="20"/>
  <c r="G181" i="20"/>
  <c r="F181" i="20"/>
  <c r="E181" i="20"/>
  <c r="D181" i="20"/>
  <c r="C181" i="20"/>
  <c r="B181" i="20"/>
  <c r="K180" i="20"/>
  <c r="J180" i="20"/>
  <c r="I180" i="20"/>
  <c r="H180" i="20"/>
  <c r="G180" i="20"/>
  <c r="F180" i="20"/>
  <c r="E180" i="20"/>
  <c r="D180" i="20"/>
  <c r="C180" i="20"/>
  <c r="B180" i="20"/>
  <c r="K179" i="20"/>
  <c r="J179" i="20"/>
  <c r="I179" i="20"/>
  <c r="H179" i="20"/>
  <c r="G179" i="20"/>
  <c r="F179" i="20"/>
  <c r="E179" i="20"/>
  <c r="D179" i="20"/>
  <c r="C179" i="20"/>
  <c r="B179" i="20"/>
  <c r="K178" i="20"/>
  <c r="J178" i="20"/>
  <c r="I178" i="20"/>
  <c r="H178" i="20"/>
  <c r="G178" i="20"/>
  <c r="F178" i="20"/>
  <c r="E178" i="20"/>
  <c r="D178" i="20"/>
  <c r="C178" i="20"/>
  <c r="B178" i="20"/>
  <c r="K177" i="20"/>
  <c r="J177" i="20"/>
  <c r="I177" i="20"/>
  <c r="H177" i="20"/>
  <c r="G177" i="20"/>
  <c r="F177" i="20"/>
  <c r="E177" i="20"/>
  <c r="D177" i="20"/>
  <c r="C177" i="20"/>
  <c r="B177" i="20"/>
  <c r="K176" i="20"/>
  <c r="J176" i="20"/>
  <c r="I176" i="20"/>
  <c r="H176" i="20"/>
  <c r="G176" i="20"/>
  <c r="F176" i="20"/>
  <c r="E176" i="20"/>
  <c r="D176" i="20"/>
  <c r="C176" i="20"/>
  <c r="B176" i="20"/>
  <c r="K175" i="20"/>
  <c r="J175" i="20"/>
  <c r="I175" i="20"/>
  <c r="H175" i="20"/>
  <c r="G175" i="20"/>
  <c r="F175" i="20"/>
  <c r="E175" i="20"/>
  <c r="D175" i="20"/>
  <c r="C175" i="20"/>
  <c r="B175" i="20"/>
  <c r="K174" i="20"/>
  <c r="J174" i="20"/>
  <c r="I174" i="20"/>
  <c r="H174" i="20"/>
  <c r="G174" i="20"/>
  <c r="F174" i="20"/>
  <c r="E174" i="20"/>
  <c r="D174" i="20"/>
  <c r="C174" i="20"/>
  <c r="B174" i="20"/>
  <c r="K173" i="20"/>
  <c r="J173" i="20"/>
  <c r="I173" i="20"/>
  <c r="H173" i="20"/>
  <c r="G173" i="20"/>
  <c r="F173" i="20"/>
  <c r="E173" i="20"/>
  <c r="D173" i="20"/>
  <c r="C173" i="20"/>
  <c r="B173" i="20"/>
  <c r="K172" i="20"/>
  <c r="J172" i="20"/>
  <c r="I172" i="20"/>
  <c r="H172" i="20"/>
  <c r="G172" i="20"/>
  <c r="F172" i="20"/>
  <c r="E172" i="20"/>
  <c r="D172" i="20"/>
  <c r="C172" i="20"/>
  <c r="B172" i="20"/>
  <c r="K171" i="20"/>
  <c r="J171" i="20"/>
  <c r="I171" i="20"/>
  <c r="H171" i="20"/>
  <c r="G171" i="20"/>
  <c r="F171" i="20"/>
  <c r="E171" i="20"/>
  <c r="D171" i="20"/>
  <c r="C171" i="20"/>
  <c r="B171" i="20"/>
  <c r="K170" i="20"/>
  <c r="J170" i="20"/>
  <c r="I170" i="20"/>
  <c r="H170" i="20"/>
  <c r="G170" i="20"/>
  <c r="F170" i="20"/>
  <c r="E170" i="20"/>
  <c r="D170" i="20"/>
  <c r="C170" i="20"/>
  <c r="B170" i="20"/>
  <c r="K169" i="20"/>
  <c r="J169" i="20"/>
  <c r="I169" i="20"/>
  <c r="H169" i="20"/>
  <c r="G169" i="20"/>
  <c r="F169" i="20"/>
  <c r="E169" i="20"/>
  <c r="D169" i="20"/>
  <c r="C169" i="20"/>
  <c r="B169" i="20"/>
  <c r="K168" i="20"/>
  <c r="J168" i="20"/>
  <c r="I168" i="20"/>
  <c r="H168" i="20"/>
  <c r="G168" i="20"/>
  <c r="F168" i="20"/>
  <c r="E168" i="20"/>
  <c r="D168" i="20"/>
  <c r="C168" i="20"/>
  <c r="B168" i="20"/>
  <c r="K167" i="20"/>
  <c r="J167" i="20"/>
  <c r="I167" i="20"/>
  <c r="H167" i="20"/>
  <c r="G167" i="20"/>
  <c r="F167" i="20"/>
  <c r="E167" i="20"/>
  <c r="D167" i="20"/>
  <c r="C167" i="20"/>
  <c r="B167" i="20"/>
  <c r="K166" i="20"/>
  <c r="J166" i="20"/>
  <c r="I166" i="20"/>
  <c r="H166" i="20"/>
  <c r="G166" i="20"/>
  <c r="F166" i="20"/>
  <c r="E166" i="20"/>
  <c r="D166" i="20"/>
  <c r="C166" i="20"/>
  <c r="B166" i="20"/>
  <c r="K165" i="20"/>
  <c r="J165" i="20"/>
  <c r="I165" i="20"/>
  <c r="H165" i="20"/>
  <c r="G165" i="20"/>
  <c r="F165" i="20"/>
  <c r="E165" i="20"/>
  <c r="D165" i="20"/>
  <c r="C165" i="20"/>
  <c r="B165" i="20"/>
  <c r="K164" i="20"/>
  <c r="J164" i="20"/>
  <c r="I164" i="20"/>
  <c r="H164" i="20"/>
  <c r="G164" i="20"/>
  <c r="F164" i="20"/>
  <c r="E164" i="20"/>
  <c r="D164" i="20"/>
  <c r="C164" i="20"/>
  <c r="B164" i="20"/>
  <c r="K163" i="20"/>
  <c r="J163" i="20"/>
  <c r="I163" i="20"/>
  <c r="H163" i="20"/>
  <c r="G163" i="20"/>
  <c r="F163" i="20"/>
  <c r="E163" i="20"/>
  <c r="D163" i="20"/>
  <c r="C163" i="20"/>
  <c r="B163" i="20"/>
  <c r="K162" i="20"/>
  <c r="J162" i="20"/>
  <c r="I162" i="20"/>
  <c r="H162" i="20"/>
  <c r="G162" i="20"/>
  <c r="F162" i="20"/>
  <c r="E162" i="20"/>
  <c r="D162" i="20"/>
  <c r="C162" i="20"/>
  <c r="B162" i="20"/>
  <c r="K161" i="20"/>
  <c r="J161" i="20"/>
  <c r="I161" i="20"/>
  <c r="H161" i="20"/>
  <c r="G161" i="20"/>
  <c r="F161" i="20"/>
  <c r="E161" i="20"/>
  <c r="D161" i="20"/>
  <c r="C161" i="20"/>
  <c r="B161" i="20"/>
  <c r="K160" i="20"/>
  <c r="J160" i="20"/>
  <c r="I160" i="20"/>
  <c r="H160" i="20"/>
  <c r="G160" i="20"/>
  <c r="F160" i="20"/>
  <c r="E160" i="20"/>
  <c r="D160" i="20"/>
  <c r="C160" i="20"/>
  <c r="B160" i="20"/>
  <c r="K159" i="20"/>
  <c r="J159" i="20"/>
  <c r="I159" i="20"/>
  <c r="H159" i="20"/>
  <c r="G159" i="20"/>
  <c r="F159" i="20"/>
  <c r="E159" i="20"/>
  <c r="D159" i="20"/>
  <c r="C159" i="20"/>
  <c r="B159" i="20"/>
  <c r="K158" i="20"/>
  <c r="J158" i="20"/>
  <c r="I158" i="20"/>
  <c r="H158" i="20"/>
  <c r="G158" i="20"/>
  <c r="F158" i="20"/>
  <c r="E158" i="20"/>
  <c r="D158" i="20"/>
  <c r="C158" i="20"/>
  <c r="B158" i="20"/>
  <c r="K157" i="20"/>
  <c r="J157" i="20"/>
  <c r="I157" i="20"/>
  <c r="H157" i="20"/>
  <c r="G157" i="20"/>
  <c r="F157" i="20"/>
  <c r="E157" i="20"/>
  <c r="D157" i="20"/>
  <c r="C157" i="20"/>
  <c r="B157" i="20"/>
  <c r="K156" i="20"/>
  <c r="J156" i="20"/>
  <c r="I156" i="20"/>
  <c r="H156" i="20"/>
  <c r="G156" i="20"/>
  <c r="F156" i="20"/>
  <c r="E156" i="20"/>
  <c r="D156" i="20"/>
  <c r="C156" i="20"/>
  <c r="B156" i="20"/>
  <c r="K155" i="20"/>
  <c r="J155" i="20"/>
  <c r="I155" i="20"/>
  <c r="H155" i="20"/>
  <c r="G155" i="20"/>
  <c r="F155" i="20"/>
  <c r="E155" i="20"/>
  <c r="D155" i="20"/>
  <c r="C155" i="20"/>
  <c r="B155" i="20"/>
  <c r="K154" i="20"/>
  <c r="J154" i="20"/>
  <c r="I154" i="20"/>
  <c r="H154" i="20"/>
  <c r="G154" i="20"/>
  <c r="F154" i="20"/>
  <c r="E154" i="20"/>
  <c r="D154" i="20"/>
  <c r="C154" i="20"/>
  <c r="B154" i="20"/>
  <c r="K153" i="20"/>
  <c r="J153" i="20"/>
  <c r="I153" i="20"/>
  <c r="H153" i="20"/>
  <c r="G153" i="20"/>
  <c r="F153" i="20"/>
  <c r="E153" i="20"/>
  <c r="D153" i="20"/>
  <c r="C153" i="20"/>
  <c r="B153" i="20"/>
  <c r="K152" i="20"/>
  <c r="J152" i="20"/>
  <c r="I152" i="20"/>
  <c r="H152" i="20"/>
  <c r="G152" i="20"/>
  <c r="F152" i="20"/>
  <c r="E152" i="20"/>
  <c r="D152" i="20"/>
  <c r="C152" i="20"/>
  <c r="B152" i="20"/>
  <c r="K151" i="20"/>
  <c r="J151" i="20"/>
  <c r="I151" i="20"/>
  <c r="H151" i="20"/>
  <c r="G151" i="20"/>
  <c r="F151" i="20"/>
  <c r="E151" i="20"/>
  <c r="D151" i="20"/>
  <c r="C151" i="20"/>
  <c r="B151" i="20"/>
  <c r="K150" i="20"/>
  <c r="J150" i="20"/>
  <c r="I150" i="20"/>
  <c r="H150" i="20"/>
  <c r="G150" i="20"/>
  <c r="F150" i="20"/>
  <c r="E150" i="20"/>
  <c r="D150" i="20"/>
  <c r="C150" i="20"/>
  <c r="B150" i="20"/>
  <c r="K149" i="20"/>
  <c r="J149" i="20"/>
  <c r="I149" i="20"/>
  <c r="H149" i="20"/>
  <c r="G149" i="20"/>
  <c r="F149" i="20"/>
  <c r="E149" i="20"/>
  <c r="D149" i="20"/>
  <c r="C149" i="20"/>
  <c r="B149" i="20"/>
  <c r="K148" i="20"/>
  <c r="J148" i="20"/>
  <c r="I148" i="20"/>
  <c r="H148" i="20"/>
  <c r="G148" i="20"/>
  <c r="F148" i="20"/>
  <c r="E148" i="20"/>
  <c r="D148" i="20"/>
  <c r="C148" i="20"/>
  <c r="B148" i="20"/>
  <c r="K147" i="20"/>
  <c r="J147" i="20"/>
  <c r="I147" i="20"/>
  <c r="H147" i="20"/>
  <c r="G147" i="20"/>
  <c r="F147" i="20"/>
  <c r="E147" i="20"/>
  <c r="D147" i="20"/>
  <c r="C147" i="20"/>
  <c r="B147" i="20"/>
  <c r="K146" i="20"/>
  <c r="J146" i="20"/>
  <c r="I146" i="20"/>
  <c r="H146" i="20"/>
  <c r="G146" i="20"/>
  <c r="F146" i="20"/>
  <c r="E146" i="20"/>
  <c r="D146" i="20"/>
  <c r="C146" i="20"/>
  <c r="B146" i="20"/>
  <c r="K145" i="20"/>
  <c r="J145" i="20"/>
  <c r="I145" i="20"/>
  <c r="H145" i="20"/>
  <c r="G145" i="20"/>
  <c r="F145" i="20"/>
  <c r="E145" i="20"/>
  <c r="D145" i="20"/>
  <c r="C145" i="20"/>
  <c r="B145" i="20"/>
  <c r="K144" i="20"/>
  <c r="J144" i="20"/>
  <c r="I144" i="20"/>
  <c r="H144" i="20"/>
  <c r="G144" i="20"/>
  <c r="F144" i="20"/>
  <c r="E144" i="20"/>
  <c r="D144" i="20"/>
  <c r="C144" i="20"/>
  <c r="B144" i="20"/>
  <c r="K143" i="20"/>
  <c r="J143" i="20"/>
  <c r="I143" i="20"/>
  <c r="H143" i="20"/>
  <c r="G143" i="20"/>
  <c r="F143" i="20"/>
  <c r="E143" i="20"/>
  <c r="D143" i="20"/>
  <c r="C143" i="20"/>
  <c r="B143" i="20"/>
  <c r="K142" i="20"/>
  <c r="J142" i="20"/>
  <c r="I142" i="20"/>
  <c r="H142" i="20"/>
  <c r="G142" i="20"/>
  <c r="F142" i="20"/>
  <c r="E142" i="20"/>
  <c r="D142" i="20"/>
  <c r="C142" i="20"/>
  <c r="B142" i="20"/>
  <c r="K141" i="20"/>
  <c r="J141" i="20"/>
  <c r="I141" i="20"/>
  <c r="H141" i="20"/>
  <c r="G141" i="20"/>
  <c r="F141" i="20"/>
  <c r="E141" i="20"/>
  <c r="D141" i="20"/>
  <c r="C141" i="20"/>
  <c r="B141" i="20"/>
  <c r="K140" i="20"/>
  <c r="J140" i="20"/>
  <c r="I140" i="20"/>
  <c r="H140" i="20"/>
  <c r="G140" i="20"/>
  <c r="F140" i="20"/>
  <c r="E140" i="20"/>
  <c r="D140" i="20"/>
  <c r="C140" i="20"/>
  <c r="B140" i="20"/>
  <c r="K139" i="20"/>
  <c r="J139" i="20"/>
  <c r="I139" i="20"/>
  <c r="H139" i="20"/>
  <c r="G139" i="20"/>
  <c r="F139" i="20"/>
  <c r="E139" i="20"/>
  <c r="D139" i="20"/>
  <c r="C139" i="20"/>
  <c r="B139" i="20"/>
  <c r="K138" i="20"/>
  <c r="J138" i="20"/>
  <c r="I138" i="20"/>
  <c r="H138" i="20"/>
  <c r="G138" i="20"/>
  <c r="F138" i="20"/>
  <c r="E138" i="20"/>
  <c r="D138" i="20"/>
  <c r="C138" i="20"/>
  <c r="B138" i="20"/>
  <c r="K137" i="20"/>
  <c r="J137" i="20"/>
  <c r="I137" i="20"/>
  <c r="H137" i="20"/>
  <c r="G137" i="20"/>
  <c r="F137" i="20"/>
  <c r="E137" i="20"/>
  <c r="D137" i="20"/>
  <c r="C137" i="20"/>
  <c r="B137" i="20"/>
  <c r="K136" i="20"/>
  <c r="J136" i="20"/>
  <c r="I136" i="20"/>
  <c r="H136" i="20"/>
  <c r="G136" i="20"/>
  <c r="F136" i="20"/>
  <c r="E136" i="20"/>
  <c r="D136" i="20"/>
  <c r="C136" i="20"/>
  <c r="B136" i="20"/>
  <c r="K135" i="20"/>
  <c r="J135" i="20"/>
  <c r="I135" i="20"/>
  <c r="H135" i="20"/>
  <c r="G135" i="20"/>
  <c r="F135" i="20"/>
  <c r="E135" i="20"/>
  <c r="D135" i="20"/>
  <c r="C135" i="20"/>
  <c r="B135" i="20"/>
  <c r="K134" i="20"/>
  <c r="J134" i="20"/>
  <c r="I134" i="20"/>
  <c r="H134" i="20"/>
  <c r="G134" i="20"/>
  <c r="F134" i="20"/>
  <c r="E134" i="20"/>
  <c r="D134" i="20"/>
  <c r="C134" i="20"/>
  <c r="B134" i="20"/>
  <c r="K133" i="20"/>
  <c r="J133" i="20"/>
  <c r="I133" i="20"/>
  <c r="H133" i="20"/>
  <c r="G133" i="20"/>
  <c r="F133" i="20"/>
  <c r="E133" i="20"/>
  <c r="D133" i="20"/>
  <c r="C133" i="20"/>
  <c r="B133" i="20"/>
  <c r="K132" i="20"/>
  <c r="J132" i="20"/>
  <c r="I132" i="20"/>
  <c r="H132" i="20"/>
  <c r="G132" i="20"/>
  <c r="F132" i="20"/>
  <c r="E132" i="20"/>
  <c r="D132" i="20"/>
  <c r="C132" i="20"/>
  <c r="B132" i="20"/>
  <c r="K131" i="20"/>
  <c r="J131" i="20"/>
  <c r="I131" i="20"/>
  <c r="H131" i="20"/>
  <c r="G131" i="20"/>
  <c r="F131" i="20"/>
  <c r="E131" i="20"/>
  <c r="D131" i="20"/>
  <c r="C131" i="20"/>
  <c r="B131" i="20"/>
  <c r="K130" i="20"/>
  <c r="J130" i="20"/>
  <c r="I130" i="20"/>
  <c r="H130" i="20"/>
  <c r="G130" i="20"/>
  <c r="F130" i="20"/>
  <c r="E130" i="20"/>
  <c r="D130" i="20"/>
  <c r="C130" i="20"/>
  <c r="B130" i="20"/>
  <c r="K129" i="20"/>
  <c r="J129" i="20"/>
  <c r="I129" i="20"/>
  <c r="H129" i="20"/>
  <c r="G129" i="20"/>
  <c r="F129" i="20"/>
  <c r="E129" i="20"/>
  <c r="D129" i="20"/>
  <c r="C129" i="20"/>
  <c r="B129" i="20"/>
  <c r="K128" i="20"/>
  <c r="J128" i="20"/>
  <c r="I128" i="20"/>
  <c r="H128" i="20"/>
  <c r="G128" i="20"/>
  <c r="F128" i="20"/>
  <c r="E128" i="20"/>
  <c r="D128" i="20"/>
  <c r="C128" i="20"/>
  <c r="B128" i="20"/>
  <c r="K127" i="20"/>
  <c r="J127" i="20"/>
  <c r="I127" i="20"/>
  <c r="H127" i="20"/>
  <c r="G127" i="20"/>
  <c r="F127" i="20"/>
  <c r="E127" i="20"/>
  <c r="D127" i="20"/>
  <c r="C127" i="20"/>
  <c r="B127" i="20"/>
  <c r="K126" i="20"/>
  <c r="J126" i="20"/>
  <c r="I126" i="20"/>
  <c r="H126" i="20"/>
  <c r="G126" i="20"/>
  <c r="F126" i="20"/>
  <c r="E126" i="20"/>
  <c r="D126" i="20"/>
  <c r="C126" i="20"/>
  <c r="B126" i="20"/>
  <c r="K125" i="20"/>
  <c r="J125" i="20"/>
  <c r="I125" i="20"/>
  <c r="H125" i="20"/>
  <c r="G125" i="20"/>
  <c r="F125" i="20"/>
  <c r="E125" i="20"/>
  <c r="D125" i="20"/>
  <c r="C125" i="20"/>
  <c r="B125" i="20"/>
  <c r="K124" i="20"/>
  <c r="J124" i="20"/>
  <c r="I124" i="20"/>
  <c r="H124" i="20"/>
  <c r="G124" i="20"/>
  <c r="F124" i="20"/>
  <c r="E124" i="20"/>
  <c r="D124" i="20"/>
  <c r="C124" i="20"/>
  <c r="B124" i="20"/>
  <c r="K123" i="20"/>
  <c r="J123" i="20"/>
  <c r="I123" i="20"/>
  <c r="H123" i="20"/>
  <c r="G123" i="20"/>
  <c r="F123" i="20"/>
  <c r="E123" i="20"/>
  <c r="D123" i="20"/>
  <c r="C123" i="20"/>
  <c r="B123" i="20"/>
  <c r="K122" i="20"/>
  <c r="J122" i="20"/>
  <c r="I122" i="20"/>
  <c r="H122" i="20"/>
  <c r="G122" i="20"/>
  <c r="F122" i="20"/>
  <c r="E122" i="20"/>
  <c r="D122" i="20"/>
  <c r="C122" i="20"/>
  <c r="B122" i="20"/>
  <c r="K121" i="20"/>
  <c r="J121" i="20"/>
  <c r="I121" i="20"/>
  <c r="H121" i="20"/>
  <c r="G121" i="20"/>
  <c r="F121" i="20"/>
  <c r="E121" i="20"/>
  <c r="D121" i="20"/>
  <c r="C121" i="20"/>
  <c r="B121" i="20"/>
  <c r="K120" i="20"/>
  <c r="J120" i="20"/>
  <c r="I120" i="20"/>
  <c r="H120" i="20"/>
  <c r="G120" i="20"/>
  <c r="F120" i="20"/>
  <c r="E120" i="20"/>
  <c r="D120" i="20"/>
  <c r="C120" i="20"/>
  <c r="B120" i="20"/>
  <c r="K119" i="20"/>
  <c r="J119" i="20"/>
  <c r="I119" i="20"/>
  <c r="H119" i="20"/>
  <c r="G119" i="20"/>
  <c r="F119" i="20"/>
  <c r="E119" i="20"/>
  <c r="D119" i="20"/>
  <c r="C119" i="20"/>
  <c r="B119" i="20"/>
  <c r="K118" i="20"/>
  <c r="J118" i="20"/>
  <c r="I118" i="20"/>
  <c r="H118" i="20"/>
  <c r="G118" i="20"/>
  <c r="F118" i="20"/>
  <c r="E118" i="20"/>
  <c r="D118" i="20"/>
  <c r="C118" i="20"/>
  <c r="B118" i="20"/>
  <c r="K117" i="20"/>
  <c r="J117" i="20"/>
  <c r="I117" i="20"/>
  <c r="H117" i="20"/>
  <c r="G117" i="20"/>
  <c r="F117" i="20"/>
  <c r="E117" i="20"/>
  <c r="D117" i="20"/>
  <c r="C117" i="20"/>
  <c r="B117" i="20"/>
  <c r="K116" i="20"/>
  <c r="J116" i="20"/>
  <c r="I116" i="20"/>
  <c r="H116" i="20"/>
  <c r="G116" i="20"/>
  <c r="F116" i="20"/>
  <c r="E116" i="20"/>
  <c r="D116" i="20"/>
  <c r="C116" i="20"/>
  <c r="B116" i="20"/>
  <c r="K115" i="20"/>
  <c r="J115" i="20"/>
  <c r="I115" i="20"/>
  <c r="H115" i="20"/>
  <c r="G115" i="20"/>
  <c r="F115" i="20"/>
  <c r="E115" i="20"/>
  <c r="D115" i="20"/>
  <c r="C115" i="20"/>
  <c r="B115" i="20"/>
  <c r="K114" i="20"/>
  <c r="J114" i="20"/>
  <c r="I114" i="20"/>
  <c r="H114" i="20"/>
  <c r="G114" i="20"/>
  <c r="F114" i="20"/>
  <c r="E114" i="20"/>
  <c r="D114" i="20"/>
  <c r="C114" i="20"/>
  <c r="B114" i="20"/>
  <c r="K113" i="20"/>
  <c r="J113" i="20"/>
  <c r="I113" i="20"/>
  <c r="H113" i="20"/>
  <c r="G113" i="20"/>
  <c r="F113" i="20"/>
  <c r="E113" i="20"/>
  <c r="D113" i="20"/>
  <c r="C113" i="20"/>
  <c r="B113" i="20"/>
  <c r="K112" i="20"/>
  <c r="J112" i="20"/>
  <c r="I112" i="20"/>
  <c r="H112" i="20"/>
  <c r="G112" i="20"/>
  <c r="F112" i="20"/>
  <c r="E112" i="20"/>
  <c r="D112" i="20"/>
  <c r="C112" i="20"/>
  <c r="B112" i="20"/>
  <c r="K111" i="20"/>
  <c r="J111" i="20"/>
  <c r="I111" i="20"/>
  <c r="H111" i="20"/>
  <c r="G111" i="20"/>
  <c r="F111" i="20"/>
  <c r="E111" i="20"/>
  <c r="D111" i="20"/>
  <c r="C111" i="20"/>
  <c r="B111" i="20"/>
  <c r="K110" i="20"/>
  <c r="J110" i="20"/>
  <c r="I110" i="20"/>
  <c r="H110" i="20"/>
  <c r="G110" i="20"/>
  <c r="F110" i="20"/>
  <c r="E110" i="20"/>
  <c r="D110" i="20"/>
  <c r="C110" i="20"/>
  <c r="B110" i="20"/>
  <c r="K109" i="20"/>
  <c r="J109" i="20"/>
  <c r="I109" i="20"/>
  <c r="H109" i="20"/>
  <c r="G109" i="20"/>
  <c r="F109" i="20"/>
  <c r="E109" i="20"/>
  <c r="D109" i="20"/>
  <c r="C109" i="20"/>
  <c r="B109" i="20"/>
  <c r="K108" i="20"/>
  <c r="J108" i="20"/>
  <c r="I108" i="20"/>
  <c r="H108" i="20"/>
  <c r="G108" i="20"/>
  <c r="F108" i="20"/>
  <c r="E108" i="20"/>
  <c r="D108" i="20"/>
  <c r="C108" i="20"/>
  <c r="B108" i="20"/>
  <c r="K107" i="20"/>
  <c r="J107" i="20"/>
  <c r="I107" i="20"/>
  <c r="H107" i="20"/>
  <c r="G107" i="20"/>
  <c r="F107" i="20"/>
  <c r="E107" i="20"/>
  <c r="D107" i="20"/>
  <c r="C107" i="20"/>
  <c r="B107" i="20"/>
  <c r="K106" i="20"/>
  <c r="J106" i="20"/>
  <c r="I106" i="20"/>
  <c r="H106" i="20"/>
  <c r="G106" i="20"/>
  <c r="F106" i="20"/>
  <c r="E106" i="20"/>
  <c r="D106" i="20"/>
  <c r="C106" i="20"/>
  <c r="B106" i="20"/>
  <c r="K105" i="20"/>
  <c r="J105" i="20"/>
  <c r="I105" i="20"/>
  <c r="H105" i="20"/>
  <c r="G105" i="20"/>
  <c r="F105" i="20"/>
  <c r="E105" i="20"/>
  <c r="D105" i="20"/>
  <c r="C105" i="20"/>
  <c r="B105" i="20"/>
  <c r="K104" i="20"/>
  <c r="J104" i="20"/>
  <c r="I104" i="20"/>
  <c r="H104" i="20"/>
  <c r="G104" i="20"/>
  <c r="F104" i="20"/>
  <c r="E104" i="20"/>
  <c r="D104" i="20"/>
  <c r="C104" i="20"/>
  <c r="B104" i="20"/>
  <c r="K103" i="20"/>
  <c r="J103" i="20"/>
  <c r="I103" i="20"/>
  <c r="H103" i="20"/>
  <c r="G103" i="20"/>
  <c r="F103" i="20"/>
  <c r="E103" i="20"/>
  <c r="D103" i="20"/>
  <c r="C103" i="20"/>
  <c r="B103" i="20"/>
  <c r="K102" i="20"/>
  <c r="J102" i="20"/>
  <c r="I102" i="20"/>
  <c r="H102" i="20"/>
  <c r="G102" i="20"/>
  <c r="F102" i="20"/>
  <c r="E102" i="20"/>
  <c r="D102" i="20"/>
  <c r="C102" i="20"/>
  <c r="B102" i="20"/>
  <c r="K101" i="20"/>
  <c r="J101" i="20"/>
  <c r="I101" i="20"/>
  <c r="H101" i="20"/>
  <c r="G101" i="20"/>
  <c r="F101" i="20"/>
  <c r="E101" i="20"/>
  <c r="D101" i="20"/>
  <c r="C101" i="20"/>
  <c r="B101" i="20"/>
  <c r="K100" i="20"/>
  <c r="J100" i="20"/>
  <c r="I100" i="20"/>
  <c r="H100" i="20"/>
  <c r="G100" i="20"/>
  <c r="F100" i="20"/>
  <c r="E100" i="20"/>
  <c r="D100" i="20"/>
  <c r="C100" i="20"/>
  <c r="B100" i="20"/>
  <c r="K99" i="20"/>
  <c r="J99" i="20"/>
  <c r="I99" i="20"/>
  <c r="H99" i="20"/>
  <c r="G99" i="20"/>
  <c r="F99" i="20"/>
  <c r="E99" i="20"/>
  <c r="D99" i="20"/>
  <c r="C99" i="20"/>
  <c r="B99" i="20"/>
  <c r="K98" i="20"/>
  <c r="J98" i="20"/>
  <c r="I98" i="20"/>
  <c r="H98" i="20"/>
  <c r="G98" i="20"/>
  <c r="F98" i="20"/>
  <c r="E98" i="20"/>
  <c r="D98" i="20"/>
  <c r="C98" i="20"/>
  <c r="B98" i="20"/>
  <c r="K97" i="20"/>
  <c r="J97" i="20"/>
  <c r="I97" i="20"/>
  <c r="H97" i="20"/>
  <c r="G97" i="20"/>
  <c r="F97" i="20"/>
  <c r="E97" i="20"/>
  <c r="D97" i="20"/>
  <c r="C97" i="20"/>
  <c r="B97" i="20"/>
  <c r="K96" i="20"/>
  <c r="J96" i="20"/>
  <c r="I96" i="20"/>
  <c r="H96" i="20"/>
  <c r="G96" i="20"/>
  <c r="F96" i="20"/>
  <c r="E96" i="20"/>
  <c r="D96" i="20"/>
  <c r="C96" i="20"/>
  <c r="B96" i="20"/>
  <c r="K95" i="20"/>
  <c r="J95" i="20"/>
  <c r="I95" i="20"/>
  <c r="H95" i="20"/>
  <c r="G95" i="20"/>
  <c r="F95" i="20"/>
  <c r="E95" i="20"/>
  <c r="D95" i="20"/>
  <c r="C95" i="20"/>
  <c r="B95" i="20"/>
  <c r="K94" i="20"/>
  <c r="J94" i="20"/>
  <c r="I94" i="20"/>
  <c r="H94" i="20"/>
  <c r="G94" i="20"/>
  <c r="F94" i="20"/>
  <c r="E94" i="20"/>
  <c r="D94" i="20"/>
  <c r="C94" i="20"/>
  <c r="B94" i="20"/>
  <c r="K93" i="20"/>
  <c r="J93" i="20"/>
  <c r="I93" i="20"/>
  <c r="H93" i="20"/>
  <c r="G93" i="20"/>
  <c r="F93" i="20"/>
  <c r="E93" i="20"/>
  <c r="D93" i="20"/>
  <c r="C93" i="20"/>
  <c r="B93" i="20"/>
  <c r="K92" i="20"/>
  <c r="J92" i="20"/>
  <c r="I92" i="20"/>
  <c r="H92" i="20"/>
  <c r="G92" i="20"/>
  <c r="F92" i="20"/>
  <c r="E92" i="20"/>
  <c r="D92" i="20"/>
  <c r="C92" i="20"/>
  <c r="B92" i="20"/>
  <c r="K91" i="20"/>
  <c r="J91" i="20"/>
  <c r="I91" i="20"/>
  <c r="H91" i="20"/>
  <c r="G91" i="20"/>
  <c r="F91" i="20"/>
  <c r="E91" i="20"/>
  <c r="D91" i="20"/>
  <c r="C91" i="20"/>
  <c r="B91" i="20"/>
  <c r="K90" i="20"/>
  <c r="J90" i="20"/>
  <c r="I90" i="20"/>
  <c r="H90" i="20"/>
  <c r="G90" i="20"/>
  <c r="F90" i="20"/>
  <c r="E90" i="20"/>
  <c r="D90" i="20"/>
  <c r="C90" i="20"/>
  <c r="B90" i="20"/>
  <c r="K89" i="20"/>
  <c r="J89" i="20"/>
  <c r="I89" i="20"/>
  <c r="H89" i="20"/>
  <c r="G89" i="20"/>
  <c r="F89" i="20"/>
  <c r="E89" i="20"/>
  <c r="D89" i="20"/>
  <c r="C89" i="20"/>
  <c r="B89" i="20"/>
  <c r="K88" i="20"/>
  <c r="J88" i="20"/>
  <c r="I88" i="20"/>
  <c r="H88" i="20"/>
  <c r="G88" i="20"/>
  <c r="F88" i="20"/>
  <c r="E88" i="20"/>
  <c r="D88" i="20"/>
  <c r="C88" i="20"/>
  <c r="B88" i="20"/>
  <c r="K87" i="20"/>
  <c r="J87" i="20"/>
  <c r="I87" i="20"/>
  <c r="H87" i="20"/>
  <c r="G87" i="20"/>
  <c r="F87" i="20"/>
  <c r="E87" i="20"/>
  <c r="D87" i="20"/>
  <c r="C87" i="20"/>
  <c r="B87" i="20"/>
  <c r="K86" i="20"/>
  <c r="J86" i="20"/>
  <c r="I86" i="20"/>
  <c r="H86" i="20"/>
  <c r="G86" i="20"/>
  <c r="F86" i="20"/>
  <c r="E86" i="20"/>
  <c r="D86" i="20"/>
  <c r="C86" i="20"/>
  <c r="B86" i="20"/>
  <c r="K85" i="20"/>
  <c r="J85" i="20"/>
  <c r="I85" i="20"/>
  <c r="H85" i="20"/>
  <c r="G85" i="20"/>
  <c r="F85" i="20"/>
  <c r="E85" i="20"/>
  <c r="D85" i="20"/>
  <c r="C85" i="20"/>
  <c r="B85" i="20"/>
  <c r="K84" i="20"/>
  <c r="J84" i="20"/>
  <c r="I84" i="20"/>
  <c r="H84" i="20"/>
  <c r="G84" i="20"/>
  <c r="F84" i="20"/>
  <c r="E84" i="20"/>
  <c r="D84" i="20"/>
  <c r="C84" i="20"/>
  <c r="B84" i="20"/>
  <c r="K83" i="20"/>
  <c r="J83" i="20"/>
  <c r="I83" i="20"/>
  <c r="H83" i="20"/>
  <c r="G83" i="20"/>
  <c r="F83" i="20"/>
  <c r="E83" i="20"/>
  <c r="D83" i="20"/>
  <c r="C83" i="20"/>
  <c r="B83" i="20"/>
  <c r="K82" i="20"/>
  <c r="J82" i="20"/>
  <c r="I82" i="20"/>
  <c r="H82" i="20"/>
  <c r="G82" i="20"/>
  <c r="F82" i="20"/>
  <c r="E82" i="20"/>
  <c r="D82" i="20"/>
  <c r="C82" i="20"/>
  <c r="B82" i="20"/>
  <c r="K81" i="20"/>
  <c r="J81" i="20"/>
  <c r="I81" i="20"/>
  <c r="H81" i="20"/>
  <c r="G81" i="20"/>
  <c r="F81" i="20"/>
  <c r="E81" i="20"/>
  <c r="D81" i="20"/>
  <c r="C81" i="20"/>
  <c r="B81" i="20"/>
  <c r="K80" i="20"/>
  <c r="J80" i="20"/>
  <c r="I80" i="20"/>
  <c r="H80" i="20"/>
  <c r="G80" i="20"/>
  <c r="F80" i="20"/>
  <c r="E80" i="20"/>
  <c r="D80" i="20"/>
  <c r="C80" i="20"/>
  <c r="B80" i="20"/>
  <c r="K79" i="20"/>
  <c r="J79" i="20"/>
  <c r="I79" i="20"/>
  <c r="H79" i="20"/>
  <c r="G79" i="20"/>
  <c r="F79" i="20"/>
  <c r="E79" i="20"/>
  <c r="D79" i="20"/>
  <c r="C79" i="20"/>
  <c r="B79" i="20"/>
  <c r="K78" i="20"/>
  <c r="J78" i="20"/>
  <c r="I78" i="20"/>
  <c r="H78" i="20"/>
  <c r="G78" i="20"/>
  <c r="F78" i="20"/>
  <c r="E78" i="20"/>
  <c r="D78" i="20"/>
  <c r="C78" i="20"/>
  <c r="B78" i="20"/>
  <c r="K77" i="20"/>
  <c r="J77" i="20"/>
  <c r="I77" i="20"/>
  <c r="H77" i="20"/>
  <c r="G77" i="20"/>
  <c r="F77" i="20"/>
  <c r="E77" i="20"/>
  <c r="D77" i="20"/>
  <c r="C77" i="20"/>
  <c r="B77" i="20"/>
  <c r="K76" i="20"/>
  <c r="J76" i="20"/>
  <c r="I76" i="20"/>
  <c r="H76" i="20"/>
  <c r="G76" i="20"/>
  <c r="F76" i="20"/>
  <c r="E76" i="20"/>
  <c r="D76" i="20"/>
  <c r="C76" i="20"/>
  <c r="B76" i="20"/>
  <c r="K75" i="20"/>
  <c r="J75" i="20"/>
  <c r="I75" i="20"/>
  <c r="H75" i="20"/>
  <c r="G75" i="20"/>
  <c r="F75" i="20"/>
  <c r="E75" i="20"/>
  <c r="D75" i="20"/>
  <c r="C75" i="20"/>
  <c r="B75" i="20"/>
  <c r="K74" i="20"/>
  <c r="J74" i="20"/>
  <c r="I74" i="20"/>
  <c r="H74" i="20"/>
  <c r="G74" i="20"/>
  <c r="F74" i="20"/>
  <c r="E74" i="20"/>
  <c r="D74" i="20"/>
  <c r="C74" i="20"/>
  <c r="B74" i="20"/>
  <c r="K73" i="20"/>
  <c r="J73" i="20"/>
  <c r="I73" i="20"/>
  <c r="H73" i="20"/>
  <c r="G73" i="20"/>
  <c r="F73" i="20"/>
  <c r="E73" i="20"/>
  <c r="D73" i="20"/>
  <c r="C73" i="20"/>
  <c r="B73" i="20"/>
  <c r="K72" i="20"/>
  <c r="J72" i="20"/>
  <c r="I72" i="20"/>
  <c r="H72" i="20"/>
  <c r="G72" i="20"/>
  <c r="F72" i="20"/>
  <c r="E72" i="20"/>
  <c r="D72" i="20"/>
  <c r="C72" i="20"/>
  <c r="B72" i="20"/>
  <c r="K71" i="20"/>
  <c r="J71" i="20"/>
  <c r="I71" i="20"/>
  <c r="H71" i="20"/>
  <c r="G71" i="20"/>
  <c r="F71" i="20"/>
  <c r="E71" i="20"/>
  <c r="D71" i="20"/>
  <c r="C71" i="20"/>
  <c r="B71" i="20"/>
  <c r="K70" i="20"/>
  <c r="J70" i="20"/>
  <c r="I70" i="20"/>
  <c r="H70" i="20"/>
  <c r="G70" i="20"/>
  <c r="F70" i="20"/>
  <c r="E70" i="20"/>
  <c r="D70" i="20"/>
  <c r="C70" i="20"/>
  <c r="B70" i="20"/>
  <c r="K69" i="20"/>
  <c r="J69" i="20"/>
  <c r="I69" i="20"/>
  <c r="H69" i="20"/>
  <c r="G69" i="20"/>
  <c r="F69" i="20"/>
  <c r="E69" i="20"/>
  <c r="D69" i="20"/>
  <c r="C69" i="20"/>
  <c r="B69" i="20"/>
  <c r="K68" i="20"/>
  <c r="J68" i="20"/>
  <c r="I68" i="20"/>
  <c r="H68" i="20"/>
  <c r="G68" i="20"/>
  <c r="F68" i="20"/>
  <c r="E68" i="20"/>
  <c r="D68" i="20"/>
  <c r="C68" i="20"/>
  <c r="B68" i="20"/>
  <c r="K67" i="20"/>
  <c r="J67" i="20"/>
  <c r="I67" i="20"/>
  <c r="H67" i="20"/>
  <c r="G67" i="20"/>
  <c r="F67" i="20"/>
  <c r="E67" i="20"/>
  <c r="D67" i="20"/>
  <c r="C67" i="20"/>
  <c r="B67" i="20"/>
  <c r="K66" i="20"/>
  <c r="J66" i="20"/>
  <c r="I66" i="20"/>
  <c r="H66" i="20"/>
  <c r="G66" i="20"/>
  <c r="F66" i="20"/>
  <c r="E66" i="20"/>
  <c r="D66" i="20"/>
  <c r="C66" i="20"/>
  <c r="B66" i="20"/>
  <c r="K65" i="20"/>
  <c r="J65" i="20"/>
  <c r="I65" i="20"/>
  <c r="H65" i="20"/>
  <c r="G65" i="20"/>
  <c r="F65" i="20"/>
  <c r="E65" i="20"/>
  <c r="D65" i="20"/>
  <c r="C65" i="20"/>
  <c r="B65" i="20"/>
  <c r="K64" i="20"/>
  <c r="J64" i="20"/>
  <c r="I64" i="20"/>
  <c r="H64" i="20"/>
  <c r="G64" i="20"/>
  <c r="F64" i="20"/>
  <c r="E64" i="20"/>
  <c r="D64" i="20"/>
  <c r="C64" i="20"/>
  <c r="B64" i="20"/>
  <c r="K63" i="20"/>
  <c r="J63" i="20"/>
  <c r="I63" i="20"/>
  <c r="H63" i="20"/>
  <c r="G63" i="20"/>
  <c r="F63" i="20"/>
  <c r="E63" i="20"/>
  <c r="D63" i="20"/>
  <c r="C63" i="20"/>
  <c r="B63" i="20"/>
  <c r="K62" i="20"/>
  <c r="J62" i="20"/>
  <c r="I62" i="20"/>
  <c r="H62" i="20"/>
  <c r="G62" i="20"/>
  <c r="F62" i="20"/>
  <c r="E62" i="20"/>
  <c r="D62" i="20"/>
  <c r="C62" i="20"/>
  <c r="B62" i="20"/>
  <c r="K61" i="20"/>
  <c r="J61" i="20"/>
  <c r="I61" i="20"/>
  <c r="H61" i="20"/>
  <c r="G61" i="20"/>
  <c r="F61" i="20"/>
  <c r="E61" i="20"/>
  <c r="D61" i="20"/>
  <c r="C61" i="20"/>
  <c r="B61" i="20"/>
  <c r="K60" i="20"/>
  <c r="J60" i="20"/>
  <c r="I60" i="20"/>
  <c r="H60" i="20"/>
  <c r="G60" i="20"/>
  <c r="F60" i="20"/>
  <c r="E60" i="20"/>
  <c r="D60" i="20"/>
  <c r="C60" i="20"/>
  <c r="B60" i="20"/>
  <c r="K59" i="20"/>
  <c r="J59" i="20"/>
  <c r="I59" i="20"/>
  <c r="H59" i="20"/>
  <c r="G59" i="20"/>
  <c r="F59" i="20"/>
  <c r="E59" i="20"/>
  <c r="D59" i="20"/>
  <c r="C59" i="20"/>
  <c r="B59" i="20"/>
  <c r="K58" i="20"/>
  <c r="J58" i="20"/>
  <c r="I58" i="20"/>
  <c r="H58" i="20"/>
  <c r="G58" i="20"/>
  <c r="F58" i="20"/>
  <c r="E58" i="20"/>
  <c r="D58" i="20"/>
  <c r="C58" i="20"/>
  <c r="B58" i="20"/>
  <c r="K57" i="20"/>
  <c r="J57" i="20"/>
  <c r="I57" i="20"/>
  <c r="H57" i="20"/>
  <c r="G57" i="20"/>
  <c r="F57" i="20"/>
  <c r="E57" i="20"/>
  <c r="D57" i="20"/>
  <c r="C57" i="20"/>
  <c r="B57" i="20"/>
  <c r="K56" i="20"/>
  <c r="J56" i="20"/>
  <c r="I56" i="20"/>
  <c r="H56" i="20"/>
  <c r="G56" i="20"/>
  <c r="F56" i="20"/>
  <c r="E56" i="20"/>
  <c r="D56" i="20"/>
  <c r="C56" i="20"/>
  <c r="B56" i="20"/>
  <c r="K55" i="20"/>
  <c r="J55" i="20"/>
  <c r="I55" i="20"/>
  <c r="H55" i="20"/>
  <c r="G55" i="20"/>
  <c r="F55" i="20"/>
  <c r="E55" i="20"/>
  <c r="D55" i="20"/>
  <c r="C55" i="20"/>
  <c r="B55" i="20"/>
  <c r="K54" i="20"/>
  <c r="J54" i="20"/>
  <c r="I54" i="20"/>
  <c r="H54" i="20"/>
  <c r="G54" i="20"/>
  <c r="F54" i="20"/>
  <c r="E54" i="20"/>
  <c r="D54" i="20"/>
  <c r="C54" i="20"/>
  <c r="B54" i="20"/>
  <c r="K53" i="20"/>
  <c r="J53" i="20"/>
  <c r="I53" i="20"/>
  <c r="H53" i="20"/>
  <c r="G53" i="20"/>
  <c r="F53" i="20"/>
  <c r="E53" i="20"/>
  <c r="D53" i="20"/>
  <c r="C53" i="20"/>
  <c r="B53" i="20"/>
  <c r="K52" i="20"/>
  <c r="J52" i="20"/>
  <c r="I52" i="20"/>
  <c r="H52" i="20"/>
  <c r="G52" i="20"/>
  <c r="F52" i="20"/>
  <c r="E52" i="20"/>
  <c r="D52" i="20"/>
  <c r="C52" i="20"/>
  <c r="B52" i="20"/>
  <c r="K51" i="20"/>
  <c r="J51" i="20"/>
  <c r="I51" i="20"/>
  <c r="H51" i="20"/>
  <c r="G51" i="20"/>
  <c r="F51" i="20"/>
  <c r="E51" i="20"/>
  <c r="D51" i="20"/>
  <c r="C51" i="20"/>
  <c r="B51" i="20"/>
  <c r="K50" i="20"/>
  <c r="J50" i="20"/>
  <c r="I50" i="20"/>
  <c r="H50" i="20"/>
  <c r="G50" i="20"/>
  <c r="F50" i="20"/>
  <c r="E50" i="20"/>
  <c r="D50" i="20"/>
  <c r="C50" i="20"/>
  <c r="B50" i="20"/>
  <c r="K49" i="20"/>
  <c r="J49" i="20"/>
  <c r="I49" i="20"/>
  <c r="H49" i="20"/>
  <c r="G49" i="20"/>
  <c r="F49" i="20"/>
  <c r="E49" i="20"/>
  <c r="D49" i="20"/>
  <c r="C49" i="20"/>
  <c r="B49" i="20"/>
  <c r="K48" i="20"/>
  <c r="J48" i="20"/>
  <c r="I48" i="20"/>
  <c r="H48" i="20"/>
  <c r="G48" i="20"/>
  <c r="F48" i="20"/>
  <c r="E48" i="20"/>
  <c r="D48" i="20"/>
  <c r="C48" i="20"/>
  <c r="B48" i="20"/>
  <c r="K47" i="20"/>
  <c r="J47" i="20"/>
  <c r="I47" i="20"/>
  <c r="H47" i="20"/>
  <c r="G47" i="20"/>
  <c r="F47" i="20"/>
  <c r="E47" i="20"/>
  <c r="D47" i="20"/>
  <c r="C47" i="20"/>
  <c r="B47" i="20"/>
  <c r="K46" i="20"/>
  <c r="J46" i="20"/>
  <c r="I46" i="20"/>
  <c r="H46" i="20"/>
  <c r="G46" i="20"/>
  <c r="F46" i="20"/>
  <c r="E46" i="20"/>
  <c r="D46" i="20"/>
  <c r="C46" i="20"/>
  <c r="B46" i="20"/>
  <c r="K45" i="20"/>
  <c r="J45" i="20"/>
  <c r="I45" i="20"/>
  <c r="H45" i="20"/>
  <c r="G45" i="20"/>
  <c r="F45" i="20"/>
  <c r="E45" i="20"/>
  <c r="D45" i="20"/>
  <c r="C45" i="20"/>
  <c r="B45" i="20"/>
  <c r="K44" i="20"/>
  <c r="J44" i="20"/>
  <c r="I44" i="20"/>
  <c r="H44" i="20"/>
  <c r="G44" i="20"/>
  <c r="F44" i="20"/>
  <c r="E44" i="20"/>
  <c r="D44" i="20"/>
  <c r="C44" i="20"/>
  <c r="B44" i="20"/>
  <c r="K43" i="20"/>
  <c r="J43" i="20"/>
  <c r="I43" i="20"/>
  <c r="H43" i="20"/>
  <c r="G43" i="20"/>
  <c r="F43" i="20"/>
  <c r="E43" i="20"/>
  <c r="D43" i="20"/>
  <c r="C43" i="20"/>
  <c r="B43" i="20"/>
  <c r="K42" i="20"/>
  <c r="J42" i="20"/>
  <c r="I42" i="20"/>
  <c r="H42" i="20"/>
  <c r="G42" i="20"/>
  <c r="F42" i="20"/>
  <c r="E42" i="20"/>
  <c r="D42" i="20"/>
  <c r="C42" i="20"/>
  <c r="B42" i="20"/>
  <c r="K41" i="20"/>
  <c r="J41" i="20"/>
  <c r="I41" i="20"/>
  <c r="H41" i="20"/>
  <c r="G41" i="20"/>
  <c r="F41" i="20"/>
  <c r="E41" i="20"/>
  <c r="D41" i="20"/>
  <c r="C41" i="20"/>
  <c r="B41" i="20"/>
  <c r="K40" i="20"/>
  <c r="J40" i="20"/>
  <c r="I40" i="20"/>
  <c r="H40" i="20"/>
  <c r="G40" i="20"/>
  <c r="F40" i="20"/>
  <c r="E40" i="20"/>
  <c r="D40" i="20"/>
  <c r="C40" i="20"/>
  <c r="B40" i="20"/>
  <c r="K39" i="20"/>
  <c r="J39" i="20"/>
  <c r="I39" i="20"/>
  <c r="H39" i="20"/>
  <c r="G39" i="20"/>
  <c r="F39" i="20"/>
  <c r="E39" i="20"/>
  <c r="D39" i="20"/>
  <c r="C39" i="20"/>
  <c r="B39" i="20"/>
  <c r="K38" i="20"/>
  <c r="J38" i="20"/>
  <c r="I38" i="20"/>
  <c r="H38" i="20"/>
  <c r="G38" i="20"/>
  <c r="F38" i="20"/>
  <c r="E38" i="20"/>
  <c r="D38" i="20"/>
  <c r="C38" i="20"/>
  <c r="B38" i="20"/>
  <c r="K37" i="20"/>
  <c r="J37" i="20"/>
  <c r="I37" i="20"/>
  <c r="H37" i="20"/>
  <c r="G37" i="20"/>
  <c r="F37" i="20"/>
  <c r="E37" i="20"/>
  <c r="D37" i="20"/>
  <c r="C37" i="20"/>
  <c r="B37" i="20"/>
  <c r="K36" i="20"/>
  <c r="J36" i="20"/>
  <c r="I36" i="20"/>
  <c r="H36" i="20"/>
  <c r="G36" i="20"/>
  <c r="F36" i="20"/>
  <c r="E36" i="20"/>
  <c r="D36" i="20"/>
  <c r="C36" i="20"/>
  <c r="B36" i="20"/>
  <c r="K35" i="20"/>
  <c r="J35" i="20"/>
  <c r="I35" i="20"/>
  <c r="H35" i="20"/>
  <c r="G35" i="20"/>
  <c r="F35" i="20"/>
  <c r="E35" i="20"/>
  <c r="D35" i="20"/>
  <c r="C35" i="20"/>
  <c r="B35" i="20"/>
  <c r="K34" i="20"/>
  <c r="J34" i="20"/>
  <c r="I34" i="20"/>
  <c r="H34" i="20"/>
  <c r="G34" i="20"/>
  <c r="F34" i="20"/>
  <c r="E34" i="20"/>
  <c r="D34" i="20"/>
  <c r="C34" i="20"/>
  <c r="B34" i="20"/>
  <c r="K33" i="20"/>
  <c r="J33" i="20"/>
  <c r="I33" i="20"/>
  <c r="H33" i="20"/>
  <c r="G33" i="20"/>
  <c r="F33" i="20"/>
  <c r="E33" i="20"/>
  <c r="D33" i="20"/>
  <c r="C33" i="20"/>
  <c r="B33" i="20"/>
  <c r="K32" i="20"/>
  <c r="J32" i="20"/>
  <c r="I32" i="20"/>
  <c r="H32" i="20"/>
  <c r="G32" i="20"/>
  <c r="F32" i="20"/>
  <c r="E32" i="20"/>
  <c r="D32" i="20"/>
  <c r="C32" i="20"/>
  <c r="B32" i="20"/>
  <c r="K31" i="20"/>
  <c r="J31" i="20"/>
  <c r="I31" i="20"/>
  <c r="H31" i="20"/>
  <c r="G31" i="20"/>
  <c r="F31" i="20"/>
  <c r="E31" i="20"/>
  <c r="D31" i="20"/>
  <c r="C31" i="20"/>
  <c r="B31" i="20"/>
  <c r="K30" i="20"/>
  <c r="J30" i="20"/>
  <c r="I30" i="20"/>
  <c r="H30" i="20"/>
  <c r="G30" i="20"/>
  <c r="F30" i="20"/>
  <c r="E30" i="20"/>
  <c r="D30" i="20"/>
  <c r="C30" i="20"/>
  <c r="B30" i="20"/>
  <c r="K29" i="20"/>
  <c r="J29" i="20"/>
  <c r="I29" i="20"/>
  <c r="H29" i="20"/>
  <c r="G29" i="20"/>
  <c r="F29" i="20"/>
  <c r="E29" i="20"/>
  <c r="D29" i="20"/>
  <c r="C29" i="20"/>
  <c r="B29" i="20"/>
  <c r="K28" i="20"/>
  <c r="J28" i="20"/>
  <c r="I28" i="20"/>
  <c r="H28" i="20"/>
  <c r="G28" i="20"/>
  <c r="F28" i="20"/>
  <c r="E28" i="20"/>
  <c r="D28" i="20"/>
  <c r="C28" i="20"/>
  <c r="B28" i="20"/>
  <c r="K27" i="20"/>
  <c r="J27" i="20"/>
  <c r="I27" i="20"/>
  <c r="H27" i="20"/>
  <c r="G27" i="20"/>
  <c r="F27" i="20"/>
  <c r="E27" i="20"/>
  <c r="D27" i="20"/>
  <c r="C27" i="20"/>
  <c r="B27" i="20"/>
  <c r="K26" i="20"/>
  <c r="J26" i="20"/>
  <c r="I26" i="20"/>
  <c r="H26" i="20"/>
  <c r="G26" i="20"/>
  <c r="F26" i="20"/>
  <c r="E26" i="20"/>
  <c r="D26" i="20"/>
  <c r="C26" i="20"/>
  <c r="B26" i="20"/>
  <c r="K25" i="20"/>
  <c r="J25" i="20"/>
  <c r="I25" i="20"/>
  <c r="H25" i="20"/>
  <c r="G25" i="20"/>
  <c r="F25" i="20"/>
  <c r="E25" i="20"/>
  <c r="D25" i="20"/>
  <c r="C25" i="20"/>
  <c r="B25" i="20"/>
  <c r="K24" i="20"/>
  <c r="J24" i="20"/>
  <c r="I24" i="20"/>
  <c r="H24" i="20"/>
  <c r="G24" i="20"/>
  <c r="F24" i="20"/>
  <c r="E24" i="20"/>
  <c r="D24" i="20"/>
  <c r="C24" i="20"/>
  <c r="B24" i="20"/>
  <c r="K23" i="20"/>
  <c r="J23" i="20"/>
  <c r="I23" i="20"/>
  <c r="H23" i="20"/>
  <c r="G23" i="20"/>
  <c r="F23" i="20"/>
  <c r="E23" i="20"/>
  <c r="D23" i="20"/>
  <c r="C23" i="20"/>
  <c r="B23" i="20"/>
  <c r="K22" i="20"/>
  <c r="J22" i="20"/>
  <c r="I22" i="20"/>
  <c r="H22" i="20"/>
  <c r="G22" i="20"/>
  <c r="F22" i="20"/>
  <c r="E22" i="20"/>
  <c r="D22" i="20"/>
  <c r="C22" i="20"/>
  <c r="B22" i="20"/>
  <c r="K21" i="20"/>
  <c r="J21" i="20"/>
  <c r="I21" i="20"/>
  <c r="H21" i="20"/>
  <c r="G21" i="20"/>
  <c r="F21" i="20"/>
  <c r="E21" i="20"/>
  <c r="D21" i="20"/>
  <c r="C21" i="20"/>
  <c r="B21" i="20"/>
  <c r="K20" i="20"/>
  <c r="J20" i="20"/>
  <c r="I20" i="20"/>
  <c r="H20" i="20"/>
  <c r="G20" i="20"/>
  <c r="F20" i="20"/>
  <c r="E20" i="20"/>
  <c r="D20" i="20"/>
  <c r="C20" i="20"/>
  <c r="B20" i="20"/>
  <c r="K19" i="20"/>
  <c r="J19" i="20"/>
  <c r="I19" i="20"/>
  <c r="H19" i="20"/>
  <c r="G19" i="20"/>
  <c r="F19" i="20"/>
  <c r="E19" i="20"/>
  <c r="D19" i="20"/>
  <c r="C19" i="20"/>
  <c r="B19" i="20"/>
  <c r="K18" i="20"/>
  <c r="J18" i="20"/>
  <c r="I18" i="20"/>
  <c r="H18" i="20"/>
  <c r="G18" i="20"/>
  <c r="F18" i="20"/>
  <c r="E18" i="20"/>
  <c r="D18" i="20"/>
  <c r="C18" i="20"/>
  <c r="B18" i="20"/>
  <c r="K17" i="20"/>
  <c r="J17" i="20"/>
  <c r="I17" i="20"/>
  <c r="H17" i="20"/>
  <c r="G17" i="20"/>
  <c r="F17" i="20"/>
  <c r="E17" i="20"/>
  <c r="D17" i="20"/>
  <c r="C17" i="20"/>
  <c r="B17" i="20"/>
  <c r="K16" i="20"/>
  <c r="J16" i="20"/>
  <c r="I16" i="20"/>
  <c r="H16" i="20"/>
  <c r="G16" i="20"/>
  <c r="F16" i="20"/>
  <c r="E16" i="20"/>
  <c r="D16" i="20"/>
  <c r="C16" i="20"/>
  <c r="B16" i="20"/>
  <c r="K15" i="20"/>
  <c r="J15" i="20"/>
  <c r="I15" i="20"/>
  <c r="H15" i="20"/>
  <c r="G15" i="20"/>
  <c r="F15" i="20"/>
  <c r="E15" i="20"/>
  <c r="D15" i="20"/>
  <c r="C15" i="20"/>
  <c r="B15" i="20"/>
  <c r="K14" i="20"/>
  <c r="J14" i="20"/>
  <c r="I14" i="20"/>
  <c r="H14" i="20"/>
  <c r="G14" i="20"/>
  <c r="F14" i="20"/>
  <c r="E14" i="20"/>
  <c r="D14" i="20"/>
  <c r="C14" i="20"/>
  <c r="B14" i="20"/>
  <c r="K13" i="20"/>
  <c r="J13" i="20"/>
  <c r="I13" i="20"/>
  <c r="H13" i="20"/>
  <c r="G13" i="20"/>
  <c r="F13" i="20"/>
  <c r="E13" i="20"/>
  <c r="D13" i="20"/>
  <c r="C13" i="20"/>
  <c r="B13" i="20"/>
  <c r="K12" i="20"/>
  <c r="J12" i="20"/>
  <c r="I12" i="20"/>
  <c r="H12" i="20"/>
  <c r="G12" i="20"/>
  <c r="F12" i="20"/>
  <c r="E12" i="20"/>
  <c r="D12" i="20"/>
  <c r="C12" i="20"/>
  <c r="B12" i="20"/>
  <c r="K11" i="20"/>
  <c r="J11" i="20"/>
  <c r="I11" i="20"/>
  <c r="H11" i="20"/>
  <c r="G11" i="20"/>
  <c r="F11" i="20"/>
  <c r="E11" i="20"/>
  <c r="D11" i="20"/>
  <c r="C11" i="20"/>
  <c r="B11" i="20"/>
  <c r="K10" i="20"/>
  <c r="J10" i="20"/>
  <c r="I10" i="20"/>
  <c r="H10" i="20"/>
  <c r="G10" i="20"/>
  <c r="F10" i="20"/>
  <c r="E10" i="20"/>
  <c r="D10" i="20"/>
  <c r="C10" i="20"/>
  <c r="B10" i="20"/>
  <c r="K9" i="20"/>
  <c r="J9" i="20"/>
  <c r="I9" i="20"/>
  <c r="H9" i="20"/>
  <c r="G9" i="20"/>
  <c r="F9" i="20"/>
  <c r="E9" i="20"/>
  <c r="D9" i="20"/>
  <c r="C9" i="20"/>
  <c r="B9" i="20"/>
  <c r="K8" i="20"/>
  <c r="J8" i="20"/>
  <c r="I8" i="20"/>
  <c r="H8" i="20"/>
  <c r="G8" i="20"/>
  <c r="F8" i="20"/>
  <c r="E8" i="20"/>
  <c r="D8" i="20"/>
  <c r="C8" i="20"/>
  <c r="B8" i="20"/>
  <c r="K7" i="20"/>
  <c r="J7" i="20"/>
  <c r="I7" i="20"/>
  <c r="H7" i="20"/>
  <c r="G7" i="20"/>
  <c r="F7" i="20"/>
  <c r="E7" i="20"/>
  <c r="D7" i="20"/>
  <c r="C7" i="20"/>
  <c r="B7" i="20"/>
  <c r="K6" i="20"/>
  <c r="J6" i="20"/>
  <c r="I6" i="20"/>
  <c r="H6" i="20"/>
  <c r="G6" i="20"/>
  <c r="F6" i="20"/>
  <c r="E6" i="20"/>
  <c r="D6" i="20"/>
  <c r="C6" i="20"/>
  <c r="B6" i="20"/>
  <c r="K5" i="20"/>
  <c r="J5" i="20"/>
  <c r="I5" i="20"/>
  <c r="H5" i="20"/>
  <c r="G5" i="20"/>
  <c r="F5" i="20"/>
  <c r="E5" i="20"/>
  <c r="D5" i="20"/>
  <c r="C5" i="20"/>
  <c r="B5" i="20"/>
  <c r="K4" i="20"/>
  <c r="J4" i="20"/>
  <c r="I4" i="20"/>
  <c r="H4" i="20"/>
  <c r="G4" i="20"/>
  <c r="F4" i="20"/>
  <c r="E4" i="20"/>
  <c r="D4" i="20"/>
  <c r="C4" i="20"/>
  <c r="B4" i="20"/>
  <c r="K3" i="20"/>
  <c r="J3" i="20"/>
  <c r="I3" i="20"/>
  <c r="H3" i="20"/>
  <c r="G3" i="20"/>
  <c r="F3" i="20"/>
  <c r="E3" i="20"/>
  <c r="D3" i="20"/>
  <c r="C3" i="20"/>
  <c r="B3" i="20"/>
  <c r="K2" i="20"/>
  <c r="J2" i="20"/>
  <c r="I2" i="20"/>
  <c r="H2" i="20"/>
  <c r="G2" i="20"/>
  <c r="F2" i="20"/>
  <c r="E2" i="20"/>
  <c r="D2" i="20"/>
  <c r="C2" i="20"/>
  <c r="B2" i="20"/>
</calcChain>
</file>

<file path=xl/sharedStrings.xml><?xml version="1.0" encoding="utf-8"?>
<sst xmlns="http://schemas.openxmlformats.org/spreadsheetml/2006/main" count="7567" uniqueCount="2185">
  <si>
    <t>ID</t>
  </si>
  <si>
    <t>姓名</t>
  </si>
  <si>
    <t>位置</t>
  </si>
  <si>
    <t>熟练</t>
  </si>
  <si>
    <t>球队</t>
  </si>
  <si>
    <t>联赛</t>
  </si>
  <si>
    <t>国家</t>
  </si>
  <si>
    <t>身高</t>
  </si>
  <si>
    <t>体重</t>
  </si>
  <si>
    <t>年龄</t>
  </si>
  <si>
    <t>惯用脚</t>
  </si>
  <si>
    <t>总评</t>
  </si>
  <si>
    <t>最大等级</t>
  </si>
  <si>
    <t>最大总评</t>
  </si>
  <si>
    <t>攻击能力</t>
  </si>
  <si>
    <t>控球</t>
  </si>
  <si>
    <t>盘球</t>
  </si>
  <si>
    <t>地面传球</t>
  </si>
  <si>
    <t>空中传球</t>
  </si>
  <si>
    <t>射门</t>
  </si>
  <si>
    <t>定位球</t>
  </si>
  <si>
    <t>弧度</t>
  </si>
  <si>
    <t>头球</t>
  </si>
  <si>
    <t>防守能力</t>
  </si>
  <si>
    <t>抢球</t>
  </si>
  <si>
    <t>脚下力量</t>
  </si>
  <si>
    <t>速度</t>
  </si>
  <si>
    <t>爆发力</t>
  </si>
  <si>
    <t>身体平衡</t>
  </si>
  <si>
    <t>身体对抗</t>
  </si>
  <si>
    <t>跳跃</t>
  </si>
  <si>
    <t>体力</t>
  </si>
  <si>
    <t>守门</t>
  </si>
  <si>
    <t>接球</t>
  </si>
  <si>
    <t>解围</t>
  </si>
  <si>
    <t>扑救反应</t>
  </si>
  <si>
    <t>覆盖区域</t>
  </si>
  <si>
    <t>状态持续性</t>
  </si>
  <si>
    <t>抗受伤程度</t>
  </si>
  <si>
    <t>非惯用脚使用频率</t>
  </si>
  <si>
    <t>非惯用脚精确度</t>
  </si>
  <si>
    <t>KEY</t>
  </si>
  <si>
    <t>C. RONALDO</t>
  </si>
  <si>
    <t>左边锋</t>
  </si>
  <si>
    <t>尤文图斯</t>
  </si>
  <si>
    <t>意甲</t>
  </si>
  <si>
    <t>葡萄牙</t>
  </si>
  <si>
    <t>右脚</t>
  </si>
  <si>
    <t>L. MESSI</t>
  </si>
  <si>
    <t>影锋</t>
  </si>
  <si>
    <t>巴塞罗那</t>
  </si>
  <si>
    <t>西甲</t>
  </si>
  <si>
    <t>阿根廷</t>
  </si>
  <si>
    <t>左脚</t>
  </si>
  <si>
    <t>NEYMAR</t>
  </si>
  <si>
    <t>巴黎圣日耳曼</t>
  </si>
  <si>
    <t>法甲</t>
  </si>
  <si>
    <t>巴西</t>
  </si>
  <si>
    <t>L. MODRIĆ</t>
  </si>
  <si>
    <t>皇家马德里</t>
  </si>
  <si>
    <t>克罗地亚</t>
  </si>
  <si>
    <t>DAVID DE GEA</t>
  </si>
  <si>
    <t>门将</t>
  </si>
  <si>
    <t>曼联</t>
  </si>
  <si>
    <t>英超</t>
  </si>
  <si>
    <t>西班牙</t>
  </si>
  <si>
    <t>M. NEUER</t>
  </si>
  <si>
    <t>自由球员</t>
  </si>
  <si>
    <t>德国</t>
  </si>
  <si>
    <t>L. SUÁREZ</t>
  </si>
  <si>
    <t>中锋</t>
  </si>
  <si>
    <t>乌拉圭</t>
  </si>
  <si>
    <t>T. KROOS</t>
  </si>
  <si>
    <t>E. HAZARD</t>
  </si>
  <si>
    <t>切尔西</t>
  </si>
  <si>
    <t>比利时</t>
  </si>
  <si>
    <t>R. LEWANDOWSKI</t>
  </si>
  <si>
    <t>波兰</t>
  </si>
  <si>
    <t>A. GRIEZMANN</t>
  </si>
  <si>
    <t>马德里竞技</t>
  </si>
  <si>
    <t>法国</t>
  </si>
  <si>
    <t>K. DE BRUYNE</t>
  </si>
  <si>
    <t>前腰</t>
  </si>
  <si>
    <t>曼城</t>
  </si>
  <si>
    <t>M. SALAH</t>
  </si>
  <si>
    <t>右边锋</t>
  </si>
  <si>
    <t>利物浦</t>
  </si>
  <si>
    <t>埃及</t>
  </si>
  <si>
    <t>SERGIO RAMOS</t>
  </si>
  <si>
    <t>中后卫</t>
  </si>
  <si>
    <t>S. AGÜERO</t>
  </si>
  <si>
    <t>E. CAVANI</t>
  </si>
  <si>
    <t>J. OBLAK</t>
  </si>
  <si>
    <t>斯洛文尼亚</t>
  </si>
  <si>
    <t>H. KANE</t>
  </si>
  <si>
    <t>托特纳姆热刺</t>
  </si>
  <si>
    <t>英格兰</t>
  </si>
  <si>
    <t>PIQUÉ</t>
  </si>
  <si>
    <t>G. CHIELLINI</t>
  </si>
  <si>
    <t>意大利</t>
  </si>
  <si>
    <t>DAVID SILVA</t>
  </si>
  <si>
    <t>G. HIGUAÍN</t>
  </si>
  <si>
    <t>MARCELO</t>
  </si>
  <si>
    <t>左后卫</t>
  </si>
  <si>
    <t>G. BALE</t>
  </si>
  <si>
    <t>威尔士</t>
  </si>
  <si>
    <t>P. AUBAMEYANG</t>
  </si>
  <si>
    <t>阿森纳</t>
  </si>
  <si>
    <t>加蓬</t>
  </si>
  <si>
    <t>P. COUTINHO</t>
  </si>
  <si>
    <t>M. REUS</t>
  </si>
  <si>
    <t>P. DYBALA</t>
  </si>
  <si>
    <t>M. TER STEGEN</t>
  </si>
  <si>
    <t>N. KANTÉ</t>
  </si>
  <si>
    <t>H. LLORIS</t>
  </si>
  <si>
    <t>K. BENZEMA</t>
  </si>
  <si>
    <t>D. GODÍN</t>
  </si>
  <si>
    <t>A. VIDAL</t>
  </si>
  <si>
    <t>智利</t>
  </si>
  <si>
    <t>A. SÁNCHEZ</t>
  </si>
  <si>
    <t>DIEGO COSTA</t>
  </si>
  <si>
    <t>M. ÖZIL</t>
  </si>
  <si>
    <t>后腰</t>
  </si>
  <si>
    <t>THIAGO SILVA</t>
  </si>
  <si>
    <t>R. LUKAKU</t>
  </si>
  <si>
    <t>J. BOATENG</t>
  </si>
  <si>
    <t>DOUGLAS COSTA</t>
  </si>
  <si>
    <t>C. ERIKSEN</t>
  </si>
  <si>
    <t>丹麦</t>
  </si>
  <si>
    <t>THIAGO A.</t>
  </si>
  <si>
    <t>J. RODRÍGUEZ</t>
  </si>
  <si>
    <t>哥伦比亚</t>
  </si>
  <si>
    <t>CASEMIRO</t>
  </si>
  <si>
    <t>T. COURTOIS</t>
  </si>
  <si>
    <t>V. VAN DIJK</t>
  </si>
  <si>
    <t>荷兰</t>
  </si>
  <si>
    <t>S. UMTITI</t>
  </si>
  <si>
    <t>L. INSIGNE</t>
  </si>
  <si>
    <t>那不勒斯</t>
  </si>
  <si>
    <t>M. ICARDI</t>
  </si>
  <si>
    <t>国际米兰</t>
  </si>
  <si>
    <t>EDERSON</t>
  </si>
  <si>
    <t>ALISSON</t>
  </si>
  <si>
    <t>K. KOULIBALY</t>
  </si>
  <si>
    <t>塞内加尔</t>
  </si>
  <si>
    <t>K. MBAPPÉ</t>
  </si>
  <si>
    <t>G. BUFFON</t>
  </si>
  <si>
    <t>S. HANDANOVIČ</t>
  </si>
  <si>
    <t>L. BONUCCI</t>
  </si>
  <si>
    <t>M. BENATIA</t>
  </si>
  <si>
    <t>摩洛哥</t>
  </si>
  <si>
    <t>M. HAMŠÍK</t>
  </si>
  <si>
    <t>大连一方</t>
  </si>
  <si>
    <t>中超</t>
  </si>
  <si>
    <t>斯洛伐克</t>
  </si>
  <si>
    <t>I. RAKITIĆ</t>
  </si>
  <si>
    <t>Á. DI MARÍA</t>
  </si>
  <si>
    <t>M. PJANIĆ</t>
  </si>
  <si>
    <t>波黑</t>
  </si>
  <si>
    <t>E. DŽEKO</t>
  </si>
  <si>
    <t>罗马</t>
  </si>
  <si>
    <t>K. NAVAS</t>
  </si>
  <si>
    <t>哥斯达黎加</t>
  </si>
  <si>
    <t>D. MERTENS</t>
  </si>
  <si>
    <t>K. MANOLAS</t>
  </si>
  <si>
    <t>希腊</t>
  </si>
  <si>
    <t>A. LACAZETTE</t>
  </si>
  <si>
    <t>T. MÜLLER</t>
  </si>
  <si>
    <t>N. OTAMENDI</t>
  </si>
  <si>
    <t>C. IMMOBILE</t>
  </si>
  <si>
    <t>拉齐奥</t>
  </si>
  <si>
    <t>KOKE</t>
  </si>
  <si>
    <t>D. ALABA</t>
  </si>
  <si>
    <t>奥地利</t>
  </si>
  <si>
    <t>ISCO</t>
  </si>
  <si>
    <t>PAULINHO</t>
  </si>
  <si>
    <t>广州恒大</t>
  </si>
  <si>
    <t>R. VARANE</t>
  </si>
  <si>
    <t>ALEX SANDRO</t>
  </si>
  <si>
    <t>P. POGBA</t>
  </si>
  <si>
    <t>J. PICKFORD</t>
  </si>
  <si>
    <t>埃弗顿</t>
  </si>
  <si>
    <t>S. MANÉ</t>
  </si>
  <si>
    <t>N. FEKIR</t>
  </si>
  <si>
    <t>里昂</t>
  </si>
  <si>
    <t>R. MAHREZ</t>
  </si>
  <si>
    <t>阿尔及利亚</t>
  </si>
  <si>
    <t>SAÚL</t>
  </si>
  <si>
    <t>BERNARDO SILVA</t>
  </si>
  <si>
    <t>ROBERTO FIRMINO</t>
  </si>
  <si>
    <t>J. KIMMICH</t>
  </si>
  <si>
    <t>右后卫</t>
  </si>
  <si>
    <t>V. KOMPANY</t>
  </si>
  <si>
    <t>FÀBREGAS</t>
  </si>
  <si>
    <t>摩纳哥</t>
  </si>
  <si>
    <t>FILIPE LUIS</t>
  </si>
  <si>
    <t>FERNANDINHO</t>
  </si>
  <si>
    <t>MIRANDA</t>
  </si>
  <si>
    <t>AZPILICUETA</t>
  </si>
  <si>
    <t>WILLIAN</t>
  </si>
  <si>
    <t>T. ALDERWEIRELD</t>
  </si>
  <si>
    <t>H. MKHITARYAN</t>
  </si>
  <si>
    <t>右前卫</t>
  </si>
  <si>
    <t>亚美尼亚</t>
  </si>
  <si>
    <t>N. MATIĆ</t>
  </si>
  <si>
    <t>塞尔维亚</t>
  </si>
  <si>
    <t>JORDI ALBA</t>
  </si>
  <si>
    <t>S. DE VRIJ</t>
  </si>
  <si>
    <t>W. SZCZĘSNY</t>
  </si>
  <si>
    <t>R. NAINGGOLAN</t>
  </si>
  <si>
    <t>B. LENO</t>
  </si>
  <si>
    <t>R. STERLING</t>
  </si>
  <si>
    <t>MARQUINHOS</t>
  </si>
  <si>
    <t>M. VERRATTI</t>
  </si>
  <si>
    <t>F. THAUVIN</t>
  </si>
  <si>
    <t>马赛</t>
  </si>
  <si>
    <t>KEPA</t>
  </si>
  <si>
    <t>A. LAPORTE</t>
  </si>
  <si>
    <t>JORGINHO</t>
  </si>
  <si>
    <t>L. SANÉ</t>
  </si>
  <si>
    <t>GABRIEL JESUS</t>
  </si>
  <si>
    <t>S. M. SAVIĆ</t>
  </si>
  <si>
    <t>T. WERNER</t>
  </si>
  <si>
    <t>PEPE</t>
  </si>
  <si>
    <t>波尔图</t>
  </si>
  <si>
    <t>葡甲</t>
  </si>
  <si>
    <t>HULK</t>
  </si>
  <si>
    <t>上海上港</t>
  </si>
  <si>
    <t>R. FALCAO</t>
  </si>
  <si>
    <t>B. MATUIDI</t>
  </si>
  <si>
    <t>M. DEMBÉLÉ</t>
  </si>
  <si>
    <t>广州富力</t>
  </si>
  <si>
    <t>R. JARSTEIN</t>
  </si>
  <si>
    <t>挪威</t>
  </si>
  <si>
    <t>D. PAYET</t>
  </si>
  <si>
    <t>RUI PATRÍCIO</t>
  </si>
  <si>
    <t>J. VERTONGHEN</t>
  </si>
  <si>
    <t>S. RUFFIER</t>
  </si>
  <si>
    <t>圣埃蒂安</t>
  </si>
  <si>
    <t>F. FAZIO</t>
  </si>
  <si>
    <t>SOKRATIS</t>
  </si>
  <si>
    <t>M. MANDŽUKIĆ</t>
  </si>
  <si>
    <t>M. BALOTELLI</t>
  </si>
  <si>
    <t>A. RAMSEY</t>
  </si>
  <si>
    <t>JOSÉ CALLEJÓN</t>
  </si>
  <si>
    <t>I. PERIŠIĆ</t>
  </si>
  <si>
    <t>左前卫</t>
  </si>
  <si>
    <t>O. GIROUD</t>
  </si>
  <si>
    <t>DANI PAREJO</t>
  </si>
  <si>
    <t>瓦伦西亚</t>
  </si>
  <si>
    <t>L. KOSCIELNY</t>
  </si>
  <si>
    <t>M. PERIN</t>
  </si>
  <si>
    <t>J. CUADRADO</t>
  </si>
  <si>
    <t>ANTHONY LOPES</t>
  </si>
  <si>
    <t>K. WALKER</t>
  </si>
  <si>
    <t>A. GÓMEZ</t>
  </si>
  <si>
    <t>亚特兰大</t>
  </si>
  <si>
    <t>SON HEUNG-MIN</t>
  </si>
  <si>
    <t>韩国</t>
  </si>
  <si>
    <t>G. KONDOGBIA</t>
  </si>
  <si>
    <t>中非共和国</t>
  </si>
  <si>
    <t>LUIZ GUSTAVO</t>
  </si>
  <si>
    <t>MARCOS ALONSO</t>
  </si>
  <si>
    <t>NETO</t>
  </si>
  <si>
    <t>G. SIGURÐSSON</t>
  </si>
  <si>
    <t>冰岛</t>
  </si>
  <si>
    <t>M. BATSHUAYI</t>
  </si>
  <si>
    <t>水晶宫</t>
  </si>
  <si>
    <t>ALLAN</t>
  </si>
  <si>
    <t>İ. GÜNDOĞAN</t>
  </si>
  <si>
    <t>J. DRAXLER</t>
  </si>
  <si>
    <t>R. FÄHRMANN</t>
  </si>
  <si>
    <t>沙尔克04</t>
  </si>
  <si>
    <t>其它欧洲</t>
  </si>
  <si>
    <t>IAGO ASPAS</t>
  </si>
  <si>
    <t>M. DEPAY</t>
  </si>
  <si>
    <t>H. ZIYECH</t>
  </si>
  <si>
    <t>阿贾克斯</t>
  </si>
  <si>
    <t>荷甲</t>
  </si>
  <si>
    <t>J. STONES</t>
  </si>
  <si>
    <t>JOÃO CANCELO</t>
  </si>
  <si>
    <t>J. GIMÉNEZ</t>
  </si>
  <si>
    <t>W. ZAHA</t>
  </si>
  <si>
    <t>科特迪瓦</t>
  </si>
  <si>
    <t>L. GORETZKA</t>
  </si>
  <si>
    <t>FABINHO</t>
  </si>
  <si>
    <t>F. BERNARDESCHI</t>
  </si>
  <si>
    <t>T. PARTEY</t>
  </si>
  <si>
    <t>加纳</t>
  </si>
  <si>
    <t>D. SÁNCHEZ</t>
  </si>
  <si>
    <t>A. RÜDIGER</t>
  </si>
  <si>
    <t>D. ALLI</t>
  </si>
  <si>
    <t>L. TORREIRA</t>
  </si>
  <si>
    <t>M. ŠKRINIAR</t>
  </si>
  <si>
    <t>L. BAILEY</t>
  </si>
  <si>
    <t>洛沃库森</t>
  </si>
  <si>
    <t>牙买加</t>
  </si>
  <si>
    <t>N. SÜLE</t>
  </si>
  <si>
    <t>捷克</t>
  </si>
  <si>
    <t>D. DE ROSSI</t>
  </si>
  <si>
    <t>ALBIOL</t>
  </si>
  <si>
    <t>DANI ALVES</t>
  </si>
  <si>
    <t>本菲卡</t>
  </si>
  <si>
    <t>L. BIGLIA</t>
  </si>
  <si>
    <t>AC米兰</t>
  </si>
  <si>
    <t>M. ARNAUTOVIĆ</t>
  </si>
  <si>
    <t>西汉姆联</t>
  </si>
  <si>
    <t>DAVID LUIZ</t>
  </si>
  <si>
    <t>É. BANEGA</t>
  </si>
  <si>
    <t>塞维利亚</t>
  </si>
  <si>
    <t>LUCAS LEIVA</t>
  </si>
  <si>
    <t>G. WIJNALDUM</t>
  </si>
  <si>
    <t>Y. SOMMER</t>
  </si>
  <si>
    <t>瑞士</t>
  </si>
  <si>
    <t>S. MANDANDA</t>
  </si>
  <si>
    <t>G. BONAVENTURA</t>
  </si>
  <si>
    <t>K. STROOTMAN</t>
  </si>
  <si>
    <t>D. SUBAŠIĆ</t>
  </si>
  <si>
    <t>J. PASTORE</t>
  </si>
  <si>
    <t>S. NZONZI</t>
  </si>
  <si>
    <t>S. KHEDIRA</t>
  </si>
  <si>
    <t>OSCAR</t>
  </si>
  <si>
    <t>B. HÖWEDES</t>
  </si>
  <si>
    <t>莫斯科火车头</t>
  </si>
  <si>
    <t>俄超</t>
  </si>
  <si>
    <t>W. BEN YEDDER</t>
  </si>
  <si>
    <t>G. XHAKA</t>
  </si>
  <si>
    <t>RODRIGO</t>
  </si>
  <si>
    <t>I. GUEYE</t>
  </si>
  <si>
    <t>A. AREOLA</t>
  </si>
  <si>
    <t>F. GHOULAM</t>
  </si>
  <si>
    <t>S. SAVIĆ</t>
  </si>
  <si>
    <t>黑山</t>
  </si>
  <si>
    <t>C. TĂTĂRUŞANU</t>
  </si>
  <si>
    <t>罗马尼亚</t>
  </si>
  <si>
    <t>SUSO</t>
  </si>
  <si>
    <t>WILLIAN JOSÉ</t>
  </si>
  <si>
    <t>皇家社会</t>
  </si>
  <si>
    <t>A. RABIOT</t>
  </si>
  <si>
    <t>A. ROMAGNOLI</t>
  </si>
  <si>
    <t>A. MARTIAL</t>
  </si>
  <si>
    <t>Y. CARRASCO</t>
  </si>
  <si>
    <t>FRED</t>
  </si>
  <si>
    <t>VITOLO</t>
  </si>
  <si>
    <t>H. HERRERA</t>
  </si>
  <si>
    <t>墨西哥</t>
  </si>
  <si>
    <t>B. MENDY</t>
  </si>
  <si>
    <t>C. TOLISSO</t>
  </si>
  <si>
    <t>J. BRANDT</t>
  </si>
  <si>
    <t>M. GINTER</t>
  </si>
  <si>
    <t>LUIS ALBERTO</t>
  </si>
  <si>
    <t>Q. PROMES</t>
  </si>
  <si>
    <t>TALISCA</t>
  </si>
  <si>
    <t>J. VARDY</t>
  </si>
  <si>
    <t>莱斯特城</t>
  </si>
  <si>
    <t>N. KEÏTA</t>
  </si>
  <si>
    <t>几内亚</t>
  </si>
  <si>
    <t>T. LEMAR</t>
  </si>
  <si>
    <t>P. KIMPEMBE</t>
  </si>
  <si>
    <t>LUCAS VÁZQUEZ</t>
  </si>
  <si>
    <t>C. LENGLET</t>
  </si>
  <si>
    <t>E. BAILLY</t>
  </si>
  <si>
    <t>L. HERNANDEZ</t>
  </si>
  <si>
    <t>C. PAVÓN</t>
  </si>
  <si>
    <t>博卡青年</t>
  </si>
  <si>
    <t>阿甲</t>
  </si>
  <si>
    <t>GONÇALO GUEDES</t>
  </si>
  <si>
    <t>G. DONNARUMMA</t>
  </si>
  <si>
    <t>G. LO CELSO</t>
  </si>
  <si>
    <t>皇家贝蒂斯</t>
  </si>
  <si>
    <t>H. MAGUIRE</t>
  </si>
  <si>
    <t>O. DEMBÉLÉ</t>
  </si>
  <si>
    <t>RICHARLISON</t>
  </si>
  <si>
    <t>H. LOZANO</t>
  </si>
  <si>
    <t>埃因霍温</t>
  </si>
  <si>
    <t>亚冠</t>
  </si>
  <si>
    <t>E. BELÖZOĞLU</t>
  </si>
  <si>
    <t>伊斯坦布尔</t>
  </si>
  <si>
    <t>土超</t>
  </si>
  <si>
    <t>土耳其</t>
  </si>
  <si>
    <t>PEPE REINA</t>
  </si>
  <si>
    <t>R. QUARESMA</t>
  </si>
  <si>
    <t>贝西克塔斯</t>
  </si>
  <si>
    <t>M. FERNANDES</t>
  </si>
  <si>
    <t>K. SCHMEICHEL</t>
  </si>
  <si>
    <t>M. GÓMEZ</t>
  </si>
  <si>
    <t>E. GARAY</t>
  </si>
  <si>
    <t>泽尼特</t>
  </si>
  <si>
    <t>NACHO MONREAL</t>
  </si>
  <si>
    <t>F. MUSLERA</t>
  </si>
  <si>
    <t>加拉塔萨雷</t>
  </si>
  <si>
    <t>A. KOLAROV</t>
  </si>
  <si>
    <t>MATA</t>
  </si>
  <si>
    <t>D. ROSE</t>
  </si>
  <si>
    <t>比利亚雷尔</t>
  </si>
  <si>
    <t>A. WITSEL</t>
  </si>
  <si>
    <t>TAISON</t>
  </si>
  <si>
    <t>顿涅茨克矿工</t>
  </si>
  <si>
    <t>L. DE JONG</t>
  </si>
  <si>
    <t>PEDRO</t>
  </si>
  <si>
    <t>S. EL SHAARAWY</t>
  </si>
  <si>
    <t>J. ZOET</t>
  </si>
  <si>
    <t>G. MEDEL</t>
  </si>
  <si>
    <t>M. PAROLO</t>
  </si>
  <si>
    <t>X. SHAQIRI</t>
  </si>
  <si>
    <t>D. PEROTTI</t>
  </si>
  <si>
    <t>Š. VRSALJKO</t>
  </si>
  <si>
    <t>R. CABELLA</t>
  </si>
  <si>
    <t>J. MATIP</t>
  </si>
  <si>
    <t>喀麦隆</t>
  </si>
  <si>
    <t>K. GLIK</t>
  </si>
  <si>
    <t>C. BAKAMBU</t>
  </si>
  <si>
    <t>北京国安</t>
  </si>
  <si>
    <t>刚果</t>
  </si>
  <si>
    <t>B. LECOMTE</t>
  </si>
  <si>
    <t>蒙彼利埃</t>
  </si>
  <si>
    <t>ILLARRAMENDI</t>
  </si>
  <si>
    <t>BARTRA</t>
  </si>
  <si>
    <t>NACHO</t>
  </si>
  <si>
    <t>J. ILIČIĆ</t>
  </si>
  <si>
    <t>SERGI ROBERTO</t>
  </si>
  <si>
    <t>LUCAS MOURA</t>
  </si>
  <si>
    <t>S. SANÉ</t>
  </si>
  <si>
    <t>M. KOVAČIĆ</t>
  </si>
  <si>
    <t>芬兰</t>
  </si>
  <si>
    <t>DUDU</t>
  </si>
  <si>
    <t>帕尔梅拉斯</t>
  </si>
  <si>
    <t>巴甲</t>
  </si>
  <si>
    <t>FELIPE ANDERSON</t>
  </si>
  <si>
    <t>F. ACERBI</t>
  </si>
  <si>
    <t>V. WANYAMA</t>
  </si>
  <si>
    <t>肯尼亚</t>
  </si>
  <si>
    <t>S. MUSTAFI</t>
  </si>
  <si>
    <t>M. NASTASIĆ</t>
  </si>
  <si>
    <t>S. ARIAS</t>
  </si>
  <si>
    <t>L. DIGNE</t>
  </si>
  <si>
    <t>M. GRADEL</t>
  </si>
  <si>
    <t>图卢兹</t>
  </si>
  <si>
    <t>F. VÁZQUEZ</t>
  </si>
  <si>
    <t>L. PAREDES</t>
  </si>
  <si>
    <t>T. VACLÍK</t>
  </si>
  <si>
    <t>F. ARMANI</t>
  </si>
  <si>
    <t>河床</t>
  </si>
  <si>
    <t>J. QUINTERO</t>
  </si>
  <si>
    <t>ÉVERTON RIBEIRO</t>
  </si>
  <si>
    <t>弗拉门戈</t>
  </si>
  <si>
    <t>D. SIDIBÉ</t>
  </si>
  <si>
    <t>E. CAN</t>
  </si>
  <si>
    <t>A. FLORENZI</t>
  </si>
  <si>
    <t>PEDRO GEROMEL</t>
  </si>
  <si>
    <t>M. BROZOVIĆ</t>
  </si>
  <si>
    <t>E. DIER</t>
  </si>
  <si>
    <t>ALEX TELLES</t>
  </si>
  <si>
    <t>W. BARRIOS</t>
  </si>
  <si>
    <t>D. BENEDETTO</t>
  </si>
  <si>
    <t>E. VIŠĆA</t>
  </si>
  <si>
    <t>R. BÜRKI</t>
  </si>
  <si>
    <t>M. SANSON</t>
  </si>
  <si>
    <t>K. BALDÉ</t>
  </si>
  <si>
    <t>WILLIAM</t>
  </si>
  <si>
    <t>J. SERI</t>
  </si>
  <si>
    <t>J. LINGARD</t>
  </si>
  <si>
    <t>K. TRIPPIER</t>
  </si>
  <si>
    <t>HECTOR BELLERÍN</t>
  </si>
  <si>
    <t>A. BELOTTI</t>
  </si>
  <si>
    <t>都灵</t>
  </si>
  <si>
    <t>RONY LOPES</t>
  </si>
  <si>
    <t>A. ROBERTSON</t>
  </si>
  <si>
    <t>苏格兰</t>
  </si>
  <si>
    <t>H. ÇALHANOĞLU</t>
  </si>
  <si>
    <t>MALCOM</t>
  </si>
  <si>
    <t>E. FORSBERG</t>
  </si>
  <si>
    <t>瑞典</t>
  </si>
  <si>
    <t>MARLOS</t>
  </si>
  <si>
    <t>乌克兰</t>
  </si>
  <si>
    <t>D. RUGANI</t>
  </si>
  <si>
    <t>A. CHRISTENSEN</t>
  </si>
  <si>
    <t>S. BERGWIJN</t>
  </si>
  <si>
    <t>J. PAVLENKA</t>
  </si>
  <si>
    <t>D. CALIGIURI</t>
  </si>
  <si>
    <t>M. MAREGA</t>
  </si>
  <si>
    <t>马里</t>
  </si>
  <si>
    <t>D. DAKONAM</t>
  </si>
  <si>
    <t>赫塔菲</t>
  </si>
  <si>
    <t>多哥</t>
  </si>
  <si>
    <t>PABLO FORNALS</t>
  </si>
  <si>
    <t>M. RASHFORD</t>
  </si>
  <si>
    <t>RODRI</t>
  </si>
  <si>
    <t>M. DÍAZ</t>
  </si>
  <si>
    <t>多美尼加</t>
  </si>
  <si>
    <t>A. GOLOVIN</t>
  </si>
  <si>
    <t>俄罗斯</t>
  </si>
  <si>
    <t>J. TAH</t>
  </si>
  <si>
    <t>T. NDOMBÈLÉ</t>
  </si>
  <si>
    <t>F. CHIESA</t>
  </si>
  <si>
    <t>佛罗伦萨</t>
  </si>
  <si>
    <t>C. TEVEZ</t>
  </si>
  <si>
    <t>克鲁塞罗</t>
  </si>
  <si>
    <t>J. MILNER</t>
  </si>
  <si>
    <t>J. FARFÁN</t>
  </si>
  <si>
    <t>秘鲁</t>
  </si>
  <si>
    <t>R. BABEL</t>
  </si>
  <si>
    <t>L. PONZIO</t>
  </si>
  <si>
    <t>JUANFRAN</t>
  </si>
  <si>
    <t>L. PERRIN</t>
  </si>
  <si>
    <t>JOÃO MOUTINHO</t>
  </si>
  <si>
    <t>毕尔巴鄂竞技</t>
  </si>
  <si>
    <t>日本</t>
  </si>
  <si>
    <t>H. SAKAI</t>
  </si>
  <si>
    <t>F. QUAGLIARELLA</t>
  </si>
  <si>
    <t>桑普多利亚</t>
  </si>
  <si>
    <t>S. SIRIGU</t>
  </si>
  <si>
    <t>A. GUARDADO</t>
  </si>
  <si>
    <t>Ł. FABIAŃSKI</t>
  </si>
  <si>
    <t>R. VORMER</t>
  </si>
  <si>
    <t>布鲁日</t>
  </si>
  <si>
    <t>比甲</t>
  </si>
  <si>
    <t>莫斯哥斯巴达克</t>
  </si>
  <si>
    <t>V. ĆORLUKA</t>
  </si>
  <si>
    <t>热那亚</t>
  </si>
  <si>
    <t>ADRIEN SILVA</t>
  </si>
  <si>
    <t>Y. M'VILA</t>
  </si>
  <si>
    <t>K. ASAMOAH</t>
  </si>
  <si>
    <t>N. N'KOULOU</t>
  </si>
  <si>
    <t>A. YARMOLENKO</t>
  </si>
  <si>
    <t>D. LOVREN</t>
  </si>
  <si>
    <t>J. CILLESSEN</t>
  </si>
  <si>
    <t>莫斯科中央陆军</t>
  </si>
  <si>
    <t>RENATO AUGUSTO</t>
  </si>
  <si>
    <t>V. MOSES</t>
  </si>
  <si>
    <t>费内巴赫</t>
  </si>
  <si>
    <t>尼日利亚</t>
  </si>
  <si>
    <t>T. DELANEY</t>
  </si>
  <si>
    <t>J. HENDERSON</t>
  </si>
  <si>
    <t>ANDER HERRERA</t>
  </si>
  <si>
    <t>ADÁN</t>
  </si>
  <si>
    <t>E. LAMELA</t>
  </si>
  <si>
    <t>R. PEREYRA</t>
  </si>
  <si>
    <t>沃特福德</t>
  </si>
  <si>
    <t>ALEX TEIXEIRA</t>
  </si>
  <si>
    <t>江苏苏宁</t>
  </si>
  <si>
    <t>E. SALVIO</t>
  </si>
  <si>
    <t>N. TAGLIAFICO</t>
  </si>
  <si>
    <t>PIZZI</t>
  </si>
  <si>
    <t>T. STEPANENKO</t>
  </si>
  <si>
    <t>M. LANZINI</t>
  </si>
  <si>
    <t>DANILO PEREIRA</t>
  </si>
  <si>
    <t>PABLO SARABIA</t>
  </si>
  <si>
    <t>L. BENDER</t>
  </si>
  <si>
    <t>R. RODRÍGUEZ</t>
  </si>
  <si>
    <t>D. VIDA</t>
  </si>
  <si>
    <t>FERNANDO</t>
  </si>
  <si>
    <t>R. BARKLEY</t>
  </si>
  <si>
    <t>S. BERGHUIS</t>
  </si>
  <si>
    <t>费耶诺德</t>
  </si>
  <si>
    <t>S. KVERKVELIA</t>
  </si>
  <si>
    <t>格鲁吉亚</t>
  </si>
  <si>
    <t>G. PEZZELLA</t>
  </si>
  <si>
    <t>ÍÑIGO MARTÍNEZ</t>
  </si>
  <si>
    <t>DEDÉ</t>
  </si>
  <si>
    <t>M. VECINO</t>
  </si>
  <si>
    <t>FELIPE</t>
  </si>
  <si>
    <t>T. MEUNIER</t>
  </si>
  <si>
    <t>RICARDO PEREIRA</t>
  </si>
  <si>
    <t>S. KOLAŠINAC</t>
  </si>
  <si>
    <t>伯恩茅斯</t>
  </si>
  <si>
    <t>RAFINHA</t>
  </si>
  <si>
    <t>P. ZIELIŃSKI</t>
  </si>
  <si>
    <t>G. PEREIRO</t>
  </si>
  <si>
    <t>J. VERETOUT</t>
  </si>
  <si>
    <t>GERARD MORENO</t>
  </si>
  <si>
    <t>A. MILIK</t>
  </si>
  <si>
    <t>JEMERSON</t>
  </si>
  <si>
    <t>MORALES</t>
  </si>
  <si>
    <t>莱万特</t>
  </si>
  <si>
    <t>F. SMOLOV</t>
  </si>
  <si>
    <t>J. MARTÍNEZ</t>
  </si>
  <si>
    <t>委内瑞拉</t>
  </si>
  <si>
    <t>G. RULLI</t>
  </si>
  <si>
    <t>L. ALARIO</t>
  </si>
  <si>
    <t>阿韦亚内达竞赛</t>
  </si>
  <si>
    <t>R. DE PAUL</t>
  </si>
  <si>
    <t>乌迪内斯</t>
  </si>
  <si>
    <t>L. MILIVOJEVIĆ</t>
  </si>
  <si>
    <t>BRUNO FERNANDES</t>
  </si>
  <si>
    <t>里斯本竞技</t>
  </si>
  <si>
    <t>T. BAKAYOKO</t>
  </si>
  <si>
    <t>A. REBIĆ</t>
  </si>
  <si>
    <t>T. STRAKOSHA</t>
  </si>
  <si>
    <t>阿尔巴尼亚</t>
  </si>
  <si>
    <t>Y. MINA</t>
  </si>
  <si>
    <t>G.DE ARRASCAETA</t>
  </si>
  <si>
    <t>Y. GAZINSKIY</t>
  </si>
  <si>
    <t>克拉斯诺达尔</t>
  </si>
  <si>
    <t>K. VOLLAND</t>
  </si>
  <si>
    <t>IAGO FALQUÉ</t>
  </si>
  <si>
    <t>DIEGO</t>
  </si>
  <si>
    <t>S. BENDER</t>
  </si>
  <si>
    <t>M. POLITANO</t>
  </si>
  <si>
    <t>SAMU CASTILLEJO</t>
  </si>
  <si>
    <t>DIEGO CARLOS</t>
  </si>
  <si>
    <t>M. CALDARA</t>
  </si>
  <si>
    <t>N. BARELLA</t>
  </si>
  <si>
    <t>卡利亚里</t>
  </si>
  <si>
    <t>RÚBEN NEVES</t>
  </si>
  <si>
    <t>L. DUBOIS</t>
  </si>
  <si>
    <t>DANI CEBALLOS</t>
  </si>
  <si>
    <t>A. KRAMARIĆ</t>
  </si>
  <si>
    <t>B. PAVARD</t>
  </si>
  <si>
    <t>ARTHUR</t>
  </si>
  <si>
    <t>R. ZOBNIN</t>
  </si>
  <si>
    <t>A. MIRANCHUK</t>
  </si>
  <si>
    <t>F. KESSIÉ</t>
  </si>
  <si>
    <t>L. PELLEGRINI</t>
  </si>
  <si>
    <t>FABIÁN RUIZ</t>
  </si>
  <si>
    <t>NÉLSON SEMEDO</t>
  </si>
  <si>
    <t>M. AKANJI</t>
  </si>
  <si>
    <t>ANDRÉ SILVA</t>
  </si>
  <si>
    <t>MIKEL OYARZABAL</t>
  </si>
  <si>
    <t>I. DIOP</t>
  </si>
  <si>
    <t>D. DUMFRIES</t>
  </si>
  <si>
    <t>ODRIOZOLA</t>
  </si>
  <si>
    <t>H. VANAKEN</t>
  </si>
  <si>
    <t>M. DE LIGT</t>
  </si>
  <si>
    <t>I. AKINFEEV</t>
  </si>
  <si>
    <t>T. VERMAELEN</t>
  </si>
  <si>
    <t>J. MATHIEU</t>
  </si>
  <si>
    <t>M. DEBUCHY</t>
  </si>
  <si>
    <t>B. COSTIL</t>
  </si>
  <si>
    <t>波尔多</t>
  </si>
  <si>
    <t>SANTI CAZORLA</t>
  </si>
  <si>
    <t>K. GAMEIRO</t>
  </si>
  <si>
    <t>A. PYATOV</t>
  </si>
  <si>
    <t>Ş. RADU</t>
  </si>
  <si>
    <t>D. OSPINA</t>
  </si>
  <si>
    <t>DIEGO ALVES</t>
  </si>
  <si>
    <t>CÁSSIO</t>
  </si>
  <si>
    <t>科林蒂安</t>
  </si>
  <si>
    <t>FÁGNER</t>
  </si>
  <si>
    <t>Y. GERVINHO</t>
  </si>
  <si>
    <t>帕尔马</t>
  </si>
  <si>
    <t>M. MUSACCHIO</t>
  </si>
  <si>
    <t>C. STUANI</t>
  </si>
  <si>
    <t>S. KJÆR</t>
  </si>
  <si>
    <t>S. FEGHOULI</t>
  </si>
  <si>
    <t>P. GULÁCSI</t>
  </si>
  <si>
    <t>匈牙利</t>
  </si>
  <si>
    <t>D. BLIND</t>
  </si>
  <si>
    <t>A. LJAJIĆ</t>
  </si>
  <si>
    <t>Y. BELHANDA</t>
  </si>
  <si>
    <t>哥甲</t>
  </si>
  <si>
    <t>Y. RAKITSKIY</t>
  </si>
  <si>
    <t>S. COATES</t>
  </si>
  <si>
    <t>C. ARÁNGUIZ</t>
  </si>
  <si>
    <t>以色列</t>
  </si>
  <si>
    <t>V. ABOUBAKAR</t>
  </si>
  <si>
    <t>D. TADIĆ</t>
  </si>
  <si>
    <t>MARIO GASPAR</t>
  </si>
  <si>
    <t>纽卡斯尔联</t>
  </si>
  <si>
    <t>J. CORONA</t>
  </si>
  <si>
    <t>G. RAMÍREZ</t>
  </si>
  <si>
    <t>DANILO</t>
  </si>
  <si>
    <t>E. ZAHAVI</t>
  </si>
  <si>
    <t>JARDEL</t>
  </si>
  <si>
    <t>B. ANDRÉ</t>
  </si>
  <si>
    <t>V. CUESTA</t>
  </si>
  <si>
    <t>国际体育</t>
  </si>
  <si>
    <t>W. KHAZRI</t>
  </si>
  <si>
    <t>突尼斯</t>
  </si>
  <si>
    <t>HUGO MALLO</t>
  </si>
  <si>
    <t>M. WEISER</t>
  </si>
  <si>
    <t>ANDRÉ GOMES</t>
  </si>
  <si>
    <t>A. DOUCOURÉ</t>
  </si>
  <si>
    <t>L. KURZAWA</t>
  </si>
  <si>
    <t>GABRIEL</t>
  </si>
  <si>
    <t>D. BERARDI</t>
  </si>
  <si>
    <t>萨索罗</t>
  </si>
  <si>
    <t>伊朗</t>
  </si>
  <si>
    <t>R. GUERREIRO</t>
  </si>
  <si>
    <t>D. ZAPATA</t>
  </si>
  <si>
    <t>Á. CORREA</t>
  </si>
  <si>
    <t>RAFA SILVA</t>
  </si>
  <si>
    <t>A.SAINT-MAXIMIN</t>
  </si>
  <si>
    <t>南斯</t>
  </si>
  <si>
    <t>J. HENDRIX</t>
  </si>
  <si>
    <t>B. TRAORÉ</t>
  </si>
  <si>
    <t>布基纳法索</t>
  </si>
  <si>
    <t>T. HAZARD</t>
  </si>
  <si>
    <t>YURI</t>
  </si>
  <si>
    <t>A. IZZO</t>
  </si>
  <si>
    <t>M. BERG</t>
  </si>
  <si>
    <t>ÁLEX GRIMALDO</t>
  </si>
  <si>
    <t>M. SABITZER</t>
  </si>
  <si>
    <t>K. TOKO EKAMBI</t>
  </si>
  <si>
    <t>M. ACUÑA</t>
  </si>
  <si>
    <t>J. GOMEZ</t>
  </si>
  <si>
    <t>R. BENTANCUR</t>
  </si>
  <si>
    <t>A. IWOBI</t>
  </si>
  <si>
    <t>GELSON MARTINS</t>
  </si>
  <si>
    <t>N. PÉPÉ</t>
  </si>
  <si>
    <t>里尔</t>
  </si>
  <si>
    <t>L. TOUSART</t>
  </si>
  <si>
    <t>F. DE JONG</t>
  </si>
  <si>
    <t>K. TRAPP</t>
  </si>
  <si>
    <t>RÚBEN DIAS</t>
  </si>
  <si>
    <t>LUCAS PAQUETÁ</t>
  </si>
  <si>
    <t>CARLOS SOLER</t>
  </si>
  <si>
    <t>DAVID NERES</t>
  </si>
  <si>
    <t>K. HAVERTZ</t>
  </si>
  <si>
    <t>W. NDIDI</t>
  </si>
  <si>
    <t>V. CLAESSON</t>
  </si>
  <si>
    <t>A. EROKHIN</t>
  </si>
  <si>
    <t>XAVI</t>
  </si>
  <si>
    <t>萨德</t>
  </si>
  <si>
    <t>F. CHALOV</t>
  </si>
  <si>
    <t>VINÍCIUS JÚNIOR</t>
  </si>
  <si>
    <t>H. AOUAR</t>
  </si>
  <si>
    <t>KRC亨克</t>
  </si>
  <si>
    <t>M. ØDEGAARD</t>
  </si>
  <si>
    <t>M. LOPEZ</t>
  </si>
  <si>
    <t>V. TSYGANKOV</t>
  </si>
  <si>
    <t>基辅迪纳摩</t>
  </si>
  <si>
    <t>L. MARTÍNEZ</t>
  </si>
  <si>
    <t>WESLEY</t>
  </si>
  <si>
    <t>T. KEHRER</t>
  </si>
  <si>
    <t>ÉDER MILITÃO</t>
  </si>
  <si>
    <t>JUAN BERNAT</t>
  </si>
  <si>
    <t>L. OCAMPOS</t>
  </si>
  <si>
    <t>N. AKÉ</t>
  </si>
  <si>
    <t>J. CORREA</t>
  </si>
  <si>
    <t>V. RONGIER</t>
  </si>
  <si>
    <t>N. NÁNDEZ</t>
  </si>
  <si>
    <t>卡森柏沙</t>
  </si>
  <si>
    <t>K. PIĄTEK</t>
  </si>
  <si>
    <t>J. BAMBA</t>
  </si>
  <si>
    <t>D. VAN DE BEEK</t>
  </si>
  <si>
    <t>N. ELVEDI</t>
  </si>
  <si>
    <t>安德莱赫特</t>
  </si>
  <si>
    <t>斯特拉斯堡</t>
  </si>
  <si>
    <t>JUNIOR FIRPO</t>
  </si>
  <si>
    <t>美国</t>
  </si>
  <si>
    <t>JOÃO FÉLIX</t>
  </si>
  <si>
    <t>CANALES</t>
  </si>
  <si>
    <t>博洛尼亚</t>
  </si>
  <si>
    <t>K. MALCUIT</t>
  </si>
  <si>
    <t>ISMAILY</t>
  </si>
  <si>
    <t>K. ZOUMA</t>
  </si>
  <si>
    <t>M. DE SCIGLIO</t>
  </si>
  <si>
    <t>G. CANO</t>
  </si>
  <si>
    <t>麦德林独立</t>
  </si>
  <si>
    <t>A. MANDI</t>
  </si>
  <si>
    <t>L. SHAW</t>
  </si>
  <si>
    <t>R. JIMÉNEZ</t>
  </si>
  <si>
    <t>N. BENTALEB</t>
  </si>
  <si>
    <t>W. CYPRIEN</t>
  </si>
  <si>
    <t>G. DZHIKIYA</t>
  </si>
  <si>
    <t>A. MARTYNOVICH</t>
  </si>
  <si>
    <t>白俄罗斯</t>
  </si>
  <si>
    <t>F. MENDY</t>
  </si>
  <si>
    <t>V. LINDELÖF</t>
  </si>
  <si>
    <t>J. ANDERSEN</t>
  </si>
  <si>
    <t>M. ZÁRATE</t>
  </si>
  <si>
    <t>A. DZYUBA</t>
  </si>
  <si>
    <t>L. SIGALI</t>
  </si>
  <si>
    <t>L. PRATTO</t>
  </si>
  <si>
    <t>K. BELLARABI</t>
  </si>
  <si>
    <t>A. SAMARIS</t>
  </si>
  <si>
    <t>J. KING</t>
  </si>
  <si>
    <t>W. BENÍTEZ</t>
  </si>
  <si>
    <t>G. DEFREL</t>
  </si>
  <si>
    <t>C. WILSON</t>
  </si>
  <si>
    <t>A. ONANA</t>
  </si>
  <si>
    <t>S. LOBOTKA</t>
  </si>
  <si>
    <t>THIAGO MENDES</t>
  </si>
  <si>
    <t>GABRIEL PIRES</t>
  </si>
  <si>
    <t>L. SPINAZZOLA</t>
  </si>
  <si>
    <t>R. FRASER</t>
  </si>
  <si>
    <t>A. MERET</t>
  </si>
  <si>
    <t>M. SAMATTA</t>
  </si>
  <si>
    <t>坦桑尼亚</t>
  </si>
  <si>
    <t>S. AZMOUN</t>
  </si>
  <si>
    <t>阿斯顿维拉</t>
  </si>
  <si>
    <t>O. ZINCHENKO</t>
  </si>
  <si>
    <t>Key</t>
  </si>
  <si>
    <t>英文名</t>
  </si>
  <si>
    <t>中文名</t>
  </si>
  <si>
    <t>传奇</t>
  </si>
  <si>
    <t>迭戈·马拉多纳</t>
  </si>
  <si>
    <t>里昂内尔·梅西</t>
  </si>
  <si>
    <t>内马尔·达席尔瓦</t>
  </si>
  <si>
    <t>约翰·克鲁伊夫</t>
  </si>
  <si>
    <t>卢卡·莫德里奇</t>
  </si>
  <si>
    <t>安东尼·格里兹曼</t>
  </si>
  <si>
    <t>埃登·阿扎尔</t>
  </si>
  <si>
    <t>凯文·德布劳内</t>
  </si>
  <si>
    <t>路易斯·苏亚雷斯</t>
  </si>
  <si>
    <t>穆罕默德·萨拉赫</t>
  </si>
  <si>
    <t>罗伯特·莱万多夫斯基</t>
  </si>
  <si>
    <t>托尼·克罗斯</t>
  </si>
  <si>
    <t>哈里·凯恩</t>
  </si>
  <si>
    <t>扬·奥布拉克</t>
  </si>
  <si>
    <t>塞尔希奥·阿奎罗</t>
  </si>
  <si>
    <t>戴维·席尔瓦</t>
  </si>
  <si>
    <t>加雷斯·贝尔</t>
  </si>
  <si>
    <t>冈萨洛·伊瓜因</t>
  </si>
  <si>
    <t>马尔科·罗伊斯</t>
  </si>
  <si>
    <t>马塞洛</t>
  </si>
  <si>
    <t>恩戈洛·坎特</t>
  </si>
  <si>
    <t>菲利佩·库蒂尼奥</t>
  </si>
  <si>
    <t>保罗·迪巴拉</t>
  </si>
  <si>
    <t>杰拉德·皮克</t>
  </si>
  <si>
    <t>阿莱克西斯·桑切斯</t>
  </si>
  <si>
    <t>阿利松</t>
  </si>
  <si>
    <t>克里斯蒂安·埃里克森</t>
  </si>
  <si>
    <t>迭戈·戈丁</t>
  </si>
  <si>
    <t>道格拉斯·科斯塔</t>
  </si>
  <si>
    <t>埃德森·莫赖斯</t>
  </si>
  <si>
    <t>热罗姆·博阿滕</t>
  </si>
  <si>
    <t>卡利杜·库利巴利</t>
  </si>
  <si>
    <t>基利安·姆巴佩</t>
  </si>
  <si>
    <t>洛伦佐·因西涅</t>
  </si>
  <si>
    <t>毛罗·伊卡尔迪</t>
  </si>
  <si>
    <t>罗梅卢·卢卡库</t>
  </si>
  <si>
    <t>蒂博·库尔图瓦</t>
  </si>
  <si>
    <t>蒂亚戈·阿尔坎塔拉</t>
  </si>
  <si>
    <t>蒂亚戈·席尔瓦</t>
  </si>
  <si>
    <t>维吉尔·范迪克</t>
  </si>
  <si>
    <t>弗朗西斯科·托蒂</t>
  </si>
  <si>
    <t>洛塔尔·马特乌斯</t>
  </si>
  <si>
    <t>安赫尔·迪玛利亚</t>
  </si>
  <si>
    <t>亚历山大·拉卡泽特</t>
  </si>
  <si>
    <t>奇罗·因莫比莱</t>
  </si>
  <si>
    <t>戴维·阿拉巴</t>
  </si>
  <si>
    <t>埃丁·哲科</t>
  </si>
  <si>
    <t>吉安路易吉·布冯</t>
  </si>
  <si>
    <t>伊万·拉基蒂奇</t>
  </si>
  <si>
    <t>乔丹·皮克福德</t>
  </si>
  <si>
    <t>科斯塔斯·马诺拉斯</t>
  </si>
  <si>
    <t>凯洛尔·纳瓦斯</t>
  </si>
  <si>
    <t>科克</t>
  </si>
  <si>
    <t>莱昂纳多·博努奇</t>
  </si>
  <si>
    <t>迈赫迪·贝纳蒂亚</t>
  </si>
  <si>
    <t>马雷克·哈姆西克</t>
  </si>
  <si>
    <t>米拉莱姆·皮亚尼奇</t>
  </si>
  <si>
    <t>纳比尔·费基尔</t>
  </si>
  <si>
    <t>尼古拉斯·奥塔门迪</t>
  </si>
  <si>
    <t>保罗·博格巴</t>
  </si>
  <si>
    <t>保利尼奥</t>
  </si>
  <si>
    <t>里亚德·马赫雷斯</t>
  </si>
  <si>
    <t>拉斐尔·瓦拉内</t>
  </si>
  <si>
    <t>罗伯托·菲尔米诺</t>
  </si>
  <si>
    <t>萨米尔·汉达诺维奇</t>
  </si>
  <si>
    <t>萨乌尔·尼格斯</t>
  </si>
  <si>
    <t>卡福</t>
  </si>
  <si>
    <t>埃梅里克·拉波尔特</t>
  </si>
  <si>
    <t>塞萨尔·阿兹皮利奎塔</t>
  </si>
  <si>
    <t>贝莱德·莱诺</t>
  </si>
  <si>
    <t>弗洛里安·托万</t>
  </si>
  <si>
    <t>法布雷加斯</t>
  </si>
  <si>
    <t>费尔南迪尼奥</t>
  </si>
  <si>
    <t>菲利佩·路易斯</t>
  </si>
  <si>
    <t>加布里埃尔·赫苏斯</t>
  </si>
  <si>
    <t>约尔迪·阿尔巴</t>
  </si>
  <si>
    <t>若日尼奥</t>
  </si>
  <si>
    <t>凯帕·阿里萨巴拉加</t>
  </si>
  <si>
    <t>勒鲁瓦·萨内</t>
  </si>
  <si>
    <t>马尔科·维拉蒂</t>
  </si>
  <si>
    <t>马金尼奥斯</t>
  </si>
  <si>
    <t>若奥·米兰达</t>
  </si>
  <si>
    <t>内马尼亚·马蒂奇</t>
  </si>
  <si>
    <t>拉希姆·斯特林</t>
  </si>
  <si>
    <t>斯特凡·德弗里</t>
  </si>
  <si>
    <t>谢尔盖·米林科维奇-萨维奇</t>
  </si>
  <si>
    <t>蒂莫·维尔纳</t>
  </si>
  <si>
    <t>孔帕尼</t>
  </si>
  <si>
    <t>沃伊切赫·什琴斯尼</t>
  </si>
  <si>
    <t>威廉</t>
  </si>
  <si>
    <t>阿隆·拉姆齐</t>
  </si>
  <si>
    <t>阿兰</t>
  </si>
  <si>
    <t>安东尼·洛佩斯</t>
  </si>
  <si>
    <t>布莱兹·马图伊迪</t>
  </si>
  <si>
    <t>戴维森·桑切斯</t>
  </si>
  <si>
    <t>丹尼尔·帕雷霍</t>
  </si>
  <si>
    <t>丹尼尔·卡瓦哈尔</t>
  </si>
  <si>
    <t>费德里科·法齐奥</t>
  </si>
  <si>
    <t>法比尼奥</t>
  </si>
  <si>
    <t>吉尔维·西于尔兹松</t>
  </si>
  <si>
    <t>胡尔克</t>
  </si>
  <si>
    <t>伊万·佩里西奇</t>
  </si>
  <si>
    <t>雅戈·阿斯帕斯</t>
  </si>
  <si>
    <t>胡安·夸德拉多</t>
  </si>
  <si>
    <t>尤利安·德拉克斯勒</t>
  </si>
  <si>
    <t>何塞·希门尼斯</t>
  </si>
  <si>
    <t>约翰·斯通斯</t>
  </si>
  <si>
    <t>扬·费尔通亨</t>
  </si>
  <si>
    <t>若昂·坎塞洛</t>
  </si>
  <si>
    <t>何塞·卡列洪</t>
  </si>
  <si>
    <t>凯尔·沃克</t>
  </si>
  <si>
    <t>利昂·贝利</t>
  </si>
  <si>
    <t>劳伦特·科斯切尔尼</t>
  </si>
  <si>
    <t>卢卡斯·托雷亚</t>
  </si>
  <si>
    <t>米西·巴舒亚伊</t>
  </si>
  <si>
    <t>孟菲斯·德佩</t>
  </si>
  <si>
    <t>马里奥·曼祖基奇</t>
  </si>
  <si>
    <t>马蒂亚·佩林</t>
  </si>
  <si>
    <t>米兰·什克里尼亚</t>
  </si>
  <si>
    <t>马尔科·阿森西奥</t>
  </si>
  <si>
    <t>马科斯·阿隆索</t>
  </si>
  <si>
    <t>尼古拉斯·聚勒</t>
  </si>
  <si>
    <t>内托</t>
  </si>
  <si>
    <t>奥利维尔·吉鲁</t>
  </si>
  <si>
    <t>佩佩</t>
  </si>
  <si>
    <t>拉达梅尔·法尔考</t>
  </si>
  <si>
    <t>鲁伊·帕特里西奥</t>
  </si>
  <si>
    <t>斯特凡纳·吕菲耶</t>
  </si>
  <si>
    <t>索克拉蒂斯·帕帕斯塔索普洛斯</t>
  </si>
  <si>
    <t>孙兴民</t>
  </si>
  <si>
    <t>托马斯·帕尔特伊</t>
  </si>
  <si>
    <t>威尔弗里德·扎哈</t>
  </si>
  <si>
    <t>贝贝托</t>
  </si>
  <si>
    <t>鲁多维奇·久利</t>
  </si>
  <si>
    <t>伊万·萨摩拉诺</t>
  </si>
  <si>
    <t>瓦尔特·萨穆埃尔</t>
  </si>
  <si>
    <t>阿方斯·阿雷奥拉</t>
  </si>
  <si>
    <t>安东尼·马夏尔</t>
  </si>
  <si>
    <t>阿莱西奥·罗马尼奥利</t>
  </si>
  <si>
    <t>本尼迪克特·赫韦德斯</t>
  </si>
  <si>
    <t>本杰明·门迪</t>
  </si>
  <si>
    <t>克莱门特·朗格莱</t>
  </si>
  <si>
    <t>塔塔鲁萨努</t>
  </si>
  <si>
    <t>达尼埃莱·德罗西</t>
  </si>
  <si>
    <t>大卫·路易斯</t>
  </si>
  <si>
    <t>埃里克·拜利</t>
  </si>
  <si>
    <t>埃韦尔·巴内加</t>
  </si>
  <si>
    <t>法奥齐·古拉姆</t>
  </si>
  <si>
    <t>弗雷德</t>
  </si>
  <si>
    <t>贾科莫·博纳文图拉</t>
  </si>
  <si>
    <t>詹路易吉·唐纳鲁马</t>
  </si>
  <si>
    <t>希奥瓦尼·洛赛尔索</t>
  </si>
  <si>
    <t>乔尔吉尼奥·维纳尔杜姆</t>
  </si>
  <si>
    <t>伊尔温·洛萨诺</t>
  </si>
  <si>
    <t>哈里·马奎尔</t>
  </si>
  <si>
    <t>伊德里萨·盖伊</t>
  </si>
  <si>
    <t>朱利安·布兰特</t>
  </si>
  <si>
    <t>哈维尔·帕斯托雷</t>
  </si>
  <si>
    <t>杰米·瓦尔迪</t>
  </si>
  <si>
    <t>卢卡·埃尔南德斯</t>
  </si>
  <si>
    <t>卢卡斯·雷瓦</t>
  </si>
  <si>
    <t>卢卡斯·巴斯克斯</t>
  </si>
  <si>
    <t>路易斯·阿尔贝托</t>
  </si>
  <si>
    <t>马尔科·阿尔瑙托维奇</t>
  </si>
  <si>
    <t>纳比·凯塔</t>
  </si>
  <si>
    <t>奥斯卡</t>
  </si>
  <si>
    <t>昆西·普罗梅斯</t>
  </si>
  <si>
    <t>理查尔利森</t>
  </si>
  <si>
    <t>罗德里戈</t>
  </si>
  <si>
    <t>史蒂夫·曼丹达</t>
  </si>
  <si>
    <t>史蒂文·恩宗齐</t>
  </si>
  <si>
    <t>斯特凡·萨维奇</t>
  </si>
  <si>
    <t>托马斯·勒马尔</t>
  </si>
  <si>
    <t>比托洛</t>
  </si>
  <si>
    <t>扬·索默</t>
  </si>
  <si>
    <t>安德烈亚·贝洛蒂</t>
  </si>
  <si>
    <t>亚历山德罗·弗洛伦齐</t>
  </si>
  <si>
    <t>亚历山大·戈洛文</t>
  </si>
  <si>
    <t>亚历山大·科拉罗夫</t>
  </si>
  <si>
    <t>亚历克斯·奥克斯雷德-张伯伦</t>
  </si>
  <si>
    <t>亚历克斯·特莱斯</t>
  </si>
  <si>
    <t>马克·巴特拉</t>
  </si>
  <si>
    <t>塞德里克·巴坎布</t>
  </si>
  <si>
    <t>达里奥·贝内德托</t>
  </si>
  <si>
    <t>德耶内·达科纳姆</t>
  </si>
  <si>
    <t>迭戈·佩罗蒂</t>
  </si>
  <si>
    <t>达尼埃莱·鲁加尼</t>
  </si>
  <si>
    <t>吉布里尔·西迪贝</t>
  </si>
  <si>
    <t>杜杜</t>
  </si>
  <si>
    <t>埃姆雷·詹</t>
  </si>
  <si>
    <t>埃里克·代尔</t>
  </si>
  <si>
    <t>埃米尔·福斯贝里</t>
  </si>
  <si>
    <t>埃丁·维什恰</t>
  </si>
  <si>
    <t>埃弗顿·里贝罗</t>
  </si>
  <si>
    <t>弗朗切斯科·阿切尔比</t>
  </si>
  <si>
    <t>弗朗哥·阿玛尼</t>
  </si>
  <si>
    <t>弗德里科·基耶萨</t>
  </si>
  <si>
    <t>费尔南多·穆斯莱拉</t>
  </si>
  <si>
    <t>费利佩·安德森</t>
  </si>
  <si>
    <t>贝莱林</t>
  </si>
  <si>
    <t>伊利亚拉门迪</t>
  </si>
  <si>
    <t>约瑟普·伊利契奇</t>
  </si>
  <si>
    <t>杰西·林加德</t>
  </si>
  <si>
    <t>乔尔·马蒂普</t>
  </si>
  <si>
    <t>让·塞里</t>
  </si>
  <si>
    <t>耶罗恩·佐特</t>
  </si>
  <si>
    <t>何塞·加亚</t>
  </si>
  <si>
    <t>巴尔德·凯塔</t>
  </si>
  <si>
    <t>卡米尔·格利克</t>
  </si>
  <si>
    <t>卡斯帕·舒梅切尔</t>
  </si>
  <si>
    <t>卢卡什·赫拉德茨基</t>
  </si>
  <si>
    <t>莱安德罗·帕雷德斯</t>
  </si>
  <si>
    <t>卢卡斯·莫拉</t>
  </si>
  <si>
    <t>马尔切洛·布罗佐维奇</t>
  </si>
  <si>
    <t>曼努埃尔·费尔南德斯</t>
  </si>
  <si>
    <t>马科斯·格拉德尔</t>
  </si>
  <si>
    <t>马特奥·科瓦契奇</t>
  </si>
  <si>
    <t>穆萨·马累加</t>
  </si>
  <si>
    <t>马尔科·帕罗洛</t>
  </si>
  <si>
    <t>马库斯·拉什福德</t>
  </si>
  <si>
    <t>摩根·桑松</t>
  </si>
  <si>
    <t>马尔科姆</t>
  </si>
  <si>
    <t>马洛斯</t>
  </si>
  <si>
    <t>纳乔</t>
  </si>
  <si>
    <t>佩德罗</t>
  </si>
  <si>
    <t>罗曼·布尔基</t>
  </si>
  <si>
    <t>罗德里·埃尔南德斯</t>
  </si>
  <si>
    <t>罗尼·洛佩斯</t>
  </si>
  <si>
    <t>圣地亚哥·阿里亚斯</t>
  </si>
  <si>
    <t>斯特凡·沙拉维</t>
  </si>
  <si>
    <t>施科德兰·穆斯塔菲</t>
  </si>
  <si>
    <t>萨里夫·萨内</t>
  </si>
  <si>
    <t>塞尔吉·罗伯托</t>
  </si>
  <si>
    <t>塞尔吉奥·阿森霍</t>
  </si>
  <si>
    <t>托马什·瓦茨利克</t>
  </si>
  <si>
    <t>维克托·万亚马</t>
  </si>
  <si>
    <t>维尔马·巴里奥斯</t>
  </si>
  <si>
    <t>威廉·卡瓦略</t>
  </si>
  <si>
    <t>安德烈斯·瓜尔达多</t>
  </si>
  <si>
    <t>安德雷·克拉马里奇</t>
  </si>
  <si>
    <t>安德里·亚尔莫连科</t>
  </si>
  <si>
    <t>安东尼奥·阿丹</t>
  </si>
  <si>
    <t>阿德里恩·席尔瓦</t>
  </si>
  <si>
    <t>阿莱士·特谢拉</t>
  </si>
  <si>
    <t>安德烈·席尔瓦</t>
  </si>
  <si>
    <t>阿图尔</t>
  </si>
  <si>
    <t>本杰明·帕瓦尔</t>
  </si>
  <si>
    <t>布鲁诺·费尔南德斯</t>
  </si>
  <si>
    <t>德扬·洛夫伦</t>
  </si>
  <si>
    <t>多马戈伊·维达</t>
  </si>
  <si>
    <t>达尼洛·佩雷拉</t>
  </si>
  <si>
    <t>德德</t>
  </si>
  <si>
    <t>迭戈·卡洛斯</t>
  </si>
  <si>
    <t>埃里克·拉梅拉</t>
  </si>
  <si>
    <t>爱德华多·萨尔维奥</t>
  </si>
  <si>
    <t>弗兰克·凯西</t>
  </si>
  <si>
    <t>法维安·鲁伊斯</t>
  </si>
  <si>
    <t>费利佩</t>
  </si>
  <si>
    <t>费尔南多·卢卡斯·马丁斯</t>
  </si>
  <si>
    <t>加斯顿·佩雷罗</t>
  </si>
  <si>
    <t>赫尔曼·佩塞利亚</t>
  </si>
  <si>
    <t>赫罗尼莫·鲁利</t>
  </si>
  <si>
    <t>赫拉德·莫雷诺</t>
  </si>
  <si>
    <t>汉斯·法纳肯</t>
  </si>
  <si>
    <t>伊萨·迪奥普</t>
  </si>
  <si>
    <t>雅各·法尔克</t>
  </si>
  <si>
    <t>伊纳基·威廉姆斯</t>
  </si>
  <si>
    <t>伊尼戈·马丁内斯</t>
  </si>
  <si>
    <t>贾斯珀·西莱森</t>
  </si>
  <si>
    <t>詹姆斯·米尔纳</t>
  </si>
  <si>
    <t>热梅尔松</t>
  </si>
  <si>
    <t>赫苏斯·纳瓦斯</t>
  </si>
  <si>
    <t>若昂·穆蒂尼奥</t>
  </si>
  <si>
    <t>凯文·福兰德</t>
  </si>
  <si>
    <t>卢卡斯·阿拉里奥</t>
  </si>
  <si>
    <t>莱奥·迪布瓦</t>
  </si>
  <si>
    <t>柳博米尔·费萨</t>
  </si>
  <si>
    <t>卢卡·米利沃耶维奇</t>
  </si>
  <si>
    <t>洛伦佐·佩莱格里尼</t>
  </si>
  <si>
    <t>洛伊克·佩林</t>
  </si>
  <si>
    <t>曼努埃尔·阿坎吉</t>
  </si>
  <si>
    <t>马蒂亚·卡尔达拉</t>
  </si>
  <si>
    <t>马泰斯·德里赫特</t>
  </si>
  <si>
    <t>马里奥·费尔南德斯</t>
  </si>
  <si>
    <t>曼努埃尔·兰奇尼</t>
  </si>
  <si>
    <t>马泰奥·波利塔诺</t>
  </si>
  <si>
    <t>马蒂亚斯·贝西诺</t>
  </si>
  <si>
    <t>米克尔·奥亚尔萨瓦尔</t>
  </si>
  <si>
    <t>何塞·路易斯·莫拉莱斯</t>
  </si>
  <si>
    <t>尼古拉斯·塔利亚菲科</t>
  </si>
  <si>
    <t>内尔松·塞梅多</t>
  </si>
  <si>
    <t>彼得·杰林斯基</t>
  </si>
  <si>
    <t>巴勃罗·萨拉比亚</t>
  </si>
  <si>
    <t>瑞恩·巴贝尔</t>
  </si>
  <si>
    <t>罗斯·巴克利</t>
  </si>
  <si>
    <t>罗伯特·佩雷拉</t>
  </si>
  <si>
    <t>吕德·福默</t>
  </si>
  <si>
    <t>拉菲尼亚</t>
  </si>
  <si>
    <t>雷纳托·奥古斯托</t>
  </si>
  <si>
    <t>鲁本·内维斯</t>
  </si>
  <si>
    <t>斯文·本德</t>
  </si>
  <si>
    <t>塞亚德·科拉希纳茨</t>
  </si>
  <si>
    <t>所罗门·维尔科维利亚</t>
  </si>
  <si>
    <t>萨尔瓦托雷·西里古</t>
  </si>
  <si>
    <t>萨穆·卡斯蒂列霍</t>
  </si>
  <si>
    <t>蒂莫埃·巴卡约科</t>
  </si>
  <si>
    <t>托马斯·德莱尼</t>
  </si>
  <si>
    <t>托马·默尼耶</t>
  </si>
  <si>
    <t>塔利斯·斯捷潘年科</t>
  </si>
  <si>
    <t>托马斯·斯特拉科沙</t>
  </si>
  <si>
    <t>尤里·加津斯基</t>
  </si>
  <si>
    <t>耶里·米纳</t>
  </si>
  <si>
    <t>安赫尔·科雷亚</t>
  </si>
  <si>
    <t>阿卜杜拉耶·杜库雷</t>
  </si>
  <si>
    <t>亚历山大·叶罗欣</t>
  </si>
  <si>
    <t>亚历克斯·伊沃比</t>
  </si>
  <si>
    <t>阿曼多·伊佐</t>
  </si>
  <si>
    <t>阿德姆·利亚伊奇</t>
  </si>
  <si>
    <t>亚历克斯·格里马尔多</t>
  </si>
  <si>
    <t>安德烈·戈麦斯</t>
  </si>
  <si>
    <t>贝特兰德·特劳雷</t>
  </si>
  <si>
    <t>戴利·布林德</t>
  </si>
  <si>
    <t>杜尚·塔迪奇</t>
  </si>
  <si>
    <t>达尼洛</t>
  </si>
  <si>
    <t>加斯顿·拉米雷斯</t>
  </si>
  <si>
    <t>加布里埃尔·保利斯塔</t>
  </si>
  <si>
    <t>热尔松·马丁斯</t>
  </si>
  <si>
    <t>乌戈·马洛</t>
  </si>
  <si>
    <t>乔里特·亨德里克斯</t>
  </si>
  <si>
    <t>凯文·加梅罗</t>
  </si>
  <si>
    <t>莱文·库尔扎瓦</t>
  </si>
  <si>
    <t>卢卡斯·帕克塔</t>
  </si>
  <si>
    <t>马库斯·阿库尼亚</t>
  </si>
  <si>
    <t>马特奥·穆萨基奥</t>
  </si>
  <si>
    <t>马塞尔·萨比策</t>
  </si>
  <si>
    <t>马里奥·加斯帕尔</t>
  </si>
  <si>
    <t>罗德里戈·本坦库尔</t>
  </si>
  <si>
    <t>拉斐尔·格雷罗</t>
  </si>
  <si>
    <t>塞巴斯蒂安·科茨</t>
  </si>
  <si>
    <t>西蒙·克亚尔</t>
  </si>
  <si>
    <t>塞尔希奥·埃斯库德罗</t>
  </si>
  <si>
    <t>文森特·阿布巴卡尔</t>
  </si>
  <si>
    <t>维克托·克拉松</t>
  </si>
  <si>
    <t>文森特·伊沃拉</t>
  </si>
  <si>
    <t>威尔弗雷德·恩迪迪</t>
  </si>
  <si>
    <t>尤尼斯·贝尔汉达</t>
  </si>
  <si>
    <t>雅罗斯拉夫·拉基茨基</t>
  </si>
  <si>
    <t>尤里</t>
  </si>
  <si>
    <t>(多项)</t>
  </si>
  <si>
    <t>计数项:ID</t>
  </si>
  <si>
    <t>总计</t>
  </si>
  <si>
    <t>进攻</t>
  </si>
  <si>
    <t>盘带</t>
  </si>
  <si>
    <t>防守</t>
  </si>
  <si>
    <t>身体</t>
  </si>
  <si>
    <t>传球</t>
  </si>
  <si>
    <t>进攻=攻击能力*0.2+射门*0.4+脚下力量*0.2+头球*0.2
盘带=控球*0.5+盘球*0.5
速度=速度*0.5+爆发力*0.5
防守(非门将)=防守能力*0.5+抢球*0.5
防守(门将)=(守门+接球+解围+扑救反应+覆盖区域)/5
身体=身体平衡*0.2+身体对抗*0.3+跳跃*0.2+体力*0.3
传球=空中传球*0.5+地面传球*0.5</t>
  </si>
  <si>
    <t>英文</t>
  </si>
  <si>
    <t>中文</t>
  </si>
  <si>
    <t>AFC Champions League</t>
  </si>
  <si>
    <t>CFA Super League</t>
  </si>
  <si>
    <t>English League</t>
  </si>
  <si>
    <t>Eredivisie</t>
  </si>
  <si>
    <t>Free Agent</t>
  </si>
  <si>
    <t>Jupiler Pro League</t>
  </si>
  <si>
    <t>Liga NOS</t>
  </si>
  <si>
    <t>Ligue 1 Conforama</t>
  </si>
  <si>
    <t>Other European Leagues</t>
  </si>
  <si>
    <t>Russian Premier Liga</t>
  </si>
  <si>
    <t>Spanish League</t>
  </si>
  <si>
    <t>Spor Toto Süper Lig</t>
  </si>
  <si>
    <t>AJAX</t>
  </si>
  <si>
    <t>AL DUHAIL</t>
  </si>
  <si>
    <t>杜海勒</t>
  </si>
  <si>
    <t>AL SADD</t>
  </si>
  <si>
    <t>ANDERLECHT</t>
  </si>
  <si>
    <t>ARSENAL</t>
  </si>
  <si>
    <t>ATALANTA</t>
  </si>
  <si>
    <t>BAYER LEVERKUSEN</t>
  </si>
  <si>
    <t>BEIJING GUOAN</t>
  </si>
  <si>
    <t>BENFICA</t>
  </si>
  <si>
    <t>BOCA JUNIORS</t>
  </si>
  <si>
    <t>BOLOGNA</t>
  </si>
  <si>
    <t>BORDEAUX</t>
  </si>
  <si>
    <t>CAGLIARI</t>
  </si>
  <si>
    <t>CLUB BRUGGE</t>
  </si>
  <si>
    <t>CORINTHIANS</t>
  </si>
  <si>
    <t>CRUZEIRO</t>
  </si>
  <si>
    <t>CSKA MOSKVA</t>
  </si>
  <si>
    <t>DALIAN YIFANG</t>
  </si>
  <si>
    <t>DYNAMO KYIV</t>
  </si>
  <si>
    <t>FENERBAHÇE</t>
  </si>
  <si>
    <t>FEYENOORD</t>
  </si>
  <si>
    <t>FIORENTINA</t>
  </si>
  <si>
    <t>FLAMENGO</t>
  </si>
  <si>
    <t>Free Agents</t>
  </si>
  <si>
    <t>GALATASARAY</t>
  </si>
  <si>
    <t>GENK</t>
  </si>
  <si>
    <t>GENOA</t>
  </si>
  <si>
    <t>GUANGZHOU EVERGRANDE</t>
  </si>
  <si>
    <t>GUANGZHOU R&amp;F</t>
  </si>
  <si>
    <t>INDEPENDIENTE MEDELLÍN</t>
  </si>
  <si>
    <t>INTERNACIONAL</t>
  </si>
  <si>
    <t>INTERNAZIONALE</t>
  </si>
  <si>
    <t>JIANGSU SUNING</t>
  </si>
  <si>
    <t>KRASNODAR</t>
  </si>
  <si>
    <t>LAZIO</t>
  </si>
  <si>
    <t>LILLE</t>
  </si>
  <si>
    <t>LOKOMOTIV MOSKVA</t>
  </si>
  <si>
    <t>MILAN</t>
  </si>
  <si>
    <t>MONACO</t>
  </si>
  <si>
    <t>MONTPELLIER</t>
  </si>
  <si>
    <t>NAPOLI</t>
  </si>
  <si>
    <t>NICE</t>
  </si>
  <si>
    <t>OLYMPIQUE LYONNAIS</t>
  </si>
  <si>
    <t>OLYMPIQUE MARSEILLE</t>
  </si>
  <si>
    <t>PALMEIRAS</t>
  </si>
  <si>
    <t>PARMA</t>
  </si>
  <si>
    <t>PORTO</t>
  </si>
  <si>
    <t>PSG</t>
  </si>
  <si>
    <t>PSV</t>
  </si>
  <si>
    <t>RACING CLUB</t>
  </si>
  <si>
    <t>RIVER PLATE</t>
  </si>
  <si>
    <t>ROMA</t>
  </si>
  <si>
    <t>SAINT-ÉTIENNE</t>
  </si>
  <si>
    <t>SAMPDORIA</t>
  </si>
  <si>
    <t>SASSUOLO</t>
  </si>
  <si>
    <t>SCHALKE 04</t>
  </si>
  <si>
    <t>SHAKHTAR DONETSK</t>
  </si>
  <si>
    <t>SHANGHAI SIPG</t>
  </si>
  <si>
    <t>SPARTAK MOSKVA</t>
  </si>
  <si>
    <t>SPORTING CP</t>
  </si>
  <si>
    <t>STRASBOURG</t>
  </si>
  <si>
    <t>TORINO</t>
  </si>
  <si>
    <t>TOULOUSE</t>
  </si>
  <si>
    <t>UDINESE</t>
  </si>
  <si>
    <t>ZENIT</t>
  </si>
  <si>
    <t>ALBANIA</t>
  </si>
  <si>
    <t>ALGERIA</t>
  </si>
  <si>
    <t>ARGENTINA</t>
  </si>
  <si>
    <t>ARMENIA</t>
  </si>
  <si>
    <t>AUSTRIA</t>
  </si>
  <si>
    <t>BELARUS</t>
  </si>
  <si>
    <t>BELGIUM</t>
  </si>
  <si>
    <t>BOSNIA AND HERZEGOVINA</t>
  </si>
  <si>
    <t>BRAZIL</t>
  </si>
  <si>
    <t>BURKINA FASO</t>
  </si>
  <si>
    <t>CAMEROON</t>
  </si>
  <si>
    <t>CENTRAL AFRICAN REP.</t>
  </si>
  <si>
    <t>CHILE</t>
  </si>
  <si>
    <t>COLOMBIA</t>
  </si>
  <si>
    <t>CONGO DR</t>
  </si>
  <si>
    <t>COSTA RICA</t>
  </si>
  <si>
    <t>CÔTE D'IVOIRE</t>
  </si>
  <si>
    <t>CROATIA</t>
  </si>
  <si>
    <t>CZECH REPUBLIC</t>
  </si>
  <si>
    <t>DENMARK</t>
  </si>
  <si>
    <t>DOMINICAN REPUBLIC</t>
  </si>
  <si>
    <t>EGYPT</t>
  </si>
  <si>
    <t>ENGLAND</t>
  </si>
  <si>
    <t>FINLAND</t>
  </si>
  <si>
    <t>FRANCE</t>
  </si>
  <si>
    <t>GABON</t>
  </si>
  <si>
    <t>GEORGIA</t>
  </si>
  <si>
    <t>GERMANY</t>
  </si>
  <si>
    <t>GHANA</t>
  </si>
  <si>
    <t>GREECE</t>
  </si>
  <si>
    <t>GUINEA</t>
  </si>
  <si>
    <t>HUNGARY</t>
  </si>
  <si>
    <t>ICELAND</t>
  </si>
  <si>
    <t>IRAN</t>
  </si>
  <si>
    <t>ISRAEL</t>
  </si>
  <si>
    <t>ITALY</t>
  </si>
  <si>
    <t>JAMAICA</t>
  </si>
  <si>
    <t>JAPAN</t>
  </si>
  <si>
    <t>KENYA</t>
  </si>
  <si>
    <t>MALI</t>
  </si>
  <si>
    <t>MEXICO</t>
  </si>
  <si>
    <t>MONTENEGRO</t>
  </si>
  <si>
    <t>MOROCCO</t>
  </si>
  <si>
    <t>NETHERLANDS</t>
  </si>
  <si>
    <t>NIGERIA</t>
  </si>
  <si>
    <t>NORWAY</t>
  </si>
  <si>
    <t>PERU</t>
  </si>
  <si>
    <t>POLAND</t>
  </si>
  <si>
    <t>PORTUGAL</t>
  </si>
  <si>
    <t>REPUBLIC OF KOREA</t>
  </si>
  <si>
    <t>ROMANIA</t>
  </si>
  <si>
    <t>RUSSIA</t>
  </si>
  <si>
    <t>SCOTLAND</t>
  </si>
  <si>
    <t>SENEGAL</t>
  </si>
  <si>
    <t>SERBIA</t>
  </si>
  <si>
    <t>SLOVAKIA</t>
  </si>
  <si>
    <t>SLOVENIA</t>
  </si>
  <si>
    <t>SPAIN</t>
  </si>
  <si>
    <t>SWEDEN</t>
  </si>
  <si>
    <t>SWITZERLAND</t>
  </si>
  <si>
    <t>TANZANIA</t>
  </si>
  <si>
    <t>TOGO</t>
  </si>
  <si>
    <t>TUNISIA</t>
  </si>
  <si>
    <t>TURKEY</t>
  </si>
  <si>
    <t>UKRAINE</t>
  </si>
  <si>
    <t>URUGUAY</t>
  </si>
  <si>
    <t>USA</t>
  </si>
  <si>
    <t>VENEZUELA</t>
  </si>
  <si>
    <t>WALES</t>
  </si>
  <si>
    <t>等级</t>
  </si>
  <si>
    <t>能力1</t>
  </si>
  <si>
    <t>能力2</t>
  </si>
  <si>
    <t>能力3</t>
  </si>
  <si>
    <t>GK能力</t>
  </si>
  <si>
    <t>C. RONALDO_左边锋_94</t>
  </si>
  <si>
    <t>L. MESSI_右边锋_94</t>
  </si>
  <si>
    <t>NEYMAR_左边锋_92</t>
  </si>
  <si>
    <t>S. AGÜERO_中锋_91</t>
  </si>
  <si>
    <t>L. SUÁREZ_中锋_91</t>
  </si>
  <si>
    <t>E. HAZARD_左边锋_91</t>
  </si>
  <si>
    <t>V. VAN DIJK_中后卫_91</t>
  </si>
  <si>
    <t>SERGIO RAMOS_中后卫_90</t>
  </si>
  <si>
    <t>PIQUÉ_中后卫_90</t>
  </si>
  <si>
    <t>R. LEWANDOWSKI_中锋_90</t>
  </si>
  <si>
    <t>DAVID DE GEA_门将_90</t>
  </si>
  <si>
    <t>A. GRIEZMANN_中锋_90</t>
  </si>
  <si>
    <t>J. OBLAK_门将_90</t>
  </si>
  <si>
    <t>K. DE BRUYNE_前腰_90</t>
  </si>
  <si>
    <t>H. KANE_中锋_90</t>
  </si>
  <si>
    <t>M. SALAH_右边锋_90</t>
  </si>
  <si>
    <t>ALISSON_门将_90</t>
  </si>
  <si>
    <t>K. MBAPPÉ_中锋_90</t>
  </si>
  <si>
    <t>M. NEUER_门将_89</t>
  </si>
  <si>
    <t>R. STERLING_左边锋_89</t>
  </si>
  <si>
    <t>EDERSON_门将_89</t>
  </si>
  <si>
    <t>S. MANÉ_左边锋_89</t>
  </si>
  <si>
    <t>M. TER STEGEN_门将_89</t>
  </si>
  <si>
    <t>K. BENZEMA_中锋_88</t>
  </si>
  <si>
    <t>DAVID SILVA_前腰_88</t>
  </si>
  <si>
    <t>E. CAVANI_中锋_88</t>
  </si>
  <si>
    <t>P. AUBAMEYANG_中锋_88</t>
  </si>
  <si>
    <t>C. ERIKSEN_前腰_88</t>
  </si>
  <si>
    <t>K. KOULIBALY_中后卫_88</t>
  </si>
  <si>
    <t>BERNARDO SILVA_右边锋_88</t>
  </si>
  <si>
    <t>H. LLORIS_门将_87</t>
  </si>
  <si>
    <t>G. CHIELLINI_中后卫_87</t>
  </si>
  <si>
    <t>S. HANDANOVIČ_门将_87</t>
  </si>
  <si>
    <t>D. GODÍN_中后卫_87</t>
  </si>
  <si>
    <t>G. BALE_右边锋_87</t>
  </si>
  <si>
    <t>M. PJANIĆ_后腰_87</t>
  </si>
  <si>
    <t>JORDI ALBA_左后卫_87</t>
  </si>
  <si>
    <t>A. LACAZETTE_中锋_87</t>
  </si>
  <si>
    <t>P. COUTINHO_左边锋_87</t>
  </si>
  <si>
    <t>R. VARANE_中后卫_87</t>
  </si>
  <si>
    <t>T. COURTOIS_门将_87</t>
  </si>
  <si>
    <t>M. REUS_前腰_87</t>
  </si>
  <si>
    <t>P. DYBALA_影锋_87</t>
  </si>
  <si>
    <t>ROBERTO FIRMINO_中锋_87</t>
  </si>
  <si>
    <t>J. KIMMICH_右后卫_87</t>
  </si>
  <si>
    <t>M. ŠKRINIAR_中后卫_87</t>
  </si>
  <si>
    <t>FERNANDINHO_后腰_86</t>
  </si>
  <si>
    <t>J. VERTONGHEN_中后卫_86</t>
  </si>
  <si>
    <t>MARCELO_左后卫_86</t>
  </si>
  <si>
    <t>Á. DI MARÍA_右边锋_86</t>
  </si>
  <si>
    <t>E. DŽEKO_中锋_86</t>
  </si>
  <si>
    <t>T. ALDERWEIRELD_中后卫_86</t>
  </si>
  <si>
    <t>THIAGO SILVA_中后卫_86</t>
  </si>
  <si>
    <t>T. MÜLLER_影锋_86</t>
  </si>
  <si>
    <t>W. SZCZĘSNY_门将_86</t>
  </si>
  <si>
    <t>C. IMMOBILE_中锋_86</t>
  </si>
  <si>
    <t>D. ALABA_左后卫_86</t>
  </si>
  <si>
    <t>J. RODRÍGUEZ_前腰_86</t>
  </si>
  <si>
    <t>ISCO_前腰_86</t>
  </si>
  <si>
    <t>CASEMIRO_后腰_86</t>
  </si>
  <si>
    <t>SON HEUNG-MIN_左边锋_86</t>
  </si>
  <si>
    <t>B. LENO_门将_86</t>
  </si>
  <si>
    <t>S. UMTITI_中后卫_86</t>
  </si>
  <si>
    <t>MARQUINHOS_中后卫_86</t>
  </si>
  <si>
    <t>L. INSIGNE_左边锋_86</t>
  </si>
  <si>
    <t>M. ICARDI_中锋_86</t>
  </si>
  <si>
    <t>KEPA_门将_86</t>
  </si>
  <si>
    <t>A. LAPORTE_中后卫_86</t>
  </si>
  <si>
    <t>L. SANÉ_左边锋_86</t>
  </si>
  <si>
    <t>O. DEMBÉLÉ_左边锋_86</t>
  </si>
  <si>
    <t>M. DE LIGT_中后卫_86</t>
  </si>
  <si>
    <t>L. BONUCCI_中后卫_85</t>
  </si>
  <si>
    <t>JAVI MARTÍNEZ</t>
  </si>
  <si>
    <t>JAVI MARTÍNEZ_后腰_85</t>
  </si>
  <si>
    <t>DAVID LUIZ_中后卫_85</t>
  </si>
  <si>
    <t>AZPILICUETA_右后卫_85</t>
  </si>
  <si>
    <t>SOKRATIS_中后卫_85</t>
  </si>
  <si>
    <t>A. SÁNCHEZ_左边锋_85</t>
  </si>
  <si>
    <t>DIEGO COSTA_中锋_85</t>
  </si>
  <si>
    <t>A. WITSEL_后腰_85</t>
  </si>
  <si>
    <t>M. ÖZIL_前腰_85</t>
  </si>
  <si>
    <t>WILLIAN_右边锋_85</t>
  </si>
  <si>
    <t>D. MERTENS_中锋_85</t>
  </si>
  <si>
    <t>K. MANOLAS_中后卫_85</t>
  </si>
  <si>
    <t>R. LUKAKU_中锋_85</t>
  </si>
  <si>
    <t>J. BOATENG_中后卫_85</t>
  </si>
  <si>
    <t>DOUGLAS COSTA_右边锋_85</t>
  </si>
  <si>
    <t>S. DE VRIJ_中后卫_85</t>
  </si>
  <si>
    <t>K. WALKER_右后卫_85</t>
  </si>
  <si>
    <t>A. GÓMEZ_影锋_85</t>
  </si>
  <si>
    <t>ALEX SANDRO_左后卫_85</t>
  </si>
  <si>
    <t>F. THAUVIN_右前卫_85</t>
  </si>
  <si>
    <t>IAGO ASPAS_中锋_85</t>
  </si>
  <si>
    <t>M. DEPAY_中锋_85</t>
  </si>
  <si>
    <t>H. ZIYECH_前腰_85</t>
  </si>
  <si>
    <t>A. ROMAGNOLI_中后卫_85</t>
  </si>
  <si>
    <t>J. PICKFORD_门将_85</t>
  </si>
  <si>
    <t>J. STONES_中后卫_85</t>
  </si>
  <si>
    <t>JOÃO CANCELO_右后卫_85</t>
  </si>
  <si>
    <t>J. GIMÉNEZ_中后卫_85</t>
  </si>
  <si>
    <t>JORGINHO_后腰_85</t>
  </si>
  <si>
    <t>N. FEKIR_前腰_85</t>
  </si>
  <si>
    <t>BRUNO FERNANDES_前腰_85</t>
  </si>
  <si>
    <t>R. MAHREZ_右边锋_85</t>
  </si>
  <si>
    <t>FABINHO_后腰_85</t>
  </si>
  <si>
    <t>A. ROBERTSON_左后卫_85</t>
  </si>
  <si>
    <t>C. LENGLET_中后卫_85</t>
  </si>
  <si>
    <t>L. HERNANDEZ_中后卫_85</t>
  </si>
  <si>
    <t>GABRIEL JESUS_中锋_85</t>
  </si>
  <si>
    <t>G. DONNARUMMA_门将_85</t>
  </si>
  <si>
    <t>RODRI_后腰_85</t>
  </si>
  <si>
    <t>N. SÜLE_中后卫_85</t>
  </si>
  <si>
    <t>T. WERNER_中锋_85</t>
  </si>
  <si>
    <t>G. BUFFON_门将_84</t>
  </si>
  <si>
    <t>V. KOMPANY_中后卫_84</t>
  </si>
  <si>
    <t>K. SCHMEICHEL_门将_84</t>
  </si>
  <si>
    <t>F. RIBÉRY</t>
  </si>
  <si>
    <t>F. RIBÉRY_左边锋_84</t>
  </si>
  <si>
    <t>F. QUAGLIARELLA_中锋_84</t>
  </si>
  <si>
    <t>G. HIGUAÍN_中锋_84</t>
  </si>
  <si>
    <t>M. BENATIA_中后卫_84</t>
  </si>
  <si>
    <t>Ł. FABIAŃSKI_门将_84</t>
  </si>
  <si>
    <t>RUI PATRÍCIO_门将_84</t>
  </si>
  <si>
    <t>S. RUFFIER_门将_84</t>
  </si>
  <si>
    <t>LUCAS LEIVA_后腰_84</t>
  </si>
  <si>
    <t>Y. SOMMER_门将_84</t>
  </si>
  <si>
    <t>M. MANDŽUKIĆ_中锋_84</t>
  </si>
  <si>
    <t>I. PERIŠIĆ_左前卫_84</t>
  </si>
  <si>
    <t>O. GIROUD_中锋_84</t>
  </si>
  <si>
    <t>K. NAVAS_门将_84</t>
  </si>
  <si>
    <t>N. MATIĆ_后腰_84</t>
  </si>
  <si>
    <t>L. KOSCIELNY_中后卫_84</t>
  </si>
  <si>
    <t>M. PERIN_门将_84</t>
  </si>
  <si>
    <t>N. OTAMENDI_中后卫_84</t>
  </si>
  <si>
    <t>ANTHONY LOPES_门将_84</t>
  </si>
  <si>
    <t>N. TAGLIAFICO_左后卫_84</t>
  </si>
  <si>
    <t>W. BEN YEDDER_中锋_84</t>
  </si>
  <si>
    <t>D. TADIĆ_前腰_84</t>
  </si>
  <si>
    <t>G. XHAKA_后腰_84</t>
  </si>
  <si>
    <t>A. AREOLA_门将_84</t>
  </si>
  <si>
    <t>LUCAS MOURA_右边锋_84</t>
  </si>
  <si>
    <t>F. ACERBI_中后卫_84</t>
  </si>
  <si>
    <t>J. DRAXLER_前腰_84</t>
  </si>
  <si>
    <t>D. ZAPATA_中锋_84</t>
  </si>
  <si>
    <t>K. COMAN</t>
  </si>
  <si>
    <t>K. COMAN_左边锋_84</t>
  </si>
  <si>
    <t>S. GNABRY</t>
  </si>
  <si>
    <t>S. GNABRY_右边锋_84</t>
  </si>
  <si>
    <t>J. BRANDT_左边锋_84</t>
  </si>
  <si>
    <t>M. GINTER_中后卫_84</t>
  </si>
  <si>
    <t>TALISCA_前腰_84</t>
  </si>
  <si>
    <t>F. BERNARDESCHI_右边锋_84</t>
  </si>
  <si>
    <t>A. BELOTTI_中锋_84</t>
  </si>
  <si>
    <t>T. LEMAR_左边锋_84</t>
  </si>
  <si>
    <t>T. PARTEY_后腰_84</t>
  </si>
  <si>
    <t>D. SÁNCHEZ_中后卫_84</t>
  </si>
  <si>
    <t>B. PAVARD_中后卫_84</t>
  </si>
  <si>
    <t>D. ALLI_前腰_84</t>
  </si>
  <si>
    <t>N. PÉPÉ_右边锋_84</t>
  </si>
  <si>
    <t>L. TORREIRA_后腰_84</t>
  </si>
  <si>
    <t>RICHARLISON_左边锋_84</t>
  </si>
  <si>
    <t>H. LOZANO_左边锋_84</t>
  </si>
  <si>
    <t>T. ALEXANDER-ARNOLD</t>
  </si>
  <si>
    <t>T. ALEXANDER-ARNOLD_右后卫_84</t>
  </si>
  <si>
    <t>K. PIĄTEK_中锋_84</t>
  </si>
  <si>
    <t>ALBIOL_中后卫_83</t>
  </si>
  <si>
    <t>HULK_右边锋_83</t>
  </si>
  <si>
    <t>R. FALCAO_中锋_83</t>
  </si>
  <si>
    <t>L. LÓPEZ</t>
  </si>
  <si>
    <t>L. LÓPEZ_中锋_83</t>
  </si>
  <si>
    <t>S. SIRIGU_门将_83</t>
  </si>
  <si>
    <t>D. PAYET_前腰_83</t>
  </si>
  <si>
    <t>F. MUSLERA_门将_83</t>
  </si>
  <si>
    <t>A. KOLAROV_左后卫_83</t>
  </si>
  <si>
    <t>M. SISSOKO</t>
  </si>
  <si>
    <t>C. STUANI_中锋_83</t>
  </si>
  <si>
    <t>JOSÉ CALLEJÓN_右边锋_83</t>
  </si>
  <si>
    <t>PEDRO_右边锋_83</t>
  </si>
  <si>
    <t>P. GULÁCSI_门将_83</t>
  </si>
  <si>
    <t>J. ZOET_门将_83</t>
  </si>
  <si>
    <t>X. SHAQIRI_右前卫_83</t>
  </si>
  <si>
    <t>J. CUADRADO_右前卫_83</t>
  </si>
  <si>
    <t>J. MATIP_中后卫_83</t>
  </si>
  <si>
    <t>J. ILIČIĆ_前腰_83</t>
  </si>
  <si>
    <t>SERGI ROBERTO_右后卫_83</t>
  </si>
  <si>
    <t>PABLO SARABIA_右前卫_83</t>
  </si>
  <si>
    <t>S. SAVIĆ_中后卫_83</t>
  </si>
  <si>
    <t>G. SIGURÐSSON_前腰_83</t>
  </si>
  <si>
    <t>FELIPE ANDERSON_左前卫_83</t>
  </si>
  <si>
    <t>S. BERGHUIS_右边锋_83</t>
  </si>
  <si>
    <t>S. ARIAS_右后卫_83</t>
  </si>
  <si>
    <t>G. PEZZELLA_中后卫_83</t>
  </si>
  <si>
    <t>L. DIGNE_左后卫_83</t>
  </si>
  <si>
    <t>SUSO_右边锋_83</t>
  </si>
  <si>
    <t>L. PAREDES_后腰_83</t>
  </si>
  <si>
    <t>F. ARMANI_门将_83</t>
  </si>
  <si>
    <t>WILLIAN JOSÉ_中锋_83</t>
  </si>
  <si>
    <t>T. MEUNIER_右后卫_83</t>
  </si>
  <si>
    <t>A. FLORENZI_右后卫_83</t>
  </si>
  <si>
    <t>S. KOLAŠINAC_左后卫_83</t>
  </si>
  <si>
    <t>A. MARTIAL_左前卫_83</t>
  </si>
  <si>
    <t>ALEX TELLES_左后卫_83</t>
  </si>
  <si>
    <t>R. JIMÉNEZ_中锋_83</t>
  </si>
  <si>
    <t>THIAGO MENDES_后腰_83</t>
  </si>
  <si>
    <t>R. BÜRKI_门将_83</t>
  </si>
  <si>
    <t>W. ZAHA_左边锋_83</t>
  </si>
  <si>
    <t>B. MENDY_左后卫_83</t>
  </si>
  <si>
    <t>M. MAIGNAN</t>
  </si>
  <si>
    <t>M. MAIGNAN_门将_83</t>
  </si>
  <si>
    <t>LUIS ALBERTO_前腰_83</t>
  </si>
  <si>
    <t>J. VARDY_中锋_83</t>
  </si>
  <si>
    <t>HECTOR BELLERÍN_右后卫_83</t>
  </si>
  <si>
    <t>M. POLITANO_右边锋_83</t>
  </si>
  <si>
    <t>MALCOM_右边锋_83</t>
  </si>
  <si>
    <t>E. FORSBERG_左边锋_83</t>
  </si>
  <si>
    <t>D. RUGANI_中后卫_83</t>
  </si>
  <si>
    <t>P. KIMPEMBE_中后卫_83</t>
  </si>
  <si>
    <t>RÚBEN NEVES_后腰_83</t>
  </si>
  <si>
    <t>A. MERET_门将_83</t>
  </si>
  <si>
    <t>A. RÜDIGER_中后卫_83</t>
  </si>
  <si>
    <t>S. BERGWIJN_左边锋_83</t>
  </si>
  <si>
    <t>A. ONANA_门将_83</t>
  </si>
  <si>
    <t>J. PAVLENKA_门将_83</t>
  </si>
  <si>
    <t>C. PAVÓN_右边锋_83</t>
  </si>
  <si>
    <t>GONÇALO GUEDES_左边锋_83</t>
  </si>
  <si>
    <t>D. DAKONAM_中后卫_83</t>
  </si>
  <si>
    <t>V. LINDELÖF_中后卫_83</t>
  </si>
  <si>
    <t>M. AKANJI_中后卫_83</t>
  </si>
  <si>
    <t>M. RASHFORD_中锋_83</t>
  </si>
  <si>
    <t>L. JOVIĆ</t>
  </si>
  <si>
    <t>L. JOVIĆ_中锋_83</t>
  </si>
  <si>
    <t>A. GOLOVIN_前腰_83</t>
  </si>
  <si>
    <t>J. TAH_中后卫_83</t>
  </si>
  <si>
    <t>ÉDER MILITÃO_中后卫_83</t>
  </si>
  <si>
    <t>F. CHIESA_右边锋_83</t>
  </si>
  <si>
    <t>DAVID NERES_右边锋_83</t>
  </si>
  <si>
    <t>PEPE REINA_门将_82</t>
  </si>
  <si>
    <t>D. DE ROSSI_后腰_82</t>
  </si>
  <si>
    <t>DANI ALVES_右后卫_82</t>
  </si>
  <si>
    <t>PEPE_中后卫_82</t>
  </si>
  <si>
    <t>FILIPE LUIS_左后卫_82</t>
  </si>
  <si>
    <t>MIRANDA_中后卫_82</t>
  </si>
  <si>
    <t>L. BIGLIA_后腰_82</t>
  </si>
  <si>
    <t>M. ARNAUTOVIĆ_中锋_82</t>
  </si>
  <si>
    <t>NACHO MONREAL_左后卫_82</t>
  </si>
  <si>
    <t>F. FAZIO_中后卫_82</t>
  </si>
  <si>
    <t>É. BANEGA_前腰_82</t>
  </si>
  <si>
    <t>M. ZÁRATE_影锋_82</t>
  </si>
  <si>
    <t>D. OSPINA_门将_82</t>
  </si>
  <si>
    <t>MATA_右前卫_82</t>
  </si>
  <si>
    <t>CÁSSIO_门将_82</t>
  </si>
  <si>
    <t>OXLADE-CHAMBERLAIN</t>
  </si>
  <si>
    <t>W. KHAZRI_前腰_82</t>
  </si>
  <si>
    <t>D. SIDIBÉ_右后卫_82</t>
  </si>
  <si>
    <t>RICARDO PEREIRA_右后卫_82</t>
  </si>
  <si>
    <t>PACO ALCÁCER</t>
  </si>
  <si>
    <t>PACO ALCÁCER_中锋_82</t>
  </si>
  <si>
    <t>W. BARRIOS_后腰_82</t>
  </si>
  <si>
    <t>L. KURZAWA_左后卫_82</t>
  </si>
  <si>
    <t>E. VIŠĆA_右前卫_82</t>
  </si>
  <si>
    <t>A. MILIK_中锋_82</t>
  </si>
  <si>
    <t>R. GUERREIRO_左前卫_82</t>
  </si>
  <si>
    <t>G. RULLI_门将_82</t>
  </si>
  <si>
    <t>W. BENÍTEZ_门将_82</t>
  </si>
  <si>
    <t>Á. CORREA_右边锋_82</t>
  </si>
  <si>
    <t>R. DE PAUL_左边锋_82</t>
  </si>
  <si>
    <t>RAFA SILVA_左边锋_82</t>
  </si>
  <si>
    <t>A.SAINT-MAXIMIN_右边锋_82</t>
  </si>
  <si>
    <t>T. BAKAYOKO_后腰_82</t>
  </si>
  <si>
    <t>WILLIAM_后腰_82</t>
  </si>
  <si>
    <t>A. REBIĆ_影锋_82</t>
  </si>
  <si>
    <t>T. STRAKOSHA_门将_82</t>
  </si>
  <si>
    <t>PAU LÓPEZ</t>
  </si>
  <si>
    <t>PAU LÓPEZ_门将_82</t>
  </si>
  <si>
    <t>J. LINGARD_右前卫_82</t>
  </si>
  <si>
    <t>EVERTON</t>
  </si>
  <si>
    <t>K. VOLLAND_中锋_82</t>
  </si>
  <si>
    <t>T. HAZARD_右边锋_82</t>
  </si>
  <si>
    <t>A. IZZO_中后卫_82</t>
  </si>
  <si>
    <t>MARLOS_右边锋_82</t>
  </si>
  <si>
    <t>J. GOMEZ_中后卫_82</t>
  </si>
  <si>
    <t>D. CALIGIURI_右前卫_82</t>
  </si>
  <si>
    <t>F. MENDY_左后卫_82</t>
  </si>
  <si>
    <t>D. VAN DE BEEK_前腰_82</t>
  </si>
  <si>
    <t>L. MARTÍNEZ_中锋_82</t>
  </si>
  <si>
    <t>NÉLSON SEMEDO_右后卫_82</t>
  </si>
  <si>
    <t>RÚBEN DIAS_中后卫_82</t>
  </si>
  <si>
    <t>D. DUMFRIES_右后卫_82</t>
  </si>
  <si>
    <t>T. KEHRER_中后卫_82</t>
  </si>
  <si>
    <t>K. HAVERTZ_前腰_82</t>
  </si>
  <si>
    <t>W. NDIDI_后腰_82</t>
  </si>
  <si>
    <t>L. BAILEY_左边锋_82</t>
  </si>
  <si>
    <t>W. ORBAN</t>
  </si>
  <si>
    <t>W. ORBAN_中后卫_82</t>
  </si>
  <si>
    <t>J. SANCHO</t>
  </si>
  <si>
    <t>J. SANCHO_右边锋_82</t>
  </si>
  <si>
    <t>K. DEMIRBAY</t>
  </si>
  <si>
    <t>S. GIOVINCO</t>
  </si>
  <si>
    <t>S. GIOVINCO_影锋_82</t>
  </si>
  <si>
    <t>GIULIANO</t>
  </si>
  <si>
    <t>GIULIANO_前腰_82</t>
  </si>
  <si>
    <t>R. QUARESMA_右边锋_81</t>
  </si>
  <si>
    <t>J. FARFÁN_右边锋_81</t>
  </si>
  <si>
    <t>R. BABEL_左边锋_81</t>
  </si>
  <si>
    <t>B. COSTIL_门将_81</t>
  </si>
  <si>
    <t>L. PERRIN_中后卫_81</t>
  </si>
  <si>
    <t>P. GUERRERO</t>
  </si>
  <si>
    <t>P. GUERRERO_中锋_81</t>
  </si>
  <si>
    <t>H. SAKAI_右后卫_81</t>
  </si>
  <si>
    <t>R. JARSTEIN_门将_81</t>
  </si>
  <si>
    <t>E. GARAY_中后卫_81</t>
  </si>
  <si>
    <t>JOSÉ FONTE</t>
  </si>
  <si>
    <t>JOSÉ FONTE_中后卫_81</t>
  </si>
  <si>
    <t>B. YILMAZ</t>
  </si>
  <si>
    <t>B. YILMAZ_中锋_81</t>
  </si>
  <si>
    <t>V. ĆORLUKA_中后卫_81</t>
  </si>
  <si>
    <t>Ş. RADU_中后卫_81</t>
  </si>
  <si>
    <t>A. DZYUBA_中锋_81</t>
  </si>
  <si>
    <t>Y. GERVINHO_左边锋_81</t>
  </si>
  <si>
    <t>D. ROSE_左后卫_81</t>
  </si>
  <si>
    <t>Y. M'VILA_后腰_81</t>
  </si>
  <si>
    <t>S. KJÆR_中后卫_81</t>
  </si>
  <si>
    <t>N. N'KOULOU_中后卫_81</t>
  </si>
  <si>
    <t>S. FEGHOULI_右边锋_81</t>
  </si>
  <si>
    <t>D. LOVREN_中后卫_81</t>
  </si>
  <si>
    <t>CANALES_前腰_81</t>
  </si>
  <si>
    <t>L. SIGALI_中后卫_81</t>
  </si>
  <si>
    <t>D. PEROTTI_左边锋_81</t>
  </si>
  <si>
    <t>Y. BELHANDA_前腰_81</t>
  </si>
  <si>
    <t>Y. RAKITSKIY_中后卫_81</t>
  </si>
  <si>
    <t>Š. VRSALJKO_右后卫_81</t>
  </si>
  <si>
    <t>R. PEREYRA_左前卫_81</t>
  </si>
  <si>
    <t>E. PÉREZ</t>
  </si>
  <si>
    <t>OSCAR_前腰_81</t>
  </si>
  <si>
    <t>M. DÍAZ_后腰_81</t>
  </si>
  <si>
    <t>B. HÖWEDES_中后卫_81</t>
  </si>
  <si>
    <t>RODRIGO_中锋_81</t>
  </si>
  <si>
    <t>J. CORONA_右边锋_81</t>
  </si>
  <si>
    <t>C. BAKAMBU_中锋_81</t>
  </si>
  <si>
    <t>BARTRA_中后卫_81</t>
  </si>
  <si>
    <t>DANILO PEREIRA_后腰_81</t>
  </si>
  <si>
    <t>F. GHOULAM_左后卫_81</t>
  </si>
  <si>
    <t>R. RODRÍGUEZ_左后卫_81</t>
  </si>
  <si>
    <t>C. TĂTĂRUŞANU_门将_81</t>
  </si>
  <si>
    <t>ISMAILY_左后卫_81</t>
  </si>
  <si>
    <t>V. WANYAMA_后腰_81</t>
  </si>
  <si>
    <t>S. MUSTAFI_中后卫_81</t>
  </si>
  <si>
    <t>M. NASTASIĆ_中后卫_81</t>
  </si>
  <si>
    <t>JUAN BERNAT_左后卫_81</t>
  </si>
  <si>
    <t>S. KVERKVELIA_中后卫_81</t>
  </si>
  <si>
    <t>DEDÉ_中后卫_81</t>
  </si>
  <si>
    <t>FELIPE_中后卫_81</t>
  </si>
  <si>
    <t>F. KOSTIĆ</t>
  </si>
  <si>
    <t>F. KOSTIĆ_左前卫_81</t>
  </si>
  <si>
    <t>RAFINHA_前腰_81</t>
  </si>
  <si>
    <t>E. DIER_后腰_81</t>
  </si>
  <si>
    <t>D. BENEDETTO_中锋_81</t>
  </si>
  <si>
    <t>G. PEREIRO_前腰_81</t>
  </si>
  <si>
    <t>GERARD MORENO_中锋_81</t>
  </si>
  <si>
    <t>GABRIEL BARBOSA</t>
  </si>
  <si>
    <t>MORALES_左边锋_81</t>
  </si>
  <si>
    <t>VITOLO_左边锋_81</t>
  </si>
  <si>
    <t>N. AKÉ_中后卫_81</t>
  </si>
  <si>
    <t>J. MARTÍNEZ_中锋_81</t>
  </si>
  <si>
    <t>J. CORREA_影锋_81</t>
  </si>
  <si>
    <t>L. ALARIO_中锋_81</t>
  </si>
  <si>
    <t>W. KANNEMANN</t>
  </si>
  <si>
    <t>W. KANNEMANN_中后卫_81</t>
  </si>
  <si>
    <t>J. MUSSO</t>
  </si>
  <si>
    <t>J. MUSSO_门将_81</t>
  </si>
  <si>
    <t>I. FERNÁNDEZ</t>
  </si>
  <si>
    <t>K. BALDÉ_右边锋_81</t>
  </si>
  <si>
    <t>A. DIALLO</t>
  </si>
  <si>
    <t>A. DIALLO_中后卫_81</t>
  </si>
  <si>
    <t>S. AZMOUN_中锋_81</t>
  </si>
  <si>
    <t>Q. PROMES_左边锋_81</t>
  </si>
  <si>
    <t>DIEGO_前腰_81</t>
  </si>
  <si>
    <t>M. KRUSE</t>
  </si>
  <si>
    <t>M. KRUSE_影锋_81</t>
  </si>
  <si>
    <t>S. BENDER_中后卫_81</t>
  </si>
  <si>
    <t>K. TRIPPIER_右后卫_81</t>
  </si>
  <si>
    <t>L. SPINAZZOLA_左后卫_81</t>
  </si>
  <si>
    <t>RONY LOPES_右前卫_81</t>
  </si>
  <si>
    <t>M. DEMBÉLÉ_中锋_81</t>
  </si>
  <si>
    <t>ÁLEX GRIMALDO_左后卫_81</t>
  </si>
  <si>
    <t>A. CRAGNO</t>
  </si>
  <si>
    <t>A. CRAGNO_门将_81</t>
  </si>
  <si>
    <t>M. SABITZER_右边锋_81</t>
  </si>
  <si>
    <t>SAMU CASTILLEJO_右边锋_81</t>
  </si>
  <si>
    <t>C. WILSON_中锋_81</t>
  </si>
  <si>
    <t>DIEGO CARLOS_中后卫_81</t>
  </si>
  <si>
    <t>J. DENAYER</t>
  </si>
  <si>
    <t>J. DENAYER_中后卫_81</t>
  </si>
  <si>
    <t>M. ACUÑA_左前卫_81</t>
  </si>
  <si>
    <t>M. ØDEGAARD_前腰_81</t>
  </si>
  <si>
    <t>LUCAS VÁZQUEZ_右边锋_81</t>
  </si>
  <si>
    <t>M. CALDARA_中后卫_81</t>
  </si>
  <si>
    <t>A. CHRISTENSEN_中后卫_81</t>
  </si>
  <si>
    <t>A. KRAMARIĆ_中锋_81</t>
  </si>
  <si>
    <t>V. TSYGANKOV_右边锋_81</t>
  </si>
  <si>
    <t>GELSON MARTINS_右边锋_81</t>
  </si>
  <si>
    <t>A. MIRANCHUK_前腰_81</t>
  </si>
  <si>
    <t>N. ELVEDI_中后卫_81</t>
  </si>
  <si>
    <t>M. GÓMEZ_中锋_81</t>
  </si>
  <si>
    <t>N. SCHULZ</t>
  </si>
  <si>
    <t>N. SCHULZ_左后卫_81</t>
  </si>
  <si>
    <t>PABLO FORNALS_前腰_81</t>
  </si>
  <si>
    <t>MIKEL OYARZABAL_左边锋_81</t>
  </si>
  <si>
    <t>LUCAS PAQUETÁ_前腰_81</t>
  </si>
  <si>
    <t>ODRIOZOLA_右后卫_81</t>
  </si>
  <si>
    <t>F. CHALOV_中锋_81</t>
  </si>
  <si>
    <t>WESLEY_中锋_81</t>
  </si>
  <si>
    <t>S. LOBOTKA_后腰_81</t>
  </si>
  <si>
    <t>G. DZHIKIYA_中后卫_81</t>
  </si>
  <si>
    <t>M. HALSTENBERG</t>
  </si>
  <si>
    <t>M. HALSTENBERG_左后卫_81</t>
  </si>
  <si>
    <t>VINÍCIUS JÚNIOR_左边锋_81</t>
  </si>
  <si>
    <t>Y. ATAL</t>
  </si>
  <si>
    <t>Y. ATAL_右后卫_81</t>
  </si>
  <si>
    <t>GABI</t>
  </si>
  <si>
    <t>C. TEVEZ_影锋_80</t>
  </si>
  <si>
    <t>JOAQUÍN</t>
  </si>
  <si>
    <t>JOAQUÍN_右边锋_80</t>
  </si>
  <si>
    <t>I. AKINFEEV_门将_80</t>
  </si>
  <si>
    <t>T. VERMAELEN_中后卫_80</t>
  </si>
  <si>
    <t>L. PONZIO_后腰_80</t>
  </si>
  <si>
    <t>DANTE</t>
  </si>
  <si>
    <t>DANTE_中后卫_80</t>
  </si>
  <si>
    <t>J. MATHIEU_中后卫_80</t>
  </si>
  <si>
    <t>M. DEBUCHY_右后卫_80</t>
  </si>
  <si>
    <t>S. NAKAJIMA</t>
  </si>
  <si>
    <t>S. NAKAJIMA_左边锋_80</t>
  </si>
  <si>
    <t>K. GAMEIRO_中锋_80</t>
  </si>
  <si>
    <t>Y. CABAYE</t>
  </si>
  <si>
    <t>L. SCHÖNE</t>
  </si>
  <si>
    <t>A. PYATOV_门将_80</t>
  </si>
  <si>
    <t>DIEGO ALVES_门将_80</t>
  </si>
  <si>
    <t>FÁGNER_右后卫_80</t>
  </si>
  <si>
    <t>LJ. FEJSA</t>
  </si>
  <si>
    <t>LJ. FEJSA_后腰_80</t>
  </si>
  <si>
    <t>M. MUSACCHIO_中后卫_80</t>
  </si>
  <si>
    <t>K. ASAMOAH_左后卫_80</t>
  </si>
  <si>
    <t>A. YARMOLENKO_右前卫_80</t>
  </si>
  <si>
    <t>D. SUBAŠIĆ_门将_80</t>
  </si>
  <si>
    <t>V. MOSES_右前卫_80</t>
  </si>
  <si>
    <t>C. ANSALDI</t>
  </si>
  <si>
    <t>C. ANSALDI_左后卫_80</t>
  </si>
  <si>
    <t>MARCELO_中后卫_80</t>
  </si>
  <si>
    <t>G. MEDEL_后腰_80</t>
  </si>
  <si>
    <t>J. PASTORE_前腰_80</t>
  </si>
  <si>
    <t>A. LJAJIĆ_前腰_80</t>
  </si>
  <si>
    <t>S. NZONZI_后腰_80</t>
  </si>
  <si>
    <t>L. PRATTO_中锋_80</t>
  </si>
  <si>
    <t>E. LAMELA_右边锋_80</t>
  </si>
  <si>
    <t>ALEX TEIXEIRA_中锋_80</t>
  </si>
  <si>
    <t>H. SEFEROVIĆ</t>
  </si>
  <si>
    <t>H. SEFEROVIĆ_中锋_80</t>
  </si>
  <si>
    <t>E. SALVIO_右边锋_80</t>
  </si>
  <si>
    <t>S. COATES_中后卫_80</t>
  </si>
  <si>
    <t>E. ANDRADA</t>
  </si>
  <si>
    <t>E. ANDRADA_门将_80</t>
  </si>
  <si>
    <t>V. ABOUBAKAR_中锋_80</t>
  </si>
  <si>
    <t>MARIO GASPAR_右后卫_80</t>
  </si>
  <si>
    <t>K. MALCUIT_右后卫_80</t>
  </si>
  <si>
    <t>T. STEPANENKO_后腰_80</t>
  </si>
  <si>
    <t>K. GLIK_中后卫_80</t>
  </si>
  <si>
    <t>M. LANZINI_前腰_80</t>
  </si>
  <si>
    <t>G. RAMÍREZ_前腰_80</t>
  </si>
  <si>
    <t>L. BENDER_后腰_80</t>
  </si>
  <si>
    <t>D. VIDA_中后卫_80</t>
  </si>
  <si>
    <t>DANILO_右后卫_80</t>
  </si>
  <si>
    <t>E. ZAHAVI_中锋_80</t>
  </si>
  <si>
    <t>JARDEL_中后卫_80</t>
  </si>
  <si>
    <t>L. MURIEL</t>
  </si>
  <si>
    <t>L. MURIEL_中锋_80</t>
  </si>
  <si>
    <t>R. BARKLEY_前腰_80</t>
  </si>
  <si>
    <t>K. BELLARABI_右前卫_80</t>
  </si>
  <si>
    <t>K. ZOUMA_中后卫_80</t>
  </si>
  <si>
    <t>K. LALA</t>
  </si>
  <si>
    <t>K. LALA_右后卫_80</t>
  </si>
  <si>
    <t>L. OCAMPOS_左前卫_80</t>
  </si>
  <si>
    <t>ÍÑIGO MARTÍNEZ_中后卫_80</t>
  </si>
  <si>
    <t>M. DE SCIGLIO_右后卫_80</t>
  </si>
  <si>
    <t>M. GRADEL_左边锋_80</t>
  </si>
  <si>
    <t>F. VÁZQUEZ_前腰_80</t>
  </si>
  <si>
    <t>V. CUESTA_中后卫_80</t>
  </si>
  <si>
    <t>G. CANO_中锋_80</t>
  </si>
  <si>
    <t>A. MANDI_中后卫_80</t>
  </si>
  <si>
    <t>R. FÄHRMANN_门将_80</t>
  </si>
  <si>
    <t>HUGO MALLO_右后卫_80</t>
  </si>
  <si>
    <t>M. WEISER_右后卫_80</t>
  </si>
  <si>
    <t>L. SHAW_左后卫_80</t>
  </si>
  <si>
    <t>PEDRO GEROMEL_中后卫_80</t>
  </si>
  <si>
    <t>JEMERSON_中后卫_80</t>
  </si>
  <si>
    <t>GABRIEL_中后卫_80</t>
  </si>
  <si>
    <t>D. BERARDI_右边锋_80</t>
  </si>
  <si>
    <t>L. PAVOLETTI</t>
  </si>
  <si>
    <t>L. PAVOLETTI_中锋_80</t>
  </si>
  <si>
    <t>A. SAMARIS_后腰_80</t>
  </si>
  <si>
    <t>F. SMOLOV_中锋_80</t>
  </si>
  <si>
    <t>J. KING_中锋_80</t>
  </si>
  <si>
    <t>L. MILIVOJEVIĆ_后腰_80</t>
  </si>
  <si>
    <t>J. HENDRIX_后腰_80</t>
  </si>
  <si>
    <t>B. TRAORÉ_右边锋_80</t>
  </si>
  <si>
    <t>Y. MINA_中后卫_80</t>
  </si>
  <si>
    <t>IAGO FALQUÉ_右边锋_80</t>
  </si>
  <si>
    <t>YURI_左后卫_80</t>
  </si>
  <si>
    <t>G. DEFREL_中锋_80</t>
  </si>
  <si>
    <t>M. BERG_中锋_80</t>
  </si>
  <si>
    <t>R. FRASER_左前卫_80</t>
  </si>
  <si>
    <t>T. SAVANIER</t>
  </si>
  <si>
    <t>K. TOKO EKAMBI_中锋_80</t>
  </si>
  <si>
    <t>J. ANDERSEN_中后卫_80</t>
  </si>
  <si>
    <t>L. DUBOIS_右后卫_80</t>
  </si>
  <si>
    <t>J. BAMBA_左边锋_80</t>
  </si>
  <si>
    <t>E. BAILLY_中后卫_80</t>
  </si>
  <si>
    <t>A. IWOBI_左前卫_80</t>
  </si>
  <si>
    <t>JOELINTON</t>
  </si>
  <si>
    <t>JOELINTON_中锋_80</t>
  </si>
  <si>
    <t>M. MAREGA_影锋_80</t>
  </si>
  <si>
    <t>L. TOUSART_后腰_80</t>
  </si>
  <si>
    <t>JÚNIOR MORAES</t>
  </si>
  <si>
    <t>JÚNIOR MORAES_中锋_80</t>
  </si>
  <si>
    <t>K. TRAPP_门将_80</t>
  </si>
  <si>
    <t>ANDRÉ SILVA_中锋_80</t>
  </si>
  <si>
    <t>I. DIOP_中后卫_80</t>
  </si>
  <si>
    <t>M. DÍAZ_中锋_80</t>
  </si>
  <si>
    <t>CARLOS SOLER_右前卫_80</t>
  </si>
  <si>
    <t>C. PULISIC</t>
  </si>
  <si>
    <t>C. PULISIC_右边锋_80</t>
  </si>
  <si>
    <t>O. ZINCHENKO_左后卫_80</t>
  </si>
  <si>
    <t>V. CLAESSON_左前卫_80</t>
  </si>
  <si>
    <t>M. SAMATTA_中锋_80</t>
  </si>
  <si>
    <t>JUNIOR FIRPO_左后卫_80</t>
  </si>
  <si>
    <t>A. MARTYNOVICH_中后卫_80</t>
  </si>
  <si>
    <t>B. GOMIS</t>
  </si>
  <si>
    <t>B. GOMIS_中锋_80</t>
  </si>
  <si>
    <t>SOUZA</t>
  </si>
  <si>
    <t>SOUZA_后腰_80</t>
  </si>
  <si>
    <t>紧密控球</t>
    <phoneticPr fontId="9" type="noConversion"/>
  </si>
  <si>
    <t>定位球</t>
    <phoneticPr fontId="9" type="noConversion"/>
  </si>
  <si>
    <t>JUVENTUS</t>
  </si>
  <si>
    <t>Serie A TIM</t>
  </si>
  <si>
    <t>MANCHESTER B</t>
  </si>
  <si>
    <t>MADRID CHAMARTIN B</t>
  </si>
  <si>
    <t>LIVERPOOL R</t>
  </si>
  <si>
    <t>MANCHESTER UNITED</t>
  </si>
  <si>
    <t>MADRID ROSAS RB</t>
  </si>
  <si>
    <t>TOTTENHAM WB</t>
  </si>
  <si>
    <t>CHELSEA B</t>
  </si>
  <si>
    <t>VIGO AB</t>
  </si>
  <si>
    <t>EVERTON B</t>
  </si>
  <si>
    <t>SEVILLA TRIANA VB</t>
  </si>
  <si>
    <t>LEICESTER B</t>
  </si>
  <si>
    <t>WOLVERHAMPTON YB</t>
  </si>
  <si>
    <t>WEST HAM RB</t>
  </si>
  <si>
    <t>VALENCIA BN</t>
  </si>
  <si>
    <t>VILLARREAL A</t>
  </si>
  <si>
    <t>Superliga Argentina</t>
  </si>
  <si>
    <t>GIRONA R</t>
  </si>
  <si>
    <t>Spanish 2nd Division</t>
  </si>
  <si>
    <t>VASCO GIPUZKOA AB</t>
  </si>
  <si>
    <t>CRYSTAL PALACE RB</t>
  </si>
  <si>
    <t>GETAFE A</t>
  </si>
  <si>
    <t>SEVILLA NERVIÓN BR</t>
  </si>
  <si>
    <t>Campeonato Brasileiro Serie A</t>
  </si>
  <si>
    <t>BRUTIE</t>
  </si>
  <si>
    <t>WATFORD BY</t>
  </si>
  <si>
    <r>
      <t>İ</t>
    </r>
    <r>
      <rPr>
        <sz val="10"/>
        <rFont val="宋体"/>
        <family val="3"/>
        <charset val="134"/>
      </rPr>
      <t>STANBUL BA</t>
    </r>
    <r>
      <rPr>
        <sz val="10"/>
        <rFont val="Times New Roman"/>
        <family val="1"/>
      </rPr>
      <t>Ş</t>
    </r>
    <r>
      <rPr>
        <sz val="10"/>
        <rFont val="宋体"/>
        <family val="3"/>
        <charset val="134"/>
      </rPr>
      <t>AK</t>
    </r>
    <r>
      <rPr>
        <sz val="10"/>
        <rFont val="Times New Roman"/>
        <family val="1"/>
      </rPr>
      <t>Ş</t>
    </r>
    <r>
      <rPr>
        <sz val="10"/>
        <rFont val="宋体"/>
        <family val="3"/>
        <charset val="134"/>
      </rPr>
      <t>EH</t>
    </r>
    <r>
      <rPr>
        <sz val="10"/>
        <rFont val="Times New Roman"/>
        <family val="1"/>
      </rPr>
      <t>İ</t>
    </r>
    <r>
      <rPr>
        <sz val="10"/>
        <rFont val="宋体"/>
        <family val="3"/>
        <charset val="134"/>
      </rPr>
      <t>R</t>
    </r>
  </si>
  <si>
    <t>NEWCASTLE WB</t>
  </si>
  <si>
    <t>GRÊMIO</t>
  </si>
  <si>
    <t>AL HILAL</t>
  </si>
  <si>
    <t>AL NASSR</t>
  </si>
  <si>
    <r>
      <t>KASIMPA</t>
    </r>
    <r>
      <rPr>
        <sz val="10"/>
        <rFont val="Times New Roman"/>
        <family val="1"/>
      </rPr>
      <t>Ş</t>
    </r>
    <r>
      <rPr>
        <sz val="10"/>
        <rFont val="宋体"/>
        <family val="3"/>
        <charset val="134"/>
      </rPr>
      <t>A</t>
    </r>
  </si>
  <si>
    <r>
      <t>BE</t>
    </r>
    <r>
      <rPr>
        <sz val="10"/>
        <rFont val="Times New Roman"/>
        <family val="1"/>
      </rPr>
      <t>Şİ</t>
    </r>
    <r>
      <rPr>
        <sz val="10"/>
        <rFont val="宋体"/>
        <family val="3"/>
        <charset val="134"/>
      </rPr>
      <t>KTA</t>
    </r>
    <r>
      <rPr>
        <sz val="10"/>
        <rFont val="Times New Roman"/>
        <family val="1"/>
      </rPr>
      <t>Ş</t>
    </r>
  </si>
  <si>
    <t>LEVANTE RA</t>
  </si>
  <si>
    <t>BOURNEMOUTH RB</t>
  </si>
  <si>
    <t>BILBAO BR</t>
  </si>
  <si>
    <t>ASTON RB</t>
  </si>
  <si>
    <t>BEIJING FC</t>
  </si>
  <si>
    <t>Liga Aguila</t>
  </si>
  <si>
    <t>NORWICH YG</t>
  </si>
  <si>
    <t>AL AHLI</t>
  </si>
  <si>
    <t>阿甲</t>
    <phoneticPr fontId="9" type="noConversion"/>
  </si>
  <si>
    <t>西乙</t>
  </si>
  <si>
    <t>西乙</t>
    <phoneticPr fontId="9" type="noConversion"/>
  </si>
  <si>
    <t>尤文图斯</t>
    <phoneticPr fontId="9" type="noConversion"/>
  </si>
  <si>
    <t>曼城</t>
    <phoneticPr fontId="9" type="noConversion"/>
  </si>
  <si>
    <t>皇家马德里</t>
    <phoneticPr fontId="9" type="noConversion"/>
  </si>
  <si>
    <t>利物浦</t>
    <phoneticPr fontId="9" type="noConversion"/>
  </si>
  <si>
    <t>拜仁慕尼黑</t>
  </si>
  <si>
    <t>拜仁慕尼黑</t>
    <phoneticPr fontId="9" type="noConversion"/>
  </si>
  <si>
    <t>曼联</t>
    <phoneticPr fontId="9" type="noConversion"/>
  </si>
  <si>
    <t>马德里竞技</t>
    <phoneticPr fontId="9" type="noConversion"/>
  </si>
  <si>
    <t>托特纳姆热刺</t>
    <phoneticPr fontId="9" type="noConversion"/>
  </si>
  <si>
    <t>切尔西</t>
    <phoneticPr fontId="9" type="noConversion"/>
  </si>
  <si>
    <t>维戈塞尔塔</t>
  </si>
  <si>
    <t>维戈塞尔塔</t>
    <phoneticPr fontId="9" type="noConversion"/>
  </si>
  <si>
    <t>埃弗顿</t>
    <phoneticPr fontId="9" type="noConversion"/>
  </si>
  <si>
    <t>皇家贝蒂斯</t>
    <phoneticPr fontId="9" type="noConversion"/>
  </si>
  <si>
    <t>莱斯特城</t>
    <phoneticPr fontId="9" type="noConversion"/>
  </si>
  <si>
    <t>沃尔夫汉普顿流浪</t>
  </si>
  <si>
    <t>沃尔夫汉普顿流浪</t>
    <phoneticPr fontId="9" type="noConversion"/>
  </si>
  <si>
    <t>西汉姆联</t>
    <phoneticPr fontId="9" type="noConversion"/>
  </si>
  <si>
    <t>瓦伦西亚</t>
    <phoneticPr fontId="9" type="noConversion"/>
  </si>
  <si>
    <t>比利亚雷尔</t>
    <phoneticPr fontId="9" type="noConversion"/>
  </si>
  <si>
    <t>吉罗纳</t>
  </si>
  <si>
    <t>吉罗纳</t>
    <phoneticPr fontId="9" type="noConversion"/>
  </si>
  <si>
    <t>皇家社会</t>
    <phoneticPr fontId="9" type="noConversion"/>
  </si>
  <si>
    <t>水晶宫</t>
    <phoneticPr fontId="9" type="noConversion"/>
  </si>
  <si>
    <t>赫塔菲</t>
    <phoneticPr fontId="9" type="noConversion"/>
  </si>
  <si>
    <t>塞维利亚</t>
    <phoneticPr fontId="9" type="noConversion"/>
  </si>
  <si>
    <t>布雷西亚</t>
    <phoneticPr fontId="9" type="noConversion"/>
  </si>
  <si>
    <t>沃特福德</t>
    <phoneticPr fontId="9" type="noConversion"/>
  </si>
  <si>
    <t>纽卡斯尔联</t>
    <phoneticPr fontId="9" type="noConversion"/>
  </si>
  <si>
    <t>格雷米奥</t>
  </si>
  <si>
    <t>格雷米奥</t>
    <phoneticPr fontId="9" type="noConversion"/>
  </si>
  <si>
    <t>希拉尔</t>
  </si>
  <si>
    <t>希拉尔</t>
    <phoneticPr fontId="9" type="noConversion"/>
  </si>
  <si>
    <t>利雅得胜利</t>
  </si>
  <si>
    <t>利雅得胜利</t>
    <phoneticPr fontId="9" type="noConversion"/>
  </si>
  <si>
    <t>莱万特</t>
    <phoneticPr fontId="9" type="noConversion"/>
  </si>
  <si>
    <t>伯恩茅斯</t>
    <phoneticPr fontId="9" type="noConversion"/>
  </si>
  <si>
    <t>毕尔巴鄂竞技</t>
    <phoneticPr fontId="9" type="noConversion"/>
  </si>
  <si>
    <t>阿斯顿维拉</t>
    <phoneticPr fontId="9" type="noConversion"/>
  </si>
  <si>
    <t>诺维奇</t>
  </si>
  <si>
    <t>诺维奇</t>
    <phoneticPr fontId="9" type="noConversion"/>
  </si>
  <si>
    <t>阿赫利</t>
  </si>
  <si>
    <t>阿赫利</t>
    <phoneticPr fontId="9" type="noConversion"/>
  </si>
  <si>
    <t>意甲</t>
    <phoneticPr fontId="9" type="noConversion"/>
  </si>
  <si>
    <t>巴甲</t>
    <phoneticPr fontId="9" type="noConversion"/>
  </si>
  <si>
    <t>哥甲</t>
    <phoneticPr fontId="9" type="noConversion"/>
  </si>
  <si>
    <t>积极性</t>
    <phoneticPr fontId="9" type="noConversion"/>
  </si>
  <si>
    <t>右边锋</t>
    <phoneticPr fontId="9" type="noConversion"/>
  </si>
  <si>
    <t>前腰</t>
    <phoneticPr fontId="9" type="noConversion"/>
  </si>
  <si>
    <t>中锋</t>
    <phoneticPr fontId="9" type="noConversion"/>
  </si>
  <si>
    <t>后腰</t>
    <phoneticPr fontId="9" type="noConversion"/>
  </si>
  <si>
    <t>左边锋</t>
    <phoneticPr fontId="9" type="noConversion"/>
  </si>
  <si>
    <t>左前卫</t>
    <phoneticPr fontId="9" type="noConversion"/>
  </si>
  <si>
    <t>LJ. FEJSA</t>
    <phoneticPr fontId="9" type="noConversion"/>
  </si>
  <si>
    <t>S. MANDANDA_门将_82</t>
  </si>
  <si>
    <t>布雷西亚</t>
  </si>
  <si>
    <t>M. BALOTELLI_中锋_82</t>
  </si>
  <si>
    <t>TAISON_左边锋_82</t>
  </si>
  <si>
    <t>L. DE JONG_中锋_82</t>
  </si>
  <si>
    <t>J. CILLESSEN_门将_82</t>
  </si>
  <si>
    <t>D. BLIND_中后卫_82</t>
  </si>
  <si>
    <t>H. MKHITARYAN_右前卫_82</t>
  </si>
  <si>
    <t>ADÁN_门将_82</t>
  </si>
  <si>
    <t>R. CABELLA_前腰_82</t>
  </si>
  <si>
    <t>PIZZI_右前卫_82</t>
  </si>
  <si>
    <t>B. LECOMTE_门将_82</t>
  </si>
  <si>
    <t>ILLARRAMENDI_后腰_82</t>
  </si>
  <si>
    <t>NACHO_中后卫_82</t>
  </si>
  <si>
    <t>S. SANÉ_中后卫_82</t>
  </si>
  <si>
    <t>LUIZ GUSTAVO_后腰_82</t>
  </si>
  <si>
    <t>MARCOS ALONSO_左后卫_82</t>
  </si>
  <si>
    <t>NETO_门将_82</t>
  </si>
  <si>
    <t>M. FERNANDES_右后卫_82</t>
  </si>
  <si>
    <t>M. BATSHUAYI_中锋_82</t>
  </si>
  <si>
    <t>S. HALLER</t>
  </si>
  <si>
    <t>S. HALLER_中锋_82</t>
  </si>
  <si>
    <t>T. VACLÍK_门将_82</t>
  </si>
  <si>
    <t>J. QUINTERO_前腰_82</t>
  </si>
  <si>
    <t>ÉVERTON RIBEIRO_右前卫_82</t>
  </si>
  <si>
    <t>能力4</t>
    <phoneticPr fontId="9" type="noConversion"/>
  </si>
  <si>
    <t>紧密控球</t>
  </si>
  <si>
    <t>积极性</t>
  </si>
  <si>
    <t>维桑·本耶德尔</t>
    <phoneticPr fontId="9" type="noConversion"/>
  </si>
  <si>
    <t>酒井宏树</t>
    <phoneticPr fontId="9" type="noConversion"/>
  </si>
  <si>
    <t>右后卫</t>
    <phoneticPr fontId="9" type="noConversion"/>
  </si>
  <si>
    <t>右前卫</t>
    <phoneticPr fontId="9" type="noConversion"/>
  </si>
  <si>
    <t>卡洛斯·索莱尔</t>
    <phoneticPr fontId="9" type="noConversion"/>
  </si>
  <si>
    <t>BUSQUETS</t>
  </si>
  <si>
    <t>BUSQUETS_后腰_89</t>
  </si>
  <si>
    <t>H. MAGUIRE_中后卫_86</t>
  </si>
  <si>
    <t>CARVAJAL</t>
  </si>
  <si>
    <t>CARVAJAL_右后卫_85</t>
  </si>
  <si>
    <t>MORATA</t>
  </si>
  <si>
    <t>MORATA_中锋_84</t>
  </si>
  <si>
    <t>JOÃO FÉLIX_影锋_84</t>
  </si>
  <si>
    <t>S. EL SHAARAWY_左边锋_83</t>
  </si>
  <si>
    <t>DUDU_右前卫_83</t>
  </si>
  <si>
    <t>EVERTON_左边锋_83</t>
  </si>
  <si>
    <t>G.DE ARRASCAETA_前腰_83</t>
  </si>
  <si>
    <t>ASENSIO</t>
  </si>
  <si>
    <t>ASENSIO_左前卫_83</t>
  </si>
  <si>
    <t>OSCAR_前腰_82</t>
  </si>
  <si>
    <t>Y. CARRASCO_左前卫_82</t>
  </si>
  <si>
    <t>GABRIEL BARBOSA_中锋_82</t>
  </si>
  <si>
    <t>GAYÁ</t>
  </si>
  <si>
    <t>GAYÁ_左后卫_81</t>
  </si>
  <si>
    <t>WILLIAMS</t>
  </si>
  <si>
    <t>WILLIAMS_右边锋_81</t>
  </si>
  <si>
    <t>BRUNO HENRIQUE</t>
  </si>
  <si>
    <t>BRUNO HENRIQUE_左边锋_81</t>
  </si>
  <si>
    <t>HERMOSO</t>
  </si>
  <si>
    <t>HERMOSO_中后卫_81</t>
  </si>
  <si>
    <t>M. EGGESTEIN</t>
  </si>
  <si>
    <t>FÁBIO</t>
  </si>
  <si>
    <t>FÁBIO_门将_80</t>
  </si>
  <si>
    <t>NAVAS</t>
  </si>
  <si>
    <t>NAVAS_右前卫_80</t>
  </si>
  <si>
    <t>IBORRA</t>
  </si>
  <si>
    <t>ASENJO</t>
  </si>
  <si>
    <t>ASENJO_门将_80</t>
  </si>
  <si>
    <t>FERNANDO_后腰_80</t>
  </si>
  <si>
    <t>ESCUDERO</t>
  </si>
  <si>
    <t>ESCUDERO_左后卫_80</t>
  </si>
  <si>
    <t>D. ORIGI</t>
  </si>
  <si>
    <t>D. ORIGI_中锋_80</t>
  </si>
  <si>
    <t>MANU TRIGUEROS</t>
  </si>
  <si>
    <t>Y. TIELEMANS</t>
  </si>
  <si>
    <t>PEDRAZA</t>
  </si>
  <si>
    <t>PEDRAZA_左前卫_80</t>
  </si>
  <si>
    <t>J. MADDISON</t>
  </si>
  <si>
    <t>J. MADDISON_前腰_80</t>
  </si>
  <si>
    <t>A. WAN-BISSAKA</t>
  </si>
  <si>
    <t>A. WAN-BISSAKA_右后卫_80</t>
  </si>
  <si>
    <t>FC BARCELONA</t>
  </si>
  <si>
    <t>FC BAYERN MÜNCHEN</t>
  </si>
  <si>
    <t>上海申花</t>
  </si>
  <si>
    <t>上海申花</t>
    <phoneticPr fontId="9" type="noConversion"/>
  </si>
  <si>
    <t>北京人和</t>
    <phoneticPr fontId="9" type="noConversion"/>
  </si>
  <si>
    <r>
      <t>S</t>
    </r>
    <r>
      <rPr>
        <sz val="11"/>
        <color theme="1"/>
        <rFont val="等线"/>
        <family val="3"/>
        <charset val="134"/>
        <scheme val="minor"/>
      </rPr>
      <t>HANGHAI SHENHUA</t>
    </r>
    <phoneticPr fontId="9" type="noConversion"/>
  </si>
  <si>
    <t>WILLIAMS</t>
    <phoneticPr fontId="9" type="noConversion"/>
  </si>
  <si>
    <t>GAYÁ</t>
    <phoneticPr fontId="9" type="noConversion"/>
  </si>
  <si>
    <t>CARVAJAL</t>
    <phoneticPr fontId="9" type="noConversion"/>
  </si>
  <si>
    <t>NAVAS</t>
    <phoneticPr fontId="9" type="noConversion"/>
  </si>
  <si>
    <t>ASENJO</t>
    <phoneticPr fontId="9" type="noConversion"/>
  </si>
  <si>
    <t>ESCUDERO</t>
    <phoneticPr fontId="9" type="noConversion"/>
  </si>
  <si>
    <t>IBORRA</t>
    <phoneticPr fontId="9" type="noConversion"/>
  </si>
  <si>
    <t>唐吉·恩东贝莱</t>
    <phoneticPr fontId="9" type="noConversion"/>
  </si>
  <si>
    <t>里卡多·夸雷斯马</t>
    <phoneticPr fontId="9" type="noConversion"/>
  </si>
  <si>
    <t>S. EL SHAARAWY</t>
    <phoneticPr fontId="9" type="noConversion"/>
  </si>
  <si>
    <t>鲁内·亚尔斯坦</t>
    <phoneticPr fontId="9" type="noConversion"/>
  </si>
  <si>
    <t>门将</t>
    <phoneticPr fontId="9" type="noConversion"/>
  </si>
  <si>
    <t>拉法·席尔瓦</t>
    <phoneticPr fontId="9" type="noConversion"/>
  </si>
  <si>
    <t>胡安·金特罗</t>
    <phoneticPr fontId="9" type="noConversion"/>
  </si>
  <si>
    <t>罗德里戈·德保罗</t>
    <phoneticPr fontId="9" type="noConversion"/>
  </si>
  <si>
    <t>萨迪奥·马内</t>
    <phoneticPr fontId="9" type="noConversion"/>
  </si>
  <si>
    <t>费多尔·斯莫洛夫</t>
    <phoneticPr fontId="9" type="noConversion"/>
  </si>
  <si>
    <t>佩德罗·杰罗梅尔</t>
    <phoneticPr fontId="9" type="noConversion"/>
  </si>
  <si>
    <t>中后卫</t>
    <phoneticPr fontId="9" type="noConversion"/>
  </si>
  <si>
    <t>约瑟夫·马丁内斯</t>
    <phoneticPr fontId="9" type="noConversion"/>
  </si>
  <si>
    <t>扬尼克·卡拉斯科</t>
    <phoneticPr fontId="9" type="noConversion"/>
  </si>
  <si>
    <t>威廉·若泽</t>
    <phoneticPr fontId="9" type="noConversion"/>
  </si>
  <si>
    <t>加里·梅德尔</t>
    <phoneticPr fontId="9" type="noConversion"/>
  </si>
  <si>
    <t>斯特凡·拉杜</t>
    <phoneticPr fontId="9" type="noConversion"/>
  </si>
  <si>
    <t>马克西米利亚诺·戈麦斯</t>
    <phoneticPr fontId="9" type="noConversion"/>
  </si>
  <si>
    <t>凯雷姆·德米尔巴伊</t>
    <phoneticPr fontId="9" type="noConversion"/>
  </si>
  <si>
    <t>中前卫</t>
  </si>
  <si>
    <t>中前卫</t>
    <phoneticPr fontId="9" type="noConversion"/>
  </si>
  <si>
    <t>L. MODRIĆ_中前卫_89</t>
  </si>
  <si>
    <t>T. KROOS_中前卫_88</t>
  </si>
  <si>
    <t>THIAGO A._中前卫_88</t>
  </si>
  <si>
    <t>P. POGBA_中前卫_88</t>
  </si>
  <si>
    <t>N. KANTÉ_中前卫_88</t>
  </si>
  <si>
    <t>I. RAKITIĆ_中前卫_87</t>
  </si>
  <si>
    <t>M. VERRATTI_中前卫_87</t>
  </si>
  <si>
    <t>SAÚL_中前卫_87</t>
  </si>
  <si>
    <t>A. VIDAL_中前卫_86</t>
  </si>
  <si>
    <t>KOKE_中前卫_86</t>
  </si>
  <si>
    <t>S. M. SAVIĆ_中前卫_86</t>
  </si>
  <si>
    <t>B. MATUIDI_中前卫_85</t>
  </si>
  <si>
    <t>A. RAMSEY_中前卫_85</t>
  </si>
  <si>
    <t>İ. GÜNDOĞAN_中前卫_85</t>
  </si>
  <si>
    <t>L. GORETZKA_中前卫_85</t>
  </si>
  <si>
    <t>F. DE JONG_中前卫_85</t>
  </si>
  <si>
    <t>JOÃO MOUTINHO_中前卫_84</t>
  </si>
  <si>
    <t>M. HAMŠÍK_中前卫_84</t>
  </si>
  <si>
    <t>G. WIJNALDUM_中前卫_84</t>
  </si>
  <si>
    <t>DANI PAREJO_中前卫_84</t>
  </si>
  <si>
    <t>J. HENDERSON_中前卫_84</t>
  </si>
  <si>
    <t>R. NAINGGOLAN_中前卫_84</t>
  </si>
  <si>
    <t>PAULINHO_中前卫_84</t>
  </si>
  <si>
    <t>ALLAN_中前卫_84</t>
  </si>
  <si>
    <t>A. RABIOT_中前卫_84</t>
  </si>
  <si>
    <t>ARTHUR_中前卫_84</t>
  </si>
  <si>
    <t>T. NDOMBÈLÉ_中前卫_84</t>
  </si>
  <si>
    <t>J. MILNER_中前卫_83</t>
  </si>
  <si>
    <t>SANTI CAZORLA_中前卫_83</t>
  </si>
  <si>
    <t>M. SISSOKO_中前卫_83</t>
  </si>
  <si>
    <t>I. GUEYE_中前卫_83</t>
  </si>
  <si>
    <t>E. CAN_中前卫_83</t>
  </si>
  <si>
    <t>P. ZIELIŃSKI_中前卫_83</t>
  </si>
  <si>
    <t>M. BROZOVIĆ_中前卫_83</t>
  </si>
  <si>
    <t>C. TOLISSO_中前卫_83</t>
  </si>
  <si>
    <t>N. KEÏTA_中前卫_83</t>
  </si>
  <si>
    <t>G. LO CELSO_中前卫_83</t>
  </si>
  <si>
    <t>G. BONAVENTURA_中前卫_82</t>
  </si>
  <si>
    <t>K. STROOTMAN_中前卫_82</t>
  </si>
  <si>
    <t>S. KHEDIRA_中前卫_82</t>
  </si>
  <si>
    <t>ANDER HERRERA_中前卫_82</t>
  </si>
  <si>
    <t>G. KONDOGBIA_中前卫_82</t>
  </si>
  <si>
    <t>M. KOVAČIĆ_中前卫_82</t>
  </si>
  <si>
    <t>OXLADE-CHAMBERLAIN_中前卫_82</t>
  </si>
  <si>
    <t>ANDRÉ GOMES_中前卫_82</t>
  </si>
  <si>
    <t>A. DOUCOURÉ_中前卫_82</t>
  </si>
  <si>
    <t>M. SANSON_中前卫_82</t>
  </si>
  <si>
    <t>R. BENTANCUR_中前卫_82</t>
  </si>
  <si>
    <t>FABIÁN RUIZ_中前卫_82</t>
  </si>
  <si>
    <t>K. DEMIRBAY_中前卫_82</t>
  </si>
  <si>
    <t>M. FERNANDES_中前卫_81</t>
  </si>
  <si>
    <t>A. GUARDADO_中前卫_81</t>
  </si>
  <si>
    <t>T. DELANEY_中前卫_81</t>
  </si>
  <si>
    <t>M. PAROLO_中前卫_81</t>
  </si>
  <si>
    <t>E. PÉREZ_中前卫_81</t>
  </si>
  <si>
    <t>J. VERETOUT_中前卫_81</t>
  </si>
  <si>
    <t>FRED_中前卫_81</t>
  </si>
  <si>
    <t>H. HERRERA_中前卫_81</t>
  </si>
  <si>
    <t>I. FERNÁNDEZ_中前卫_81</t>
  </si>
  <si>
    <t>GABRIEL PIRES_中前卫_81</t>
  </si>
  <si>
    <t>N. BARELLA_中前卫_81</t>
  </si>
  <si>
    <t>DANI CEBALLOS_中前卫_81</t>
  </si>
  <si>
    <t>R. ZOBNIN_中前卫_81</t>
  </si>
  <si>
    <t>F. KESSIÉ_中前卫_81</t>
  </si>
  <si>
    <t>L. PELLEGRINI_中前卫_81</t>
  </si>
  <si>
    <t>H. VANAKEN_中前卫_81</t>
  </si>
  <si>
    <t>H. AOUAR_中前卫_81</t>
  </si>
  <si>
    <t>M. EGGESTEIN_中前卫_81</t>
  </si>
  <si>
    <t>GABI_中前卫_81</t>
  </si>
  <si>
    <t>FÀBREGAS_中前卫_80</t>
  </si>
  <si>
    <t>Y. CABAYE_中前卫_80</t>
  </si>
  <si>
    <t>L. SCHÖNE_中前卫_80</t>
  </si>
  <si>
    <t>R. VORMER_中前卫_80</t>
  </si>
  <si>
    <t>ADRIEN SILVA_中前卫_80</t>
  </si>
  <si>
    <t>IBORRA_中前卫_80</t>
  </si>
  <si>
    <t>RENATO AUGUSTO_中前卫_80</t>
  </si>
  <si>
    <t>C. ARÁNGUIZ_中前卫_80</t>
  </si>
  <si>
    <t>B. ANDRÉ_中前卫_80</t>
  </si>
  <si>
    <t>M. VECINO_中前卫_80</t>
  </si>
  <si>
    <t>MANU TRIGUEROS_中前卫_80</t>
  </si>
  <si>
    <t>Y. TIELEMANS_中前卫_80</t>
  </si>
  <si>
    <t>J. SERI_中前卫_80</t>
  </si>
  <si>
    <t>N. BENTALEB_中前卫_80</t>
  </si>
  <si>
    <t>Y. GAZINSKIY_中前卫_80</t>
  </si>
  <si>
    <t>W. CYPRIEN_中前卫_80</t>
  </si>
  <si>
    <t>T. SAVANIER_中前卫_80</t>
  </si>
  <si>
    <t>M. LOPEZ_中前卫_80</t>
  </si>
  <si>
    <t>V. RONGIER_中前卫_80</t>
  </si>
  <si>
    <t>N. NÁNDEZ_中前卫_80</t>
  </si>
  <si>
    <t>A. EROKHIN_中前卫_80</t>
  </si>
  <si>
    <t>XAVI_中前卫_80</t>
  </si>
  <si>
    <t>卢克·德容</t>
    <phoneticPr fontId="9" type="noConversion"/>
  </si>
  <si>
    <t>凯·哈弗茨</t>
    <phoneticPr fontId="9" type="noConversion"/>
  </si>
  <si>
    <t>萨达尔·阿兹蒙</t>
    <phoneticPr fontId="9" type="noConversion"/>
  </si>
  <si>
    <t>马克西米利安·埃格施泰因</t>
    <phoneticPr fontId="9" type="noConversion"/>
  </si>
  <si>
    <t>尼科·舒尔茨</t>
    <phoneticPr fontId="9" type="noConversion"/>
  </si>
  <si>
    <t>左后卫</t>
    <phoneticPr fontId="9" type="noConversion"/>
  </si>
  <si>
    <t>西梅·弗尔萨里科</t>
    <phoneticPr fontId="9" type="noConversion"/>
  </si>
  <si>
    <t>优素福·阿塔勒</t>
    <phoneticPr fontId="9" type="noConversion"/>
  </si>
  <si>
    <t>基兰·特尔皮尔</t>
    <phoneticPr fontId="9" type="noConversion"/>
  </si>
  <si>
    <t>尼科拉·马克西莫维奇</t>
    <phoneticPr fontId="9" type="noConversion"/>
  </si>
  <si>
    <t>安德烈亚斯·萨马里斯</t>
    <phoneticPr fontId="9" type="noConversion"/>
  </si>
  <si>
    <t>中岛翔哉</t>
    <phoneticPr fontId="9" type="noConversion"/>
  </si>
  <si>
    <t>卢卡·约维奇</t>
    <phoneticPr fontId="9" type="noConversion"/>
  </si>
  <si>
    <t>劳尔·吉梅内斯</t>
    <phoneticPr fontId="9" type="noConversion"/>
  </si>
  <si>
    <t>塞尔吉奥·拉莫斯</t>
    <phoneticPr fontId="9" type="noConversion"/>
  </si>
  <si>
    <t>布斯克茨</t>
    <phoneticPr fontId="9" type="noConversion"/>
  </si>
  <si>
    <t>L. HRÁDECKÝ</t>
  </si>
  <si>
    <t>L. HRÁDECKÝ_门将_82</t>
  </si>
  <si>
    <r>
      <t>H. ÇALHANO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charset val="134"/>
        <scheme val="minor"/>
      </rPr>
      <t>LU_左边锋_82</t>
    </r>
  </si>
  <si>
    <r>
      <t>E. BELÖZO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charset val="134"/>
        <scheme val="minor"/>
      </rPr>
      <t>LU_中前卫_81</t>
    </r>
  </si>
  <si>
    <t>JUANFRAN_右后卫_80</t>
  </si>
  <si>
    <t>NIKOLA MAKSIMOVIĆ</t>
  </si>
  <si>
    <t>NIKOLA MAKSIMOVIĆ_中后卫_80</t>
  </si>
  <si>
    <t>(全部)</t>
  </si>
  <si>
    <t>纳伊坦·南德斯</t>
    <phoneticPr fontId="9" type="noConversion"/>
  </si>
  <si>
    <t>达尼·塞瓦略斯</t>
    <phoneticPr fontId="9" type="noConversion"/>
  </si>
  <si>
    <t>安特·雷比奇</t>
    <phoneticPr fontId="9" type="noConversion"/>
  </si>
  <si>
    <t>影锋</t>
    <phoneticPr fontId="9" type="noConversion"/>
  </si>
  <si>
    <t>利桑德罗·洛佩斯</t>
    <phoneticPr fontId="9" type="noConversion"/>
  </si>
  <si>
    <t>莱昂纳多·西加利</t>
    <phoneticPr fontId="9" type="noConversion"/>
  </si>
  <si>
    <t>纳乔·蒙雷亚尔</t>
    <phoneticPr fontId="9" type="noConversion"/>
  </si>
  <si>
    <t>SÃO PAULO</t>
  </si>
  <si>
    <t>圣保罗</t>
  </si>
  <si>
    <t>圣保罗</t>
    <phoneticPr fontId="9" type="noConversion"/>
  </si>
  <si>
    <t>MEDELLÍN RA</t>
  </si>
  <si>
    <t>麦德林独立</t>
    <phoneticPr fontId="9" type="noConversion"/>
  </si>
  <si>
    <t>卡里姆·本泽马</t>
    <phoneticPr fontId="9" type="noConversion"/>
  </si>
  <si>
    <t>佩佩·雷纳</t>
    <phoneticPr fontId="9" type="noConversion"/>
  </si>
  <si>
    <t>迪沃克·奥里吉</t>
    <phoneticPr fontId="9" type="noConversion"/>
  </si>
  <si>
    <t>若尔丹·韦勒图</t>
    <phoneticPr fontId="9" type="noConversion"/>
  </si>
  <si>
    <t>贾森·德纳耶尔</t>
    <phoneticPr fontId="9" type="noConversion"/>
  </si>
  <si>
    <t>费代里科·贝尔纳代斯基</t>
    <phoneticPr fontId="9" type="noConversion"/>
  </si>
  <si>
    <t>彼得·古拉奇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</si>
</sst>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b/>
      <sz val="12"/>
      <name val="黑体"/>
      <family val="3"/>
      <charset val="134"/>
    </font>
    <font>
      <b/>
      <sz val="12"/>
      <name val="Arial"/>
      <family val="2"/>
    </font>
    <font>
      <sz val="10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1"/>
      <scheme val="minor"/>
    </font>
    <font>
      <sz val="10"/>
      <name val="宋体"/>
      <family val="3"/>
      <charset val="134"/>
    </font>
    <font>
      <b/>
      <sz val="12"/>
      <name val="黑体"/>
      <family val="3"/>
      <charset val="134"/>
    </font>
    <font>
      <sz val="10"/>
      <name val="Times New Roman"/>
      <family val="1"/>
    </font>
    <font>
      <b/>
      <sz val="1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indent="1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0" fontId="11" fillId="0" borderId="0" xfId="0" applyFont="1"/>
    <xf numFmtId="0" fontId="0" fillId="0" borderId="0" xfId="0" pivotButton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12" fillId="2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6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雷达图1!$B$2</c:f>
              <c:strCache>
                <c:ptCount val="1"/>
                <c:pt idx="0">
                  <c:v>C. RONALDO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雷达图1!$F$2:$K$2</c:f>
              <c:numCache>
                <c:formatCode>General</c:formatCode>
                <c:ptCount val="6"/>
                <c:pt idx="0">
                  <c:v>84.600000000000009</c:v>
                </c:pt>
                <c:pt idx="1">
                  <c:v>90</c:v>
                </c:pt>
                <c:pt idx="2">
                  <c:v>95.5</c:v>
                </c:pt>
                <c:pt idx="3">
                  <c:v>85.5</c:v>
                </c:pt>
                <c:pt idx="4">
                  <c:v>73.900000000000006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8-4397-BBD4-C9D6C067BFEE}"/>
            </c:ext>
          </c:extLst>
        </c:ser>
        <c:ser>
          <c:idx val="101"/>
          <c:order val="1"/>
          <c:tx>
            <c:strRef>
              <c:f>雷达图1!$B$3</c:f>
              <c:strCache>
                <c:ptCount val="1"/>
                <c:pt idx="0">
                  <c:v>L. MESSI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雷达图1!$F$3:$K$3</c:f>
              <c:numCache>
                <c:formatCode>General</c:formatCode>
                <c:ptCount val="6"/>
                <c:pt idx="0">
                  <c:v>90</c:v>
                </c:pt>
                <c:pt idx="1">
                  <c:v>96</c:v>
                </c:pt>
                <c:pt idx="2">
                  <c:v>73</c:v>
                </c:pt>
                <c:pt idx="3">
                  <c:v>88</c:v>
                </c:pt>
                <c:pt idx="4">
                  <c:v>72.2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8-4397-BBD4-C9D6C067BFEE}"/>
            </c:ext>
          </c:extLst>
        </c:ser>
        <c:ser>
          <c:idx val="102"/>
          <c:order val="2"/>
          <c:tx>
            <c:strRef>
              <c:f>雷达图1!$B$4</c:f>
              <c:strCache>
                <c:ptCount val="1"/>
                <c:pt idx="0">
                  <c:v>NEYMAR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雷达图1!$F$4:$K$4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93.5</c:v>
                </c:pt>
                <c:pt idx="2">
                  <c:v>73</c:v>
                </c:pt>
                <c:pt idx="3">
                  <c:v>89</c:v>
                </c:pt>
                <c:pt idx="4">
                  <c:v>70.700000000000017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8-4397-BBD4-C9D6C067BFEE}"/>
            </c:ext>
          </c:extLst>
        </c:ser>
        <c:ser>
          <c:idx val="103"/>
          <c:order val="3"/>
          <c:tx>
            <c:strRef>
              <c:f>雷达图1!$B$5</c:f>
              <c:strCache>
                <c:ptCount val="1"/>
                <c:pt idx="0">
                  <c:v>S. AGÜERO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雷达图1!$F$5:$K$5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88</c:v>
                </c:pt>
                <c:pt idx="2">
                  <c:v>84.5</c:v>
                </c:pt>
                <c:pt idx="3">
                  <c:v>82</c:v>
                </c:pt>
                <c:pt idx="4">
                  <c:v>72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C8-4397-BBD4-C9D6C067BFEE}"/>
            </c:ext>
          </c:extLst>
        </c:ser>
        <c:ser>
          <c:idx val="104"/>
          <c:order val="4"/>
          <c:tx>
            <c:strRef>
              <c:f>雷达图1!$B$6</c:f>
              <c:strCache>
                <c:ptCount val="1"/>
                <c:pt idx="0">
                  <c:v>L. SUÁREZ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雷达图1!$F$6:$K$6</c:f>
              <c:numCache>
                <c:formatCode>General</c:formatCode>
                <c:ptCount val="6"/>
                <c:pt idx="0">
                  <c:v>81.800000000000011</c:v>
                </c:pt>
                <c:pt idx="1">
                  <c:v>84</c:v>
                </c:pt>
                <c:pt idx="2">
                  <c:v>80.5</c:v>
                </c:pt>
                <c:pt idx="3">
                  <c:v>81.5</c:v>
                </c:pt>
                <c:pt idx="4">
                  <c:v>78.5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C8-4397-BBD4-C9D6C067BFEE}"/>
            </c:ext>
          </c:extLst>
        </c:ser>
        <c:ser>
          <c:idx val="105"/>
          <c:order val="5"/>
          <c:tx>
            <c:strRef>
              <c:f>雷达图1!$B$7</c:f>
              <c:strCache>
                <c:ptCount val="1"/>
                <c:pt idx="0">
                  <c:v>E. HAZARD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雷达图1!$F$7:$K$7</c:f>
              <c:numCache>
                <c:formatCode>General</c:formatCode>
                <c:ptCount val="6"/>
                <c:pt idx="0">
                  <c:v>83.800000000000011</c:v>
                </c:pt>
                <c:pt idx="1">
                  <c:v>94</c:v>
                </c:pt>
                <c:pt idx="2">
                  <c:v>69.5</c:v>
                </c:pt>
                <c:pt idx="3">
                  <c:v>86</c:v>
                </c:pt>
                <c:pt idx="4">
                  <c:v>74.099999999999994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C8-4397-BBD4-C9D6C067BFEE}"/>
            </c:ext>
          </c:extLst>
        </c:ser>
        <c:ser>
          <c:idx val="106"/>
          <c:order val="6"/>
          <c:tx>
            <c:strRef>
              <c:f>雷达图1!$B$8</c:f>
              <c:strCache>
                <c:ptCount val="1"/>
                <c:pt idx="0">
                  <c:v>V. VAN DIJK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雷达图1!$F$8:$K$8</c:f>
              <c:numCache>
                <c:formatCode>General</c:formatCode>
                <c:ptCount val="6"/>
                <c:pt idx="0">
                  <c:v>74.8</c:v>
                </c:pt>
                <c:pt idx="1">
                  <c:v>75.5</c:v>
                </c:pt>
                <c:pt idx="2">
                  <c:v>87</c:v>
                </c:pt>
                <c:pt idx="3">
                  <c:v>74.5</c:v>
                </c:pt>
                <c:pt idx="4">
                  <c:v>83.8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C8-4397-BBD4-C9D6C067BFEE}"/>
            </c:ext>
          </c:extLst>
        </c:ser>
        <c:ser>
          <c:idx val="107"/>
          <c:order val="7"/>
          <c:tx>
            <c:strRef>
              <c:f>雷达图1!$B$9</c:f>
              <c:strCache>
                <c:ptCount val="1"/>
                <c:pt idx="0">
                  <c:v>SERGIO RAMOS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雷达图1!$F$9:$K$9</c:f>
              <c:numCache>
                <c:formatCode>General</c:formatCode>
                <c:ptCount val="6"/>
                <c:pt idx="0">
                  <c:v>73.2</c:v>
                </c:pt>
                <c:pt idx="1">
                  <c:v>75.5</c:v>
                </c:pt>
                <c:pt idx="2">
                  <c:v>85</c:v>
                </c:pt>
                <c:pt idx="3">
                  <c:v>74.5</c:v>
                </c:pt>
                <c:pt idx="4">
                  <c:v>84.1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C8-4397-BBD4-C9D6C067BFEE}"/>
            </c:ext>
          </c:extLst>
        </c:ser>
        <c:ser>
          <c:idx val="108"/>
          <c:order val="8"/>
          <c:tx>
            <c:strRef>
              <c:f>雷达图1!$B$10</c:f>
              <c:strCache>
                <c:ptCount val="1"/>
                <c:pt idx="0">
                  <c:v>PIQUÉ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雷达图1!$F$10:$K$10</c:f>
              <c:numCache>
                <c:formatCode>General</c:formatCode>
                <c:ptCount val="6"/>
                <c:pt idx="0">
                  <c:v>74.600000000000009</c:v>
                </c:pt>
                <c:pt idx="1">
                  <c:v>76</c:v>
                </c:pt>
                <c:pt idx="2">
                  <c:v>84</c:v>
                </c:pt>
                <c:pt idx="3">
                  <c:v>71</c:v>
                </c:pt>
                <c:pt idx="4">
                  <c:v>85.399999999999991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C8-4397-BBD4-C9D6C067BFEE}"/>
            </c:ext>
          </c:extLst>
        </c:ser>
        <c:ser>
          <c:idx val="109"/>
          <c:order val="9"/>
          <c:tx>
            <c:strRef>
              <c:f>雷达图1!$B$11</c:f>
              <c:strCache>
                <c:ptCount val="1"/>
                <c:pt idx="0">
                  <c:v>R. LEWANDOWSKI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雷达图1!$F$11:$K$11</c:f>
              <c:numCache>
                <c:formatCode>General</c:formatCode>
                <c:ptCount val="6"/>
                <c:pt idx="0">
                  <c:v>77.2</c:v>
                </c:pt>
                <c:pt idx="1">
                  <c:v>87</c:v>
                </c:pt>
                <c:pt idx="2">
                  <c:v>87.5</c:v>
                </c:pt>
                <c:pt idx="3">
                  <c:v>78.5</c:v>
                </c:pt>
                <c:pt idx="4">
                  <c:v>72.199999999999989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C8-4397-BBD4-C9D6C067BFEE}"/>
            </c:ext>
          </c:extLst>
        </c:ser>
        <c:ser>
          <c:idx val="110"/>
          <c:order val="10"/>
          <c:tx>
            <c:strRef>
              <c:f>雷达图1!$B$12</c:f>
              <c:strCache>
                <c:ptCount val="1"/>
                <c:pt idx="0">
                  <c:v>DAVID DE GEA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雷达图1!$F$12:$K$12</c:f>
              <c:numCache>
                <c:formatCode>General</c:formatCode>
                <c:ptCount val="6"/>
                <c:pt idx="0">
                  <c:v>62.8</c:v>
                </c:pt>
                <c:pt idx="1">
                  <c:v>54</c:v>
                </c:pt>
                <c:pt idx="2">
                  <c:v>76.5</c:v>
                </c:pt>
                <c:pt idx="3">
                  <c:v>74.599999999999994</c:v>
                </c:pt>
                <c:pt idx="4">
                  <c:v>61.199999999999996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C8-4397-BBD4-C9D6C067BFEE}"/>
            </c:ext>
          </c:extLst>
        </c:ser>
        <c:ser>
          <c:idx val="111"/>
          <c:order val="11"/>
          <c:tx>
            <c:strRef>
              <c:f>雷达图1!$B$13</c:f>
              <c:strCache>
                <c:ptCount val="1"/>
                <c:pt idx="0">
                  <c:v>A. GRIEZMANN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雷达图1!$F$13:$K$13</c:f>
              <c:numCache>
                <c:formatCode>General</c:formatCode>
                <c:ptCount val="6"/>
                <c:pt idx="0">
                  <c:v>84</c:v>
                </c:pt>
                <c:pt idx="1">
                  <c:v>85</c:v>
                </c:pt>
                <c:pt idx="2">
                  <c:v>86.5</c:v>
                </c:pt>
                <c:pt idx="3">
                  <c:v>85.5</c:v>
                </c:pt>
                <c:pt idx="4">
                  <c:v>73.599999999999994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C8-4397-BBD4-C9D6C067BFEE}"/>
            </c:ext>
          </c:extLst>
        </c:ser>
        <c:ser>
          <c:idx val="112"/>
          <c:order val="12"/>
          <c:tx>
            <c:strRef>
              <c:f>雷达图1!$B$14</c:f>
              <c:strCache>
                <c:ptCount val="1"/>
                <c:pt idx="0">
                  <c:v>J. OBLAK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雷达图1!$F$14:$K$14</c:f>
              <c:numCache>
                <c:formatCode>General</c:formatCode>
                <c:ptCount val="6"/>
                <c:pt idx="0">
                  <c:v>59.600000000000009</c:v>
                </c:pt>
                <c:pt idx="1">
                  <c:v>59.5</c:v>
                </c:pt>
                <c:pt idx="2">
                  <c:v>85</c:v>
                </c:pt>
                <c:pt idx="3">
                  <c:v>79.2</c:v>
                </c:pt>
                <c:pt idx="4">
                  <c:v>67.600000000000009</c:v>
                </c:pt>
                <c:pt idx="5">
                  <c:v>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C8-4397-BBD4-C9D6C067BFEE}"/>
            </c:ext>
          </c:extLst>
        </c:ser>
        <c:ser>
          <c:idx val="113"/>
          <c:order val="13"/>
          <c:tx>
            <c:strRef>
              <c:f>雷达图1!$B$15</c:f>
              <c:strCache>
                <c:ptCount val="1"/>
                <c:pt idx="0">
                  <c:v>K. DE BRUYNE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雷达图1!$F$15:$K$15</c:f>
              <c:numCache>
                <c:formatCode>General</c:formatCode>
                <c:ptCount val="6"/>
                <c:pt idx="0">
                  <c:v>86.6</c:v>
                </c:pt>
                <c:pt idx="1">
                  <c:v>89</c:v>
                </c:pt>
                <c:pt idx="2">
                  <c:v>76</c:v>
                </c:pt>
                <c:pt idx="3">
                  <c:v>79</c:v>
                </c:pt>
                <c:pt idx="4">
                  <c:v>71.8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C8-4397-BBD4-C9D6C067BFEE}"/>
            </c:ext>
          </c:extLst>
        </c:ser>
        <c:ser>
          <c:idx val="114"/>
          <c:order val="14"/>
          <c:tx>
            <c:strRef>
              <c:f>雷达图1!$B$16</c:f>
              <c:strCache>
                <c:ptCount val="1"/>
                <c:pt idx="0">
                  <c:v>H. KANE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雷达图1!$F$16:$K$16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81.5</c:v>
                </c:pt>
                <c:pt idx="2">
                  <c:v>82.5</c:v>
                </c:pt>
                <c:pt idx="3">
                  <c:v>76.5</c:v>
                </c:pt>
                <c:pt idx="4">
                  <c:v>72.300000000000011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1C8-4397-BBD4-C9D6C067BFEE}"/>
            </c:ext>
          </c:extLst>
        </c:ser>
        <c:ser>
          <c:idx val="115"/>
          <c:order val="15"/>
          <c:tx>
            <c:strRef>
              <c:f>雷达图1!$B$17</c:f>
              <c:strCache>
                <c:ptCount val="1"/>
                <c:pt idx="0">
                  <c:v>M. SALAH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雷达图1!$F$17:$K$17</c:f>
              <c:numCache>
                <c:formatCode>General</c:formatCode>
                <c:ptCount val="6"/>
                <c:pt idx="0">
                  <c:v>82.800000000000011</c:v>
                </c:pt>
                <c:pt idx="1">
                  <c:v>88.5</c:v>
                </c:pt>
                <c:pt idx="2">
                  <c:v>73</c:v>
                </c:pt>
                <c:pt idx="3">
                  <c:v>88.5</c:v>
                </c:pt>
                <c:pt idx="4">
                  <c:v>72.599999999999994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1C8-4397-BBD4-C9D6C067BFEE}"/>
            </c:ext>
          </c:extLst>
        </c:ser>
        <c:ser>
          <c:idx val="116"/>
          <c:order val="16"/>
          <c:tx>
            <c:strRef>
              <c:f>雷达图1!$B$18</c:f>
              <c:strCache>
                <c:ptCount val="1"/>
                <c:pt idx="0">
                  <c:v>ALISSON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雷达图1!$F$18:$K$18</c:f>
              <c:numCache>
                <c:formatCode>General</c:formatCode>
                <c:ptCount val="6"/>
                <c:pt idx="0">
                  <c:v>63.4</c:v>
                </c:pt>
                <c:pt idx="1">
                  <c:v>66.5</c:v>
                </c:pt>
                <c:pt idx="2">
                  <c:v>87</c:v>
                </c:pt>
                <c:pt idx="3">
                  <c:v>78.400000000000006</c:v>
                </c:pt>
                <c:pt idx="4">
                  <c:v>70.599999999999994</c:v>
                </c:pt>
                <c:pt idx="5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1C8-4397-BBD4-C9D6C067BFEE}"/>
            </c:ext>
          </c:extLst>
        </c:ser>
        <c:ser>
          <c:idx val="117"/>
          <c:order val="17"/>
          <c:tx>
            <c:strRef>
              <c:f>雷达图1!$B$19</c:f>
              <c:strCache>
                <c:ptCount val="1"/>
                <c:pt idx="0">
                  <c:v>K. MBAPPÉ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雷达图1!$F$19:$K$19</c:f>
              <c:numCache>
                <c:formatCode>General</c:formatCode>
                <c:ptCount val="6"/>
                <c:pt idx="0">
                  <c:v>78.2</c:v>
                </c:pt>
                <c:pt idx="1">
                  <c:v>90.5</c:v>
                </c:pt>
                <c:pt idx="2">
                  <c:v>82.5</c:v>
                </c:pt>
                <c:pt idx="3">
                  <c:v>85.5</c:v>
                </c:pt>
                <c:pt idx="4">
                  <c:v>74.3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1C8-4397-BBD4-C9D6C067BFEE}"/>
            </c:ext>
          </c:extLst>
        </c:ser>
        <c:ser>
          <c:idx val="118"/>
          <c:order val="18"/>
          <c:tx>
            <c:strRef>
              <c:f>雷达图1!$B$20</c:f>
              <c:strCache>
                <c:ptCount val="1"/>
                <c:pt idx="0">
                  <c:v>M. NEUER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雷达图1!$F$20:$K$20</c:f>
              <c:numCache>
                <c:formatCode>General</c:formatCode>
                <c:ptCount val="6"/>
                <c:pt idx="0">
                  <c:v>62.000000000000007</c:v>
                </c:pt>
                <c:pt idx="1">
                  <c:v>62.5</c:v>
                </c:pt>
                <c:pt idx="2">
                  <c:v>85.5</c:v>
                </c:pt>
                <c:pt idx="3">
                  <c:v>75.8</c:v>
                </c:pt>
                <c:pt idx="4">
                  <c:v>69.300000000000011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1C8-4397-BBD4-C9D6C067BFEE}"/>
            </c:ext>
          </c:extLst>
        </c:ser>
        <c:ser>
          <c:idx val="119"/>
          <c:order val="19"/>
          <c:tx>
            <c:strRef>
              <c:f>雷达图1!$B$21</c:f>
              <c:strCache>
                <c:ptCount val="1"/>
                <c:pt idx="0">
                  <c:v>L. MODRIĆ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雷达图1!$F$21:$K$21</c:f>
              <c:numCache>
                <c:formatCode>General</c:formatCode>
                <c:ptCount val="6"/>
                <c:pt idx="0">
                  <c:v>83.8</c:v>
                </c:pt>
                <c:pt idx="1">
                  <c:v>90.5</c:v>
                </c:pt>
                <c:pt idx="2">
                  <c:v>70.5</c:v>
                </c:pt>
                <c:pt idx="3">
                  <c:v>79.5</c:v>
                </c:pt>
                <c:pt idx="4">
                  <c:v>77.2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1C8-4397-BBD4-C9D6C067BFEE}"/>
            </c:ext>
          </c:extLst>
        </c:ser>
        <c:ser>
          <c:idx val="120"/>
          <c:order val="20"/>
          <c:tx>
            <c:strRef>
              <c:f>雷达图1!$B$22</c:f>
              <c:strCache>
                <c:ptCount val="1"/>
                <c:pt idx="0">
                  <c:v>BUSQUETS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雷达图1!$F$22:$K$22</c:f>
              <c:numCache>
                <c:formatCode>General</c:formatCode>
                <c:ptCount val="6"/>
                <c:pt idx="0">
                  <c:v>75.8</c:v>
                </c:pt>
                <c:pt idx="1">
                  <c:v>83.5</c:v>
                </c:pt>
                <c:pt idx="2">
                  <c:v>75.5</c:v>
                </c:pt>
                <c:pt idx="3">
                  <c:v>69</c:v>
                </c:pt>
                <c:pt idx="4">
                  <c:v>85.600000000000009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1C8-4397-BBD4-C9D6C067BFEE}"/>
            </c:ext>
          </c:extLst>
        </c:ser>
        <c:ser>
          <c:idx val="121"/>
          <c:order val="21"/>
          <c:tx>
            <c:strRef>
              <c:f>雷达图1!$B$23</c:f>
              <c:strCache>
                <c:ptCount val="1"/>
                <c:pt idx="0">
                  <c:v>R. STERLING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雷达图1!$F$23:$K$23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87</c:v>
                </c:pt>
                <c:pt idx="2">
                  <c:v>71</c:v>
                </c:pt>
                <c:pt idx="3">
                  <c:v>84</c:v>
                </c:pt>
                <c:pt idx="4">
                  <c:v>74.099999999999994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1C8-4397-BBD4-C9D6C067BFEE}"/>
            </c:ext>
          </c:extLst>
        </c:ser>
        <c:ser>
          <c:idx val="122"/>
          <c:order val="22"/>
          <c:tx>
            <c:strRef>
              <c:f>雷达图1!$B$24</c:f>
              <c:strCache>
                <c:ptCount val="1"/>
                <c:pt idx="0">
                  <c:v>EDERSON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雷达图1!$F$24:$K$24</c:f>
              <c:numCache>
                <c:formatCode>General</c:formatCode>
                <c:ptCount val="6"/>
                <c:pt idx="0">
                  <c:v>66.400000000000006</c:v>
                </c:pt>
                <c:pt idx="1">
                  <c:v>71.5</c:v>
                </c:pt>
                <c:pt idx="2">
                  <c:v>87.5</c:v>
                </c:pt>
                <c:pt idx="3">
                  <c:v>78</c:v>
                </c:pt>
                <c:pt idx="4">
                  <c:v>68.399999999999991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C8-4397-BBD4-C9D6C067BFEE}"/>
            </c:ext>
          </c:extLst>
        </c:ser>
        <c:ser>
          <c:idx val="123"/>
          <c:order val="23"/>
          <c:tx>
            <c:strRef>
              <c:f>雷达图1!$B$25</c:f>
              <c:strCache>
                <c:ptCount val="1"/>
                <c:pt idx="0">
                  <c:v>S. MANÉ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雷达图1!$F$25:$K$25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89</c:v>
                </c:pt>
                <c:pt idx="2">
                  <c:v>80.5</c:v>
                </c:pt>
                <c:pt idx="3">
                  <c:v>83.5</c:v>
                </c:pt>
                <c:pt idx="4">
                  <c:v>71.2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1C8-4397-BBD4-C9D6C067BFEE}"/>
            </c:ext>
          </c:extLst>
        </c:ser>
        <c:ser>
          <c:idx val="124"/>
          <c:order val="24"/>
          <c:tx>
            <c:strRef>
              <c:f>雷达图1!$B$26</c:f>
              <c:strCache>
                <c:ptCount val="1"/>
                <c:pt idx="0">
                  <c:v>M. TER STEGEN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雷达图1!$F$26:$K$26</c:f>
              <c:numCache>
                <c:formatCode>General</c:formatCode>
                <c:ptCount val="6"/>
                <c:pt idx="0">
                  <c:v>64</c:v>
                </c:pt>
                <c:pt idx="1">
                  <c:v>67</c:v>
                </c:pt>
                <c:pt idx="2">
                  <c:v>85</c:v>
                </c:pt>
                <c:pt idx="3">
                  <c:v>78</c:v>
                </c:pt>
                <c:pt idx="4">
                  <c:v>67.5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1C8-4397-BBD4-C9D6C067BFEE}"/>
            </c:ext>
          </c:extLst>
        </c:ser>
        <c:ser>
          <c:idx val="125"/>
          <c:order val="25"/>
          <c:tx>
            <c:strRef>
              <c:f>雷达图1!$B$27</c:f>
              <c:strCache>
                <c:ptCount val="1"/>
                <c:pt idx="0">
                  <c:v>K. BENZEMA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雷达图1!$F$27:$K$27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89</c:v>
                </c:pt>
                <c:pt idx="2">
                  <c:v>80.5</c:v>
                </c:pt>
                <c:pt idx="3">
                  <c:v>77.5</c:v>
                </c:pt>
                <c:pt idx="4">
                  <c:v>71.7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1C8-4397-BBD4-C9D6C067BFEE}"/>
            </c:ext>
          </c:extLst>
        </c:ser>
        <c:ser>
          <c:idx val="126"/>
          <c:order val="26"/>
          <c:tx>
            <c:strRef>
              <c:f>雷达图1!$B$28</c:f>
              <c:strCache>
                <c:ptCount val="1"/>
                <c:pt idx="0">
                  <c:v>DAVID SILVA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雷达图1!$F$28:$K$28</c:f>
              <c:numCache>
                <c:formatCode>General</c:formatCode>
                <c:ptCount val="6"/>
                <c:pt idx="0">
                  <c:v>82.6</c:v>
                </c:pt>
                <c:pt idx="1">
                  <c:v>91</c:v>
                </c:pt>
                <c:pt idx="2">
                  <c:v>72</c:v>
                </c:pt>
                <c:pt idx="3">
                  <c:v>77.5</c:v>
                </c:pt>
                <c:pt idx="4">
                  <c:v>75.8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1C8-4397-BBD4-C9D6C067BFEE}"/>
            </c:ext>
          </c:extLst>
        </c:ser>
        <c:ser>
          <c:idx val="127"/>
          <c:order val="27"/>
          <c:tx>
            <c:strRef>
              <c:f>雷达图1!$B$29</c:f>
              <c:strCache>
                <c:ptCount val="1"/>
                <c:pt idx="0">
                  <c:v>E. CAVANI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雷达图1!$F$29:$K$29</c:f>
              <c:numCache>
                <c:formatCode>General</c:formatCode>
                <c:ptCount val="6"/>
                <c:pt idx="0">
                  <c:v>80</c:v>
                </c:pt>
                <c:pt idx="1">
                  <c:v>80.5</c:v>
                </c:pt>
                <c:pt idx="2">
                  <c:v>87</c:v>
                </c:pt>
                <c:pt idx="3">
                  <c:v>82</c:v>
                </c:pt>
                <c:pt idx="4">
                  <c:v>71.199999999999989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1C8-4397-BBD4-C9D6C067BFEE}"/>
            </c:ext>
          </c:extLst>
        </c:ser>
        <c:ser>
          <c:idx val="128"/>
          <c:order val="28"/>
          <c:tx>
            <c:strRef>
              <c:f>雷达图1!$B$30</c:f>
              <c:strCache>
                <c:ptCount val="1"/>
                <c:pt idx="0">
                  <c:v>T. KROOS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雷达图1!$F$30:$K$30</c:f>
              <c:numCache>
                <c:formatCode>General</c:formatCode>
                <c:ptCount val="6"/>
                <c:pt idx="0">
                  <c:v>83.199999999999989</c:v>
                </c:pt>
                <c:pt idx="1">
                  <c:v>86</c:v>
                </c:pt>
                <c:pt idx="2">
                  <c:v>75.5</c:v>
                </c:pt>
                <c:pt idx="3">
                  <c:v>78.5</c:v>
                </c:pt>
                <c:pt idx="4">
                  <c:v>78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1C8-4397-BBD4-C9D6C067BFEE}"/>
            </c:ext>
          </c:extLst>
        </c:ser>
        <c:ser>
          <c:idx val="129"/>
          <c:order val="29"/>
          <c:tx>
            <c:strRef>
              <c:f>雷达图1!$B$31</c:f>
              <c:strCache>
                <c:ptCount val="1"/>
                <c:pt idx="0">
                  <c:v>P. AUBAMEYANG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雷达图1!$F$31:$K$31</c:f>
              <c:numCache>
                <c:formatCode>General</c:formatCode>
                <c:ptCount val="6"/>
                <c:pt idx="0">
                  <c:v>81.2</c:v>
                </c:pt>
                <c:pt idx="1">
                  <c:v>82</c:v>
                </c:pt>
                <c:pt idx="2">
                  <c:v>81.5</c:v>
                </c:pt>
                <c:pt idx="3">
                  <c:v>89.5</c:v>
                </c:pt>
                <c:pt idx="4">
                  <c:v>67.399999999999991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1C8-4397-BBD4-C9D6C067BFEE}"/>
            </c:ext>
          </c:extLst>
        </c:ser>
        <c:ser>
          <c:idx val="130"/>
          <c:order val="30"/>
          <c:tx>
            <c:strRef>
              <c:f>雷达图1!$B$32</c:f>
              <c:strCache>
                <c:ptCount val="1"/>
                <c:pt idx="0">
                  <c:v>C. ERIKSEN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雷达图1!$F$32:$K$32</c:f>
              <c:numCache>
                <c:formatCode>General</c:formatCode>
                <c:ptCount val="6"/>
                <c:pt idx="0">
                  <c:v>85.4</c:v>
                </c:pt>
                <c:pt idx="1">
                  <c:v>88</c:v>
                </c:pt>
                <c:pt idx="2">
                  <c:v>72</c:v>
                </c:pt>
                <c:pt idx="3">
                  <c:v>79.5</c:v>
                </c:pt>
                <c:pt idx="4">
                  <c:v>74.300000000000011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1C8-4397-BBD4-C9D6C067BFEE}"/>
            </c:ext>
          </c:extLst>
        </c:ser>
        <c:ser>
          <c:idx val="131"/>
          <c:order val="31"/>
          <c:tx>
            <c:strRef>
              <c:f>雷达图1!$B$33</c:f>
              <c:strCache>
                <c:ptCount val="1"/>
                <c:pt idx="0">
                  <c:v>THIAGO A.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雷达图1!$F$33:$K$33</c:f>
              <c:numCache>
                <c:formatCode>General</c:formatCode>
                <c:ptCount val="6"/>
                <c:pt idx="0">
                  <c:v>82.2</c:v>
                </c:pt>
                <c:pt idx="1">
                  <c:v>91.5</c:v>
                </c:pt>
                <c:pt idx="2">
                  <c:v>76</c:v>
                </c:pt>
                <c:pt idx="3">
                  <c:v>80.5</c:v>
                </c:pt>
                <c:pt idx="4">
                  <c:v>72.5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1C8-4397-BBD4-C9D6C067BFEE}"/>
            </c:ext>
          </c:extLst>
        </c:ser>
        <c:ser>
          <c:idx val="132"/>
          <c:order val="32"/>
          <c:tx>
            <c:strRef>
              <c:f>雷达图1!$B$34</c:f>
              <c:strCache>
                <c:ptCount val="1"/>
                <c:pt idx="0">
                  <c:v>P. POGBA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雷达图1!$F$34:$K$34</c:f>
              <c:numCache>
                <c:formatCode>General</c:formatCode>
                <c:ptCount val="6"/>
                <c:pt idx="0">
                  <c:v>82.40000000000002</c:v>
                </c:pt>
                <c:pt idx="1">
                  <c:v>86.5</c:v>
                </c:pt>
                <c:pt idx="2">
                  <c:v>84.5</c:v>
                </c:pt>
                <c:pt idx="3">
                  <c:v>82</c:v>
                </c:pt>
                <c:pt idx="4">
                  <c:v>75.7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1C8-4397-BBD4-C9D6C067BFEE}"/>
            </c:ext>
          </c:extLst>
        </c:ser>
        <c:ser>
          <c:idx val="133"/>
          <c:order val="33"/>
          <c:tx>
            <c:strRef>
              <c:f>雷达图1!$B$35</c:f>
              <c:strCache>
                <c:ptCount val="1"/>
                <c:pt idx="0">
                  <c:v>N. KANTÉ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雷达图1!$F$35:$K$35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81</c:v>
                </c:pt>
                <c:pt idx="2">
                  <c:v>76.5</c:v>
                </c:pt>
                <c:pt idx="3">
                  <c:v>72</c:v>
                </c:pt>
                <c:pt idx="4">
                  <c:v>90.9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1C8-4397-BBD4-C9D6C067BFEE}"/>
            </c:ext>
          </c:extLst>
        </c:ser>
        <c:ser>
          <c:idx val="134"/>
          <c:order val="34"/>
          <c:tx>
            <c:strRef>
              <c:f>雷达图1!$B$36</c:f>
              <c:strCache>
                <c:ptCount val="1"/>
                <c:pt idx="0">
                  <c:v>K. KOULIBALY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雷达图1!$F$36:$K$36</c:f>
              <c:numCache>
                <c:formatCode>General</c:formatCode>
                <c:ptCount val="6"/>
                <c:pt idx="0">
                  <c:v>67.599999999999994</c:v>
                </c:pt>
                <c:pt idx="1">
                  <c:v>73.5</c:v>
                </c:pt>
                <c:pt idx="2">
                  <c:v>77.5</c:v>
                </c:pt>
                <c:pt idx="3">
                  <c:v>71</c:v>
                </c:pt>
                <c:pt idx="4">
                  <c:v>83.699999999999989</c:v>
                </c:pt>
                <c:pt idx="5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1C8-4397-BBD4-C9D6C067BFEE}"/>
            </c:ext>
          </c:extLst>
        </c:ser>
        <c:ser>
          <c:idx val="135"/>
          <c:order val="35"/>
          <c:tx>
            <c:strRef>
              <c:f>雷达图1!$B$37</c:f>
              <c:strCache>
                <c:ptCount val="1"/>
                <c:pt idx="0">
                  <c:v>BERNARDO SILVA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雷达图1!$F$37:$K$37</c:f>
              <c:numCache>
                <c:formatCode>General</c:formatCode>
                <c:ptCount val="6"/>
                <c:pt idx="0">
                  <c:v>83.000000000000014</c:v>
                </c:pt>
                <c:pt idx="1">
                  <c:v>92.5</c:v>
                </c:pt>
                <c:pt idx="2">
                  <c:v>72.5</c:v>
                </c:pt>
                <c:pt idx="3">
                  <c:v>81</c:v>
                </c:pt>
                <c:pt idx="4">
                  <c:v>72.300000000000011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1C8-4397-BBD4-C9D6C067BFEE}"/>
            </c:ext>
          </c:extLst>
        </c:ser>
        <c:ser>
          <c:idx val="136"/>
          <c:order val="36"/>
          <c:tx>
            <c:strRef>
              <c:f>雷达图1!$B$38</c:f>
              <c:strCache>
                <c:ptCount val="1"/>
                <c:pt idx="0">
                  <c:v>H. LLORIS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雷达图1!$F$38:$K$38</c:f>
              <c:numCache>
                <c:formatCode>General</c:formatCode>
                <c:ptCount val="6"/>
                <c:pt idx="0">
                  <c:v>58.000000000000007</c:v>
                </c:pt>
                <c:pt idx="1">
                  <c:v>52.5</c:v>
                </c:pt>
                <c:pt idx="2">
                  <c:v>81</c:v>
                </c:pt>
                <c:pt idx="3">
                  <c:v>73.2</c:v>
                </c:pt>
                <c:pt idx="4">
                  <c:v>62.500000000000007</c:v>
                </c:pt>
                <c:pt idx="5">
                  <c:v>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1C8-4397-BBD4-C9D6C067BFEE}"/>
            </c:ext>
          </c:extLst>
        </c:ser>
        <c:ser>
          <c:idx val="137"/>
          <c:order val="37"/>
          <c:tx>
            <c:strRef>
              <c:f>雷达图1!$B$39</c:f>
              <c:strCache>
                <c:ptCount val="1"/>
                <c:pt idx="0">
                  <c:v>G. CHIELLINI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雷达图1!$F$39:$K$39</c:f>
              <c:numCache>
                <c:formatCode>General</c:formatCode>
                <c:ptCount val="6"/>
                <c:pt idx="0">
                  <c:v>69.2</c:v>
                </c:pt>
                <c:pt idx="1">
                  <c:v>71.5</c:v>
                </c:pt>
                <c:pt idx="2">
                  <c:v>83</c:v>
                </c:pt>
                <c:pt idx="3">
                  <c:v>74</c:v>
                </c:pt>
                <c:pt idx="4">
                  <c:v>81.8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1C8-4397-BBD4-C9D6C067BFEE}"/>
            </c:ext>
          </c:extLst>
        </c:ser>
        <c:ser>
          <c:idx val="138"/>
          <c:order val="38"/>
          <c:tx>
            <c:strRef>
              <c:f>雷达图1!$B$40</c:f>
              <c:strCache>
                <c:ptCount val="1"/>
                <c:pt idx="0">
                  <c:v>S. HANDANOVIČ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雷达图1!$F$40:$K$40</c:f>
              <c:numCache>
                <c:formatCode>General</c:formatCode>
                <c:ptCount val="6"/>
                <c:pt idx="0">
                  <c:v>57.6</c:v>
                </c:pt>
                <c:pt idx="1">
                  <c:v>57.5</c:v>
                </c:pt>
                <c:pt idx="2">
                  <c:v>86.5</c:v>
                </c:pt>
                <c:pt idx="3">
                  <c:v>73.599999999999994</c:v>
                </c:pt>
                <c:pt idx="4">
                  <c:v>60.2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1C8-4397-BBD4-C9D6C067BFEE}"/>
            </c:ext>
          </c:extLst>
        </c:ser>
        <c:ser>
          <c:idx val="139"/>
          <c:order val="39"/>
          <c:tx>
            <c:strRef>
              <c:f>雷达图1!$B$41</c:f>
              <c:strCache>
                <c:ptCount val="1"/>
                <c:pt idx="0">
                  <c:v>D. GODÍN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雷达图1!$F$41:$K$41</c:f>
              <c:numCache>
                <c:formatCode>General</c:formatCode>
                <c:ptCount val="6"/>
                <c:pt idx="0">
                  <c:v>69.400000000000006</c:v>
                </c:pt>
                <c:pt idx="1">
                  <c:v>68.5</c:v>
                </c:pt>
                <c:pt idx="2">
                  <c:v>81</c:v>
                </c:pt>
                <c:pt idx="3">
                  <c:v>67.5</c:v>
                </c:pt>
                <c:pt idx="4">
                  <c:v>82.300000000000011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1C8-4397-BBD4-C9D6C067BFEE}"/>
            </c:ext>
          </c:extLst>
        </c:ser>
        <c:ser>
          <c:idx val="140"/>
          <c:order val="40"/>
          <c:tx>
            <c:strRef>
              <c:f>雷达图1!$B$42</c:f>
              <c:strCache>
                <c:ptCount val="1"/>
                <c:pt idx="0">
                  <c:v>G. BALE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雷达图1!$F$42:$K$42</c:f>
              <c:numCache>
                <c:formatCode>General</c:formatCode>
                <c:ptCount val="6"/>
                <c:pt idx="0">
                  <c:v>80.399999999999991</c:v>
                </c:pt>
                <c:pt idx="1">
                  <c:v>87</c:v>
                </c:pt>
                <c:pt idx="2">
                  <c:v>87</c:v>
                </c:pt>
                <c:pt idx="3">
                  <c:v>85.5</c:v>
                </c:pt>
                <c:pt idx="4">
                  <c:v>71.599999999999994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1C8-4397-BBD4-C9D6C067BFEE}"/>
            </c:ext>
          </c:extLst>
        </c:ser>
        <c:ser>
          <c:idx val="141"/>
          <c:order val="41"/>
          <c:tx>
            <c:strRef>
              <c:f>雷达图1!$B$43</c:f>
              <c:strCache>
                <c:ptCount val="1"/>
                <c:pt idx="0">
                  <c:v>I. RAKITIĆ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雷达图1!$F$43:$K$43</c:f>
              <c:numCache>
                <c:formatCode>General</c:formatCode>
                <c:ptCount val="6"/>
                <c:pt idx="0">
                  <c:v>84</c:v>
                </c:pt>
                <c:pt idx="1">
                  <c:v>84.5</c:v>
                </c:pt>
                <c:pt idx="2">
                  <c:v>75</c:v>
                </c:pt>
                <c:pt idx="3">
                  <c:v>80.5</c:v>
                </c:pt>
                <c:pt idx="4">
                  <c:v>76.7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1C8-4397-BBD4-C9D6C067BFEE}"/>
            </c:ext>
          </c:extLst>
        </c:ser>
        <c:ser>
          <c:idx val="142"/>
          <c:order val="42"/>
          <c:tx>
            <c:strRef>
              <c:f>雷达图1!$B$44</c:f>
              <c:strCache>
                <c:ptCount val="1"/>
                <c:pt idx="0">
                  <c:v>M. PJANIĆ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雷达图1!$F$44:$K$44</c:f>
              <c:numCache>
                <c:formatCode>General</c:formatCode>
                <c:ptCount val="6"/>
                <c:pt idx="0">
                  <c:v>81</c:v>
                </c:pt>
                <c:pt idx="1">
                  <c:v>86.5</c:v>
                </c:pt>
                <c:pt idx="2">
                  <c:v>73.5</c:v>
                </c:pt>
                <c:pt idx="3">
                  <c:v>79.5</c:v>
                </c:pt>
                <c:pt idx="4">
                  <c:v>78.099999999999994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1C8-4397-BBD4-C9D6C067BFEE}"/>
            </c:ext>
          </c:extLst>
        </c:ser>
        <c:ser>
          <c:idx val="143"/>
          <c:order val="43"/>
          <c:tx>
            <c:strRef>
              <c:f>雷达图1!$B$45</c:f>
              <c:strCache>
                <c:ptCount val="1"/>
                <c:pt idx="0">
                  <c:v>JORDI ALBA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雷达图1!$F$45:$K$45</c:f>
              <c:numCache>
                <c:formatCode>General</c:formatCode>
                <c:ptCount val="6"/>
                <c:pt idx="0">
                  <c:v>78.600000000000009</c:v>
                </c:pt>
                <c:pt idx="1">
                  <c:v>82</c:v>
                </c:pt>
                <c:pt idx="2">
                  <c:v>72</c:v>
                </c:pt>
                <c:pt idx="3">
                  <c:v>84.5</c:v>
                </c:pt>
                <c:pt idx="4">
                  <c:v>77.3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1C8-4397-BBD4-C9D6C067BFEE}"/>
            </c:ext>
          </c:extLst>
        </c:ser>
        <c:ser>
          <c:idx val="144"/>
          <c:order val="44"/>
          <c:tx>
            <c:strRef>
              <c:f>雷达图1!$B$46</c:f>
              <c:strCache>
                <c:ptCount val="1"/>
                <c:pt idx="0">
                  <c:v>A. LACAZETTE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雷达图1!$F$46:$K$46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86</c:v>
                </c:pt>
                <c:pt idx="2">
                  <c:v>80</c:v>
                </c:pt>
                <c:pt idx="3">
                  <c:v>81</c:v>
                </c:pt>
                <c:pt idx="4">
                  <c:v>69.899999999999991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1C8-4397-BBD4-C9D6C067BFEE}"/>
            </c:ext>
          </c:extLst>
        </c:ser>
        <c:ser>
          <c:idx val="145"/>
          <c:order val="45"/>
          <c:tx>
            <c:strRef>
              <c:f>雷达图1!$B$47</c:f>
              <c:strCache>
                <c:ptCount val="1"/>
                <c:pt idx="0">
                  <c:v>P. COUTINHO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雷达图1!$F$47:$K$47</c:f>
              <c:numCache>
                <c:formatCode>General</c:formatCode>
                <c:ptCount val="6"/>
                <c:pt idx="0">
                  <c:v>83.600000000000009</c:v>
                </c:pt>
                <c:pt idx="1">
                  <c:v>92</c:v>
                </c:pt>
                <c:pt idx="2">
                  <c:v>75.5</c:v>
                </c:pt>
                <c:pt idx="3">
                  <c:v>83.5</c:v>
                </c:pt>
                <c:pt idx="4">
                  <c:v>71.2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1C8-4397-BBD4-C9D6C067BFEE}"/>
            </c:ext>
          </c:extLst>
        </c:ser>
        <c:ser>
          <c:idx val="146"/>
          <c:order val="46"/>
          <c:tx>
            <c:strRef>
              <c:f>雷达图1!$B$48</c:f>
              <c:strCache>
                <c:ptCount val="1"/>
                <c:pt idx="0">
                  <c:v>R. VARANE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雷达图1!$F$48:$K$48</c:f>
              <c:numCache>
                <c:formatCode>General</c:formatCode>
                <c:ptCount val="6"/>
                <c:pt idx="0">
                  <c:v>72.600000000000009</c:v>
                </c:pt>
                <c:pt idx="1">
                  <c:v>74.5</c:v>
                </c:pt>
                <c:pt idx="2">
                  <c:v>80.5</c:v>
                </c:pt>
                <c:pt idx="3">
                  <c:v>74.5</c:v>
                </c:pt>
                <c:pt idx="4">
                  <c:v>83.5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1C8-4397-BBD4-C9D6C067BFEE}"/>
            </c:ext>
          </c:extLst>
        </c:ser>
        <c:ser>
          <c:idx val="147"/>
          <c:order val="47"/>
          <c:tx>
            <c:strRef>
              <c:f>雷达图1!$B$49</c:f>
              <c:strCache>
                <c:ptCount val="1"/>
                <c:pt idx="0">
                  <c:v>T. COURTOIS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雷达图1!$F$49:$K$49</c:f>
              <c:numCache>
                <c:formatCode>General</c:formatCode>
                <c:ptCount val="6"/>
                <c:pt idx="0">
                  <c:v>57</c:v>
                </c:pt>
                <c:pt idx="1">
                  <c:v>51.5</c:v>
                </c:pt>
                <c:pt idx="2">
                  <c:v>79.5</c:v>
                </c:pt>
                <c:pt idx="3">
                  <c:v>74.8</c:v>
                </c:pt>
                <c:pt idx="4">
                  <c:v>70.099999999999994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1C8-4397-BBD4-C9D6C067BFEE}"/>
            </c:ext>
          </c:extLst>
        </c:ser>
        <c:ser>
          <c:idx val="148"/>
          <c:order val="48"/>
          <c:tx>
            <c:strRef>
              <c:f>雷达图1!$B$50</c:f>
              <c:strCache>
                <c:ptCount val="1"/>
                <c:pt idx="0">
                  <c:v>M. REUS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雷达图1!$F$50:$K$50</c:f>
              <c:numCache>
                <c:formatCode>General</c:formatCode>
                <c:ptCount val="6"/>
                <c:pt idx="0">
                  <c:v>83.4</c:v>
                </c:pt>
                <c:pt idx="1">
                  <c:v>88.5</c:v>
                </c:pt>
                <c:pt idx="2">
                  <c:v>82</c:v>
                </c:pt>
                <c:pt idx="3">
                  <c:v>86.5</c:v>
                </c:pt>
                <c:pt idx="4">
                  <c:v>70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1C8-4397-BBD4-C9D6C067BFEE}"/>
            </c:ext>
          </c:extLst>
        </c:ser>
        <c:ser>
          <c:idx val="149"/>
          <c:order val="49"/>
          <c:tx>
            <c:strRef>
              <c:f>雷达图1!$B$51</c:f>
              <c:strCache>
                <c:ptCount val="1"/>
                <c:pt idx="0">
                  <c:v>M. VERRATTI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雷达图1!$F$51:$K$51</c:f>
              <c:numCache>
                <c:formatCode>General</c:formatCode>
                <c:ptCount val="6"/>
                <c:pt idx="0">
                  <c:v>78.800000000000011</c:v>
                </c:pt>
                <c:pt idx="1">
                  <c:v>89.5</c:v>
                </c:pt>
                <c:pt idx="2">
                  <c:v>68.5</c:v>
                </c:pt>
                <c:pt idx="3">
                  <c:v>76.5</c:v>
                </c:pt>
                <c:pt idx="4">
                  <c:v>79.8</c:v>
                </c:pt>
                <c:pt idx="5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1C8-4397-BBD4-C9D6C067B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 algn="ctr">
              <a:defRPr lang="zh-CN" altLang="en-US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雷达图1!$B$52</c:f>
              <c:strCache>
                <c:ptCount val="1"/>
                <c:pt idx="0">
                  <c:v>P. DYBALA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雷达图1!$F$52:$K$52</c:f>
              <c:numCache>
                <c:formatCode>General</c:formatCode>
                <c:ptCount val="6"/>
                <c:pt idx="0">
                  <c:v>83.8</c:v>
                </c:pt>
                <c:pt idx="1">
                  <c:v>88.5</c:v>
                </c:pt>
                <c:pt idx="2">
                  <c:v>76.5</c:v>
                </c:pt>
                <c:pt idx="3">
                  <c:v>84</c:v>
                </c:pt>
                <c:pt idx="4">
                  <c:v>71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D-4563-8835-DD70F5C40245}"/>
            </c:ext>
          </c:extLst>
        </c:ser>
        <c:ser>
          <c:idx val="101"/>
          <c:order val="1"/>
          <c:tx>
            <c:strRef>
              <c:f>雷达图1!$B$53</c:f>
              <c:strCache>
                <c:ptCount val="1"/>
                <c:pt idx="0">
                  <c:v>SAÚL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雷达图1!$F$53:$K$53</c:f>
              <c:numCache>
                <c:formatCode>General</c:formatCode>
                <c:ptCount val="6"/>
                <c:pt idx="0">
                  <c:v>78.2</c:v>
                </c:pt>
                <c:pt idx="1">
                  <c:v>86</c:v>
                </c:pt>
                <c:pt idx="2">
                  <c:v>77</c:v>
                </c:pt>
                <c:pt idx="3">
                  <c:v>75.5</c:v>
                </c:pt>
                <c:pt idx="4">
                  <c:v>78.2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D-4563-8835-DD70F5C40245}"/>
            </c:ext>
          </c:extLst>
        </c:ser>
        <c:ser>
          <c:idx val="102"/>
          <c:order val="2"/>
          <c:tx>
            <c:strRef>
              <c:f>雷达图1!$B$54</c:f>
              <c:strCache>
                <c:ptCount val="1"/>
                <c:pt idx="0">
                  <c:v>ROBERTO FIRMINO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雷达图1!$F$54:$K$54</c:f>
              <c:numCache>
                <c:formatCode>General</c:formatCode>
                <c:ptCount val="6"/>
                <c:pt idx="0">
                  <c:v>77</c:v>
                </c:pt>
                <c:pt idx="1">
                  <c:v>86</c:v>
                </c:pt>
                <c:pt idx="2">
                  <c:v>81</c:v>
                </c:pt>
                <c:pt idx="3">
                  <c:v>80</c:v>
                </c:pt>
                <c:pt idx="4">
                  <c:v>72.7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2D-4563-8835-DD70F5C40245}"/>
            </c:ext>
          </c:extLst>
        </c:ser>
        <c:ser>
          <c:idx val="103"/>
          <c:order val="3"/>
          <c:tx>
            <c:strRef>
              <c:f>雷达图1!$B$55</c:f>
              <c:strCache>
                <c:ptCount val="1"/>
                <c:pt idx="0">
                  <c:v>J. KIMMICH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雷达图1!$F$55:$K$55</c:f>
              <c:numCache>
                <c:formatCode>General</c:formatCode>
                <c:ptCount val="6"/>
                <c:pt idx="0">
                  <c:v>79.399999999999991</c:v>
                </c:pt>
                <c:pt idx="1">
                  <c:v>81</c:v>
                </c:pt>
                <c:pt idx="2">
                  <c:v>80.5</c:v>
                </c:pt>
                <c:pt idx="3">
                  <c:v>81</c:v>
                </c:pt>
                <c:pt idx="4">
                  <c:v>80.599999999999994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2D-4563-8835-DD70F5C40245}"/>
            </c:ext>
          </c:extLst>
        </c:ser>
        <c:ser>
          <c:idx val="104"/>
          <c:order val="4"/>
          <c:tx>
            <c:strRef>
              <c:f>雷达图1!$B$56</c:f>
              <c:strCache>
                <c:ptCount val="1"/>
                <c:pt idx="0">
                  <c:v>M. ŠKRINIAR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雷达图1!$F$56:$K$56</c:f>
              <c:numCache>
                <c:formatCode>General</c:formatCode>
                <c:ptCount val="6"/>
                <c:pt idx="0">
                  <c:v>69.600000000000009</c:v>
                </c:pt>
                <c:pt idx="1">
                  <c:v>67</c:v>
                </c:pt>
                <c:pt idx="2">
                  <c:v>82</c:v>
                </c:pt>
                <c:pt idx="3">
                  <c:v>67</c:v>
                </c:pt>
                <c:pt idx="4">
                  <c:v>83.9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2D-4563-8835-DD70F5C40245}"/>
            </c:ext>
          </c:extLst>
        </c:ser>
        <c:ser>
          <c:idx val="105"/>
          <c:order val="5"/>
          <c:tx>
            <c:strRef>
              <c:f>雷达图1!$B$57</c:f>
              <c:strCache>
                <c:ptCount val="1"/>
                <c:pt idx="0">
                  <c:v>FERNANDINHO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雷达图1!$F$57:$K$57</c:f>
              <c:numCache>
                <c:formatCode>General</c:formatCode>
                <c:ptCount val="6"/>
                <c:pt idx="0">
                  <c:v>76</c:v>
                </c:pt>
                <c:pt idx="1">
                  <c:v>79.5</c:v>
                </c:pt>
                <c:pt idx="2">
                  <c:v>82</c:v>
                </c:pt>
                <c:pt idx="3">
                  <c:v>72</c:v>
                </c:pt>
                <c:pt idx="4">
                  <c:v>83.699999999999989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2D-4563-8835-DD70F5C40245}"/>
            </c:ext>
          </c:extLst>
        </c:ser>
        <c:ser>
          <c:idx val="106"/>
          <c:order val="6"/>
          <c:tx>
            <c:strRef>
              <c:f>雷达图1!$B$58</c:f>
              <c:strCache>
                <c:ptCount val="1"/>
                <c:pt idx="0">
                  <c:v>J. VERTONGHEN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雷达图1!$F$58:$K$58</c:f>
              <c:numCache>
                <c:formatCode>General</c:formatCode>
                <c:ptCount val="6"/>
                <c:pt idx="0">
                  <c:v>76</c:v>
                </c:pt>
                <c:pt idx="1">
                  <c:v>74.5</c:v>
                </c:pt>
                <c:pt idx="2">
                  <c:v>83.5</c:v>
                </c:pt>
                <c:pt idx="3">
                  <c:v>67</c:v>
                </c:pt>
                <c:pt idx="4">
                  <c:v>79.099999999999994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2D-4563-8835-DD70F5C40245}"/>
            </c:ext>
          </c:extLst>
        </c:ser>
        <c:ser>
          <c:idx val="107"/>
          <c:order val="7"/>
          <c:tx>
            <c:strRef>
              <c:f>雷达图1!$B$59</c:f>
              <c:strCache>
                <c:ptCount val="1"/>
                <c:pt idx="0">
                  <c:v>MARCELO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雷达图1!$F$59:$K$59</c:f>
              <c:numCache>
                <c:formatCode>General</c:formatCode>
                <c:ptCount val="6"/>
                <c:pt idx="0">
                  <c:v>82</c:v>
                </c:pt>
                <c:pt idx="1">
                  <c:v>86.5</c:v>
                </c:pt>
                <c:pt idx="2">
                  <c:v>76.5</c:v>
                </c:pt>
                <c:pt idx="3">
                  <c:v>84.5</c:v>
                </c:pt>
                <c:pt idx="4">
                  <c:v>75.8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2D-4563-8835-DD70F5C40245}"/>
            </c:ext>
          </c:extLst>
        </c:ser>
        <c:ser>
          <c:idx val="108"/>
          <c:order val="8"/>
          <c:tx>
            <c:strRef>
              <c:f>雷达图1!$B$60</c:f>
              <c:strCache>
                <c:ptCount val="1"/>
                <c:pt idx="0">
                  <c:v>A. VIDAL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雷达图1!$F$60:$K$60</c:f>
              <c:numCache>
                <c:formatCode>General</c:formatCode>
                <c:ptCount val="6"/>
                <c:pt idx="0">
                  <c:v>77.8</c:v>
                </c:pt>
                <c:pt idx="1">
                  <c:v>80</c:v>
                </c:pt>
                <c:pt idx="2">
                  <c:v>85</c:v>
                </c:pt>
                <c:pt idx="3">
                  <c:v>78.5</c:v>
                </c:pt>
                <c:pt idx="4">
                  <c:v>83.3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2D-4563-8835-DD70F5C40245}"/>
            </c:ext>
          </c:extLst>
        </c:ser>
        <c:ser>
          <c:idx val="109"/>
          <c:order val="9"/>
          <c:tx>
            <c:strRef>
              <c:f>雷达图1!$B$61</c:f>
              <c:strCache>
                <c:ptCount val="1"/>
                <c:pt idx="0">
                  <c:v>Á. DI MARÍA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雷达图1!$F$61:$K$61</c:f>
              <c:numCache>
                <c:formatCode>General</c:formatCode>
                <c:ptCount val="6"/>
                <c:pt idx="0">
                  <c:v>86</c:v>
                </c:pt>
                <c:pt idx="1">
                  <c:v>87</c:v>
                </c:pt>
                <c:pt idx="2">
                  <c:v>73</c:v>
                </c:pt>
                <c:pt idx="3">
                  <c:v>86.5</c:v>
                </c:pt>
                <c:pt idx="4">
                  <c:v>69.2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2D-4563-8835-DD70F5C40245}"/>
            </c:ext>
          </c:extLst>
        </c:ser>
        <c:ser>
          <c:idx val="110"/>
          <c:order val="10"/>
          <c:tx>
            <c:strRef>
              <c:f>雷达图1!$B$62</c:f>
              <c:strCache>
                <c:ptCount val="1"/>
                <c:pt idx="0">
                  <c:v>E. DŽEKO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雷达图1!$F$62:$K$62</c:f>
              <c:numCache>
                <c:formatCode>General</c:formatCode>
                <c:ptCount val="6"/>
                <c:pt idx="0">
                  <c:v>73.600000000000009</c:v>
                </c:pt>
                <c:pt idx="1">
                  <c:v>81</c:v>
                </c:pt>
                <c:pt idx="2">
                  <c:v>78.5</c:v>
                </c:pt>
                <c:pt idx="3">
                  <c:v>73</c:v>
                </c:pt>
                <c:pt idx="4">
                  <c:v>72.599999999999994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2D-4563-8835-DD70F5C40245}"/>
            </c:ext>
          </c:extLst>
        </c:ser>
        <c:ser>
          <c:idx val="111"/>
          <c:order val="11"/>
          <c:tx>
            <c:strRef>
              <c:f>雷达图1!$B$63</c:f>
              <c:strCache>
                <c:ptCount val="1"/>
                <c:pt idx="0">
                  <c:v>T. ALDERWEIRELD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雷达图1!$F$63:$K$63</c:f>
              <c:numCache>
                <c:formatCode>General</c:formatCode>
                <c:ptCount val="6"/>
                <c:pt idx="0">
                  <c:v>73.599999999999994</c:v>
                </c:pt>
                <c:pt idx="1">
                  <c:v>71.5</c:v>
                </c:pt>
                <c:pt idx="2">
                  <c:v>84</c:v>
                </c:pt>
                <c:pt idx="3">
                  <c:v>68.5</c:v>
                </c:pt>
                <c:pt idx="4">
                  <c:v>80.199999999999989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2D-4563-8835-DD70F5C40245}"/>
            </c:ext>
          </c:extLst>
        </c:ser>
        <c:ser>
          <c:idx val="112"/>
          <c:order val="12"/>
          <c:tx>
            <c:strRef>
              <c:f>雷达图1!$B$64</c:f>
              <c:strCache>
                <c:ptCount val="1"/>
                <c:pt idx="0">
                  <c:v>THIAGO SILVA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雷达图1!$F$64:$K$64</c:f>
              <c:numCache>
                <c:formatCode>General</c:formatCode>
                <c:ptCount val="6"/>
                <c:pt idx="0">
                  <c:v>72.800000000000011</c:v>
                </c:pt>
                <c:pt idx="1">
                  <c:v>73</c:v>
                </c:pt>
                <c:pt idx="2">
                  <c:v>84</c:v>
                </c:pt>
                <c:pt idx="3">
                  <c:v>70.5</c:v>
                </c:pt>
                <c:pt idx="4">
                  <c:v>80.800000000000011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2D-4563-8835-DD70F5C40245}"/>
            </c:ext>
          </c:extLst>
        </c:ser>
        <c:ser>
          <c:idx val="113"/>
          <c:order val="13"/>
          <c:tx>
            <c:strRef>
              <c:f>雷达图1!$B$65</c:f>
              <c:strCache>
                <c:ptCount val="1"/>
                <c:pt idx="0">
                  <c:v>T. MÜLLER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雷达图1!$F$65:$K$65</c:f>
              <c:numCache>
                <c:formatCode>General</c:formatCode>
                <c:ptCount val="6"/>
                <c:pt idx="0">
                  <c:v>79.2</c:v>
                </c:pt>
                <c:pt idx="1">
                  <c:v>81.5</c:v>
                </c:pt>
                <c:pt idx="2">
                  <c:v>82.5</c:v>
                </c:pt>
                <c:pt idx="3">
                  <c:v>81.5</c:v>
                </c:pt>
                <c:pt idx="4">
                  <c:v>74.5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62D-4563-8835-DD70F5C40245}"/>
            </c:ext>
          </c:extLst>
        </c:ser>
        <c:ser>
          <c:idx val="114"/>
          <c:order val="14"/>
          <c:tx>
            <c:strRef>
              <c:f>雷达图1!$B$66</c:f>
              <c:strCache>
                <c:ptCount val="1"/>
                <c:pt idx="0">
                  <c:v>W. SZCZĘSNY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雷达图1!$F$66:$K$66</c:f>
              <c:numCache>
                <c:formatCode>General</c:formatCode>
                <c:ptCount val="6"/>
                <c:pt idx="0">
                  <c:v>61.2</c:v>
                </c:pt>
                <c:pt idx="1">
                  <c:v>61.5</c:v>
                </c:pt>
                <c:pt idx="2">
                  <c:v>78.5</c:v>
                </c:pt>
                <c:pt idx="3">
                  <c:v>75</c:v>
                </c:pt>
                <c:pt idx="4">
                  <c:v>63.300000000000004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62D-4563-8835-DD70F5C40245}"/>
            </c:ext>
          </c:extLst>
        </c:ser>
        <c:ser>
          <c:idx val="115"/>
          <c:order val="15"/>
          <c:tx>
            <c:strRef>
              <c:f>雷达图1!$B$67</c:f>
              <c:strCache>
                <c:ptCount val="1"/>
                <c:pt idx="0">
                  <c:v>C. IMMOBILE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雷达图1!$F$67:$K$67</c:f>
              <c:numCache>
                <c:formatCode>General</c:formatCode>
                <c:ptCount val="6"/>
                <c:pt idx="0">
                  <c:v>75.2</c:v>
                </c:pt>
                <c:pt idx="1">
                  <c:v>78</c:v>
                </c:pt>
                <c:pt idx="2">
                  <c:v>83.5</c:v>
                </c:pt>
                <c:pt idx="3">
                  <c:v>80.5</c:v>
                </c:pt>
                <c:pt idx="4">
                  <c:v>73.399999999999991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62D-4563-8835-DD70F5C40245}"/>
            </c:ext>
          </c:extLst>
        </c:ser>
        <c:ser>
          <c:idx val="116"/>
          <c:order val="16"/>
          <c:tx>
            <c:strRef>
              <c:f>雷达图1!$B$68</c:f>
              <c:strCache>
                <c:ptCount val="1"/>
                <c:pt idx="0">
                  <c:v>KOKE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雷达图1!$F$68:$K$68</c:f>
              <c:numCache>
                <c:formatCode>General</c:formatCode>
                <c:ptCount val="6"/>
                <c:pt idx="0">
                  <c:v>81.8</c:v>
                </c:pt>
                <c:pt idx="1">
                  <c:v>85</c:v>
                </c:pt>
                <c:pt idx="2">
                  <c:v>74.5</c:v>
                </c:pt>
                <c:pt idx="3">
                  <c:v>78</c:v>
                </c:pt>
                <c:pt idx="4">
                  <c:v>75.8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2D-4563-8835-DD70F5C40245}"/>
            </c:ext>
          </c:extLst>
        </c:ser>
        <c:ser>
          <c:idx val="117"/>
          <c:order val="17"/>
          <c:tx>
            <c:strRef>
              <c:f>雷达图1!$B$69</c:f>
              <c:strCache>
                <c:ptCount val="1"/>
                <c:pt idx="0">
                  <c:v>D. ALABA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雷达图1!$F$69:$K$69</c:f>
              <c:numCache>
                <c:formatCode>General</c:formatCode>
                <c:ptCount val="6"/>
                <c:pt idx="0">
                  <c:v>82.4</c:v>
                </c:pt>
                <c:pt idx="1">
                  <c:v>84.5</c:v>
                </c:pt>
                <c:pt idx="2">
                  <c:v>80</c:v>
                </c:pt>
                <c:pt idx="3">
                  <c:v>85.5</c:v>
                </c:pt>
                <c:pt idx="4">
                  <c:v>74.5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62D-4563-8835-DD70F5C40245}"/>
            </c:ext>
          </c:extLst>
        </c:ser>
        <c:ser>
          <c:idx val="118"/>
          <c:order val="18"/>
          <c:tx>
            <c:strRef>
              <c:f>雷达图1!$B$70</c:f>
              <c:strCache>
                <c:ptCount val="1"/>
                <c:pt idx="0">
                  <c:v>J. RODRÍGUEZ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雷达图1!$F$70:$K$70</c:f>
              <c:numCache>
                <c:formatCode>General</c:formatCode>
                <c:ptCount val="6"/>
                <c:pt idx="0">
                  <c:v>85.4</c:v>
                </c:pt>
                <c:pt idx="1">
                  <c:v>86.5</c:v>
                </c:pt>
                <c:pt idx="2">
                  <c:v>75</c:v>
                </c:pt>
                <c:pt idx="3">
                  <c:v>79</c:v>
                </c:pt>
                <c:pt idx="4">
                  <c:v>69.5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62D-4563-8835-DD70F5C40245}"/>
            </c:ext>
          </c:extLst>
        </c:ser>
        <c:ser>
          <c:idx val="119"/>
          <c:order val="19"/>
          <c:tx>
            <c:strRef>
              <c:f>雷达图1!$B$71</c:f>
              <c:strCache>
                <c:ptCount val="1"/>
                <c:pt idx="0">
                  <c:v>ISCO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雷达图1!$F$71:$K$71</c:f>
              <c:numCache>
                <c:formatCode>General</c:formatCode>
                <c:ptCount val="6"/>
                <c:pt idx="0">
                  <c:v>80</c:v>
                </c:pt>
                <c:pt idx="1">
                  <c:v>93.5</c:v>
                </c:pt>
                <c:pt idx="2">
                  <c:v>69</c:v>
                </c:pt>
                <c:pt idx="3">
                  <c:v>79</c:v>
                </c:pt>
                <c:pt idx="4">
                  <c:v>69.400000000000006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62D-4563-8835-DD70F5C40245}"/>
            </c:ext>
          </c:extLst>
        </c:ser>
        <c:ser>
          <c:idx val="120"/>
          <c:order val="20"/>
          <c:tx>
            <c:strRef>
              <c:f>雷达图1!$B$72</c:f>
              <c:strCache>
                <c:ptCount val="1"/>
                <c:pt idx="0">
                  <c:v>CASEMIRO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雷达图1!$F$72:$K$72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75.5</c:v>
                </c:pt>
                <c:pt idx="2">
                  <c:v>84.5</c:v>
                </c:pt>
                <c:pt idx="3">
                  <c:v>73</c:v>
                </c:pt>
                <c:pt idx="4">
                  <c:v>82.7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62D-4563-8835-DD70F5C40245}"/>
            </c:ext>
          </c:extLst>
        </c:ser>
        <c:ser>
          <c:idx val="121"/>
          <c:order val="21"/>
          <c:tx>
            <c:strRef>
              <c:f>雷达图1!$B$73</c:f>
              <c:strCache>
                <c:ptCount val="1"/>
                <c:pt idx="0">
                  <c:v>SON HEUNG-MIN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雷达图1!$F$73:$K$73</c:f>
              <c:numCache>
                <c:formatCode>General</c:formatCode>
                <c:ptCount val="6"/>
                <c:pt idx="0">
                  <c:v>79.599999999999994</c:v>
                </c:pt>
                <c:pt idx="1">
                  <c:v>86.5</c:v>
                </c:pt>
                <c:pt idx="2">
                  <c:v>74</c:v>
                </c:pt>
                <c:pt idx="3">
                  <c:v>84.5</c:v>
                </c:pt>
                <c:pt idx="4">
                  <c:v>71.100000000000009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62D-4563-8835-DD70F5C40245}"/>
            </c:ext>
          </c:extLst>
        </c:ser>
        <c:ser>
          <c:idx val="122"/>
          <c:order val="22"/>
          <c:tx>
            <c:strRef>
              <c:f>雷达图1!$B$74</c:f>
              <c:strCache>
                <c:ptCount val="1"/>
                <c:pt idx="0">
                  <c:v>B. LENO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雷达图1!$F$74:$K$74</c:f>
              <c:numCache>
                <c:formatCode>General</c:formatCode>
                <c:ptCount val="6"/>
                <c:pt idx="0">
                  <c:v>56.8</c:v>
                </c:pt>
                <c:pt idx="1">
                  <c:v>53</c:v>
                </c:pt>
                <c:pt idx="2">
                  <c:v>82.5</c:v>
                </c:pt>
                <c:pt idx="3">
                  <c:v>72.8</c:v>
                </c:pt>
                <c:pt idx="4">
                  <c:v>59.4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62D-4563-8835-DD70F5C40245}"/>
            </c:ext>
          </c:extLst>
        </c:ser>
        <c:ser>
          <c:idx val="123"/>
          <c:order val="23"/>
          <c:tx>
            <c:strRef>
              <c:f>雷达图1!$B$75</c:f>
              <c:strCache>
                <c:ptCount val="1"/>
                <c:pt idx="0">
                  <c:v>S. UMTITI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雷达图1!$F$75:$K$75</c:f>
              <c:numCache>
                <c:formatCode>General</c:formatCode>
                <c:ptCount val="6"/>
                <c:pt idx="0">
                  <c:v>70.600000000000009</c:v>
                </c:pt>
                <c:pt idx="1">
                  <c:v>71</c:v>
                </c:pt>
                <c:pt idx="2">
                  <c:v>84</c:v>
                </c:pt>
                <c:pt idx="3">
                  <c:v>73.5</c:v>
                </c:pt>
                <c:pt idx="4">
                  <c:v>81.199999999999989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62D-4563-8835-DD70F5C40245}"/>
            </c:ext>
          </c:extLst>
        </c:ser>
        <c:ser>
          <c:idx val="124"/>
          <c:order val="24"/>
          <c:tx>
            <c:strRef>
              <c:f>雷达图1!$B$76</c:f>
              <c:strCache>
                <c:ptCount val="1"/>
                <c:pt idx="0">
                  <c:v>MARQUINHOS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雷达图1!$F$76:$K$76</c:f>
              <c:numCache>
                <c:formatCode>General</c:formatCode>
                <c:ptCount val="6"/>
                <c:pt idx="0">
                  <c:v>73.2</c:v>
                </c:pt>
                <c:pt idx="1">
                  <c:v>77.5</c:v>
                </c:pt>
                <c:pt idx="2">
                  <c:v>82</c:v>
                </c:pt>
                <c:pt idx="3">
                  <c:v>80</c:v>
                </c:pt>
                <c:pt idx="4">
                  <c:v>82.7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62D-4563-8835-DD70F5C40245}"/>
            </c:ext>
          </c:extLst>
        </c:ser>
        <c:ser>
          <c:idx val="125"/>
          <c:order val="25"/>
          <c:tx>
            <c:strRef>
              <c:f>雷达图1!$B$77</c:f>
              <c:strCache>
                <c:ptCount val="1"/>
                <c:pt idx="0">
                  <c:v>L. INSIGNE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雷达图1!$F$77:$K$77</c:f>
              <c:numCache>
                <c:formatCode>General</c:formatCode>
                <c:ptCount val="6"/>
                <c:pt idx="0">
                  <c:v>85.6</c:v>
                </c:pt>
                <c:pt idx="1">
                  <c:v>88</c:v>
                </c:pt>
                <c:pt idx="2">
                  <c:v>69</c:v>
                </c:pt>
                <c:pt idx="3">
                  <c:v>85</c:v>
                </c:pt>
                <c:pt idx="4">
                  <c:v>70.8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62D-4563-8835-DD70F5C40245}"/>
            </c:ext>
          </c:extLst>
        </c:ser>
        <c:ser>
          <c:idx val="126"/>
          <c:order val="26"/>
          <c:tx>
            <c:strRef>
              <c:f>雷达图1!$B$78</c:f>
              <c:strCache>
                <c:ptCount val="1"/>
                <c:pt idx="0">
                  <c:v>M. ICARDI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雷达图1!$F$78:$K$78</c:f>
              <c:numCache>
                <c:formatCode>General</c:formatCode>
                <c:ptCount val="6"/>
                <c:pt idx="0">
                  <c:v>73.399999999999991</c:v>
                </c:pt>
                <c:pt idx="1">
                  <c:v>78.5</c:v>
                </c:pt>
                <c:pt idx="2">
                  <c:v>88</c:v>
                </c:pt>
                <c:pt idx="3">
                  <c:v>78</c:v>
                </c:pt>
                <c:pt idx="4">
                  <c:v>67.8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62D-4563-8835-DD70F5C40245}"/>
            </c:ext>
          </c:extLst>
        </c:ser>
        <c:ser>
          <c:idx val="127"/>
          <c:order val="27"/>
          <c:tx>
            <c:strRef>
              <c:f>雷达图1!$B$79</c:f>
              <c:strCache>
                <c:ptCount val="1"/>
                <c:pt idx="0">
                  <c:v>KEPA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雷达图1!$F$79:$K$79</c:f>
              <c:numCache>
                <c:formatCode>General</c:formatCode>
                <c:ptCount val="6"/>
                <c:pt idx="0">
                  <c:v>58</c:v>
                </c:pt>
                <c:pt idx="1">
                  <c:v>52.5</c:v>
                </c:pt>
                <c:pt idx="2">
                  <c:v>78</c:v>
                </c:pt>
                <c:pt idx="3">
                  <c:v>73.8</c:v>
                </c:pt>
                <c:pt idx="4">
                  <c:v>59.5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62D-4563-8835-DD70F5C40245}"/>
            </c:ext>
          </c:extLst>
        </c:ser>
        <c:ser>
          <c:idx val="128"/>
          <c:order val="28"/>
          <c:tx>
            <c:strRef>
              <c:f>雷达图1!$B$80</c:f>
              <c:strCache>
                <c:ptCount val="1"/>
                <c:pt idx="0">
                  <c:v>A. LAPORTE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雷达图1!$F$80:$K$80</c:f>
              <c:numCache>
                <c:formatCode>General</c:formatCode>
                <c:ptCount val="6"/>
                <c:pt idx="0">
                  <c:v>71.600000000000009</c:v>
                </c:pt>
                <c:pt idx="1">
                  <c:v>71</c:v>
                </c:pt>
                <c:pt idx="2">
                  <c:v>81.5</c:v>
                </c:pt>
                <c:pt idx="3">
                  <c:v>70.5</c:v>
                </c:pt>
                <c:pt idx="4">
                  <c:v>80.300000000000011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62D-4563-8835-DD70F5C40245}"/>
            </c:ext>
          </c:extLst>
        </c:ser>
        <c:ser>
          <c:idx val="129"/>
          <c:order val="29"/>
          <c:tx>
            <c:strRef>
              <c:f>雷达图1!$B$81</c:f>
              <c:strCache>
                <c:ptCount val="1"/>
                <c:pt idx="0">
                  <c:v>L. SANÉ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雷达图1!$F$81:$K$81</c:f>
              <c:numCache>
                <c:formatCode>General</c:formatCode>
                <c:ptCount val="6"/>
                <c:pt idx="0">
                  <c:v>83.000000000000014</c:v>
                </c:pt>
                <c:pt idx="1">
                  <c:v>85.5</c:v>
                </c:pt>
                <c:pt idx="2">
                  <c:v>74</c:v>
                </c:pt>
                <c:pt idx="3">
                  <c:v>88</c:v>
                </c:pt>
                <c:pt idx="4">
                  <c:v>68.599999999999994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62D-4563-8835-DD70F5C40245}"/>
            </c:ext>
          </c:extLst>
        </c:ser>
        <c:ser>
          <c:idx val="130"/>
          <c:order val="30"/>
          <c:tx>
            <c:strRef>
              <c:f>雷达图1!$B$82</c:f>
              <c:strCache>
                <c:ptCount val="1"/>
                <c:pt idx="0">
                  <c:v>H. MAGUIRE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雷达图1!$F$82:$K$82</c:f>
              <c:numCache>
                <c:formatCode>General</c:formatCode>
                <c:ptCount val="6"/>
                <c:pt idx="0">
                  <c:v>68</c:v>
                </c:pt>
                <c:pt idx="1">
                  <c:v>75.5</c:v>
                </c:pt>
                <c:pt idx="2">
                  <c:v>78.5</c:v>
                </c:pt>
                <c:pt idx="3">
                  <c:v>64</c:v>
                </c:pt>
                <c:pt idx="4">
                  <c:v>82.6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62D-4563-8835-DD70F5C40245}"/>
            </c:ext>
          </c:extLst>
        </c:ser>
        <c:ser>
          <c:idx val="131"/>
          <c:order val="31"/>
          <c:tx>
            <c:strRef>
              <c:f>雷达图1!$B$83</c:f>
              <c:strCache>
                <c:ptCount val="1"/>
                <c:pt idx="0">
                  <c:v>S. M. SAVIĆ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雷达图1!$F$83:$K$83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87.5</c:v>
                </c:pt>
                <c:pt idx="2">
                  <c:v>83.5</c:v>
                </c:pt>
                <c:pt idx="3">
                  <c:v>78.5</c:v>
                </c:pt>
                <c:pt idx="4">
                  <c:v>74.800000000000011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62D-4563-8835-DD70F5C40245}"/>
            </c:ext>
          </c:extLst>
        </c:ser>
        <c:ser>
          <c:idx val="132"/>
          <c:order val="32"/>
          <c:tx>
            <c:strRef>
              <c:f>雷达图1!$B$84</c:f>
              <c:strCache>
                <c:ptCount val="1"/>
                <c:pt idx="0">
                  <c:v>O. DEMBÉLÉ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雷达图1!$F$84:$K$84</c:f>
              <c:numCache>
                <c:formatCode>General</c:formatCode>
                <c:ptCount val="6"/>
                <c:pt idx="0">
                  <c:v>78.2</c:v>
                </c:pt>
                <c:pt idx="1">
                  <c:v>88</c:v>
                </c:pt>
                <c:pt idx="2">
                  <c:v>72</c:v>
                </c:pt>
                <c:pt idx="3">
                  <c:v>87</c:v>
                </c:pt>
                <c:pt idx="4">
                  <c:v>69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62D-4563-8835-DD70F5C40245}"/>
            </c:ext>
          </c:extLst>
        </c:ser>
        <c:ser>
          <c:idx val="133"/>
          <c:order val="33"/>
          <c:tx>
            <c:strRef>
              <c:f>雷达图1!$B$85</c:f>
              <c:strCache>
                <c:ptCount val="1"/>
                <c:pt idx="0">
                  <c:v>M. DE LIGT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雷达图1!$F$85:$K$85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75</c:v>
                </c:pt>
                <c:pt idx="2">
                  <c:v>85.5</c:v>
                </c:pt>
                <c:pt idx="3">
                  <c:v>70</c:v>
                </c:pt>
                <c:pt idx="4">
                  <c:v>81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62D-4563-8835-DD70F5C40245}"/>
            </c:ext>
          </c:extLst>
        </c:ser>
        <c:ser>
          <c:idx val="134"/>
          <c:order val="34"/>
          <c:tx>
            <c:strRef>
              <c:f>雷达图1!$B$86</c:f>
              <c:strCache>
                <c:ptCount val="1"/>
                <c:pt idx="0">
                  <c:v>B. MATUIDI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雷达图1!$F$86:$K$86</c:f>
              <c:numCache>
                <c:formatCode>General</c:formatCode>
                <c:ptCount val="6"/>
                <c:pt idx="0">
                  <c:v>75.599999999999994</c:v>
                </c:pt>
                <c:pt idx="1">
                  <c:v>78</c:v>
                </c:pt>
                <c:pt idx="2">
                  <c:v>80.5</c:v>
                </c:pt>
                <c:pt idx="3">
                  <c:v>77.5</c:v>
                </c:pt>
                <c:pt idx="4">
                  <c:v>83.2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62D-4563-8835-DD70F5C40245}"/>
            </c:ext>
          </c:extLst>
        </c:ser>
        <c:ser>
          <c:idx val="135"/>
          <c:order val="35"/>
          <c:tx>
            <c:strRef>
              <c:f>雷达图1!$B$87</c:f>
              <c:strCache>
                <c:ptCount val="1"/>
                <c:pt idx="0">
                  <c:v>L. BONUCCI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雷达图1!$F$87:$K$87</c:f>
              <c:numCache>
                <c:formatCode>General</c:formatCode>
                <c:ptCount val="6"/>
                <c:pt idx="0">
                  <c:v>74.400000000000006</c:v>
                </c:pt>
                <c:pt idx="1">
                  <c:v>73.5</c:v>
                </c:pt>
                <c:pt idx="2">
                  <c:v>81</c:v>
                </c:pt>
                <c:pt idx="3">
                  <c:v>69.5</c:v>
                </c:pt>
                <c:pt idx="4">
                  <c:v>80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62D-4563-8835-DD70F5C40245}"/>
            </c:ext>
          </c:extLst>
        </c:ser>
        <c:ser>
          <c:idx val="136"/>
          <c:order val="36"/>
          <c:tx>
            <c:strRef>
              <c:f>雷达图1!$B$88</c:f>
              <c:strCache>
                <c:ptCount val="1"/>
                <c:pt idx="0">
                  <c:v>JAVI MARTÍNEZ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雷达图1!$F$88:$K$88</c:f>
              <c:numCache>
                <c:formatCode>General</c:formatCode>
                <c:ptCount val="6"/>
                <c:pt idx="0">
                  <c:v>73.599999999999994</c:v>
                </c:pt>
                <c:pt idx="1">
                  <c:v>79.5</c:v>
                </c:pt>
                <c:pt idx="2">
                  <c:v>80</c:v>
                </c:pt>
                <c:pt idx="3">
                  <c:v>67</c:v>
                </c:pt>
                <c:pt idx="4">
                  <c:v>79.8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62D-4563-8835-DD70F5C40245}"/>
            </c:ext>
          </c:extLst>
        </c:ser>
        <c:ser>
          <c:idx val="137"/>
          <c:order val="37"/>
          <c:tx>
            <c:strRef>
              <c:f>雷达图1!$B$89</c:f>
              <c:strCache>
                <c:ptCount val="1"/>
                <c:pt idx="0">
                  <c:v>DAVID LUIZ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雷达图1!$F$89:$K$89</c:f>
              <c:numCache>
                <c:formatCode>General</c:formatCode>
                <c:ptCount val="6"/>
                <c:pt idx="0">
                  <c:v>75.600000000000009</c:v>
                </c:pt>
                <c:pt idx="1">
                  <c:v>76.5</c:v>
                </c:pt>
                <c:pt idx="2">
                  <c:v>84</c:v>
                </c:pt>
                <c:pt idx="3">
                  <c:v>73.5</c:v>
                </c:pt>
                <c:pt idx="4">
                  <c:v>75.7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62D-4563-8835-DD70F5C40245}"/>
            </c:ext>
          </c:extLst>
        </c:ser>
        <c:ser>
          <c:idx val="138"/>
          <c:order val="38"/>
          <c:tx>
            <c:strRef>
              <c:f>雷达图1!$B$90</c:f>
              <c:strCache>
                <c:ptCount val="1"/>
                <c:pt idx="0">
                  <c:v>AZPILICUETA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雷达图1!$F$90:$K$90</c:f>
              <c:numCache>
                <c:formatCode>General</c:formatCode>
                <c:ptCount val="6"/>
                <c:pt idx="0">
                  <c:v>74</c:v>
                </c:pt>
                <c:pt idx="1">
                  <c:v>74.5</c:v>
                </c:pt>
                <c:pt idx="2">
                  <c:v>74.5</c:v>
                </c:pt>
                <c:pt idx="3">
                  <c:v>74</c:v>
                </c:pt>
                <c:pt idx="4">
                  <c:v>85.5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62D-4563-8835-DD70F5C40245}"/>
            </c:ext>
          </c:extLst>
        </c:ser>
        <c:ser>
          <c:idx val="139"/>
          <c:order val="39"/>
          <c:tx>
            <c:strRef>
              <c:f>雷达图1!$B$91</c:f>
              <c:strCache>
                <c:ptCount val="1"/>
                <c:pt idx="0">
                  <c:v>SOKRATIS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雷达图1!$F$91:$K$91</c:f>
              <c:numCache>
                <c:formatCode>General</c:formatCode>
                <c:ptCount val="6"/>
                <c:pt idx="0">
                  <c:v>63.800000000000004</c:v>
                </c:pt>
                <c:pt idx="1">
                  <c:v>63.5</c:v>
                </c:pt>
                <c:pt idx="2">
                  <c:v>84</c:v>
                </c:pt>
                <c:pt idx="3">
                  <c:v>68</c:v>
                </c:pt>
                <c:pt idx="4">
                  <c:v>81</c:v>
                </c:pt>
                <c:pt idx="5">
                  <c:v>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62D-4563-8835-DD70F5C40245}"/>
            </c:ext>
          </c:extLst>
        </c:ser>
        <c:ser>
          <c:idx val="140"/>
          <c:order val="40"/>
          <c:tx>
            <c:strRef>
              <c:f>雷达图1!$B$92</c:f>
              <c:strCache>
                <c:ptCount val="1"/>
                <c:pt idx="0">
                  <c:v>A. SÁNCHEZ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雷达图1!$F$92:$K$92</c:f>
              <c:numCache>
                <c:formatCode>General</c:formatCode>
                <c:ptCount val="6"/>
                <c:pt idx="0">
                  <c:v>79.8</c:v>
                </c:pt>
                <c:pt idx="1">
                  <c:v>84.5</c:v>
                </c:pt>
                <c:pt idx="2">
                  <c:v>85.5</c:v>
                </c:pt>
                <c:pt idx="3">
                  <c:v>80</c:v>
                </c:pt>
                <c:pt idx="4">
                  <c:v>74.400000000000006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62D-4563-8835-DD70F5C40245}"/>
            </c:ext>
          </c:extLst>
        </c:ser>
        <c:ser>
          <c:idx val="141"/>
          <c:order val="41"/>
          <c:tx>
            <c:strRef>
              <c:f>雷达图1!$B$93</c:f>
              <c:strCache>
                <c:ptCount val="1"/>
                <c:pt idx="0">
                  <c:v>DIEGO COSTA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雷达图1!$F$93:$K$93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78.5</c:v>
                </c:pt>
                <c:pt idx="2">
                  <c:v>82.5</c:v>
                </c:pt>
                <c:pt idx="3">
                  <c:v>75.5</c:v>
                </c:pt>
                <c:pt idx="4">
                  <c:v>75.599999999999994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62D-4563-8835-DD70F5C40245}"/>
            </c:ext>
          </c:extLst>
        </c:ser>
        <c:ser>
          <c:idx val="142"/>
          <c:order val="42"/>
          <c:tx>
            <c:strRef>
              <c:f>雷达图1!$B$94</c:f>
              <c:strCache>
                <c:ptCount val="1"/>
                <c:pt idx="0">
                  <c:v>A. WITSEL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雷达图1!$F$94:$K$94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82</c:v>
                </c:pt>
                <c:pt idx="2">
                  <c:v>78</c:v>
                </c:pt>
                <c:pt idx="3">
                  <c:v>73.5</c:v>
                </c:pt>
                <c:pt idx="4">
                  <c:v>75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62D-4563-8835-DD70F5C40245}"/>
            </c:ext>
          </c:extLst>
        </c:ser>
        <c:ser>
          <c:idx val="143"/>
          <c:order val="43"/>
          <c:tx>
            <c:strRef>
              <c:f>雷达图1!$B$95</c:f>
              <c:strCache>
                <c:ptCount val="1"/>
                <c:pt idx="0">
                  <c:v>A. RAMSEY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雷达图1!$F$95:$K$95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85</c:v>
                </c:pt>
                <c:pt idx="2">
                  <c:v>76</c:v>
                </c:pt>
                <c:pt idx="3">
                  <c:v>72</c:v>
                </c:pt>
                <c:pt idx="4">
                  <c:v>78.599999999999994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62D-4563-8835-DD70F5C40245}"/>
            </c:ext>
          </c:extLst>
        </c:ser>
        <c:ser>
          <c:idx val="144"/>
          <c:order val="44"/>
          <c:tx>
            <c:strRef>
              <c:f>雷达图1!$B$96</c:f>
              <c:strCache>
                <c:ptCount val="1"/>
                <c:pt idx="0">
                  <c:v>M. ÖZIL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雷达图1!$F$96:$K$96</c:f>
              <c:numCache>
                <c:formatCode>General</c:formatCode>
                <c:ptCount val="6"/>
                <c:pt idx="0">
                  <c:v>83.2</c:v>
                </c:pt>
                <c:pt idx="1">
                  <c:v>89</c:v>
                </c:pt>
                <c:pt idx="2">
                  <c:v>66.5</c:v>
                </c:pt>
                <c:pt idx="3">
                  <c:v>79</c:v>
                </c:pt>
                <c:pt idx="4">
                  <c:v>71.600000000000009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62D-4563-8835-DD70F5C40245}"/>
            </c:ext>
          </c:extLst>
        </c:ser>
        <c:ser>
          <c:idx val="145"/>
          <c:order val="45"/>
          <c:tx>
            <c:strRef>
              <c:f>雷达图1!$B$97</c:f>
              <c:strCache>
                <c:ptCount val="1"/>
                <c:pt idx="0">
                  <c:v>WILLIAN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雷达图1!$F$97:$K$97</c:f>
              <c:numCache>
                <c:formatCode>General</c:formatCode>
                <c:ptCount val="6"/>
                <c:pt idx="0">
                  <c:v>83.2</c:v>
                </c:pt>
                <c:pt idx="1">
                  <c:v>87</c:v>
                </c:pt>
                <c:pt idx="2">
                  <c:v>68</c:v>
                </c:pt>
                <c:pt idx="3">
                  <c:v>86</c:v>
                </c:pt>
                <c:pt idx="4">
                  <c:v>72.400000000000006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62D-4563-8835-DD70F5C40245}"/>
            </c:ext>
          </c:extLst>
        </c:ser>
        <c:ser>
          <c:idx val="146"/>
          <c:order val="46"/>
          <c:tx>
            <c:strRef>
              <c:f>雷达图1!$B$98</c:f>
              <c:strCache>
                <c:ptCount val="1"/>
                <c:pt idx="0">
                  <c:v>D. MERTENS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雷达图1!$F$98:$K$98</c:f>
              <c:numCache>
                <c:formatCode>General</c:formatCode>
                <c:ptCount val="6"/>
                <c:pt idx="0">
                  <c:v>82</c:v>
                </c:pt>
                <c:pt idx="1">
                  <c:v>87.5</c:v>
                </c:pt>
                <c:pt idx="2">
                  <c:v>71.5</c:v>
                </c:pt>
                <c:pt idx="3">
                  <c:v>83.5</c:v>
                </c:pt>
                <c:pt idx="4">
                  <c:v>68.8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62D-4563-8835-DD70F5C40245}"/>
            </c:ext>
          </c:extLst>
        </c:ser>
        <c:ser>
          <c:idx val="147"/>
          <c:order val="47"/>
          <c:tx>
            <c:strRef>
              <c:f>雷达图1!$B$99</c:f>
              <c:strCache>
                <c:ptCount val="1"/>
                <c:pt idx="0">
                  <c:v>K. MANOLAS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雷达图1!$F$99:$K$99</c:f>
              <c:numCache>
                <c:formatCode>General</c:formatCode>
                <c:ptCount val="6"/>
                <c:pt idx="0">
                  <c:v>67</c:v>
                </c:pt>
                <c:pt idx="1">
                  <c:v>65</c:v>
                </c:pt>
                <c:pt idx="2">
                  <c:v>81</c:v>
                </c:pt>
                <c:pt idx="3">
                  <c:v>72</c:v>
                </c:pt>
                <c:pt idx="4">
                  <c:v>82.8</c:v>
                </c:pt>
                <c:pt idx="5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62D-4563-8835-DD70F5C40245}"/>
            </c:ext>
          </c:extLst>
        </c:ser>
        <c:ser>
          <c:idx val="148"/>
          <c:order val="48"/>
          <c:tx>
            <c:strRef>
              <c:f>雷达图1!$B$100</c:f>
              <c:strCache>
                <c:ptCount val="1"/>
                <c:pt idx="0">
                  <c:v>R. LUKAKU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雷达图1!$F$100:$K$100</c:f>
              <c:numCache>
                <c:formatCode>General</c:formatCode>
                <c:ptCount val="6"/>
                <c:pt idx="0">
                  <c:v>78.600000000000009</c:v>
                </c:pt>
                <c:pt idx="1">
                  <c:v>76.5</c:v>
                </c:pt>
                <c:pt idx="2">
                  <c:v>85.5</c:v>
                </c:pt>
                <c:pt idx="3">
                  <c:v>83.5</c:v>
                </c:pt>
                <c:pt idx="4">
                  <c:v>72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62D-4563-8835-DD70F5C40245}"/>
            </c:ext>
          </c:extLst>
        </c:ser>
        <c:ser>
          <c:idx val="149"/>
          <c:order val="49"/>
          <c:tx>
            <c:strRef>
              <c:f>雷达图1!$B$101</c:f>
              <c:strCache>
                <c:ptCount val="1"/>
                <c:pt idx="0">
                  <c:v>J. BOATENG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雷达图1!$F$101:$K$101</c:f>
              <c:numCache>
                <c:formatCode>General</c:formatCode>
                <c:ptCount val="6"/>
                <c:pt idx="0">
                  <c:v>70.400000000000006</c:v>
                </c:pt>
                <c:pt idx="1">
                  <c:v>71</c:v>
                </c:pt>
                <c:pt idx="2">
                  <c:v>82</c:v>
                </c:pt>
                <c:pt idx="3">
                  <c:v>68.5</c:v>
                </c:pt>
                <c:pt idx="4">
                  <c:v>78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62D-4563-8835-DD70F5C40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雷达图1!$B$102</c:f>
              <c:strCache>
                <c:ptCount val="1"/>
                <c:pt idx="0">
                  <c:v>DOUGLAS COSTA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雷达图1!$F$102:$K$102</c:f>
              <c:numCache>
                <c:formatCode>General</c:formatCode>
                <c:ptCount val="6"/>
                <c:pt idx="0">
                  <c:v>82.4</c:v>
                </c:pt>
                <c:pt idx="1">
                  <c:v>89.5</c:v>
                </c:pt>
                <c:pt idx="2">
                  <c:v>74</c:v>
                </c:pt>
                <c:pt idx="3">
                  <c:v>83.5</c:v>
                </c:pt>
                <c:pt idx="4">
                  <c:v>71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2-48C3-AFD9-FD4017D50A45}"/>
            </c:ext>
          </c:extLst>
        </c:ser>
        <c:ser>
          <c:idx val="101"/>
          <c:order val="1"/>
          <c:tx>
            <c:strRef>
              <c:f>雷达图1!$B$103</c:f>
              <c:strCache>
                <c:ptCount val="1"/>
                <c:pt idx="0">
                  <c:v>S. DE VRIJ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雷达图1!$F$103:$K$103</c:f>
              <c:numCache>
                <c:formatCode>General</c:formatCode>
                <c:ptCount val="6"/>
                <c:pt idx="0">
                  <c:v>70.600000000000009</c:v>
                </c:pt>
                <c:pt idx="1">
                  <c:v>74</c:v>
                </c:pt>
                <c:pt idx="2">
                  <c:v>82</c:v>
                </c:pt>
                <c:pt idx="3">
                  <c:v>69</c:v>
                </c:pt>
                <c:pt idx="4">
                  <c:v>80.7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2-48C3-AFD9-FD4017D50A45}"/>
            </c:ext>
          </c:extLst>
        </c:ser>
        <c:ser>
          <c:idx val="102"/>
          <c:order val="2"/>
          <c:tx>
            <c:strRef>
              <c:f>雷达图1!$B$104</c:f>
              <c:strCache>
                <c:ptCount val="1"/>
                <c:pt idx="0">
                  <c:v>K. WALKER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雷达图1!$F$104:$K$104</c:f>
              <c:numCache>
                <c:formatCode>General</c:formatCode>
                <c:ptCount val="6"/>
                <c:pt idx="0">
                  <c:v>76</c:v>
                </c:pt>
                <c:pt idx="1">
                  <c:v>76</c:v>
                </c:pt>
                <c:pt idx="2">
                  <c:v>82.5</c:v>
                </c:pt>
                <c:pt idx="3">
                  <c:v>84</c:v>
                </c:pt>
                <c:pt idx="4">
                  <c:v>76.3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2-48C3-AFD9-FD4017D50A45}"/>
            </c:ext>
          </c:extLst>
        </c:ser>
        <c:ser>
          <c:idx val="103"/>
          <c:order val="3"/>
          <c:tx>
            <c:strRef>
              <c:f>雷达图1!$B$105</c:f>
              <c:strCache>
                <c:ptCount val="1"/>
                <c:pt idx="0">
                  <c:v>A. GÓMEZ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雷达图1!$F$105:$K$105</c:f>
              <c:numCache>
                <c:formatCode>General</c:formatCode>
                <c:ptCount val="6"/>
                <c:pt idx="0">
                  <c:v>84</c:v>
                </c:pt>
                <c:pt idx="1">
                  <c:v>86.5</c:v>
                </c:pt>
                <c:pt idx="2">
                  <c:v>72.5</c:v>
                </c:pt>
                <c:pt idx="3">
                  <c:v>83</c:v>
                </c:pt>
                <c:pt idx="4">
                  <c:v>67.8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92-48C3-AFD9-FD4017D50A45}"/>
            </c:ext>
          </c:extLst>
        </c:ser>
        <c:ser>
          <c:idx val="104"/>
          <c:order val="4"/>
          <c:tx>
            <c:strRef>
              <c:f>雷达图1!$B$106</c:f>
              <c:strCache>
                <c:ptCount val="1"/>
                <c:pt idx="0">
                  <c:v>ALEX SANDRO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雷达图1!$F$106:$K$106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81</c:v>
                </c:pt>
                <c:pt idx="2">
                  <c:v>80</c:v>
                </c:pt>
                <c:pt idx="3">
                  <c:v>81</c:v>
                </c:pt>
                <c:pt idx="4">
                  <c:v>77.5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2-48C3-AFD9-FD4017D50A45}"/>
            </c:ext>
          </c:extLst>
        </c:ser>
        <c:ser>
          <c:idx val="105"/>
          <c:order val="5"/>
          <c:tx>
            <c:strRef>
              <c:f>雷达图1!$B$107</c:f>
              <c:strCache>
                <c:ptCount val="1"/>
                <c:pt idx="0">
                  <c:v>İ. GÜNDOĞAN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雷达图1!$F$107:$K$107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86.5</c:v>
                </c:pt>
                <c:pt idx="2">
                  <c:v>72.5</c:v>
                </c:pt>
                <c:pt idx="3">
                  <c:v>78</c:v>
                </c:pt>
                <c:pt idx="4">
                  <c:v>79.400000000000006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92-48C3-AFD9-FD4017D50A45}"/>
            </c:ext>
          </c:extLst>
        </c:ser>
        <c:ser>
          <c:idx val="106"/>
          <c:order val="6"/>
          <c:tx>
            <c:strRef>
              <c:f>雷达图1!$B$108</c:f>
              <c:strCache>
                <c:ptCount val="1"/>
                <c:pt idx="0">
                  <c:v>F. THAUVIN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雷达图1!$F$108:$K$108</c:f>
              <c:numCache>
                <c:formatCode>General</c:formatCode>
                <c:ptCount val="6"/>
                <c:pt idx="0">
                  <c:v>83.200000000000017</c:v>
                </c:pt>
                <c:pt idx="1">
                  <c:v>86.5</c:v>
                </c:pt>
                <c:pt idx="2">
                  <c:v>77</c:v>
                </c:pt>
                <c:pt idx="3">
                  <c:v>82</c:v>
                </c:pt>
                <c:pt idx="4">
                  <c:v>72.7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92-48C3-AFD9-FD4017D50A45}"/>
            </c:ext>
          </c:extLst>
        </c:ser>
        <c:ser>
          <c:idx val="107"/>
          <c:order val="7"/>
          <c:tx>
            <c:strRef>
              <c:f>雷达图1!$B$109</c:f>
              <c:strCache>
                <c:ptCount val="1"/>
                <c:pt idx="0">
                  <c:v>IAGO ASPAS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雷达图1!$F$109:$K$109</c:f>
              <c:numCache>
                <c:formatCode>General</c:formatCode>
                <c:ptCount val="6"/>
                <c:pt idx="0">
                  <c:v>78.2</c:v>
                </c:pt>
                <c:pt idx="1">
                  <c:v>85.5</c:v>
                </c:pt>
                <c:pt idx="2">
                  <c:v>74</c:v>
                </c:pt>
                <c:pt idx="3">
                  <c:v>79</c:v>
                </c:pt>
                <c:pt idx="4">
                  <c:v>66.5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92-48C3-AFD9-FD4017D50A45}"/>
            </c:ext>
          </c:extLst>
        </c:ser>
        <c:ser>
          <c:idx val="108"/>
          <c:order val="8"/>
          <c:tx>
            <c:strRef>
              <c:f>雷达图1!$B$110</c:f>
              <c:strCache>
                <c:ptCount val="1"/>
                <c:pt idx="0">
                  <c:v>M. DEPAY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雷达图1!$F$110:$K$110</c:f>
              <c:numCache>
                <c:formatCode>General</c:formatCode>
                <c:ptCount val="6"/>
                <c:pt idx="0">
                  <c:v>81.8</c:v>
                </c:pt>
                <c:pt idx="1">
                  <c:v>86.5</c:v>
                </c:pt>
                <c:pt idx="2">
                  <c:v>78</c:v>
                </c:pt>
                <c:pt idx="3">
                  <c:v>87</c:v>
                </c:pt>
                <c:pt idx="4">
                  <c:v>69.099999999999994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92-48C3-AFD9-FD4017D50A45}"/>
            </c:ext>
          </c:extLst>
        </c:ser>
        <c:ser>
          <c:idx val="109"/>
          <c:order val="9"/>
          <c:tx>
            <c:strRef>
              <c:f>雷达图1!$B$111</c:f>
              <c:strCache>
                <c:ptCount val="1"/>
                <c:pt idx="0">
                  <c:v>H. ZIYECH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雷达图1!$F$111:$K$111</c:f>
              <c:numCache>
                <c:formatCode>General</c:formatCode>
                <c:ptCount val="6"/>
                <c:pt idx="0">
                  <c:v>83.200000000000017</c:v>
                </c:pt>
                <c:pt idx="1">
                  <c:v>82.5</c:v>
                </c:pt>
                <c:pt idx="2">
                  <c:v>76.5</c:v>
                </c:pt>
                <c:pt idx="3">
                  <c:v>82.5</c:v>
                </c:pt>
                <c:pt idx="4">
                  <c:v>74.100000000000009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92-48C3-AFD9-FD4017D50A45}"/>
            </c:ext>
          </c:extLst>
        </c:ser>
        <c:ser>
          <c:idx val="110"/>
          <c:order val="10"/>
          <c:tx>
            <c:strRef>
              <c:f>雷达图1!$B$112</c:f>
              <c:strCache>
                <c:ptCount val="1"/>
                <c:pt idx="0">
                  <c:v>A. ROMAGNOLI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雷达图1!$F$112:$K$112</c:f>
              <c:numCache>
                <c:formatCode>General</c:formatCode>
                <c:ptCount val="6"/>
                <c:pt idx="0">
                  <c:v>69.8</c:v>
                </c:pt>
                <c:pt idx="1">
                  <c:v>71</c:v>
                </c:pt>
                <c:pt idx="2">
                  <c:v>80</c:v>
                </c:pt>
                <c:pt idx="3">
                  <c:v>71.5</c:v>
                </c:pt>
                <c:pt idx="4">
                  <c:v>82.399999999999991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92-48C3-AFD9-FD4017D50A45}"/>
            </c:ext>
          </c:extLst>
        </c:ser>
        <c:ser>
          <c:idx val="111"/>
          <c:order val="11"/>
          <c:tx>
            <c:strRef>
              <c:f>雷达图1!$B$113</c:f>
              <c:strCache>
                <c:ptCount val="1"/>
                <c:pt idx="0">
                  <c:v>J. PICKFORD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雷达图1!$F$113:$K$113</c:f>
              <c:numCache>
                <c:formatCode>General</c:formatCode>
                <c:ptCount val="6"/>
                <c:pt idx="0">
                  <c:v>59.8</c:v>
                </c:pt>
                <c:pt idx="1">
                  <c:v>51.5</c:v>
                </c:pt>
                <c:pt idx="2">
                  <c:v>82.5</c:v>
                </c:pt>
                <c:pt idx="3">
                  <c:v>79</c:v>
                </c:pt>
                <c:pt idx="4">
                  <c:v>64.3</c:v>
                </c:pt>
                <c:pt idx="5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792-48C3-AFD9-FD4017D50A45}"/>
            </c:ext>
          </c:extLst>
        </c:ser>
        <c:ser>
          <c:idx val="112"/>
          <c:order val="12"/>
          <c:tx>
            <c:strRef>
              <c:f>雷达图1!$B$114</c:f>
              <c:strCache>
                <c:ptCount val="1"/>
                <c:pt idx="0">
                  <c:v>J. STONES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雷达图1!$F$114:$K$114</c:f>
              <c:numCache>
                <c:formatCode>General</c:formatCode>
                <c:ptCount val="6"/>
                <c:pt idx="0">
                  <c:v>69.599999999999994</c:v>
                </c:pt>
                <c:pt idx="1">
                  <c:v>77</c:v>
                </c:pt>
                <c:pt idx="2">
                  <c:v>78.5</c:v>
                </c:pt>
                <c:pt idx="3">
                  <c:v>72</c:v>
                </c:pt>
                <c:pt idx="4">
                  <c:v>82.8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92-48C3-AFD9-FD4017D50A45}"/>
            </c:ext>
          </c:extLst>
        </c:ser>
        <c:ser>
          <c:idx val="113"/>
          <c:order val="13"/>
          <c:tx>
            <c:strRef>
              <c:f>雷达图1!$B$115</c:f>
              <c:strCache>
                <c:ptCount val="1"/>
                <c:pt idx="0">
                  <c:v>JOÃO CANCELO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雷达图1!$F$115:$K$115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83.5</c:v>
                </c:pt>
                <c:pt idx="2">
                  <c:v>76</c:v>
                </c:pt>
                <c:pt idx="3">
                  <c:v>80</c:v>
                </c:pt>
                <c:pt idx="4">
                  <c:v>77.099999999999994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792-48C3-AFD9-FD4017D50A45}"/>
            </c:ext>
          </c:extLst>
        </c:ser>
        <c:ser>
          <c:idx val="114"/>
          <c:order val="14"/>
          <c:tx>
            <c:strRef>
              <c:f>雷达图1!$B$116</c:f>
              <c:strCache>
                <c:ptCount val="1"/>
                <c:pt idx="0">
                  <c:v>CARVAJAL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雷达图1!$F$116:$K$116</c:f>
              <c:numCache>
                <c:formatCode>General</c:formatCode>
                <c:ptCount val="6"/>
                <c:pt idx="0">
                  <c:v>75.2</c:v>
                </c:pt>
                <c:pt idx="1">
                  <c:v>79.5</c:v>
                </c:pt>
                <c:pt idx="2">
                  <c:v>74.5</c:v>
                </c:pt>
                <c:pt idx="3">
                  <c:v>83</c:v>
                </c:pt>
                <c:pt idx="4">
                  <c:v>81.5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92-48C3-AFD9-FD4017D50A45}"/>
            </c:ext>
          </c:extLst>
        </c:ser>
        <c:ser>
          <c:idx val="115"/>
          <c:order val="15"/>
          <c:tx>
            <c:strRef>
              <c:f>雷达图1!$B$117</c:f>
              <c:strCache>
                <c:ptCount val="1"/>
                <c:pt idx="0">
                  <c:v>J. GIMÉNEZ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雷达图1!$F$117:$K$117</c:f>
              <c:numCache>
                <c:formatCode>General</c:formatCode>
                <c:ptCount val="6"/>
                <c:pt idx="0">
                  <c:v>66.2</c:v>
                </c:pt>
                <c:pt idx="1">
                  <c:v>68</c:v>
                </c:pt>
                <c:pt idx="2">
                  <c:v>85.5</c:v>
                </c:pt>
                <c:pt idx="3">
                  <c:v>69</c:v>
                </c:pt>
                <c:pt idx="4">
                  <c:v>80.599999999999994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792-48C3-AFD9-FD4017D50A45}"/>
            </c:ext>
          </c:extLst>
        </c:ser>
        <c:ser>
          <c:idx val="116"/>
          <c:order val="16"/>
          <c:tx>
            <c:strRef>
              <c:f>雷达图1!$B$118</c:f>
              <c:strCache>
                <c:ptCount val="1"/>
                <c:pt idx="0">
                  <c:v>JORGINHO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雷达图1!$F$118:$K$118</c:f>
              <c:numCache>
                <c:formatCode>General</c:formatCode>
                <c:ptCount val="6"/>
                <c:pt idx="0">
                  <c:v>79.399999999999991</c:v>
                </c:pt>
                <c:pt idx="1">
                  <c:v>81.5</c:v>
                </c:pt>
                <c:pt idx="2">
                  <c:v>71</c:v>
                </c:pt>
                <c:pt idx="3">
                  <c:v>75.5</c:v>
                </c:pt>
                <c:pt idx="4">
                  <c:v>76.8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792-48C3-AFD9-FD4017D50A45}"/>
            </c:ext>
          </c:extLst>
        </c:ser>
        <c:ser>
          <c:idx val="117"/>
          <c:order val="17"/>
          <c:tx>
            <c:strRef>
              <c:f>雷达图1!$B$119</c:f>
              <c:strCache>
                <c:ptCount val="1"/>
                <c:pt idx="0">
                  <c:v>N. FEKIR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雷达图1!$F$119:$K$119</c:f>
              <c:numCache>
                <c:formatCode>General</c:formatCode>
                <c:ptCount val="6"/>
                <c:pt idx="0">
                  <c:v>82.6</c:v>
                </c:pt>
                <c:pt idx="1">
                  <c:v>87.5</c:v>
                </c:pt>
                <c:pt idx="2">
                  <c:v>74.5</c:v>
                </c:pt>
                <c:pt idx="3">
                  <c:v>80</c:v>
                </c:pt>
                <c:pt idx="4">
                  <c:v>70.699999999999989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792-48C3-AFD9-FD4017D50A45}"/>
            </c:ext>
          </c:extLst>
        </c:ser>
        <c:ser>
          <c:idx val="118"/>
          <c:order val="18"/>
          <c:tx>
            <c:strRef>
              <c:f>雷达图1!$B$120</c:f>
              <c:strCache>
                <c:ptCount val="1"/>
                <c:pt idx="0">
                  <c:v>L. GORETZKA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雷达图1!$F$120:$K$120</c:f>
              <c:numCache>
                <c:formatCode>General</c:formatCode>
                <c:ptCount val="6"/>
                <c:pt idx="0">
                  <c:v>78.2</c:v>
                </c:pt>
                <c:pt idx="1">
                  <c:v>84</c:v>
                </c:pt>
                <c:pt idx="2">
                  <c:v>81.5</c:v>
                </c:pt>
                <c:pt idx="3">
                  <c:v>80</c:v>
                </c:pt>
                <c:pt idx="4">
                  <c:v>79.900000000000006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792-48C3-AFD9-FD4017D50A45}"/>
            </c:ext>
          </c:extLst>
        </c:ser>
        <c:ser>
          <c:idx val="119"/>
          <c:order val="19"/>
          <c:tx>
            <c:strRef>
              <c:f>雷达图1!$B$121</c:f>
              <c:strCache>
                <c:ptCount val="1"/>
                <c:pt idx="0">
                  <c:v>BRUNO FERNANDES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雷达图1!$F$121:$K$121</c:f>
              <c:numCache>
                <c:formatCode>General</c:formatCode>
                <c:ptCount val="6"/>
                <c:pt idx="0">
                  <c:v>82.4</c:v>
                </c:pt>
                <c:pt idx="1">
                  <c:v>84</c:v>
                </c:pt>
                <c:pt idx="2">
                  <c:v>75.5</c:v>
                </c:pt>
                <c:pt idx="3">
                  <c:v>81.5</c:v>
                </c:pt>
                <c:pt idx="4">
                  <c:v>75.2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792-48C3-AFD9-FD4017D50A45}"/>
            </c:ext>
          </c:extLst>
        </c:ser>
        <c:ser>
          <c:idx val="120"/>
          <c:order val="20"/>
          <c:tx>
            <c:strRef>
              <c:f>雷达图1!$B$122</c:f>
              <c:strCache>
                <c:ptCount val="1"/>
                <c:pt idx="0">
                  <c:v>R. MAHREZ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雷达图1!$F$122:$K$122</c:f>
              <c:numCache>
                <c:formatCode>General</c:formatCode>
                <c:ptCount val="6"/>
                <c:pt idx="0">
                  <c:v>81.599999999999994</c:v>
                </c:pt>
                <c:pt idx="1">
                  <c:v>89</c:v>
                </c:pt>
                <c:pt idx="2">
                  <c:v>71</c:v>
                </c:pt>
                <c:pt idx="3">
                  <c:v>83.5</c:v>
                </c:pt>
                <c:pt idx="4">
                  <c:v>70.699999999999989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792-48C3-AFD9-FD4017D50A45}"/>
            </c:ext>
          </c:extLst>
        </c:ser>
        <c:ser>
          <c:idx val="121"/>
          <c:order val="21"/>
          <c:tx>
            <c:strRef>
              <c:f>雷达图1!$B$123</c:f>
              <c:strCache>
                <c:ptCount val="1"/>
                <c:pt idx="0">
                  <c:v>FABINHO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雷达图1!$F$123:$K$123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78.5</c:v>
                </c:pt>
                <c:pt idx="2">
                  <c:v>76.5</c:v>
                </c:pt>
                <c:pt idx="3">
                  <c:v>76</c:v>
                </c:pt>
                <c:pt idx="4">
                  <c:v>79.2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792-48C3-AFD9-FD4017D50A45}"/>
            </c:ext>
          </c:extLst>
        </c:ser>
        <c:ser>
          <c:idx val="122"/>
          <c:order val="22"/>
          <c:tx>
            <c:strRef>
              <c:f>雷达图1!$B$124</c:f>
              <c:strCache>
                <c:ptCount val="1"/>
                <c:pt idx="0">
                  <c:v>A. ROBERTSON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雷达图1!$F$124:$K$124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77.5</c:v>
                </c:pt>
                <c:pt idx="2">
                  <c:v>70.5</c:v>
                </c:pt>
                <c:pt idx="3">
                  <c:v>84.5</c:v>
                </c:pt>
                <c:pt idx="4">
                  <c:v>78.599999999999994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792-48C3-AFD9-FD4017D50A45}"/>
            </c:ext>
          </c:extLst>
        </c:ser>
        <c:ser>
          <c:idx val="123"/>
          <c:order val="23"/>
          <c:tx>
            <c:strRef>
              <c:f>雷达图1!$B$125</c:f>
              <c:strCache>
                <c:ptCount val="1"/>
                <c:pt idx="0">
                  <c:v>C. LENGLET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雷达图1!$F$125:$K$125</c:f>
              <c:numCache>
                <c:formatCode>General</c:formatCode>
                <c:ptCount val="6"/>
                <c:pt idx="0">
                  <c:v>69.2</c:v>
                </c:pt>
                <c:pt idx="1">
                  <c:v>70.5</c:v>
                </c:pt>
                <c:pt idx="2">
                  <c:v>83</c:v>
                </c:pt>
                <c:pt idx="3">
                  <c:v>69.5</c:v>
                </c:pt>
                <c:pt idx="4">
                  <c:v>81.7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792-48C3-AFD9-FD4017D50A45}"/>
            </c:ext>
          </c:extLst>
        </c:ser>
        <c:ser>
          <c:idx val="124"/>
          <c:order val="24"/>
          <c:tx>
            <c:strRef>
              <c:f>雷达图1!$B$126</c:f>
              <c:strCache>
                <c:ptCount val="1"/>
                <c:pt idx="0">
                  <c:v>L. HERNANDEZ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雷达图1!$F$126:$K$126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76.5</c:v>
                </c:pt>
                <c:pt idx="2">
                  <c:v>81.5</c:v>
                </c:pt>
                <c:pt idx="3">
                  <c:v>79.5</c:v>
                </c:pt>
                <c:pt idx="4">
                  <c:v>83.1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792-48C3-AFD9-FD4017D50A45}"/>
            </c:ext>
          </c:extLst>
        </c:ser>
        <c:ser>
          <c:idx val="125"/>
          <c:order val="25"/>
          <c:tx>
            <c:strRef>
              <c:f>雷达图1!$B$127</c:f>
              <c:strCache>
                <c:ptCount val="1"/>
                <c:pt idx="0">
                  <c:v>GABRIEL JESUS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雷达图1!$F$127:$K$127</c:f>
              <c:numCache>
                <c:formatCode>General</c:formatCode>
                <c:ptCount val="6"/>
                <c:pt idx="0">
                  <c:v>75.2</c:v>
                </c:pt>
                <c:pt idx="1">
                  <c:v>84.5</c:v>
                </c:pt>
                <c:pt idx="2">
                  <c:v>79.5</c:v>
                </c:pt>
                <c:pt idx="3">
                  <c:v>79.5</c:v>
                </c:pt>
                <c:pt idx="4">
                  <c:v>71.899999999999991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792-48C3-AFD9-FD4017D50A45}"/>
            </c:ext>
          </c:extLst>
        </c:ser>
        <c:ser>
          <c:idx val="126"/>
          <c:order val="26"/>
          <c:tx>
            <c:strRef>
              <c:f>雷达图1!$B$128</c:f>
              <c:strCache>
                <c:ptCount val="1"/>
                <c:pt idx="0">
                  <c:v>G. DONNARUMMA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雷达图1!$F$128:$K$128</c:f>
              <c:numCache>
                <c:formatCode>General</c:formatCode>
                <c:ptCount val="6"/>
                <c:pt idx="0">
                  <c:v>57.8</c:v>
                </c:pt>
                <c:pt idx="1">
                  <c:v>55.5</c:v>
                </c:pt>
                <c:pt idx="2">
                  <c:v>80.5</c:v>
                </c:pt>
                <c:pt idx="3">
                  <c:v>78</c:v>
                </c:pt>
                <c:pt idx="4">
                  <c:v>70.5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792-48C3-AFD9-FD4017D50A45}"/>
            </c:ext>
          </c:extLst>
        </c:ser>
        <c:ser>
          <c:idx val="127"/>
          <c:order val="27"/>
          <c:tx>
            <c:strRef>
              <c:f>雷达图1!$B$129</c:f>
              <c:strCache>
                <c:ptCount val="1"/>
                <c:pt idx="0">
                  <c:v>F. DE JONG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雷达图1!$F$129:$K$129</c:f>
              <c:numCache>
                <c:formatCode>General</c:formatCode>
                <c:ptCount val="6"/>
                <c:pt idx="0">
                  <c:v>78</c:v>
                </c:pt>
                <c:pt idx="1">
                  <c:v>85.5</c:v>
                </c:pt>
                <c:pt idx="2">
                  <c:v>76</c:v>
                </c:pt>
                <c:pt idx="3">
                  <c:v>76</c:v>
                </c:pt>
                <c:pt idx="4">
                  <c:v>76.2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792-48C3-AFD9-FD4017D50A45}"/>
            </c:ext>
          </c:extLst>
        </c:ser>
        <c:ser>
          <c:idx val="128"/>
          <c:order val="28"/>
          <c:tx>
            <c:strRef>
              <c:f>雷达图1!$B$130</c:f>
              <c:strCache>
                <c:ptCount val="1"/>
                <c:pt idx="0">
                  <c:v>RODRI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雷达图1!$F$130:$K$130</c:f>
              <c:numCache>
                <c:formatCode>General</c:formatCode>
                <c:ptCount val="6"/>
                <c:pt idx="0">
                  <c:v>75.8</c:v>
                </c:pt>
                <c:pt idx="1">
                  <c:v>78.5</c:v>
                </c:pt>
                <c:pt idx="2">
                  <c:v>73</c:v>
                </c:pt>
                <c:pt idx="3">
                  <c:v>69</c:v>
                </c:pt>
                <c:pt idx="4">
                  <c:v>81.199999999999989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792-48C3-AFD9-FD4017D50A45}"/>
            </c:ext>
          </c:extLst>
        </c:ser>
        <c:ser>
          <c:idx val="129"/>
          <c:order val="29"/>
          <c:tx>
            <c:strRef>
              <c:f>雷达图1!$B$131</c:f>
              <c:strCache>
                <c:ptCount val="1"/>
                <c:pt idx="0">
                  <c:v>N. SÜLE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雷达图1!$F$131:$K$131</c:f>
              <c:numCache>
                <c:formatCode>General</c:formatCode>
                <c:ptCount val="6"/>
                <c:pt idx="0">
                  <c:v>67.600000000000009</c:v>
                </c:pt>
                <c:pt idx="1">
                  <c:v>68</c:v>
                </c:pt>
                <c:pt idx="2">
                  <c:v>84</c:v>
                </c:pt>
                <c:pt idx="3">
                  <c:v>71</c:v>
                </c:pt>
                <c:pt idx="4">
                  <c:v>80.2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792-48C3-AFD9-FD4017D50A45}"/>
            </c:ext>
          </c:extLst>
        </c:ser>
        <c:ser>
          <c:idx val="130"/>
          <c:order val="30"/>
          <c:tx>
            <c:strRef>
              <c:f>雷达图1!$B$132</c:f>
              <c:strCache>
                <c:ptCount val="1"/>
                <c:pt idx="0">
                  <c:v>T. WERNER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雷达图1!$F$132:$K$132</c:f>
              <c:numCache>
                <c:formatCode>General</c:formatCode>
                <c:ptCount val="6"/>
                <c:pt idx="0">
                  <c:v>75</c:v>
                </c:pt>
                <c:pt idx="1">
                  <c:v>80.5</c:v>
                </c:pt>
                <c:pt idx="2">
                  <c:v>82</c:v>
                </c:pt>
                <c:pt idx="3">
                  <c:v>80</c:v>
                </c:pt>
                <c:pt idx="4">
                  <c:v>76.199999999999989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792-48C3-AFD9-FD4017D50A45}"/>
            </c:ext>
          </c:extLst>
        </c:ser>
        <c:ser>
          <c:idx val="131"/>
          <c:order val="31"/>
          <c:tx>
            <c:strRef>
              <c:f>雷达图1!$B$133</c:f>
              <c:strCache>
                <c:ptCount val="1"/>
                <c:pt idx="0">
                  <c:v>G. BUFFON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雷达图1!$F$133:$K$133</c:f>
              <c:numCache>
                <c:formatCode>General</c:formatCode>
                <c:ptCount val="6"/>
                <c:pt idx="0">
                  <c:v>54.8</c:v>
                </c:pt>
                <c:pt idx="1">
                  <c:v>55.5</c:v>
                </c:pt>
                <c:pt idx="2">
                  <c:v>78.5</c:v>
                </c:pt>
                <c:pt idx="3">
                  <c:v>75</c:v>
                </c:pt>
                <c:pt idx="4">
                  <c:v>64</c:v>
                </c:pt>
                <c:pt idx="5">
                  <c:v>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792-48C3-AFD9-FD4017D50A45}"/>
            </c:ext>
          </c:extLst>
        </c:ser>
        <c:ser>
          <c:idx val="132"/>
          <c:order val="32"/>
          <c:tx>
            <c:strRef>
              <c:f>雷达图1!$B$134</c:f>
              <c:strCache>
                <c:ptCount val="1"/>
                <c:pt idx="0">
                  <c:v>V. KOMPANY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雷达图1!$F$134:$K$134</c:f>
              <c:numCache>
                <c:formatCode>General</c:formatCode>
                <c:ptCount val="6"/>
                <c:pt idx="0">
                  <c:v>66.8</c:v>
                </c:pt>
                <c:pt idx="1">
                  <c:v>68.5</c:v>
                </c:pt>
                <c:pt idx="2">
                  <c:v>82</c:v>
                </c:pt>
                <c:pt idx="3">
                  <c:v>68</c:v>
                </c:pt>
                <c:pt idx="4">
                  <c:v>79.099999999999994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792-48C3-AFD9-FD4017D50A45}"/>
            </c:ext>
          </c:extLst>
        </c:ser>
        <c:ser>
          <c:idx val="133"/>
          <c:order val="33"/>
          <c:tx>
            <c:strRef>
              <c:f>雷达图1!$B$135</c:f>
              <c:strCache>
                <c:ptCount val="1"/>
                <c:pt idx="0">
                  <c:v>K. SCHMEICHEL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雷达图1!$F$135:$K$135</c:f>
              <c:numCache>
                <c:formatCode>General</c:formatCode>
                <c:ptCount val="6"/>
                <c:pt idx="0">
                  <c:v>57.6</c:v>
                </c:pt>
                <c:pt idx="1">
                  <c:v>50.5</c:v>
                </c:pt>
                <c:pt idx="2">
                  <c:v>68</c:v>
                </c:pt>
                <c:pt idx="3">
                  <c:v>73.400000000000006</c:v>
                </c:pt>
                <c:pt idx="4">
                  <c:v>62.8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792-48C3-AFD9-FD4017D50A45}"/>
            </c:ext>
          </c:extLst>
        </c:ser>
        <c:ser>
          <c:idx val="134"/>
          <c:order val="34"/>
          <c:tx>
            <c:strRef>
              <c:f>雷达图1!$B$136</c:f>
              <c:strCache>
                <c:ptCount val="1"/>
                <c:pt idx="0">
                  <c:v>F. RIBÉRY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雷达图1!$F$136:$K$136</c:f>
              <c:numCache>
                <c:formatCode>General</c:formatCode>
                <c:ptCount val="6"/>
                <c:pt idx="0">
                  <c:v>80.600000000000009</c:v>
                </c:pt>
                <c:pt idx="1">
                  <c:v>91</c:v>
                </c:pt>
                <c:pt idx="2">
                  <c:v>69</c:v>
                </c:pt>
                <c:pt idx="3">
                  <c:v>82</c:v>
                </c:pt>
                <c:pt idx="4">
                  <c:v>68.899999999999991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792-48C3-AFD9-FD4017D50A45}"/>
            </c:ext>
          </c:extLst>
        </c:ser>
        <c:ser>
          <c:idx val="135"/>
          <c:order val="35"/>
          <c:tx>
            <c:strRef>
              <c:f>雷达图1!$B$137</c:f>
              <c:strCache>
                <c:ptCount val="1"/>
                <c:pt idx="0">
                  <c:v>JOÃO MOUTINHO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雷达图1!$F$137:$K$137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83</c:v>
                </c:pt>
                <c:pt idx="2">
                  <c:v>76.5</c:v>
                </c:pt>
                <c:pt idx="3">
                  <c:v>77</c:v>
                </c:pt>
                <c:pt idx="4">
                  <c:v>77.300000000000011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792-48C3-AFD9-FD4017D50A45}"/>
            </c:ext>
          </c:extLst>
        </c:ser>
        <c:ser>
          <c:idx val="136"/>
          <c:order val="36"/>
          <c:tx>
            <c:strRef>
              <c:f>雷达图1!$B$138</c:f>
              <c:strCache>
                <c:ptCount val="1"/>
                <c:pt idx="0">
                  <c:v>F. QUAGLIARELLA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雷达图1!$F$138:$K$138</c:f>
              <c:numCache>
                <c:formatCode>General</c:formatCode>
                <c:ptCount val="6"/>
                <c:pt idx="0">
                  <c:v>78.2</c:v>
                </c:pt>
                <c:pt idx="1">
                  <c:v>80.5</c:v>
                </c:pt>
                <c:pt idx="2">
                  <c:v>80.5</c:v>
                </c:pt>
                <c:pt idx="3">
                  <c:v>76</c:v>
                </c:pt>
                <c:pt idx="4">
                  <c:v>71.400000000000006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792-48C3-AFD9-FD4017D50A45}"/>
            </c:ext>
          </c:extLst>
        </c:ser>
        <c:ser>
          <c:idx val="137"/>
          <c:order val="37"/>
          <c:tx>
            <c:strRef>
              <c:f>雷达图1!$B$139</c:f>
              <c:strCache>
                <c:ptCount val="1"/>
                <c:pt idx="0">
                  <c:v>G. HIGUAÍN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雷达图1!$F$139:$K$139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80.5</c:v>
                </c:pt>
                <c:pt idx="2">
                  <c:v>82.5</c:v>
                </c:pt>
                <c:pt idx="3">
                  <c:v>74</c:v>
                </c:pt>
                <c:pt idx="4">
                  <c:v>66.7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792-48C3-AFD9-FD4017D50A45}"/>
            </c:ext>
          </c:extLst>
        </c:ser>
        <c:ser>
          <c:idx val="138"/>
          <c:order val="38"/>
          <c:tx>
            <c:strRef>
              <c:f>雷达图1!$B$140</c:f>
              <c:strCache>
                <c:ptCount val="1"/>
                <c:pt idx="0">
                  <c:v>M. BENATIA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雷达图1!$F$140:$K$140</c:f>
              <c:numCache>
                <c:formatCode>General</c:formatCode>
                <c:ptCount val="6"/>
                <c:pt idx="0">
                  <c:v>65.8</c:v>
                </c:pt>
                <c:pt idx="1">
                  <c:v>70</c:v>
                </c:pt>
                <c:pt idx="2">
                  <c:v>80.5</c:v>
                </c:pt>
                <c:pt idx="3">
                  <c:v>72</c:v>
                </c:pt>
                <c:pt idx="4">
                  <c:v>79.5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792-48C3-AFD9-FD4017D50A45}"/>
            </c:ext>
          </c:extLst>
        </c:ser>
        <c:ser>
          <c:idx val="139"/>
          <c:order val="39"/>
          <c:tx>
            <c:strRef>
              <c:f>雷达图1!$B$141</c:f>
              <c:strCache>
                <c:ptCount val="1"/>
                <c:pt idx="0">
                  <c:v>M. HAMŠÍK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雷达图1!$F$141:$K$141</c:f>
              <c:numCache>
                <c:formatCode>General</c:formatCode>
                <c:ptCount val="6"/>
                <c:pt idx="0">
                  <c:v>80.400000000000006</c:v>
                </c:pt>
                <c:pt idx="1">
                  <c:v>83</c:v>
                </c:pt>
                <c:pt idx="2">
                  <c:v>81</c:v>
                </c:pt>
                <c:pt idx="3">
                  <c:v>80</c:v>
                </c:pt>
                <c:pt idx="4">
                  <c:v>72.8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792-48C3-AFD9-FD4017D50A45}"/>
            </c:ext>
          </c:extLst>
        </c:ser>
        <c:ser>
          <c:idx val="140"/>
          <c:order val="40"/>
          <c:tx>
            <c:strRef>
              <c:f>雷达图1!$B$142</c:f>
              <c:strCache>
                <c:ptCount val="1"/>
                <c:pt idx="0">
                  <c:v>Ł. FABIAŃSKI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雷达图1!$F$142:$K$142</c:f>
              <c:numCache>
                <c:formatCode>General</c:formatCode>
                <c:ptCount val="6"/>
                <c:pt idx="0">
                  <c:v>56</c:v>
                </c:pt>
                <c:pt idx="1">
                  <c:v>50.5</c:v>
                </c:pt>
                <c:pt idx="2">
                  <c:v>79</c:v>
                </c:pt>
                <c:pt idx="3">
                  <c:v>73</c:v>
                </c:pt>
                <c:pt idx="4">
                  <c:v>61.099999999999994</c:v>
                </c:pt>
                <c:pt idx="5">
                  <c:v>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792-48C3-AFD9-FD4017D50A45}"/>
            </c:ext>
          </c:extLst>
        </c:ser>
        <c:ser>
          <c:idx val="141"/>
          <c:order val="41"/>
          <c:tx>
            <c:strRef>
              <c:f>雷达图1!$B$143</c:f>
              <c:strCache>
                <c:ptCount val="1"/>
                <c:pt idx="0">
                  <c:v>RUI PATRÍCIO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雷达图1!$F$143:$K$143</c:f>
              <c:numCache>
                <c:formatCode>General</c:formatCode>
                <c:ptCount val="6"/>
                <c:pt idx="0">
                  <c:v>58.400000000000006</c:v>
                </c:pt>
                <c:pt idx="1">
                  <c:v>59.5</c:v>
                </c:pt>
                <c:pt idx="2">
                  <c:v>83</c:v>
                </c:pt>
                <c:pt idx="3">
                  <c:v>72.599999999999994</c:v>
                </c:pt>
                <c:pt idx="4">
                  <c:v>66.5</c:v>
                </c:pt>
                <c:pt idx="5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792-48C3-AFD9-FD4017D50A45}"/>
            </c:ext>
          </c:extLst>
        </c:ser>
        <c:ser>
          <c:idx val="142"/>
          <c:order val="42"/>
          <c:tx>
            <c:strRef>
              <c:f>雷达图1!$B$144</c:f>
              <c:strCache>
                <c:ptCount val="1"/>
                <c:pt idx="0">
                  <c:v>S. RUFFIER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雷达图1!$F$144:$K$144</c:f>
              <c:numCache>
                <c:formatCode>General</c:formatCode>
                <c:ptCount val="6"/>
                <c:pt idx="0">
                  <c:v>54.2</c:v>
                </c:pt>
                <c:pt idx="1">
                  <c:v>50.5</c:v>
                </c:pt>
                <c:pt idx="2">
                  <c:v>79</c:v>
                </c:pt>
                <c:pt idx="3">
                  <c:v>72.599999999999994</c:v>
                </c:pt>
                <c:pt idx="4">
                  <c:v>61.699999999999996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792-48C3-AFD9-FD4017D50A45}"/>
            </c:ext>
          </c:extLst>
        </c:ser>
        <c:ser>
          <c:idx val="143"/>
          <c:order val="43"/>
          <c:tx>
            <c:strRef>
              <c:f>雷达图1!$B$145</c:f>
              <c:strCache>
                <c:ptCount val="1"/>
                <c:pt idx="0">
                  <c:v>LUCAS LEIVA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雷达图1!$F$145:$K$145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79</c:v>
                </c:pt>
                <c:pt idx="2">
                  <c:v>75</c:v>
                </c:pt>
                <c:pt idx="3">
                  <c:v>69</c:v>
                </c:pt>
                <c:pt idx="4">
                  <c:v>80.599999999999994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792-48C3-AFD9-FD4017D50A45}"/>
            </c:ext>
          </c:extLst>
        </c:ser>
        <c:ser>
          <c:idx val="144"/>
          <c:order val="44"/>
          <c:tx>
            <c:strRef>
              <c:f>雷达图1!$B$146</c:f>
              <c:strCache>
                <c:ptCount val="1"/>
                <c:pt idx="0">
                  <c:v>G. WIJNALDUM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雷达图1!$F$146:$K$146</c:f>
              <c:numCache>
                <c:formatCode>General</c:formatCode>
                <c:ptCount val="6"/>
                <c:pt idx="0">
                  <c:v>76.2</c:v>
                </c:pt>
                <c:pt idx="1">
                  <c:v>83</c:v>
                </c:pt>
                <c:pt idx="2">
                  <c:v>83.5</c:v>
                </c:pt>
                <c:pt idx="3">
                  <c:v>77.5</c:v>
                </c:pt>
                <c:pt idx="4">
                  <c:v>78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792-48C3-AFD9-FD4017D50A45}"/>
            </c:ext>
          </c:extLst>
        </c:ser>
        <c:ser>
          <c:idx val="145"/>
          <c:order val="45"/>
          <c:tx>
            <c:strRef>
              <c:f>雷达图1!$B$147</c:f>
              <c:strCache>
                <c:ptCount val="1"/>
                <c:pt idx="0">
                  <c:v>Y. SOMMER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雷达图1!$F$147:$K$147</c:f>
              <c:numCache>
                <c:formatCode>General</c:formatCode>
                <c:ptCount val="6"/>
                <c:pt idx="0">
                  <c:v>55.2</c:v>
                </c:pt>
                <c:pt idx="1">
                  <c:v>52.5</c:v>
                </c:pt>
                <c:pt idx="2">
                  <c:v>83</c:v>
                </c:pt>
                <c:pt idx="3">
                  <c:v>76.599999999999994</c:v>
                </c:pt>
                <c:pt idx="4">
                  <c:v>65.099999999999994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792-48C3-AFD9-FD4017D50A45}"/>
            </c:ext>
          </c:extLst>
        </c:ser>
        <c:ser>
          <c:idx val="146"/>
          <c:order val="46"/>
          <c:tx>
            <c:strRef>
              <c:f>雷达图1!$B$148</c:f>
              <c:strCache>
                <c:ptCount val="1"/>
                <c:pt idx="0">
                  <c:v>M. MANDŽUKIĆ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雷达图1!$F$148:$K$148</c:f>
              <c:numCache>
                <c:formatCode>General</c:formatCode>
                <c:ptCount val="6"/>
                <c:pt idx="0">
                  <c:v>76</c:v>
                </c:pt>
                <c:pt idx="1">
                  <c:v>76</c:v>
                </c:pt>
                <c:pt idx="2">
                  <c:v>81</c:v>
                </c:pt>
                <c:pt idx="3">
                  <c:v>74.5</c:v>
                </c:pt>
                <c:pt idx="4">
                  <c:v>74.5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792-48C3-AFD9-FD4017D50A45}"/>
            </c:ext>
          </c:extLst>
        </c:ser>
        <c:ser>
          <c:idx val="147"/>
          <c:order val="47"/>
          <c:tx>
            <c:strRef>
              <c:f>雷达图1!$B$149</c:f>
              <c:strCache>
                <c:ptCount val="1"/>
                <c:pt idx="0">
                  <c:v>I. PERIŠIĆ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雷达图1!$F$149:$K$149</c:f>
              <c:numCache>
                <c:formatCode>General</c:formatCode>
                <c:ptCount val="6"/>
                <c:pt idx="0">
                  <c:v>80.2</c:v>
                </c:pt>
                <c:pt idx="1">
                  <c:v>83.5</c:v>
                </c:pt>
                <c:pt idx="2">
                  <c:v>82.5</c:v>
                </c:pt>
                <c:pt idx="3">
                  <c:v>81.5</c:v>
                </c:pt>
                <c:pt idx="4">
                  <c:v>73.5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792-48C3-AFD9-FD4017D50A45}"/>
            </c:ext>
          </c:extLst>
        </c:ser>
        <c:ser>
          <c:idx val="148"/>
          <c:order val="48"/>
          <c:tx>
            <c:strRef>
              <c:f>雷达图1!$B$150</c:f>
              <c:strCache>
                <c:ptCount val="1"/>
                <c:pt idx="0">
                  <c:v>O. GIROUD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雷达图1!$F$150:$K$150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78.5</c:v>
                </c:pt>
                <c:pt idx="2">
                  <c:v>85</c:v>
                </c:pt>
                <c:pt idx="3">
                  <c:v>70.5</c:v>
                </c:pt>
                <c:pt idx="4">
                  <c:v>70.399999999999991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792-48C3-AFD9-FD4017D50A45}"/>
            </c:ext>
          </c:extLst>
        </c:ser>
        <c:ser>
          <c:idx val="149"/>
          <c:order val="49"/>
          <c:tx>
            <c:strRef>
              <c:f>雷达图1!$B$151</c:f>
              <c:strCache>
                <c:ptCount val="1"/>
                <c:pt idx="0">
                  <c:v>DANI PAREJO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雷达图1!$F$151:$K$151</c:f>
              <c:numCache>
                <c:formatCode>General</c:formatCode>
                <c:ptCount val="6"/>
                <c:pt idx="0">
                  <c:v>81</c:v>
                </c:pt>
                <c:pt idx="1">
                  <c:v>84.5</c:v>
                </c:pt>
                <c:pt idx="2">
                  <c:v>72</c:v>
                </c:pt>
                <c:pt idx="3">
                  <c:v>75</c:v>
                </c:pt>
                <c:pt idx="4">
                  <c:v>71.600000000000009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792-48C3-AFD9-FD4017D5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雷达图2!$B$2</c:f>
              <c:strCache>
                <c:ptCount val="1"/>
                <c:pt idx="0">
                  <c:v>L. MESSI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雷达图2!$F$2:$K$2</c:f>
              <c:numCache>
                <c:formatCode>General</c:formatCode>
                <c:ptCount val="6"/>
                <c:pt idx="0">
                  <c:v>93.000000000000014</c:v>
                </c:pt>
                <c:pt idx="1">
                  <c:v>99</c:v>
                </c:pt>
                <c:pt idx="2">
                  <c:v>76</c:v>
                </c:pt>
                <c:pt idx="3">
                  <c:v>90.5</c:v>
                </c:pt>
                <c:pt idx="4">
                  <c:v>75.5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F-4933-9D47-AD284C1DAEAD}"/>
            </c:ext>
          </c:extLst>
        </c:ser>
        <c:ser>
          <c:idx val="101"/>
          <c:order val="1"/>
          <c:tx>
            <c:strRef>
              <c:f>雷达图2!$B$3</c:f>
              <c:strCache>
                <c:ptCount val="1"/>
                <c:pt idx="0">
                  <c:v>C. RONALDO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雷达图2!$F$3:$K$3</c:f>
              <c:numCache>
                <c:formatCode>General</c:formatCode>
                <c:ptCount val="6"/>
                <c:pt idx="0">
                  <c:v>87.600000000000009</c:v>
                </c:pt>
                <c:pt idx="1">
                  <c:v>93.5</c:v>
                </c:pt>
                <c:pt idx="2">
                  <c:v>98</c:v>
                </c:pt>
                <c:pt idx="3">
                  <c:v>88</c:v>
                </c:pt>
                <c:pt idx="4">
                  <c:v>77.2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F-4933-9D47-AD284C1DAEAD}"/>
            </c:ext>
          </c:extLst>
        </c:ser>
        <c:ser>
          <c:idx val="102"/>
          <c:order val="2"/>
          <c:tx>
            <c:strRef>
              <c:f>雷达图2!$B$4</c:f>
              <c:strCache>
                <c:ptCount val="1"/>
                <c:pt idx="0">
                  <c:v>NEYMAR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雷达图2!$F$4:$K$4</c:f>
              <c:numCache>
                <c:formatCode>General</c:formatCode>
                <c:ptCount val="6"/>
                <c:pt idx="0">
                  <c:v>91.4</c:v>
                </c:pt>
                <c:pt idx="1">
                  <c:v>97</c:v>
                </c:pt>
                <c:pt idx="2">
                  <c:v>77</c:v>
                </c:pt>
                <c:pt idx="3">
                  <c:v>92</c:v>
                </c:pt>
                <c:pt idx="4">
                  <c:v>74.699999999999989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F-4933-9D47-AD284C1DAEAD}"/>
            </c:ext>
          </c:extLst>
        </c:ser>
        <c:ser>
          <c:idx val="103"/>
          <c:order val="3"/>
          <c:tx>
            <c:strRef>
              <c:f>雷达图2!$B$5</c:f>
              <c:strCache>
                <c:ptCount val="1"/>
                <c:pt idx="0">
                  <c:v>S. AGÜERO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雷达图2!$F$5:$K$5</c:f>
              <c:numCache>
                <c:formatCode>General</c:formatCode>
                <c:ptCount val="6"/>
                <c:pt idx="0">
                  <c:v>81.600000000000009</c:v>
                </c:pt>
                <c:pt idx="1">
                  <c:v>91.5</c:v>
                </c:pt>
                <c:pt idx="2">
                  <c:v>88</c:v>
                </c:pt>
                <c:pt idx="3">
                  <c:v>85</c:v>
                </c:pt>
                <c:pt idx="4">
                  <c:v>75.300000000000011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FF-4933-9D47-AD284C1DAEAD}"/>
            </c:ext>
          </c:extLst>
        </c:ser>
        <c:ser>
          <c:idx val="104"/>
          <c:order val="4"/>
          <c:tx>
            <c:strRef>
              <c:f>雷达图2!$B$6</c:f>
              <c:strCache>
                <c:ptCount val="1"/>
                <c:pt idx="0">
                  <c:v>K. MBAPPÉ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雷达图2!$F$6:$K$6</c:f>
              <c:numCache>
                <c:formatCode>General</c:formatCode>
                <c:ptCount val="6"/>
                <c:pt idx="0">
                  <c:v>83.4</c:v>
                </c:pt>
                <c:pt idx="1">
                  <c:v>96.5</c:v>
                </c:pt>
                <c:pt idx="2">
                  <c:v>89</c:v>
                </c:pt>
                <c:pt idx="3">
                  <c:v>90</c:v>
                </c:pt>
                <c:pt idx="4">
                  <c:v>80.3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FF-4933-9D47-AD284C1DAEAD}"/>
            </c:ext>
          </c:extLst>
        </c:ser>
        <c:ser>
          <c:idx val="105"/>
          <c:order val="5"/>
          <c:tx>
            <c:strRef>
              <c:f>雷达图2!$B$7</c:f>
              <c:strCache>
                <c:ptCount val="1"/>
                <c:pt idx="0">
                  <c:v>L. SUÁREZ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雷达图2!$F$7:$K$7</c:f>
              <c:numCache>
                <c:formatCode>General</c:formatCode>
                <c:ptCount val="6"/>
                <c:pt idx="0">
                  <c:v>85</c:v>
                </c:pt>
                <c:pt idx="1">
                  <c:v>87.5</c:v>
                </c:pt>
                <c:pt idx="2">
                  <c:v>84</c:v>
                </c:pt>
                <c:pt idx="3">
                  <c:v>84.5</c:v>
                </c:pt>
                <c:pt idx="4">
                  <c:v>81.8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FF-4933-9D47-AD284C1DAEAD}"/>
            </c:ext>
          </c:extLst>
        </c:ser>
        <c:ser>
          <c:idx val="106"/>
          <c:order val="6"/>
          <c:tx>
            <c:strRef>
              <c:f>雷达图2!$B$8</c:f>
              <c:strCache>
                <c:ptCount val="1"/>
                <c:pt idx="0">
                  <c:v>E. HAZARD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雷达图2!$F$8:$K$8</c:f>
              <c:numCache>
                <c:formatCode>General</c:formatCode>
                <c:ptCount val="6"/>
                <c:pt idx="0">
                  <c:v>87.000000000000014</c:v>
                </c:pt>
                <c:pt idx="1">
                  <c:v>97</c:v>
                </c:pt>
                <c:pt idx="2">
                  <c:v>73</c:v>
                </c:pt>
                <c:pt idx="3">
                  <c:v>89</c:v>
                </c:pt>
                <c:pt idx="4">
                  <c:v>77.400000000000006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FF-4933-9D47-AD284C1DAEAD}"/>
            </c:ext>
          </c:extLst>
        </c:ser>
        <c:ser>
          <c:idx val="107"/>
          <c:order val="7"/>
          <c:tx>
            <c:strRef>
              <c:f>雷达图2!$B$9</c:f>
              <c:strCache>
                <c:ptCount val="1"/>
                <c:pt idx="0">
                  <c:v>V. VAN DIJK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雷达图2!$F$9:$K$9</c:f>
              <c:numCache>
                <c:formatCode>General</c:formatCode>
                <c:ptCount val="6"/>
                <c:pt idx="0">
                  <c:v>78</c:v>
                </c:pt>
                <c:pt idx="1">
                  <c:v>79</c:v>
                </c:pt>
                <c:pt idx="2">
                  <c:v>90.5</c:v>
                </c:pt>
                <c:pt idx="3">
                  <c:v>77.5</c:v>
                </c:pt>
                <c:pt idx="4">
                  <c:v>87.1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FF-4933-9D47-AD284C1DAEAD}"/>
            </c:ext>
          </c:extLst>
        </c:ser>
        <c:ser>
          <c:idx val="108"/>
          <c:order val="8"/>
          <c:tx>
            <c:strRef>
              <c:f>雷达图2!$B$10</c:f>
              <c:strCache>
                <c:ptCount val="1"/>
                <c:pt idx="0">
                  <c:v>R. LEWANDOWSKI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雷达图2!$F$10:$K$10</c:f>
              <c:numCache>
                <c:formatCode>General</c:formatCode>
                <c:ptCount val="6"/>
                <c:pt idx="0">
                  <c:v>80.800000000000011</c:v>
                </c:pt>
                <c:pt idx="1">
                  <c:v>90.5</c:v>
                </c:pt>
                <c:pt idx="2">
                  <c:v>91</c:v>
                </c:pt>
                <c:pt idx="3">
                  <c:v>81.5</c:v>
                </c:pt>
                <c:pt idx="4">
                  <c:v>75.900000000000006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FF-4933-9D47-AD284C1DAEAD}"/>
            </c:ext>
          </c:extLst>
        </c:ser>
        <c:ser>
          <c:idx val="109"/>
          <c:order val="9"/>
          <c:tx>
            <c:strRef>
              <c:f>雷达图2!$B$11</c:f>
              <c:strCache>
                <c:ptCount val="1"/>
                <c:pt idx="0">
                  <c:v>M. DE LIGT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雷达图2!$F$11:$K$11</c:f>
              <c:numCache>
                <c:formatCode>General</c:formatCode>
                <c:ptCount val="6"/>
                <c:pt idx="0">
                  <c:v>79.199999999999989</c:v>
                </c:pt>
                <c:pt idx="1">
                  <c:v>83</c:v>
                </c:pt>
                <c:pt idx="2">
                  <c:v>93</c:v>
                </c:pt>
                <c:pt idx="3">
                  <c:v>77.5</c:v>
                </c:pt>
                <c:pt idx="4">
                  <c:v>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FF-4933-9D47-AD284C1DAEAD}"/>
            </c:ext>
          </c:extLst>
        </c:ser>
        <c:ser>
          <c:idx val="110"/>
          <c:order val="10"/>
          <c:tx>
            <c:strRef>
              <c:f>雷达图2!$B$12</c:f>
              <c:strCache>
                <c:ptCount val="1"/>
                <c:pt idx="0">
                  <c:v>PIQUÉ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雷达图2!$F$12:$K$12</c:f>
              <c:numCache>
                <c:formatCode>General</c:formatCode>
                <c:ptCount val="6"/>
                <c:pt idx="0">
                  <c:v>78.2</c:v>
                </c:pt>
                <c:pt idx="1">
                  <c:v>79.5</c:v>
                </c:pt>
                <c:pt idx="2">
                  <c:v>87.5</c:v>
                </c:pt>
                <c:pt idx="3">
                  <c:v>74</c:v>
                </c:pt>
                <c:pt idx="4">
                  <c:v>89.1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FF-4933-9D47-AD284C1DAEAD}"/>
            </c:ext>
          </c:extLst>
        </c:ser>
        <c:ser>
          <c:idx val="111"/>
          <c:order val="11"/>
          <c:tx>
            <c:strRef>
              <c:f>雷达图2!$B$13</c:f>
              <c:strCache>
                <c:ptCount val="1"/>
                <c:pt idx="0">
                  <c:v>K. DE BRUYNE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雷达图2!$F$13:$K$13</c:f>
              <c:numCache>
                <c:formatCode>General</c:formatCode>
                <c:ptCount val="6"/>
                <c:pt idx="0">
                  <c:v>90.200000000000017</c:v>
                </c:pt>
                <c:pt idx="1">
                  <c:v>92.5</c:v>
                </c:pt>
                <c:pt idx="2">
                  <c:v>79.5</c:v>
                </c:pt>
                <c:pt idx="3">
                  <c:v>82</c:v>
                </c:pt>
                <c:pt idx="4">
                  <c:v>75.5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FF-4933-9D47-AD284C1DAEAD}"/>
            </c:ext>
          </c:extLst>
        </c:ser>
        <c:ser>
          <c:idx val="112"/>
          <c:order val="12"/>
          <c:tx>
            <c:strRef>
              <c:f>雷达图2!$B$14</c:f>
              <c:strCache>
                <c:ptCount val="1"/>
                <c:pt idx="0">
                  <c:v>H. KANE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雷达图2!$F$14:$K$14</c:f>
              <c:numCache>
                <c:formatCode>General</c:formatCode>
                <c:ptCount val="6"/>
                <c:pt idx="0">
                  <c:v>85.2</c:v>
                </c:pt>
                <c:pt idx="1">
                  <c:v>85.5</c:v>
                </c:pt>
                <c:pt idx="2">
                  <c:v>87</c:v>
                </c:pt>
                <c:pt idx="3">
                  <c:v>80</c:v>
                </c:pt>
                <c:pt idx="4">
                  <c:v>76.300000000000011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FF-4933-9D47-AD284C1DAEAD}"/>
            </c:ext>
          </c:extLst>
        </c:ser>
        <c:ser>
          <c:idx val="113"/>
          <c:order val="13"/>
          <c:tx>
            <c:strRef>
              <c:f>雷达图2!$B$15</c:f>
              <c:strCache>
                <c:ptCount val="1"/>
                <c:pt idx="0">
                  <c:v>M. SALAH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雷达图2!$F$15:$K$15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92.5</c:v>
                </c:pt>
                <c:pt idx="2">
                  <c:v>77</c:v>
                </c:pt>
                <c:pt idx="3">
                  <c:v>92</c:v>
                </c:pt>
                <c:pt idx="4">
                  <c:v>76.599999999999994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FF-4933-9D47-AD284C1DAEAD}"/>
            </c:ext>
          </c:extLst>
        </c:ser>
        <c:ser>
          <c:idx val="114"/>
          <c:order val="14"/>
          <c:tx>
            <c:strRef>
              <c:f>雷达图2!$B$16</c:f>
              <c:strCache>
                <c:ptCount val="1"/>
                <c:pt idx="0">
                  <c:v>R. STERLING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雷达图2!$F$16:$K$16</c:f>
              <c:numCache>
                <c:formatCode>General</c:formatCode>
                <c:ptCount val="6"/>
                <c:pt idx="0">
                  <c:v>85.800000000000011</c:v>
                </c:pt>
                <c:pt idx="1">
                  <c:v>91.5</c:v>
                </c:pt>
                <c:pt idx="2">
                  <c:v>76</c:v>
                </c:pt>
                <c:pt idx="3">
                  <c:v>88.5</c:v>
                </c:pt>
                <c:pt idx="4">
                  <c:v>78.8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3FF-4933-9D47-AD284C1DAEAD}"/>
            </c:ext>
          </c:extLst>
        </c:ser>
        <c:ser>
          <c:idx val="115"/>
          <c:order val="15"/>
          <c:tx>
            <c:strRef>
              <c:f>雷达图2!$B$17</c:f>
              <c:strCache>
                <c:ptCount val="1"/>
                <c:pt idx="0">
                  <c:v>S. MANÉ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雷达图2!$F$17:$K$17</c:f>
              <c:numCache>
                <c:formatCode>General</c:formatCode>
                <c:ptCount val="6"/>
                <c:pt idx="0">
                  <c:v>82.2</c:v>
                </c:pt>
                <c:pt idx="1">
                  <c:v>93</c:v>
                </c:pt>
                <c:pt idx="2">
                  <c:v>85</c:v>
                </c:pt>
                <c:pt idx="3">
                  <c:v>87</c:v>
                </c:pt>
                <c:pt idx="4">
                  <c:v>75.2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FF-4933-9D47-AD284C1DAEAD}"/>
            </c:ext>
          </c:extLst>
        </c:ser>
        <c:ser>
          <c:idx val="116"/>
          <c:order val="16"/>
          <c:tx>
            <c:strRef>
              <c:f>雷达图2!$B$18</c:f>
              <c:strCache>
                <c:ptCount val="1"/>
                <c:pt idx="0">
                  <c:v>BERNARDO SILVA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雷达图2!$F$18:$K$18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97.5</c:v>
                </c:pt>
                <c:pt idx="2">
                  <c:v>77.5</c:v>
                </c:pt>
                <c:pt idx="3">
                  <c:v>85.5</c:v>
                </c:pt>
                <c:pt idx="4">
                  <c:v>77.300000000000011</c:v>
                </c:pt>
                <c:pt idx="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3FF-4933-9D47-AD284C1DAEAD}"/>
            </c:ext>
          </c:extLst>
        </c:ser>
        <c:ser>
          <c:idx val="117"/>
          <c:order val="17"/>
          <c:tx>
            <c:strRef>
              <c:f>雷达图2!$B$19</c:f>
              <c:strCache>
                <c:ptCount val="1"/>
                <c:pt idx="0">
                  <c:v>GABRIEL JESUS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雷达图2!$F$19:$K$19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91</c:v>
                </c:pt>
                <c:pt idx="2">
                  <c:v>86</c:v>
                </c:pt>
                <c:pt idx="3">
                  <c:v>85.5</c:v>
                </c:pt>
                <c:pt idx="4">
                  <c:v>78.199999999999989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FF-4933-9D47-AD284C1DAEAD}"/>
            </c:ext>
          </c:extLst>
        </c:ser>
        <c:ser>
          <c:idx val="118"/>
          <c:order val="18"/>
          <c:tx>
            <c:strRef>
              <c:f>雷达图2!$B$20</c:f>
              <c:strCache>
                <c:ptCount val="1"/>
                <c:pt idx="0">
                  <c:v>SERGIO RAMOS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雷达图2!$F$20:$K$20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79</c:v>
                </c:pt>
                <c:pt idx="2">
                  <c:v>88.5</c:v>
                </c:pt>
                <c:pt idx="3">
                  <c:v>77.5</c:v>
                </c:pt>
                <c:pt idx="4">
                  <c:v>87.4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3FF-4933-9D47-AD284C1DAEAD}"/>
            </c:ext>
          </c:extLst>
        </c:ser>
        <c:ser>
          <c:idx val="119"/>
          <c:order val="19"/>
          <c:tx>
            <c:strRef>
              <c:f>雷达图2!$B$21</c:f>
              <c:strCache>
                <c:ptCount val="1"/>
                <c:pt idx="0">
                  <c:v>A. GRIEZMANN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雷达图2!$F$21:$K$21</c:f>
              <c:numCache>
                <c:formatCode>General</c:formatCode>
                <c:ptCount val="6"/>
                <c:pt idx="0">
                  <c:v>87.600000000000009</c:v>
                </c:pt>
                <c:pt idx="1">
                  <c:v>88.5</c:v>
                </c:pt>
                <c:pt idx="2">
                  <c:v>90</c:v>
                </c:pt>
                <c:pt idx="3">
                  <c:v>88.5</c:v>
                </c:pt>
                <c:pt idx="4">
                  <c:v>77.300000000000011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3FF-4933-9D47-AD284C1DAEAD}"/>
            </c:ext>
          </c:extLst>
        </c:ser>
        <c:ser>
          <c:idx val="120"/>
          <c:order val="20"/>
          <c:tx>
            <c:strRef>
              <c:f>雷达图2!$B$22</c:f>
              <c:strCache>
                <c:ptCount val="1"/>
                <c:pt idx="0">
                  <c:v>J. OBLAK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雷达图2!$F$22:$K$22</c:f>
              <c:numCache>
                <c:formatCode>General</c:formatCode>
                <c:ptCount val="6"/>
                <c:pt idx="0">
                  <c:v>63.399999999999991</c:v>
                </c:pt>
                <c:pt idx="1">
                  <c:v>63.5</c:v>
                </c:pt>
                <c:pt idx="2">
                  <c:v>89.5</c:v>
                </c:pt>
                <c:pt idx="3">
                  <c:v>82.8</c:v>
                </c:pt>
                <c:pt idx="4">
                  <c:v>71.599999999999994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3FF-4933-9D47-AD284C1DAEAD}"/>
            </c:ext>
          </c:extLst>
        </c:ser>
        <c:ser>
          <c:idx val="121"/>
          <c:order val="21"/>
          <c:tx>
            <c:strRef>
              <c:f>雷达图2!$B$23</c:f>
              <c:strCache>
                <c:ptCount val="1"/>
                <c:pt idx="0">
                  <c:v>ALISSON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雷达图2!$F$23:$K$23</c:f>
              <c:numCache>
                <c:formatCode>General</c:formatCode>
                <c:ptCount val="6"/>
                <c:pt idx="0">
                  <c:v>67.2</c:v>
                </c:pt>
                <c:pt idx="1">
                  <c:v>70.5</c:v>
                </c:pt>
                <c:pt idx="2">
                  <c:v>91</c:v>
                </c:pt>
                <c:pt idx="3">
                  <c:v>81.8</c:v>
                </c:pt>
                <c:pt idx="4">
                  <c:v>74.599999999999994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3FF-4933-9D47-AD284C1DAEAD}"/>
            </c:ext>
          </c:extLst>
        </c:ser>
        <c:ser>
          <c:idx val="122"/>
          <c:order val="22"/>
          <c:tx>
            <c:strRef>
              <c:f>雷达图2!$B$24</c:f>
              <c:strCache>
                <c:ptCount val="1"/>
                <c:pt idx="0">
                  <c:v>L. MODRIĆ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雷达图2!$F$24:$K$24</c:f>
              <c:numCache>
                <c:formatCode>General</c:formatCode>
                <c:ptCount val="6"/>
                <c:pt idx="0">
                  <c:v>87</c:v>
                </c:pt>
                <c:pt idx="1">
                  <c:v>94</c:v>
                </c:pt>
                <c:pt idx="2">
                  <c:v>74</c:v>
                </c:pt>
                <c:pt idx="3">
                  <c:v>82.5</c:v>
                </c:pt>
                <c:pt idx="4">
                  <c:v>80.5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3FF-4933-9D47-AD284C1DAEAD}"/>
            </c:ext>
          </c:extLst>
        </c:ser>
        <c:ser>
          <c:idx val="123"/>
          <c:order val="23"/>
          <c:tx>
            <c:strRef>
              <c:f>雷达图2!$B$25</c:f>
              <c:strCache>
                <c:ptCount val="1"/>
                <c:pt idx="0">
                  <c:v>BUSQUETS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雷达图2!$F$25:$K$25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87.5</c:v>
                </c:pt>
                <c:pt idx="2">
                  <c:v>79.5</c:v>
                </c:pt>
                <c:pt idx="3">
                  <c:v>72</c:v>
                </c:pt>
                <c:pt idx="4">
                  <c:v>89.600000000000009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3FF-4933-9D47-AD284C1DAEAD}"/>
            </c:ext>
          </c:extLst>
        </c:ser>
        <c:ser>
          <c:idx val="124"/>
          <c:order val="24"/>
          <c:tx>
            <c:strRef>
              <c:f>雷达图2!$B$26</c:f>
              <c:strCache>
                <c:ptCount val="1"/>
                <c:pt idx="0">
                  <c:v>EDERSON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雷达图2!$F$26:$K$26</c:f>
              <c:numCache>
                <c:formatCode>General</c:formatCode>
                <c:ptCount val="6"/>
                <c:pt idx="0">
                  <c:v>70.2</c:v>
                </c:pt>
                <c:pt idx="1">
                  <c:v>76</c:v>
                </c:pt>
                <c:pt idx="2">
                  <c:v>92.5</c:v>
                </c:pt>
                <c:pt idx="3">
                  <c:v>82</c:v>
                </c:pt>
                <c:pt idx="4">
                  <c:v>72.699999999999989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3FF-4933-9D47-AD284C1DAEAD}"/>
            </c:ext>
          </c:extLst>
        </c:ser>
        <c:ser>
          <c:idx val="125"/>
          <c:order val="25"/>
          <c:tx>
            <c:strRef>
              <c:f>雷达图2!$B$27</c:f>
              <c:strCache>
                <c:ptCount val="1"/>
                <c:pt idx="0">
                  <c:v>M. TER STEGEN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雷达图2!$F$27:$K$27</c:f>
              <c:numCache>
                <c:formatCode>General</c:formatCode>
                <c:ptCount val="6"/>
                <c:pt idx="0">
                  <c:v>67.8</c:v>
                </c:pt>
                <c:pt idx="1">
                  <c:v>71</c:v>
                </c:pt>
                <c:pt idx="2">
                  <c:v>89.5</c:v>
                </c:pt>
                <c:pt idx="3">
                  <c:v>81.8</c:v>
                </c:pt>
                <c:pt idx="4">
                  <c:v>71.5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3FF-4933-9D47-AD284C1DAEAD}"/>
            </c:ext>
          </c:extLst>
        </c:ser>
        <c:ser>
          <c:idx val="126"/>
          <c:order val="26"/>
          <c:tx>
            <c:strRef>
              <c:f>雷达图2!$B$28</c:f>
              <c:strCache>
                <c:ptCount val="1"/>
                <c:pt idx="0">
                  <c:v>DAVID SILVA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雷达图2!$F$28:$K$28</c:f>
              <c:numCache>
                <c:formatCode>General</c:formatCode>
                <c:ptCount val="6"/>
                <c:pt idx="0">
                  <c:v>86.200000000000017</c:v>
                </c:pt>
                <c:pt idx="1">
                  <c:v>95</c:v>
                </c:pt>
                <c:pt idx="2">
                  <c:v>76</c:v>
                </c:pt>
                <c:pt idx="3">
                  <c:v>80.5</c:v>
                </c:pt>
                <c:pt idx="4">
                  <c:v>79.8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3FF-4933-9D47-AD284C1DAEAD}"/>
            </c:ext>
          </c:extLst>
        </c:ser>
        <c:ser>
          <c:idx val="127"/>
          <c:order val="27"/>
          <c:tx>
            <c:strRef>
              <c:f>雷达图2!$B$29</c:f>
              <c:strCache>
                <c:ptCount val="1"/>
                <c:pt idx="0">
                  <c:v>E. CAVANI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雷达图2!$F$29:$K$29</c:f>
              <c:numCache>
                <c:formatCode>General</c:formatCode>
                <c:ptCount val="6"/>
                <c:pt idx="0">
                  <c:v>83.600000000000009</c:v>
                </c:pt>
                <c:pt idx="1">
                  <c:v>84.5</c:v>
                </c:pt>
                <c:pt idx="2">
                  <c:v>91</c:v>
                </c:pt>
                <c:pt idx="3">
                  <c:v>85</c:v>
                </c:pt>
                <c:pt idx="4">
                  <c:v>75.2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3FF-4933-9D47-AD284C1DAEAD}"/>
            </c:ext>
          </c:extLst>
        </c:ser>
        <c:ser>
          <c:idx val="128"/>
          <c:order val="28"/>
          <c:tx>
            <c:strRef>
              <c:f>雷达图2!$B$30</c:f>
              <c:strCache>
                <c:ptCount val="1"/>
                <c:pt idx="0">
                  <c:v>C. ERIKSEN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雷达图2!$F$30:$K$30</c:f>
              <c:numCache>
                <c:formatCode>General</c:formatCode>
                <c:ptCount val="6"/>
                <c:pt idx="0">
                  <c:v>89.2</c:v>
                </c:pt>
                <c:pt idx="1">
                  <c:v>92.5</c:v>
                </c:pt>
                <c:pt idx="2">
                  <c:v>77</c:v>
                </c:pt>
                <c:pt idx="3">
                  <c:v>83</c:v>
                </c:pt>
                <c:pt idx="4">
                  <c:v>78.599999999999994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3FF-4933-9D47-AD284C1DAEAD}"/>
            </c:ext>
          </c:extLst>
        </c:ser>
        <c:ser>
          <c:idx val="129"/>
          <c:order val="29"/>
          <c:tx>
            <c:strRef>
              <c:f>雷达图2!$B$31</c:f>
              <c:strCache>
                <c:ptCount val="1"/>
                <c:pt idx="0">
                  <c:v>P. COUTINHO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雷达图2!$F$31:$K$31</c:f>
              <c:numCache>
                <c:formatCode>General</c:formatCode>
                <c:ptCount val="6"/>
                <c:pt idx="0">
                  <c:v>87.8</c:v>
                </c:pt>
                <c:pt idx="1">
                  <c:v>96.5</c:v>
                </c:pt>
                <c:pt idx="2">
                  <c:v>80.5</c:v>
                </c:pt>
                <c:pt idx="3">
                  <c:v>87</c:v>
                </c:pt>
                <c:pt idx="4">
                  <c:v>75.900000000000006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3FF-4933-9D47-AD284C1DAEAD}"/>
            </c:ext>
          </c:extLst>
        </c:ser>
        <c:ser>
          <c:idx val="130"/>
          <c:order val="30"/>
          <c:tx>
            <c:strRef>
              <c:f>雷达图2!$B$32</c:f>
              <c:strCache>
                <c:ptCount val="1"/>
                <c:pt idx="0">
                  <c:v>M. VERRATTI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雷达图2!$F$32:$K$32</c:f>
              <c:numCache>
                <c:formatCode>General</c:formatCode>
                <c:ptCount val="6"/>
                <c:pt idx="0">
                  <c:v>83</c:v>
                </c:pt>
                <c:pt idx="1">
                  <c:v>94</c:v>
                </c:pt>
                <c:pt idx="2">
                  <c:v>73.5</c:v>
                </c:pt>
                <c:pt idx="3">
                  <c:v>80</c:v>
                </c:pt>
                <c:pt idx="4">
                  <c:v>84.5</c:v>
                </c:pt>
                <c:pt idx="5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3FF-4933-9D47-AD284C1DAEAD}"/>
            </c:ext>
          </c:extLst>
        </c:ser>
        <c:ser>
          <c:idx val="131"/>
          <c:order val="31"/>
          <c:tx>
            <c:strRef>
              <c:f>雷达图2!$B$33</c:f>
              <c:strCache>
                <c:ptCount val="1"/>
                <c:pt idx="0">
                  <c:v>P. DYBALA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雷达图2!$F$33:$K$33</c:f>
              <c:numCache>
                <c:formatCode>General</c:formatCode>
                <c:ptCount val="6"/>
                <c:pt idx="0">
                  <c:v>88</c:v>
                </c:pt>
                <c:pt idx="1">
                  <c:v>93</c:v>
                </c:pt>
                <c:pt idx="2">
                  <c:v>81.5</c:v>
                </c:pt>
                <c:pt idx="3">
                  <c:v>87.5</c:v>
                </c:pt>
                <c:pt idx="4">
                  <c:v>75.7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3FF-4933-9D47-AD284C1DAEAD}"/>
            </c:ext>
          </c:extLst>
        </c:ser>
        <c:ser>
          <c:idx val="132"/>
          <c:order val="32"/>
          <c:tx>
            <c:strRef>
              <c:f>雷达图2!$B$34</c:f>
              <c:strCache>
                <c:ptCount val="1"/>
                <c:pt idx="0">
                  <c:v>J. KIMMICH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雷达图2!$F$34:$K$34</c:f>
              <c:numCache>
                <c:formatCode>General</c:formatCode>
                <c:ptCount val="6"/>
                <c:pt idx="0">
                  <c:v>84.8</c:v>
                </c:pt>
                <c:pt idx="1">
                  <c:v>86</c:v>
                </c:pt>
                <c:pt idx="2">
                  <c:v>85.5</c:v>
                </c:pt>
                <c:pt idx="3">
                  <c:v>86</c:v>
                </c:pt>
                <c:pt idx="4">
                  <c:v>86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3FF-4933-9D47-AD284C1DAEAD}"/>
            </c:ext>
          </c:extLst>
        </c:ser>
        <c:ser>
          <c:idx val="133"/>
          <c:order val="33"/>
          <c:tx>
            <c:strRef>
              <c:f>雷达图2!$B$35</c:f>
              <c:strCache>
                <c:ptCount val="1"/>
                <c:pt idx="0">
                  <c:v>M. ŠKRINIAR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雷达图2!$F$35:$K$35</c:f>
              <c:numCache>
                <c:formatCode>General</c:formatCode>
                <c:ptCount val="6"/>
                <c:pt idx="0">
                  <c:v>75</c:v>
                </c:pt>
                <c:pt idx="1">
                  <c:v>72</c:v>
                </c:pt>
                <c:pt idx="2">
                  <c:v>87</c:v>
                </c:pt>
                <c:pt idx="3">
                  <c:v>72</c:v>
                </c:pt>
                <c:pt idx="4">
                  <c:v>89.3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3FF-4933-9D47-AD284C1DAEAD}"/>
            </c:ext>
          </c:extLst>
        </c:ser>
        <c:ser>
          <c:idx val="134"/>
          <c:order val="34"/>
          <c:tx>
            <c:strRef>
              <c:f>雷达图2!$B$36</c:f>
              <c:strCache>
                <c:ptCount val="1"/>
                <c:pt idx="0">
                  <c:v>L. SANÉ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雷达图2!$F$36:$K$36</c:f>
              <c:numCache>
                <c:formatCode>General</c:formatCode>
                <c:ptCount val="6"/>
                <c:pt idx="0">
                  <c:v>88.4</c:v>
                </c:pt>
                <c:pt idx="1">
                  <c:v>91</c:v>
                </c:pt>
                <c:pt idx="2">
                  <c:v>80</c:v>
                </c:pt>
                <c:pt idx="3">
                  <c:v>92</c:v>
                </c:pt>
                <c:pt idx="4">
                  <c:v>74.3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3FF-4933-9D47-AD284C1DAEAD}"/>
            </c:ext>
          </c:extLst>
        </c:ser>
        <c:ser>
          <c:idx val="135"/>
          <c:order val="35"/>
          <c:tx>
            <c:strRef>
              <c:f>雷达图2!$B$37</c:f>
              <c:strCache>
                <c:ptCount val="1"/>
                <c:pt idx="0">
                  <c:v>O. DEMBÉLÉ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雷达图2!$F$37:$K$37</c:f>
              <c:numCache>
                <c:formatCode>General</c:formatCode>
                <c:ptCount val="6"/>
                <c:pt idx="0">
                  <c:v>84.2</c:v>
                </c:pt>
                <c:pt idx="1">
                  <c:v>94</c:v>
                </c:pt>
                <c:pt idx="2">
                  <c:v>78.5</c:v>
                </c:pt>
                <c:pt idx="3">
                  <c:v>93</c:v>
                </c:pt>
                <c:pt idx="4">
                  <c:v>75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3FF-4933-9D47-AD284C1DAEAD}"/>
            </c:ext>
          </c:extLst>
        </c:ser>
        <c:ser>
          <c:idx val="136"/>
          <c:order val="36"/>
          <c:tx>
            <c:strRef>
              <c:f>雷达图2!$B$38</c:f>
              <c:strCache>
                <c:ptCount val="1"/>
                <c:pt idx="0">
                  <c:v>DAVID DE GEA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雷达图2!$F$38:$K$38</c:f>
              <c:numCache>
                <c:formatCode>General</c:formatCode>
                <c:ptCount val="6"/>
                <c:pt idx="0">
                  <c:v>66.400000000000006</c:v>
                </c:pt>
                <c:pt idx="1">
                  <c:v>57.5</c:v>
                </c:pt>
                <c:pt idx="2">
                  <c:v>80</c:v>
                </c:pt>
                <c:pt idx="3">
                  <c:v>78</c:v>
                </c:pt>
                <c:pt idx="4">
                  <c:v>64.899999999999991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3FF-4933-9D47-AD284C1DAEAD}"/>
            </c:ext>
          </c:extLst>
        </c:ser>
        <c:ser>
          <c:idx val="137"/>
          <c:order val="37"/>
          <c:tx>
            <c:strRef>
              <c:f>雷达图2!$B$39</c:f>
              <c:strCache>
                <c:ptCount val="1"/>
                <c:pt idx="0">
                  <c:v>M. NEUER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雷达图2!$F$39:$K$39</c:f>
              <c:numCache>
                <c:formatCode>General</c:formatCode>
                <c:ptCount val="6"/>
                <c:pt idx="0">
                  <c:v>65.599999999999994</c:v>
                </c:pt>
                <c:pt idx="1">
                  <c:v>66</c:v>
                </c:pt>
                <c:pt idx="2">
                  <c:v>89</c:v>
                </c:pt>
                <c:pt idx="3">
                  <c:v>79.2</c:v>
                </c:pt>
                <c:pt idx="4">
                  <c:v>73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3FF-4933-9D47-AD284C1DAEAD}"/>
            </c:ext>
          </c:extLst>
        </c:ser>
        <c:ser>
          <c:idx val="138"/>
          <c:order val="38"/>
          <c:tx>
            <c:strRef>
              <c:f>雷达图2!$B$40</c:f>
              <c:strCache>
                <c:ptCount val="1"/>
                <c:pt idx="0">
                  <c:v>K. BENZEMA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雷达图2!$F$40:$K$40</c:f>
              <c:numCache>
                <c:formatCode>General</c:formatCode>
                <c:ptCount val="6"/>
                <c:pt idx="0">
                  <c:v>75</c:v>
                </c:pt>
                <c:pt idx="1">
                  <c:v>93</c:v>
                </c:pt>
                <c:pt idx="2">
                  <c:v>84.5</c:v>
                </c:pt>
                <c:pt idx="3">
                  <c:v>80.5</c:v>
                </c:pt>
                <c:pt idx="4">
                  <c:v>75.7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3FF-4933-9D47-AD284C1DAEAD}"/>
            </c:ext>
          </c:extLst>
        </c:ser>
        <c:ser>
          <c:idx val="139"/>
          <c:order val="39"/>
          <c:tx>
            <c:strRef>
              <c:f>雷达图2!$B$41</c:f>
              <c:strCache>
                <c:ptCount val="1"/>
                <c:pt idx="0">
                  <c:v>T. KROOS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雷达图2!$F$41:$K$41</c:f>
              <c:numCache>
                <c:formatCode>General</c:formatCode>
                <c:ptCount val="6"/>
                <c:pt idx="0">
                  <c:v>87</c:v>
                </c:pt>
                <c:pt idx="1">
                  <c:v>90</c:v>
                </c:pt>
                <c:pt idx="2">
                  <c:v>79.5</c:v>
                </c:pt>
                <c:pt idx="3">
                  <c:v>82</c:v>
                </c:pt>
                <c:pt idx="4">
                  <c:v>82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3FF-4933-9D47-AD284C1DAEAD}"/>
            </c:ext>
          </c:extLst>
        </c:ser>
        <c:ser>
          <c:idx val="140"/>
          <c:order val="40"/>
          <c:tx>
            <c:strRef>
              <c:f>雷达图2!$B$42</c:f>
              <c:strCache>
                <c:ptCount val="1"/>
                <c:pt idx="0">
                  <c:v>P. AUBAMEYANG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雷达图2!$F$42:$K$42</c:f>
              <c:numCache>
                <c:formatCode>General</c:formatCode>
                <c:ptCount val="6"/>
                <c:pt idx="0">
                  <c:v>85</c:v>
                </c:pt>
                <c:pt idx="1">
                  <c:v>86</c:v>
                </c:pt>
                <c:pt idx="2">
                  <c:v>85.5</c:v>
                </c:pt>
                <c:pt idx="3">
                  <c:v>92.5</c:v>
                </c:pt>
                <c:pt idx="4">
                  <c:v>71.400000000000006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3FF-4933-9D47-AD284C1DAEAD}"/>
            </c:ext>
          </c:extLst>
        </c:ser>
        <c:ser>
          <c:idx val="141"/>
          <c:order val="41"/>
          <c:tx>
            <c:strRef>
              <c:f>雷达图2!$B$43</c:f>
              <c:strCache>
                <c:ptCount val="1"/>
                <c:pt idx="0">
                  <c:v>THIAGO A.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雷达图2!$F$43:$K$43</c:f>
              <c:numCache>
                <c:formatCode>General</c:formatCode>
                <c:ptCount val="6"/>
                <c:pt idx="0">
                  <c:v>86</c:v>
                </c:pt>
                <c:pt idx="1">
                  <c:v>95.5</c:v>
                </c:pt>
                <c:pt idx="2">
                  <c:v>80</c:v>
                </c:pt>
                <c:pt idx="3">
                  <c:v>84</c:v>
                </c:pt>
                <c:pt idx="4">
                  <c:v>76.5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3FF-4933-9D47-AD284C1DAEAD}"/>
            </c:ext>
          </c:extLst>
        </c:ser>
        <c:ser>
          <c:idx val="142"/>
          <c:order val="42"/>
          <c:tx>
            <c:strRef>
              <c:f>雷达图2!$B$44</c:f>
              <c:strCache>
                <c:ptCount val="1"/>
                <c:pt idx="0">
                  <c:v>P. POGBA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雷达图2!$F$44:$K$44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91</c:v>
                </c:pt>
                <c:pt idx="2">
                  <c:v>89.5</c:v>
                </c:pt>
                <c:pt idx="3">
                  <c:v>85.5</c:v>
                </c:pt>
                <c:pt idx="4">
                  <c:v>80.400000000000006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3FF-4933-9D47-AD284C1DAEAD}"/>
            </c:ext>
          </c:extLst>
        </c:ser>
        <c:ser>
          <c:idx val="143"/>
          <c:order val="43"/>
          <c:tx>
            <c:strRef>
              <c:f>雷达图2!$B$45</c:f>
              <c:strCache>
                <c:ptCount val="1"/>
                <c:pt idx="0">
                  <c:v>K. KOULIBALY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雷达图2!$F$45:$K$45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77.5</c:v>
                </c:pt>
                <c:pt idx="2">
                  <c:v>81.5</c:v>
                </c:pt>
                <c:pt idx="3">
                  <c:v>74.5</c:v>
                </c:pt>
                <c:pt idx="4">
                  <c:v>87.699999999999989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3FF-4933-9D47-AD284C1DAEAD}"/>
            </c:ext>
          </c:extLst>
        </c:ser>
        <c:ser>
          <c:idx val="144"/>
          <c:order val="44"/>
          <c:tx>
            <c:strRef>
              <c:f>雷达图2!$B$46</c:f>
              <c:strCache>
                <c:ptCount val="1"/>
                <c:pt idx="0">
                  <c:v>D. GODÍN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雷达图2!$F$46:$K$46</c:f>
              <c:numCache>
                <c:formatCode>General</c:formatCode>
                <c:ptCount val="6"/>
                <c:pt idx="0">
                  <c:v>73</c:v>
                </c:pt>
                <c:pt idx="1">
                  <c:v>72.5</c:v>
                </c:pt>
                <c:pt idx="2">
                  <c:v>85</c:v>
                </c:pt>
                <c:pt idx="3">
                  <c:v>70.5</c:v>
                </c:pt>
                <c:pt idx="4">
                  <c:v>86.3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3FF-4933-9D47-AD284C1DAEAD}"/>
            </c:ext>
          </c:extLst>
        </c:ser>
        <c:ser>
          <c:idx val="145"/>
          <c:order val="45"/>
          <c:tx>
            <c:strRef>
              <c:f>雷达图2!$B$47</c:f>
              <c:strCache>
                <c:ptCount val="1"/>
                <c:pt idx="0">
                  <c:v>G. BALE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雷达图2!$F$47:$K$47</c:f>
              <c:numCache>
                <c:formatCode>General</c:formatCode>
                <c:ptCount val="6"/>
                <c:pt idx="0">
                  <c:v>84.199999999999989</c:v>
                </c:pt>
                <c:pt idx="1">
                  <c:v>91</c:v>
                </c:pt>
                <c:pt idx="2">
                  <c:v>91.5</c:v>
                </c:pt>
                <c:pt idx="3">
                  <c:v>89</c:v>
                </c:pt>
                <c:pt idx="4">
                  <c:v>75.599999999999994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3FF-4933-9D47-AD284C1DAEAD}"/>
            </c:ext>
          </c:extLst>
        </c:ser>
        <c:ser>
          <c:idx val="146"/>
          <c:order val="46"/>
          <c:tx>
            <c:strRef>
              <c:f>雷达图2!$B$48</c:f>
              <c:strCache>
                <c:ptCount val="1"/>
                <c:pt idx="0">
                  <c:v>M. PJANIĆ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雷达图2!$F$48:$K$48</c:f>
              <c:numCache>
                <c:formatCode>General</c:formatCode>
                <c:ptCount val="6"/>
                <c:pt idx="0">
                  <c:v>84.8</c:v>
                </c:pt>
                <c:pt idx="1">
                  <c:v>90.5</c:v>
                </c:pt>
                <c:pt idx="2">
                  <c:v>77.5</c:v>
                </c:pt>
                <c:pt idx="3">
                  <c:v>83</c:v>
                </c:pt>
                <c:pt idx="4">
                  <c:v>82.1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3FF-4933-9D47-AD284C1DAEAD}"/>
            </c:ext>
          </c:extLst>
        </c:ser>
        <c:ser>
          <c:idx val="147"/>
          <c:order val="47"/>
          <c:tx>
            <c:strRef>
              <c:f>雷达图2!$B$49</c:f>
              <c:strCache>
                <c:ptCount val="1"/>
                <c:pt idx="0">
                  <c:v>R. VARANE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雷达图2!$F$49:$K$49</c:f>
              <c:numCache>
                <c:formatCode>General</c:formatCode>
                <c:ptCount val="6"/>
                <c:pt idx="0">
                  <c:v>76.8</c:v>
                </c:pt>
                <c:pt idx="1">
                  <c:v>79</c:v>
                </c:pt>
                <c:pt idx="2">
                  <c:v>85.5</c:v>
                </c:pt>
                <c:pt idx="3">
                  <c:v>78</c:v>
                </c:pt>
                <c:pt idx="4">
                  <c:v>88.2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3FF-4933-9D47-AD284C1DAEAD}"/>
            </c:ext>
          </c:extLst>
        </c:ser>
        <c:ser>
          <c:idx val="148"/>
          <c:order val="48"/>
          <c:tx>
            <c:strRef>
              <c:f>雷达图2!$B$50</c:f>
              <c:strCache>
                <c:ptCount val="1"/>
                <c:pt idx="0">
                  <c:v>M. REUS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雷达图2!$F$50:$K$50</c:f>
              <c:numCache>
                <c:formatCode>General</c:formatCode>
                <c:ptCount val="6"/>
                <c:pt idx="0">
                  <c:v>87.2</c:v>
                </c:pt>
                <c:pt idx="1">
                  <c:v>92.5</c:v>
                </c:pt>
                <c:pt idx="2">
                  <c:v>86.5</c:v>
                </c:pt>
                <c:pt idx="3">
                  <c:v>90</c:v>
                </c:pt>
                <c:pt idx="4">
                  <c:v>74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3FF-4933-9D47-AD284C1DAEAD}"/>
            </c:ext>
          </c:extLst>
        </c:ser>
        <c:ser>
          <c:idx val="149"/>
          <c:order val="49"/>
          <c:tx>
            <c:strRef>
              <c:f>雷达图2!$B$51</c:f>
              <c:strCache>
                <c:ptCount val="1"/>
                <c:pt idx="0">
                  <c:v>SAÚL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雷达图2!$F$51:$K$51</c:f>
              <c:numCache>
                <c:formatCode>General</c:formatCode>
                <c:ptCount val="6"/>
                <c:pt idx="0">
                  <c:v>83</c:v>
                </c:pt>
                <c:pt idx="1">
                  <c:v>91</c:v>
                </c:pt>
                <c:pt idx="2">
                  <c:v>82</c:v>
                </c:pt>
                <c:pt idx="3">
                  <c:v>80</c:v>
                </c:pt>
                <c:pt idx="4">
                  <c:v>83.2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3FF-4933-9D47-AD284C1DAEAD}"/>
            </c:ext>
          </c:extLst>
        </c:ser>
        <c:ser>
          <c:idx val="0"/>
          <c:order val="50"/>
          <c:tx>
            <c:strRef>
              <c:f>雷达图2!$B$52</c:f>
              <c:strCache>
                <c:ptCount val="1"/>
                <c:pt idx="0">
                  <c:v>ROBERTO FIRMINO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雷达图2!$F$52:$K$52</c:f>
              <c:numCache>
                <c:formatCode>General</c:formatCode>
                <c:ptCount val="6"/>
                <c:pt idx="0">
                  <c:v>80.800000000000011</c:v>
                </c:pt>
                <c:pt idx="1">
                  <c:v>90</c:v>
                </c:pt>
                <c:pt idx="2">
                  <c:v>85.5</c:v>
                </c:pt>
                <c:pt idx="3">
                  <c:v>83.5</c:v>
                </c:pt>
                <c:pt idx="4">
                  <c:v>76.7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3FF-4933-9D47-AD284C1DAEAD}"/>
            </c:ext>
          </c:extLst>
        </c:ser>
        <c:ser>
          <c:idx val="1"/>
          <c:order val="51"/>
          <c:tx>
            <c:strRef>
              <c:f>雷达图2!$B$53</c:f>
              <c:strCache>
                <c:ptCount val="1"/>
                <c:pt idx="0">
                  <c:v>E. DŽEKO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雷达图2!$F$53:$K$53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85</c:v>
                </c:pt>
                <c:pt idx="2">
                  <c:v>82.5</c:v>
                </c:pt>
                <c:pt idx="3">
                  <c:v>76.5</c:v>
                </c:pt>
                <c:pt idx="4">
                  <c:v>76.600000000000009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3FF-4933-9D47-AD284C1DAEAD}"/>
            </c:ext>
          </c:extLst>
        </c:ser>
        <c:ser>
          <c:idx val="2"/>
          <c:order val="52"/>
          <c:tx>
            <c:strRef>
              <c:f>雷达图2!$B$54</c:f>
              <c:strCache>
                <c:ptCount val="1"/>
                <c:pt idx="0">
                  <c:v>D. ALABA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雷达图2!$F$54:$K$54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89</c:v>
                </c:pt>
                <c:pt idx="2">
                  <c:v>85</c:v>
                </c:pt>
                <c:pt idx="3">
                  <c:v>89</c:v>
                </c:pt>
                <c:pt idx="4">
                  <c:v>79.2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3FF-4933-9D47-AD284C1DAEAD}"/>
            </c:ext>
          </c:extLst>
        </c:ser>
        <c:ser>
          <c:idx val="3"/>
          <c:order val="53"/>
          <c:tx>
            <c:strRef>
              <c:f>雷达图2!$B$55</c:f>
              <c:strCache>
                <c:ptCount val="1"/>
                <c:pt idx="0">
                  <c:v>S. UMTITI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雷达图2!$F$55:$K$55</c:f>
              <c:numCache>
                <c:formatCode>General</c:formatCode>
                <c:ptCount val="6"/>
                <c:pt idx="0">
                  <c:v>75</c:v>
                </c:pt>
                <c:pt idx="1">
                  <c:v>75.5</c:v>
                </c:pt>
                <c:pt idx="2">
                  <c:v>89</c:v>
                </c:pt>
                <c:pt idx="3">
                  <c:v>77.5</c:v>
                </c:pt>
                <c:pt idx="4">
                  <c:v>85.9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3FF-4933-9D47-AD284C1DAEAD}"/>
            </c:ext>
          </c:extLst>
        </c:ser>
        <c:ser>
          <c:idx val="4"/>
          <c:order val="54"/>
          <c:tx>
            <c:strRef>
              <c:f>雷达图2!$B$56</c:f>
              <c:strCache>
                <c:ptCount val="1"/>
                <c:pt idx="0">
                  <c:v>MARQUINHOS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雷达图2!$F$56:$K$56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82.5</c:v>
                </c:pt>
                <c:pt idx="2">
                  <c:v>87</c:v>
                </c:pt>
                <c:pt idx="3">
                  <c:v>84.5</c:v>
                </c:pt>
                <c:pt idx="4">
                  <c:v>88.1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3FF-4933-9D47-AD284C1DAEAD}"/>
            </c:ext>
          </c:extLst>
        </c:ser>
        <c:ser>
          <c:idx val="5"/>
          <c:order val="55"/>
          <c:tx>
            <c:strRef>
              <c:f>雷达图2!$B$57</c:f>
              <c:strCache>
                <c:ptCount val="1"/>
                <c:pt idx="0">
                  <c:v>M. ICARDI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雷达图2!$F$57:$K$57</c:f>
              <c:numCache>
                <c:formatCode>General</c:formatCode>
                <c:ptCount val="6"/>
                <c:pt idx="0">
                  <c:v>77.800000000000011</c:v>
                </c:pt>
                <c:pt idx="1">
                  <c:v>83</c:v>
                </c:pt>
                <c:pt idx="2">
                  <c:v>93</c:v>
                </c:pt>
                <c:pt idx="3">
                  <c:v>82</c:v>
                </c:pt>
                <c:pt idx="4">
                  <c:v>72.5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3FF-4933-9D47-AD284C1DAEAD}"/>
            </c:ext>
          </c:extLst>
        </c:ser>
        <c:ser>
          <c:idx val="6"/>
          <c:order val="56"/>
          <c:tx>
            <c:strRef>
              <c:f>雷达图2!$B$58</c:f>
              <c:strCache>
                <c:ptCount val="1"/>
                <c:pt idx="0">
                  <c:v>S. M. SAVIĆ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雷达图2!$F$58:$K$58</c:f>
              <c:numCache>
                <c:formatCode>General</c:formatCode>
                <c:ptCount val="6"/>
                <c:pt idx="0">
                  <c:v>85</c:v>
                </c:pt>
                <c:pt idx="1">
                  <c:v>92.5</c:v>
                </c:pt>
                <c:pt idx="2">
                  <c:v>88.5</c:v>
                </c:pt>
                <c:pt idx="3">
                  <c:v>83.5</c:v>
                </c:pt>
                <c:pt idx="4">
                  <c:v>80.199999999999989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3FF-4933-9D47-AD284C1DAEAD}"/>
            </c:ext>
          </c:extLst>
        </c:ser>
        <c:ser>
          <c:idx val="7"/>
          <c:order val="57"/>
          <c:tx>
            <c:strRef>
              <c:f>雷达图2!$B$59</c:f>
              <c:strCache>
                <c:ptCount val="1"/>
                <c:pt idx="0">
                  <c:v>JOÃO CANCELO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雷达图2!$F$59:$K$59</c:f>
              <c:numCache>
                <c:formatCode>General</c:formatCode>
                <c:ptCount val="6"/>
                <c:pt idx="0">
                  <c:v>82.800000000000011</c:v>
                </c:pt>
                <c:pt idx="1">
                  <c:v>88.5</c:v>
                </c:pt>
                <c:pt idx="2">
                  <c:v>81</c:v>
                </c:pt>
                <c:pt idx="3">
                  <c:v>85</c:v>
                </c:pt>
                <c:pt idx="4">
                  <c:v>82.5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3FF-4933-9D47-AD284C1DAEAD}"/>
            </c:ext>
          </c:extLst>
        </c:ser>
        <c:ser>
          <c:idx val="8"/>
          <c:order val="58"/>
          <c:tx>
            <c:strRef>
              <c:f>雷达图2!$B$60</c:f>
              <c:strCache>
                <c:ptCount val="1"/>
                <c:pt idx="0">
                  <c:v>CARVAJAL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雷达图2!$F$60:$K$60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84</c:v>
                </c:pt>
                <c:pt idx="2">
                  <c:v>79.5</c:v>
                </c:pt>
                <c:pt idx="3">
                  <c:v>87</c:v>
                </c:pt>
                <c:pt idx="4">
                  <c:v>86.2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3FF-4933-9D47-AD284C1DAEAD}"/>
            </c:ext>
          </c:extLst>
        </c:ser>
        <c:ser>
          <c:idx val="9"/>
          <c:order val="59"/>
          <c:tx>
            <c:strRef>
              <c:f>雷达图2!$B$61</c:f>
              <c:strCache>
                <c:ptCount val="1"/>
                <c:pt idx="0">
                  <c:v>N. FEKIR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雷达图2!$F$61:$K$61</c:f>
              <c:numCache>
                <c:formatCode>General</c:formatCode>
                <c:ptCount val="6"/>
                <c:pt idx="0">
                  <c:v>87.2</c:v>
                </c:pt>
                <c:pt idx="1">
                  <c:v>92</c:v>
                </c:pt>
                <c:pt idx="2">
                  <c:v>79.5</c:v>
                </c:pt>
                <c:pt idx="3">
                  <c:v>84.5</c:v>
                </c:pt>
                <c:pt idx="4">
                  <c:v>75.400000000000006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3FF-4933-9D47-AD284C1DAEAD}"/>
            </c:ext>
          </c:extLst>
        </c:ser>
        <c:ser>
          <c:idx val="10"/>
          <c:order val="60"/>
          <c:tx>
            <c:strRef>
              <c:f>雷达图2!$B$62</c:f>
              <c:strCache>
                <c:ptCount val="1"/>
                <c:pt idx="0">
                  <c:v>L. GORETZKA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雷达图2!$F$62:$K$62</c:f>
              <c:numCache>
                <c:formatCode>General</c:formatCode>
                <c:ptCount val="6"/>
                <c:pt idx="0">
                  <c:v>83.6</c:v>
                </c:pt>
                <c:pt idx="1">
                  <c:v>89.5</c:v>
                </c:pt>
                <c:pt idx="2">
                  <c:v>87</c:v>
                </c:pt>
                <c:pt idx="3">
                  <c:v>85</c:v>
                </c:pt>
                <c:pt idx="4">
                  <c:v>85.600000000000009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3FF-4933-9D47-AD284C1DAEAD}"/>
            </c:ext>
          </c:extLst>
        </c:ser>
        <c:ser>
          <c:idx val="11"/>
          <c:order val="61"/>
          <c:tx>
            <c:strRef>
              <c:f>雷达图2!$B$63</c:f>
              <c:strCache>
                <c:ptCount val="1"/>
                <c:pt idx="0">
                  <c:v>A. ROBERTSON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雷达图2!$F$63:$K$63</c:f>
              <c:numCache>
                <c:formatCode>General</c:formatCode>
                <c:ptCount val="6"/>
                <c:pt idx="0">
                  <c:v>82.2</c:v>
                </c:pt>
                <c:pt idx="1">
                  <c:v>82.5</c:v>
                </c:pt>
                <c:pt idx="2">
                  <c:v>75.5</c:v>
                </c:pt>
                <c:pt idx="3">
                  <c:v>89.5</c:v>
                </c:pt>
                <c:pt idx="4">
                  <c:v>84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3FF-4933-9D47-AD284C1DAEAD}"/>
            </c:ext>
          </c:extLst>
        </c:ser>
        <c:ser>
          <c:idx val="12"/>
          <c:order val="62"/>
          <c:tx>
            <c:strRef>
              <c:f>雷达图2!$B$64</c:f>
              <c:strCache>
                <c:ptCount val="1"/>
                <c:pt idx="0">
                  <c:v>L. HERNANDEZ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雷达图2!$F$64:$K$64</c:f>
              <c:numCache>
                <c:formatCode>General</c:formatCode>
                <c:ptCount val="6"/>
                <c:pt idx="0">
                  <c:v>77.8</c:v>
                </c:pt>
                <c:pt idx="1">
                  <c:v>82</c:v>
                </c:pt>
                <c:pt idx="2">
                  <c:v>87.5</c:v>
                </c:pt>
                <c:pt idx="3">
                  <c:v>84.5</c:v>
                </c:pt>
                <c:pt idx="4">
                  <c:v>88.800000000000011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3FF-4933-9D47-AD284C1DAEAD}"/>
            </c:ext>
          </c:extLst>
        </c:ser>
        <c:ser>
          <c:idx val="13"/>
          <c:order val="63"/>
          <c:tx>
            <c:strRef>
              <c:f>雷达图2!$B$65</c:f>
              <c:strCache>
                <c:ptCount val="1"/>
                <c:pt idx="0">
                  <c:v>G. DONNARUMMA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雷达图2!$F$65:$K$65</c:f>
              <c:numCache>
                <c:formatCode>General</c:formatCode>
                <c:ptCount val="6"/>
                <c:pt idx="0">
                  <c:v>65.600000000000009</c:v>
                </c:pt>
                <c:pt idx="1">
                  <c:v>63.5</c:v>
                </c:pt>
                <c:pt idx="2">
                  <c:v>88</c:v>
                </c:pt>
                <c:pt idx="3">
                  <c:v>85.6</c:v>
                </c:pt>
                <c:pt idx="4">
                  <c:v>78.5</c:v>
                </c:pt>
                <c:pt idx="5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3FF-4933-9D47-AD284C1DAEAD}"/>
            </c:ext>
          </c:extLst>
        </c:ser>
        <c:ser>
          <c:idx val="14"/>
          <c:order val="64"/>
          <c:tx>
            <c:strRef>
              <c:f>雷达图2!$B$66</c:f>
              <c:strCache>
                <c:ptCount val="1"/>
                <c:pt idx="0">
                  <c:v>F. DE JONG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雷达图2!$F$66:$K$66</c:f>
              <c:numCache>
                <c:formatCode>General</c:formatCode>
                <c:ptCount val="6"/>
                <c:pt idx="0">
                  <c:v>84.2</c:v>
                </c:pt>
                <c:pt idx="1">
                  <c:v>92</c:v>
                </c:pt>
                <c:pt idx="2">
                  <c:v>82.5</c:v>
                </c:pt>
                <c:pt idx="3">
                  <c:v>82</c:v>
                </c:pt>
                <c:pt idx="4">
                  <c:v>82.5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3FF-4933-9D47-AD284C1DAEAD}"/>
            </c:ext>
          </c:extLst>
        </c:ser>
        <c:ser>
          <c:idx val="15"/>
          <c:order val="65"/>
          <c:tx>
            <c:strRef>
              <c:f>雷达图2!$B$67</c:f>
              <c:strCache>
                <c:ptCount val="1"/>
                <c:pt idx="0">
                  <c:v>RODRI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雷达图2!$F$67:$K$67</c:f>
              <c:numCache>
                <c:formatCode>General</c:formatCode>
                <c:ptCount val="6"/>
                <c:pt idx="0">
                  <c:v>81.2</c:v>
                </c:pt>
                <c:pt idx="1">
                  <c:v>84</c:v>
                </c:pt>
                <c:pt idx="2">
                  <c:v>79</c:v>
                </c:pt>
                <c:pt idx="3">
                  <c:v>74</c:v>
                </c:pt>
                <c:pt idx="4">
                  <c:v>86.899999999999991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A3FF-4933-9D47-AD284C1DAEAD}"/>
            </c:ext>
          </c:extLst>
        </c:ser>
        <c:ser>
          <c:idx val="16"/>
          <c:order val="66"/>
          <c:tx>
            <c:strRef>
              <c:f>雷达图2!$B$68</c:f>
              <c:strCache>
                <c:ptCount val="1"/>
                <c:pt idx="0">
                  <c:v>T. WERNER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雷达图2!$F$68:$K$68</c:f>
              <c:numCache>
                <c:formatCode>General</c:formatCode>
                <c:ptCount val="6"/>
                <c:pt idx="0">
                  <c:v>80.2</c:v>
                </c:pt>
                <c:pt idx="1">
                  <c:v>86</c:v>
                </c:pt>
                <c:pt idx="2">
                  <c:v>88</c:v>
                </c:pt>
                <c:pt idx="3">
                  <c:v>85</c:v>
                </c:pt>
                <c:pt idx="4">
                  <c:v>81.900000000000006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3FF-4933-9D47-AD284C1DAEAD}"/>
            </c:ext>
          </c:extLst>
        </c:ser>
        <c:ser>
          <c:idx val="17"/>
          <c:order val="67"/>
          <c:tx>
            <c:strRef>
              <c:f>雷达图2!$B$69</c:f>
              <c:strCache>
                <c:ptCount val="1"/>
                <c:pt idx="0">
                  <c:v>N. KANTÉ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雷达图2!$F$69:$K$69</c:f>
              <c:numCache>
                <c:formatCode>General</c:formatCode>
                <c:ptCount val="6"/>
                <c:pt idx="0">
                  <c:v>80.2</c:v>
                </c:pt>
                <c:pt idx="1">
                  <c:v>85</c:v>
                </c:pt>
                <c:pt idx="2">
                  <c:v>80.5</c:v>
                </c:pt>
                <c:pt idx="3">
                  <c:v>75.5</c:v>
                </c:pt>
                <c:pt idx="4">
                  <c:v>94.699999999999989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3FF-4933-9D47-AD284C1DAEAD}"/>
            </c:ext>
          </c:extLst>
        </c:ser>
        <c:ser>
          <c:idx val="18"/>
          <c:order val="68"/>
          <c:tx>
            <c:strRef>
              <c:f>雷达图2!$B$70</c:f>
              <c:strCache>
                <c:ptCount val="1"/>
                <c:pt idx="0">
                  <c:v>G. CHIELLINI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雷达图2!$F$70:$K$70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75</c:v>
                </c:pt>
                <c:pt idx="2">
                  <c:v>86.5</c:v>
                </c:pt>
                <c:pt idx="3">
                  <c:v>77</c:v>
                </c:pt>
                <c:pt idx="4">
                  <c:v>85.100000000000009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A3FF-4933-9D47-AD284C1DAEAD}"/>
            </c:ext>
          </c:extLst>
        </c:ser>
        <c:ser>
          <c:idx val="19"/>
          <c:order val="69"/>
          <c:tx>
            <c:strRef>
              <c:f>雷达图2!$B$71</c:f>
              <c:strCache>
                <c:ptCount val="1"/>
                <c:pt idx="0">
                  <c:v>S. HANDANOVIČ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雷达图2!$F$71:$K$71</c:f>
              <c:numCache>
                <c:formatCode>General</c:formatCode>
                <c:ptCount val="6"/>
                <c:pt idx="0">
                  <c:v>60.8</c:v>
                </c:pt>
                <c:pt idx="1">
                  <c:v>61</c:v>
                </c:pt>
                <c:pt idx="2">
                  <c:v>90</c:v>
                </c:pt>
                <c:pt idx="3">
                  <c:v>77</c:v>
                </c:pt>
                <c:pt idx="4">
                  <c:v>63.5</c:v>
                </c:pt>
                <c:pt idx="5">
                  <c:v>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3FF-4933-9D47-AD284C1DAEAD}"/>
            </c:ext>
          </c:extLst>
        </c:ser>
        <c:ser>
          <c:idx val="20"/>
          <c:order val="70"/>
          <c:tx>
            <c:strRef>
              <c:f>雷达图2!$B$72</c:f>
              <c:strCache>
                <c:ptCount val="1"/>
                <c:pt idx="0">
                  <c:v>I. RAKITIĆ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雷达图2!$F$72:$K$72</c:f>
              <c:numCache>
                <c:formatCode>General</c:formatCode>
                <c:ptCount val="6"/>
                <c:pt idx="0">
                  <c:v>87.8</c:v>
                </c:pt>
                <c:pt idx="1">
                  <c:v>88.5</c:v>
                </c:pt>
                <c:pt idx="2">
                  <c:v>79</c:v>
                </c:pt>
                <c:pt idx="3">
                  <c:v>84</c:v>
                </c:pt>
                <c:pt idx="4">
                  <c:v>80.7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3FF-4933-9D47-AD284C1DAEAD}"/>
            </c:ext>
          </c:extLst>
        </c:ser>
        <c:ser>
          <c:idx val="21"/>
          <c:order val="71"/>
          <c:tx>
            <c:strRef>
              <c:f>雷达图2!$B$73</c:f>
              <c:strCache>
                <c:ptCount val="1"/>
                <c:pt idx="0">
                  <c:v>JORDI ALBA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雷达图2!$F$73:$K$73</c:f>
              <c:numCache>
                <c:formatCode>General</c:formatCode>
                <c:ptCount val="6"/>
                <c:pt idx="0">
                  <c:v>82.399999999999991</c:v>
                </c:pt>
                <c:pt idx="1">
                  <c:v>86</c:v>
                </c:pt>
                <c:pt idx="2">
                  <c:v>76.5</c:v>
                </c:pt>
                <c:pt idx="3">
                  <c:v>88</c:v>
                </c:pt>
                <c:pt idx="4">
                  <c:v>81.3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A3FF-4933-9D47-AD284C1DAEAD}"/>
            </c:ext>
          </c:extLst>
        </c:ser>
        <c:ser>
          <c:idx val="22"/>
          <c:order val="72"/>
          <c:tx>
            <c:strRef>
              <c:f>雷达图2!$B$74</c:f>
              <c:strCache>
                <c:ptCount val="1"/>
                <c:pt idx="0">
                  <c:v>A. LACAZETTE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雷达图2!$F$74:$K$74</c:f>
              <c:numCache>
                <c:formatCode>General</c:formatCode>
                <c:ptCount val="6"/>
                <c:pt idx="0">
                  <c:v>79.2</c:v>
                </c:pt>
                <c:pt idx="1">
                  <c:v>90</c:v>
                </c:pt>
                <c:pt idx="2">
                  <c:v>84.5</c:v>
                </c:pt>
                <c:pt idx="3">
                  <c:v>84.5</c:v>
                </c:pt>
                <c:pt idx="4">
                  <c:v>73.900000000000006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3FF-4933-9D47-AD284C1DAEAD}"/>
            </c:ext>
          </c:extLst>
        </c:ser>
        <c:ser>
          <c:idx val="23"/>
          <c:order val="73"/>
          <c:tx>
            <c:strRef>
              <c:f>雷达图2!$B$75</c:f>
              <c:strCache>
                <c:ptCount val="1"/>
                <c:pt idx="0">
                  <c:v>T. COURTOIS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雷达图2!$F$75:$K$75</c:f>
              <c:numCache>
                <c:formatCode>General</c:formatCode>
                <c:ptCount val="6"/>
                <c:pt idx="0">
                  <c:v>61.2</c:v>
                </c:pt>
                <c:pt idx="1">
                  <c:v>56</c:v>
                </c:pt>
                <c:pt idx="2">
                  <c:v>84.5</c:v>
                </c:pt>
                <c:pt idx="3">
                  <c:v>79</c:v>
                </c:pt>
                <c:pt idx="4">
                  <c:v>74.8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A3FF-4933-9D47-AD284C1DAEAD}"/>
            </c:ext>
          </c:extLst>
        </c:ser>
        <c:ser>
          <c:idx val="24"/>
          <c:order val="74"/>
          <c:tx>
            <c:strRef>
              <c:f>雷达图2!$B$76</c:f>
              <c:strCache>
                <c:ptCount val="1"/>
                <c:pt idx="0">
                  <c:v>FERNANDINHO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雷达图2!$F$76:$K$76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83.5</c:v>
                </c:pt>
                <c:pt idx="2">
                  <c:v>86</c:v>
                </c:pt>
                <c:pt idx="3">
                  <c:v>75</c:v>
                </c:pt>
                <c:pt idx="4">
                  <c:v>87.7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3FF-4933-9D47-AD284C1DAEAD}"/>
            </c:ext>
          </c:extLst>
        </c:ser>
        <c:ser>
          <c:idx val="25"/>
          <c:order val="75"/>
          <c:tx>
            <c:strRef>
              <c:f>雷达图2!$B$77</c:f>
              <c:strCache>
                <c:ptCount val="1"/>
                <c:pt idx="0">
                  <c:v>MARCELO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雷达图2!$F$77:$K$77</c:f>
              <c:numCache>
                <c:formatCode>General</c:formatCode>
                <c:ptCount val="6"/>
                <c:pt idx="0">
                  <c:v>85.8</c:v>
                </c:pt>
                <c:pt idx="1">
                  <c:v>90.5</c:v>
                </c:pt>
                <c:pt idx="2">
                  <c:v>81</c:v>
                </c:pt>
                <c:pt idx="3">
                  <c:v>88</c:v>
                </c:pt>
                <c:pt idx="4">
                  <c:v>79.8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A3FF-4933-9D47-AD284C1DAEAD}"/>
            </c:ext>
          </c:extLst>
        </c:ser>
        <c:ser>
          <c:idx val="26"/>
          <c:order val="76"/>
          <c:tx>
            <c:strRef>
              <c:f>雷达图2!$B$78</c:f>
              <c:strCache>
                <c:ptCount val="1"/>
                <c:pt idx="0">
                  <c:v>Á. DI MARÍA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雷达图2!$F$78:$K$78</c:f>
              <c:numCache>
                <c:formatCode>General</c:formatCode>
                <c:ptCount val="6"/>
                <c:pt idx="0">
                  <c:v>89.800000000000011</c:v>
                </c:pt>
                <c:pt idx="1">
                  <c:v>91</c:v>
                </c:pt>
                <c:pt idx="2">
                  <c:v>77.5</c:v>
                </c:pt>
                <c:pt idx="3">
                  <c:v>90</c:v>
                </c:pt>
                <c:pt idx="4">
                  <c:v>73.2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A3FF-4933-9D47-AD284C1DAEAD}"/>
            </c:ext>
          </c:extLst>
        </c:ser>
        <c:ser>
          <c:idx val="27"/>
          <c:order val="77"/>
          <c:tx>
            <c:strRef>
              <c:f>雷达图2!$B$79</c:f>
              <c:strCache>
                <c:ptCount val="1"/>
                <c:pt idx="0">
                  <c:v>KOKE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雷达图2!$F$79:$K$79</c:f>
              <c:numCache>
                <c:formatCode>General</c:formatCode>
                <c:ptCount val="6"/>
                <c:pt idx="0">
                  <c:v>86</c:v>
                </c:pt>
                <c:pt idx="1">
                  <c:v>89.5</c:v>
                </c:pt>
                <c:pt idx="2">
                  <c:v>79.5</c:v>
                </c:pt>
                <c:pt idx="3">
                  <c:v>81.5</c:v>
                </c:pt>
                <c:pt idx="4">
                  <c:v>80.5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A3FF-4933-9D47-AD284C1DAEAD}"/>
            </c:ext>
          </c:extLst>
        </c:ser>
        <c:ser>
          <c:idx val="28"/>
          <c:order val="78"/>
          <c:tx>
            <c:strRef>
              <c:f>雷达图2!$B$80</c:f>
              <c:strCache>
                <c:ptCount val="1"/>
                <c:pt idx="0">
                  <c:v>J. RODRÍGUEZ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雷达图2!$F$80:$K$80</c:f>
              <c:numCache>
                <c:formatCode>General</c:formatCode>
                <c:ptCount val="6"/>
                <c:pt idx="0">
                  <c:v>89.200000000000017</c:v>
                </c:pt>
                <c:pt idx="1">
                  <c:v>91</c:v>
                </c:pt>
                <c:pt idx="2">
                  <c:v>80</c:v>
                </c:pt>
                <c:pt idx="3">
                  <c:v>82.5</c:v>
                </c:pt>
                <c:pt idx="4">
                  <c:v>73.800000000000011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A3FF-4933-9D47-AD284C1DAEAD}"/>
            </c:ext>
          </c:extLst>
        </c:ser>
        <c:ser>
          <c:idx val="29"/>
          <c:order val="79"/>
          <c:tx>
            <c:strRef>
              <c:f>雷达图2!$B$81</c:f>
              <c:strCache>
                <c:ptCount val="1"/>
                <c:pt idx="0">
                  <c:v>ISCO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雷达图2!$F$81:$K$81</c:f>
              <c:numCache>
                <c:formatCode>General</c:formatCode>
                <c:ptCount val="6"/>
                <c:pt idx="0">
                  <c:v>84.2</c:v>
                </c:pt>
                <c:pt idx="1">
                  <c:v>98</c:v>
                </c:pt>
                <c:pt idx="2">
                  <c:v>74</c:v>
                </c:pt>
                <c:pt idx="3">
                  <c:v>82.5</c:v>
                </c:pt>
                <c:pt idx="4">
                  <c:v>74.099999999999994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A3FF-4933-9D47-AD284C1DAEAD}"/>
            </c:ext>
          </c:extLst>
        </c:ser>
        <c:ser>
          <c:idx val="30"/>
          <c:order val="80"/>
          <c:tx>
            <c:strRef>
              <c:f>雷达图2!$B$82</c:f>
              <c:strCache>
                <c:ptCount val="1"/>
                <c:pt idx="0">
                  <c:v>CASEMIRO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雷达图2!$F$82:$K$82</c:f>
              <c:numCache>
                <c:formatCode>General</c:formatCode>
                <c:ptCount val="6"/>
                <c:pt idx="0">
                  <c:v>81</c:v>
                </c:pt>
                <c:pt idx="1">
                  <c:v>80</c:v>
                </c:pt>
                <c:pt idx="2">
                  <c:v>89.5</c:v>
                </c:pt>
                <c:pt idx="3">
                  <c:v>76.5</c:v>
                </c:pt>
                <c:pt idx="4">
                  <c:v>87.4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A3FF-4933-9D47-AD284C1DAEAD}"/>
            </c:ext>
          </c:extLst>
        </c:ser>
        <c:ser>
          <c:idx val="31"/>
          <c:order val="81"/>
          <c:tx>
            <c:strRef>
              <c:f>雷达图2!$B$83</c:f>
              <c:strCache>
                <c:ptCount val="1"/>
                <c:pt idx="0">
                  <c:v>SON HEUNG-MIN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雷达图2!$F$83:$K$83</c:f>
              <c:numCache>
                <c:formatCode>General</c:formatCode>
                <c:ptCount val="6"/>
                <c:pt idx="0">
                  <c:v>83.8</c:v>
                </c:pt>
                <c:pt idx="1">
                  <c:v>91</c:v>
                </c:pt>
                <c:pt idx="2">
                  <c:v>79</c:v>
                </c:pt>
                <c:pt idx="3">
                  <c:v>88</c:v>
                </c:pt>
                <c:pt idx="4">
                  <c:v>75.800000000000011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A3FF-4933-9D47-AD284C1DAEAD}"/>
            </c:ext>
          </c:extLst>
        </c:ser>
        <c:ser>
          <c:idx val="32"/>
          <c:order val="82"/>
          <c:tx>
            <c:strRef>
              <c:f>雷达图2!$B$84</c:f>
              <c:strCache>
                <c:ptCount val="1"/>
                <c:pt idx="0">
                  <c:v>L. INSIGNE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雷达图2!$F$84:$K$84</c:f>
              <c:numCache>
                <c:formatCode>General</c:formatCode>
                <c:ptCount val="6"/>
                <c:pt idx="0">
                  <c:v>89.4</c:v>
                </c:pt>
                <c:pt idx="1">
                  <c:v>92.5</c:v>
                </c:pt>
                <c:pt idx="2">
                  <c:v>74</c:v>
                </c:pt>
                <c:pt idx="3">
                  <c:v>88.5</c:v>
                </c:pt>
                <c:pt idx="4">
                  <c:v>75.099999999999994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A3FF-4933-9D47-AD284C1DAEAD}"/>
            </c:ext>
          </c:extLst>
        </c:ser>
        <c:ser>
          <c:idx val="33"/>
          <c:order val="83"/>
          <c:tx>
            <c:strRef>
              <c:f>雷达图2!$B$85</c:f>
              <c:strCache>
                <c:ptCount val="1"/>
                <c:pt idx="0">
                  <c:v>A. LAPORTE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雷达图2!$F$85:$K$85</c:f>
              <c:numCache>
                <c:formatCode>General</c:formatCode>
                <c:ptCount val="6"/>
                <c:pt idx="0">
                  <c:v>76.8</c:v>
                </c:pt>
                <c:pt idx="1">
                  <c:v>76</c:v>
                </c:pt>
                <c:pt idx="2">
                  <c:v>86.5</c:v>
                </c:pt>
                <c:pt idx="3">
                  <c:v>75</c:v>
                </c:pt>
                <c:pt idx="4">
                  <c:v>85.7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A3FF-4933-9D47-AD284C1DAEAD}"/>
            </c:ext>
          </c:extLst>
        </c:ser>
        <c:ser>
          <c:idx val="34"/>
          <c:order val="84"/>
          <c:tx>
            <c:strRef>
              <c:f>雷达图2!$B$86</c:f>
              <c:strCache>
                <c:ptCount val="1"/>
                <c:pt idx="0">
                  <c:v>H. MAGUIRE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雷达图2!$F$86:$K$86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80</c:v>
                </c:pt>
                <c:pt idx="2">
                  <c:v>83.5</c:v>
                </c:pt>
                <c:pt idx="3">
                  <c:v>68</c:v>
                </c:pt>
                <c:pt idx="4">
                  <c:v>87.300000000000011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A3FF-4933-9D47-AD284C1DAEAD}"/>
            </c:ext>
          </c:extLst>
        </c:ser>
        <c:ser>
          <c:idx val="35"/>
          <c:order val="85"/>
          <c:tx>
            <c:strRef>
              <c:f>雷达图2!$B$87</c:f>
              <c:strCache>
                <c:ptCount val="1"/>
                <c:pt idx="0">
                  <c:v>WILLIAN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雷达图2!$F$87:$K$87</c:f>
              <c:numCache>
                <c:formatCode>General</c:formatCode>
                <c:ptCount val="6"/>
                <c:pt idx="0">
                  <c:v>87</c:v>
                </c:pt>
                <c:pt idx="1">
                  <c:v>91.5</c:v>
                </c:pt>
                <c:pt idx="2">
                  <c:v>73</c:v>
                </c:pt>
                <c:pt idx="3">
                  <c:v>89.5</c:v>
                </c:pt>
                <c:pt idx="4">
                  <c:v>76.7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A3FF-4933-9D47-AD284C1DAEAD}"/>
            </c:ext>
          </c:extLst>
        </c:ser>
        <c:ser>
          <c:idx val="36"/>
          <c:order val="86"/>
          <c:tx>
            <c:strRef>
              <c:f>雷达图2!$B$88</c:f>
              <c:strCache>
                <c:ptCount val="1"/>
                <c:pt idx="0">
                  <c:v>K. MANOLAS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雷达图2!$F$88:$K$88</c:f>
              <c:numCache>
                <c:formatCode>General</c:formatCode>
                <c:ptCount val="6"/>
                <c:pt idx="0">
                  <c:v>71.2</c:v>
                </c:pt>
                <c:pt idx="1">
                  <c:v>69.5</c:v>
                </c:pt>
                <c:pt idx="2">
                  <c:v>86</c:v>
                </c:pt>
                <c:pt idx="3">
                  <c:v>75.5</c:v>
                </c:pt>
                <c:pt idx="4">
                  <c:v>87.5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A3FF-4933-9D47-AD284C1DAEAD}"/>
            </c:ext>
          </c:extLst>
        </c:ser>
        <c:ser>
          <c:idx val="37"/>
          <c:order val="87"/>
          <c:tx>
            <c:strRef>
              <c:f>雷达图2!$B$89</c:f>
              <c:strCache>
                <c:ptCount val="1"/>
                <c:pt idx="0">
                  <c:v>R. LUKAKU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雷达图2!$F$89:$K$89</c:f>
              <c:numCache>
                <c:formatCode>General</c:formatCode>
                <c:ptCount val="6"/>
                <c:pt idx="0">
                  <c:v>83.2</c:v>
                </c:pt>
                <c:pt idx="1">
                  <c:v>81</c:v>
                </c:pt>
                <c:pt idx="2">
                  <c:v>90.5</c:v>
                </c:pt>
                <c:pt idx="3">
                  <c:v>88</c:v>
                </c:pt>
                <c:pt idx="4">
                  <c:v>76.7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A3FF-4933-9D47-AD284C1DAEAD}"/>
            </c:ext>
          </c:extLst>
        </c:ser>
        <c:ser>
          <c:idx val="38"/>
          <c:order val="88"/>
          <c:tx>
            <c:strRef>
              <c:f>雷达图2!$B$90</c:f>
              <c:strCache>
                <c:ptCount val="1"/>
                <c:pt idx="0">
                  <c:v>DOUGLAS COSTA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雷达图2!$F$90:$K$90</c:f>
              <c:numCache>
                <c:formatCode>General</c:formatCode>
                <c:ptCount val="6"/>
                <c:pt idx="0">
                  <c:v>86.2</c:v>
                </c:pt>
                <c:pt idx="1">
                  <c:v>94</c:v>
                </c:pt>
                <c:pt idx="2">
                  <c:v>79</c:v>
                </c:pt>
                <c:pt idx="3">
                  <c:v>87</c:v>
                </c:pt>
                <c:pt idx="4">
                  <c:v>75.3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A3FF-4933-9D47-AD284C1DAEAD}"/>
            </c:ext>
          </c:extLst>
        </c:ser>
        <c:ser>
          <c:idx val="39"/>
          <c:order val="89"/>
          <c:tx>
            <c:strRef>
              <c:f>雷达图2!$B$91</c:f>
              <c:strCache>
                <c:ptCount val="1"/>
                <c:pt idx="0">
                  <c:v>S. DE VRIJ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雷达图2!$F$91:$K$91</c:f>
              <c:numCache>
                <c:formatCode>General</c:formatCode>
                <c:ptCount val="6"/>
                <c:pt idx="0">
                  <c:v>75</c:v>
                </c:pt>
                <c:pt idx="1">
                  <c:v>78.5</c:v>
                </c:pt>
                <c:pt idx="2">
                  <c:v>87</c:v>
                </c:pt>
                <c:pt idx="3">
                  <c:v>73</c:v>
                </c:pt>
                <c:pt idx="4">
                  <c:v>85.4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A3FF-4933-9D47-AD284C1DAEAD}"/>
            </c:ext>
          </c:extLst>
        </c:ser>
        <c:ser>
          <c:idx val="40"/>
          <c:order val="90"/>
          <c:tx>
            <c:strRef>
              <c:f>雷达图2!$B$92</c:f>
              <c:strCache>
                <c:ptCount val="1"/>
                <c:pt idx="0">
                  <c:v>ALEX SANDRO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雷达图2!$F$92:$K$92</c:f>
              <c:numCache>
                <c:formatCode>General</c:formatCode>
                <c:ptCount val="6"/>
                <c:pt idx="0">
                  <c:v>80.599999999999994</c:v>
                </c:pt>
                <c:pt idx="1">
                  <c:v>85.5</c:v>
                </c:pt>
                <c:pt idx="2">
                  <c:v>85</c:v>
                </c:pt>
                <c:pt idx="3">
                  <c:v>84.5</c:v>
                </c:pt>
                <c:pt idx="4">
                  <c:v>82.199999999999989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BFA-4B30-821F-BB9FA5B6A9BC}"/>
            </c:ext>
          </c:extLst>
        </c:ser>
        <c:ser>
          <c:idx val="41"/>
          <c:order val="91"/>
          <c:tx>
            <c:strRef>
              <c:f>雷达图2!$B$93</c:f>
              <c:strCache>
                <c:ptCount val="1"/>
                <c:pt idx="0">
                  <c:v>M. DEPAY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雷达图2!$F$93:$K$93</c:f>
              <c:numCache>
                <c:formatCode>General</c:formatCode>
                <c:ptCount val="6"/>
                <c:pt idx="0">
                  <c:v>87.2</c:v>
                </c:pt>
                <c:pt idx="1">
                  <c:v>91.5</c:v>
                </c:pt>
                <c:pt idx="2">
                  <c:v>83</c:v>
                </c:pt>
                <c:pt idx="3">
                  <c:v>92</c:v>
                </c:pt>
                <c:pt idx="4">
                  <c:v>74.5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BFA-4B30-821F-BB9FA5B6A9BC}"/>
            </c:ext>
          </c:extLst>
        </c:ser>
        <c:ser>
          <c:idx val="42"/>
          <c:order val="92"/>
          <c:tx>
            <c:strRef>
              <c:f>雷达图2!$B$94</c:f>
              <c:strCache>
                <c:ptCount val="1"/>
                <c:pt idx="0">
                  <c:v>A. ROMAGNOLI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雷达图2!$F$94:$K$94</c:f>
              <c:numCache>
                <c:formatCode>General</c:formatCode>
                <c:ptCount val="6"/>
                <c:pt idx="0">
                  <c:v>75.2</c:v>
                </c:pt>
                <c:pt idx="1">
                  <c:v>76.5</c:v>
                </c:pt>
                <c:pt idx="2">
                  <c:v>85.5</c:v>
                </c:pt>
                <c:pt idx="3">
                  <c:v>76.5</c:v>
                </c:pt>
                <c:pt idx="4">
                  <c:v>88.1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BFA-4B30-821F-BB9FA5B6A9BC}"/>
            </c:ext>
          </c:extLst>
        </c:ser>
        <c:ser>
          <c:idx val="43"/>
          <c:order val="93"/>
          <c:tx>
            <c:strRef>
              <c:f>雷达图2!$B$95</c:f>
              <c:strCache>
                <c:ptCount val="1"/>
                <c:pt idx="0">
                  <c:v>J. STONES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雷达图2!$F$95:$K$95</c:f>
              <c:numCache>
                <c:formatCode>General</c:formatCode>
                <c:ptCount val="6"/>
                <c:pt idx="0">
                  <c:v>75</c:v>
                </c:pt>
                <c:pt idx="1">
                  <c:v>82</c:v>
                </c:pt>
                <c:pt idx="2">
                  <c:v>83.5</c:v>
                </c:pt>
                <c:pt idx="3">
                  <c:v>77</c:v>
                </c:pt>
                <c:pt idx="4">
                  <c:v>88.199999999999989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BFA-4B30-821F-BB9FA5B6A9BC}"/>
            </c:ext>
          </c:extLst>
        </c:ser>
        <c:ser>
          <c:idx val="44"/>
          <c:order val="94"/>
          <c:tx>
            <c:strRef>
              <c:f>雷达图2!$B$96</c:f>
              <c:strCache>
                <c:ptCount val="1"/>
                <c:pt idx="0">
                  <c:v>J. GIMÉNEZ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雷达图2!$F$96:$K$96</c:f>
              <c:numCache>
                <c:formatCode>General</c:formatCode>
                <c:ptCount val="6"/>
                <c:pt idx="0">
                  <c:v>71.600000000000009</c:v>
                </c:pt>
                <c:pt idx="1">
                  <c:v>73.5</c:v>
                </c:pt>
                <c:pt idx="2">
                  <c:v>91</c:v>
                </c:pt>
                <c:pt idx="3">
                  <c:v>74</c:v>
                </c:pt>
                <c:pt idx="4">
                  <c:v>86.3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BFA-4B30-821F-BB9FA5B6A9BC}"/>
            </c:ext>
          </c:extLst>
        </c:ser>
        <c:ser>
          <c:idx val="45"/>
          <c:order val="95"/>
          <c:tx>
            <c:strRef>
              <c:f>雷达图2!$B$97</c:f>
              <c:strCache>
                <c:ptCount val="1"/>
                <c:pt idx="0">
                  <c:v>JORGINHO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雷达图2!$F$97:$K$97</c:f>
              <c:numCache>
                <c:formatCode>General</c:formatCode>
                <c:ptCount val="6"/>
                <c:pt idx="0">
                  <c:v>83.6</c:v>
                </c:pt>
                <c:pt idx="1">
                  <c:v>86</c:v>
                </c:pt>
                <c:pt idx="2">
                  <c:v>76</c:v>
                </c:pt>
                <c:pt idx="3">
                  <c:v>79</c:v>
                </c:pt>
                <c:pt idx="4">
                  <c:v>81.5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BFA-4B30-821F-BB9FA5B6A9BC}"/>
            </c:ext>
          </c:extLst>
        </c:ser>
        <c:ser>
          <c:idx val="46"/>
          <c:order val="96"/>
          <c:tx>
            <c:strRef>
              <c:f>雷达图2!$B$98</c:f>
              <c:strCache>
                <c:ptCount val="1"/>
                <c:pt idx="0">
                  <c:v>BRUNO FERNANDES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雷达图2!$F$98:$K$98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89</c:v>
                </c:pt>
                <c:pt idx="2">
                  <c:v>80.5</c:v>
                </c:pt>
                <c:pt idx="3">
                  <c:v>86.5</c:v>
                </c:pt>
                <c:pt idx="4">
                  <c:v>80.600000000000009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BFA-4B30-821F-BB9FA5B6A9BC}"/>
            </c:ext>
          </c:extLst>
        </c:ser>
        <c:ser>
          <c:idx val="47"/>
          <c:order val="97"/>
          <c:tx>
            <c:strRef>
              <c:f>雷达图2!$B$99</c:f>
              <c:strCache>
                <c:ptCount val="1"/>
                <c:pt idx="0">
                  <c:v>R. MAHREZ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雷达图2!$F$99:$K$99</c:f>
              <c:numCache>
                <c:formatCode>General</c:formatCode>
                <c:ptCount val="6"/>
                <c:pt idx="0">
                  <c:v>85.800000000000011</c:v>
                </c:pt>
                <c:pt idx="1">
                  <c:v>93.5</c:v>
                </c:pt>
                <c:pt idx="2">
                  <c:v>76</c:v>
                </c:pt>
                <c:pt idx="3">
                  <c:v>87</c:v>
                </c:pt>
                <c:pt idx="4">
                  <c:v>75.400000000000006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BFA-4B30-821F-BB9FA5B6A9BC}"/>
            </c:ext>
          </c:extLst>
        </c:ser>
        <c:ser>
          <c:idx val="48"/>
          <c:order val="98"/>
          <c:tx>
            <c:strRef>
              <c:f>雷达图2!$B$100</c:f>
              <c:strCache>
                <c:ptCount val="1"/>
                <c:pt idx="0">
                  <c:v>FABINHO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雷达图2!$F$100:$K$100</c:f>
              <c:numCache>
                <c:formatCode>General</c:formatCode>
                <c:ptCount val="6"/>
                <c:pt idx="0">
                  <c:v>80</c:v>
                </c:pt>
                <c:pt idx="1">
                  <c:v>83</c:v>
                </c:pt>
                <c:pt idx="2">
                  <c:v>81.5</c:v>
                </c:pt>
                <c:pt idx="3">
                  <c:v>80.5</c:v>
                </c:pt>
                <c:pt idx="4">
                  <c:v>83.9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BFA-4B30-821F-BB9FA5B6A9BC}"/>
            </c:ext>
          </c:extLst>
        </c:ser>
        <c:ser>
          <c:idx val="49"/>
          <c:order val="99"/>
          <c:tx>
            <c:strRef>
              <c:f>雷达图2!$B$101</c:f>
              <c:strCache>
                <c:ptCount val="1"/>
                <c:pt idx="0">
                  <c:v>C. LENGLET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雷达图2!$F$101:$K$101</c:f>
              <c:numCache>
                <c:formatCode>General</c:formatCode>
                <c:ptCount val="6"/>
                <c:pt idx="0">
                  <c:v>74.599999999999994</c:v>
                </c:pt>
                <c:pt idx="1">
                  <c:v>76</c:v>
                </c:pt>
                <c:pt idx="2">
                  <c:v>88.5</c:v>
                </c:pt>
                <c:pt idx="3">
                  <c:v>74.5</c:v>
                </c:pt>
                <c:pt idx="4">
                  <c:v>87.4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BFA-4B30-821F-BB9FA5B6A9BC}"/>
            </c:ext>
          </c:extLst>
        </c:ser>
        <c:ser>
          <c:idx val="50"/>
          <c:order val="100"/>
          <c:tx>
            <c:strRef>
              <c:f>雷达图2!$B$102</c:f>
              <c:strCache>
                <c:ptCount val="1"/>
                <c:pt idx="0">
                  <c:v>N. SÜLE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雷达图2!$F$102:$K$102</c:f>
              <c:numCache>
                <c:formatCode>General</c:formatCode>
                <c:ptCount val="6"/>
                <c:pt idx="0">
                  <c:v>73</c:v>
                </c:pt>
                <c:pt idx="1">
                  <c:v>73.5</c:v>
                </c:pt>
                <c:pt idx="2">
                  <c:v>89.5</c:v>
                </c:pt>
                <c:pt idx="3">
                  <c:v>76</c:v>
                </c:pt>
                <c:pt idx="4">
                  <c:v>85.9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BFA-4B30-821F-BB9FA5B6A9BC}"/>
            </c:ext>
          </c:extLst>
        </c:ser>
        <c:ser>
          <c:idx val="51"/>
          <c:order val="101"/>
          <c:tx>
            <c:strRef>
              <c:f>雷达图2!$B$103</c:f>
              <c:strCache>
                <c:ptCount val="1"/>
                <c:pt idx="0">
                  <c:v>J. VERTONGHEN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雷达图2!$F$103:$K$103</c:f>
              <c:numCache>
                <c:formatCode>General</c:formatCode>
                <c:ptCount val="6"/>
                <c:pt idx="0">
                  <c:v>79.800000000000011</c:v>
                </c:pt>
                <c:pt idx="1">
                  <c:v>78.5</c:v>
                </c:pt>
                <c:pt idx="2">
                  <c:v>88</c:v>
                </c:pt>
                <c:pt idx="3">
                  <c:v>70.5</c:v>
                </c:pt>
                <c:pt idx="4">
                  <c:v>83.100000000000009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BFA-4B30-821F-BB9FA5B6A9BC}"/>
            </c:ext>
          </c:extLst>
        </c:ser>
        <c:ser>
          <c:idx val="52"/>
          <c:order val="102"/>
          <c:tx>
            <c:strRef>
              <c:f>雷达图2!$B$104</c:f>
              <c:strCache>
                <c:ptCount val="1"/>
                <c:pt idx="0">
                  <c:v>A. VIDAL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雷达图2!$F$104:$K$104</c:f>
              <c:numCache>
                <c:formatCode>General</c:formatCode>
                <c:ptCount val="6"/>
                <c:pt idx="0">
                  <c:v>81.599999999999994</c:v>
                </c:pt>
                <c:pt idx="1">
                  <c:v>84</c:v>
                </c:pt>
                <c:pt idx="2">
                  <c:v>89.5</c:v>
                </c:pt>
                <c:pt idx="3">
                  <c:v>82</c:v>
                </c:pt>
                <c:pt idx="4">
                  <c:v>87.3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BFA-4B30-821F-BB9FA5B6A9BC}"/>
            </c:ext>
          </c:extLst>
        </c:ser>
        <c:ser>
          <c:idx val="53"/>
          <c:order val="103"/>
          <c:tx>
            <c:strRef>
              <c:f>雷达图2!$B$105</c:f>
              <c:strCache>
                <c:ptCount val="1"/>
                <c:pt idx="0">
                  <c:v>T. ALDERWEIRELD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雷达图2!$F$105:$K$105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76</c:v>
                </c:pt>
                <c:pt idx="2">
                  <c:v>89</c:v>
                </c:pt>
                <c:pt idx="3">
                  <c:v>72</c:v>
                </c:pt>
                <c:pt idx="4">
                  <c:v>84.5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BFA-4B30-821F-BB9FA5B6A9BC}"/>
            </c:ext>
          </c:extLst>
        </c:ser>
        <c:ser>
          <c:idx val="54"/>
          <c:order val="104"/>
          <c:tx>
            <c:strRef>
              <c:f>雷达图2!$B$106</c:f>
              <c:strCache>
                <c:ptCount val="1"/>
                <c:pt idx="0">
                  <c:v>THIAGO SILVA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雷达图2!$F$106:$K$106</c:f>
              <c:numCache>
                <c:formatCode>General</c:formatCode>
                <c:ptCount val="6"/>
                <c:pt idx="0">
                  <c:v>76</c:v>
                </c:pt>
                <c:pt idx="1">
                  <c:v>76.5</c:v>
                </c:pt>
                <c:pt idx="2">
                  <c:v>87.5</c:v>
                </c:pt>
                <c:pt idx="3">
                  <c:v>73.5</c:v>
                </c:pt>
                <c:pt idx="4">
                  <c:v>84.1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BFA-4B30-821F-BB9FA5B6A9BC}"/>
            </c:ext>
          </c:extLst>
        </c:ser>
        <c:ser>
          <c:idx val="55"/>
          <c:order val="105"/>
          <c:tx>
            <c:strRef>
              <c:f>雷达图2!$B$107</c:f>
              <c:strCache>
                <c:ptCount val="1"/>
                <c:pt idx="0">
                  <c:v>T. MÜLLER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雷达图2!$F$107:$K$107</c:f>
              <c:numCache>
                <c:formatCode>General</c:formatCode>
                <c:ptCount val="6"/>
                <c:pt idx="0">
                  <c:v>83</c:v>
                </c:pt>
                <c:pt idx="1">
                  <c:v>86</c:v>
                </c:pt>
                <c:pt idx="2">
                  <c:v>87.5</c:v>
                </c:pt>
                <c:pt idx="3">
                  <c:v>85</c:v>
                </c:pt>
                <c:pt idx="4">
                  <c:v>78.8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BFA-4B30-821F-BB9FA5B6A9BC}"/>
            </c:ext>
          </c:extLst>
        </c:ser>
        <c:ser>
          <c:idx val="56"/>
          <c:order val="106"/>
          <c:tx>
            <c:strRef>
              <c:f>雷达图2!$B$108</c:f>
              <c:strCache>
                <c:ptCount val="1"/>
                <c:pt idx="0">
                  <c:v>W. SZCZĘSNY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雷达图2!$F$108:$K$108</c:f>
              <c:numCache>
                <c:formatCode>General</c:formatCode>
                <c:ptCount val="6"/>
                <c:pt idx="0">
                  <c:v>65</c:v>
                </c:pt>
                <c:pt idx="1">
                  <c:v>65.5</c:v>
                </c:pt>
                <c:pt idx="2">
                  <c:v>83</c:v>
                </c:pt>
                <c:pt idx="3">
                  <c:v>79</c:v>
                </c:pt>
                <c:pt idx="4">
                  <c:v>67.3</c:v>
                </c:pt>
                <c:pt idx="5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1BFA-4B30-821F-BB9FA5B6A9BC}"/>
            </c:ext>
          </c:extLst>
        </c:ser>
        <c:ser>
          <c:idx val="57"/>
          <c:order val="107"/>
          <c:tx>
            <c:strRef>
              <c:f>雷达图2!$B$109</c:f>
              <c:strCache>
                <c:ptCount val="1"/>
                <c:pt idx="0">
                  <c:v>C. IMMOBILE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雷达图2!$F$109:$K$109</c:f>
              <c:numCache>
                <c:formatCode>General</c:formatCode>
                <c:ptCount val="6"/>
                <c:pt idx="0">
                  <c:v>79</c:v>
                </c:pt>
                <c:pt idx="1">
                  <c:v>82</c:v>
                </c:pt>
                <c:pt idx="2">
                  <c:v>88</c:v>
                </c:pt>
                <c:pt idx="3">
                  <c:v>84</c:v>
                </c:pt>
                <c:pt idx="4">
                  <c:v>77.399999999999991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1BFA-4B30-821F-BB9FA5B6A9BC}"/>
            </c:ext>
          </c:extLst>
        </c:ser>
        <c:ser>
          <c:idx val="58"/>
          <c:order val="108"/>
          <c:tx>
            <c:strRef>
              <c:f>雷达图2!$B$110</c:f>
              <c:strCache>
                <c:ptCount val="1"/>
                <c:pt idx="0">
                  <c:v>KEPA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雷达图2!$F$110:$K$110</c:f>
              <c:numCache>
                <c:formatCode>General</c:formatCode>
                <c:ptCount val="6"/>
                <c:pt idx="0">
                  <c:v>63.2</c:v>
                </c:pt>
                <c:pt idx="1">
                  <c:v>57.5</c:v>
                </c:pt>
                <c:pt idx="2">
                  <c:v>83</c:v>
                </c:pt>
                <c:pt idx="3">
                  <c:v>78.599999999999994</c:v>
                </c:pt>
                <c:pt idx="4">
                  <c:v>64.900000000000006</c:v>
                </c:pt>
                <c:pt idx="5">
                  <c:v>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BFA-4B30-821F-BB9FA5B6A9BC}"/>
            </c:ext>
          </c:extLst>
        </c:ser>
        <c:ser>
          <c:idx val="59"/>
          <c:order val="109"/>
          <c:tx>
            <c:strRef>
              <c:f>雷达图2!$B$111</c:f>
              <c:strCache>
                <c:ptCount val="1"/>
                <c:pt idx="0">
                  <c:v>L. BONUCCI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雷达图2!$F$111:$K$111</c:f>
              <c:numCache>
                <c:formatCode>General</c:formatCode>
                <c:ptCount val="6"/>
                <c:pt idx="0">
                  <c:v>78.2</c:v>
                </c:pt>
                <c:pt idx="1">
                  <c:v>77.5</c:v>
                </c:pt>
                <c:pt idx="2">
                  <c:v>85.5</c:v>
                </c:pt>
                <c:pt idx="3">
                  <c:v>73</c:v>
                </c:pt>
                <c:pt idx="4">
                  <c:v>84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BFA-4B30-821F-BB9FA5B6A9BC}"/>
            </c:ext>
          </c:extLst>
        </c:ser>
        <c:ser>
          <c:idx val="60"/>
          <c:order val="110"/>
          <c:tx>
            <c:strRef>
              <c:f>雷达图2!$B$112</c:f>
              <c:strCache>
                <c:ptCount val="1"/>
                <c:pt idx="0">
                  <c:v>JAVI MARTÍNEZ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雷达图2!$F$112:$K$112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84</c:v>
                </c:pt>
                <c:pt idx="2">
                  <c:v>85</c:v>
                </c:pt>
                <c:pt idx="3">
                  <c:v>70.5</c:v>
                </c:pt>
                <c:pt idx="4">
                  <c:v>84.1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BFA-4B30-821F-BB9FA5B6A9BC}"/>
            </c:ext>
          </c:extLst>
        </c:ser>
        <c:ser>
          <c:idx val="61"/>
          <c:order val="111"/>
          <c:tx>
            <c:strRef>
              <c:f>雷达图2!$B$113</c:f>
              <c:strCache>
                <c:ptCount val="1"/>
                <c:pt idx="0">
                  <c:v>AZPILICUETA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雷达图2!$F$113:$K$113</c:f>
              <c:numCache>
                <c:formatCode>General</c:formatCode>
                <c:ptCount val="6"/>
                <c:pt idx="0">
                  <c:v>77.800000000000011</c:v>
                </c:pt>
                <c:pt idx="1">
                  <c:v>79</c:v>
                </c:pt>
                <c:pt idx="2">
                  <c:v>79.5</c:v>
                </c:pt>
                <c:pt idx="3">
                  <c:v>77.5</c:v>
                </c:pt>
                <c:pt idx="4">
                  <c:v>89.8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1BFA-4B30-821F-BB9FA5B6A9BC}"/>
            </c:ext>
          </c:extLst>
        </c:ser>
        <c:ser>
          <c:idx val="62"/>
          <c:order val="112"/>
          <c:tx>
            <c:strRef>
              <c:f>雷达图2!$B$114</c:f>
              <c:strCache>
                <c:ptCount val="1"/>
                <c:pt idx="0">
                  <c:v>SOKRATIS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雷达图2!$F$114:$K$114</c:f>
              <c:numCache>
                <c:formatCode>General</c:formatCode>
                <c:ptCount val="6"/>
                <c:pt idx="0">
                  <c:v>67.600000000000009</c:v>
                </c:pt>
                <c:pt idx="1">
                  <c:v>68</c:v>
                </c:pt>
                <c:pt idx="2">
                  <c:v>89</c:v>
                </c:pt>
                <c:pt idx="3">
                  <c:v>71.5</c:v>
                </c:pt>
                <c:pt idx="4">
                  <c:v>85.3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BFA-4B30-821F-BB9FA5B6A9BC}"/>
            </c:ext>
          </c:extLst>
        </c:ser>
        <c:ser>
          <c:idx val="63"/>
          <c:order val="113"/>
          <c:tx>
            <c:strRef>
              <c:f>雷达图2!$B$115</c:f>
              <c:strCache>
                <c:ptCount val="1"/>
                <c:pt idx="0">
                  <c:v>A. SÁNCHEZ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雷达图2!$F$115:$K$115</c:f>
              <c:numCache>
                <c:formatCode>General</c:formatCode>
                <c:ptCount val="6"/>
                <c:pt idx="0">
                  <c:v>83.6</c:v>
                </c:pt>
                <c:pt idx="1">
                  <c:v>89</c:v>
                </c:pt>
                <c:pt idx="2">
                  <c:v>90.5</c:v>
                </c:pt>
                <c:pt idx="3">
                  <c:v>83.5</c:v>
                </c:pt>
                <c:pt idx="4">
                  <c:v>78.699999999999989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BFA-4B30-821F-BB9FA5B6A9BC}"/>
            </c:ext>
          </c:extLst>
        </c:ser>
        <c:ser>
          <c:idx val="64"/>
          <c:order val="114"/>
          <c:tx>
            <c:strRef>
              <c:f>雷达图2!$B$116</c:f>
              <c:strCache>
                <c:ptCount val="1"/>
                <c:pt idx="0">
                  <c:v>DIEGO COSTA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雷达图2!$F$116:$K$116</c:f>
              <c:numCache>
                <c:formatCode>General</c:formatCode>
                <c:ptCount val="6"/>
                <c:pt idx="0">
                  <c:v>75.2</c:v>
                </c:pt>
                <c:pt idx="1">
                  <c:v>83</c:v>
                </c:pt>
                <c:pt idx="2">
                  <c:v>87.5</c:v>
                </c:pt>
                <c:pt idx="3">
                  <c:v>79</c:v>
                </c:pt>
                <c:pt idx="4">
                  <c:v>79.900000000000006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1BFA-4B30-821F-BB9FA5B6A9BC}"/>
            </c:ext>
          </c:extLst>
        </c:ser>
        <c:ser>
          <c:idx val="65"/>
          <c:order val="115"/>
          <c:tx>
            <c:strRef>
              <c:f>雷达图2!$B$117</c:f>
              <c:strCache>
                <c:ptCount val="1"/>
                <c:pt idx="0">
                  <c:v>A. WITSEL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雷达图2!$F$117:$K$117</c:f>
              <c:numCache>
                <c:formatCode>General</c:formatCode>
                <c:ptCount val="6"/>
                <c:pt idx="0">
                  <c:v>80.600000000000009</c:v>
                </c:pt>
                <c:pt idx="1">
                  <c:v>86.5</c:v>
                </c:pt>
                <c:pt idx="2">
                  <c:v>83</c:v>
                </c:pt>
                <c:pt idx="3">
                  <c:v>77</c:v>
                </c:pt>
                <c:pt idx="4">
                  <c:v>79.300000000000011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1BFA-4B30-821F-BB9FA5B6A9BC}"/>
            </c:ext>
          </c:extLst>
        </c:ser>
        <c:ser>
          <c:idx val="66"/>
          <c:order val="116"/>
          <c:tx>
            <c:strRef>
              <c:f>雷达图2!$B$118</c:f>
              <c:strCache>
                <c:ptCount val="1"/>
                <c:pt idx="0">
                  <c:v>A. RAMSEY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雷达图2!$F$118:$K$118</c:f>
              <c:numCache>
                <c:formatCode>General</c:formatCode>
                <c:ptCount val="6"/>
                <c:pt idx="0">
                  <c:v>82.200000000000017</c:v>
                </c:pt>
                <c:pt idx="1">
                  <c:v>89.5</c:v>
                </c:pt>
                <c:pt idx="2">
                  <c:v>81</c:v>
                </c:pt>
                <c:pt idx="3">
                  <c:v>75.5</c:v>
                </c:pt>
                <c:pt idx="4">
                  <c:v>82.899999999999991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1BFA-4B30-821F-BB9FA5B6A9BC}"/>
            </c:ext>
          </c:extLst>
        </c:ser>
        <c:ser>
          <c:idx val="67"/>
          <c:order val="117"/>
          <c:tx>
            <c:strRef>
              <c:f>雷达图2!$B$119</c:f>
              <c:strCache>
                <c:ptCount val="1"/>
                <c:pt idx="0">
                  <c:v>M. ÖZIL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雷达图2!$F$119:$K$119</c:f>
              <c:numCache>
                <c:formatCode>General</c:formatCode>
                <c:ptCount val="6"/>
                <c:pt idx="0">
                  <c:v>87</c:v>
                </c:pt>
                <c:pt idx="1">
                  <c:v>93.5</c:v>
                </c:pt>
                <c:pt idx="2">
                  <c:v>71.5</c:v>
                </c:pt>
                <c:pt idx="3">
                  <c:v>82.5</c:v>
                </c:pt>
                <c:pt idx="4">
                  <c:v>75.900000000000006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1BFA-4B30-821F-BB9FA5B6A9BC}"/>
            </c:ext>
          </c:extLst>
        </c:ser>
        <c:ser>
          <c:idx val="68"/>
          <c:order val="118"/>
          <c:tx>
            <c:strRef>
              <c:f>雷达图2!$B$120</c:f>
              <c:strCache>
                <c:ptCount val="1"/>
                <c:pt idx="0">
                  <c:v>D. MERTENS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雷达图2!$F$120:$K$120</c:f>
              <c:numCache>
                <c:formatCode>General</c:formatCode>
                <c:ptCount val="6"/>
                <c:pt idx="0">
                  <c:v>85.8</c:v>
                </c:pt>
                <c:pt idx="1">
                  <c:v>91.5</c:v>
                </c:pt>
                <c:pt idx="2">
                  <c:v>76</c:v>
                </c:pt>
                <c:pt idx="3">
                  <c:v>87</c:v>
                </c:pt>
                <c:pt idx="4">
                  <c:v>72.8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1BFA-4B30-821F-BB9FA5B6A9BC}"/>
            </c:ext>
          </c:extLst>
        </c:ser>
        <c:ser>
          <c:idx val="69"/>
          <c:order val="119"/>
          <c:tx>
            <c:strRef>
              <c:f>雷达图2!$B$121</c:f>
              <c:strCache>
                <c:ptCount val="1"/>
                <c:pt idx="0">
                  <c:v>J. BOATENG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雷达图2!$F$121:$K$121</c:f>
              <c:numCache>
                <c:formatCode>General</c:formatCode>
                <c:ptCount val="6"/>
                <c:pt idx="0">
                  <c:v>74.2</c:v>
                </c:pt>
                <c:pt idx="1">
                  <c:v>75.5</c:v>
                </c:pt>
                <c:pt idx="2">
                  <c:v>87</c:v>
                </c:pt>
                <c:pt idx="3">
                  <c:v>72</c:v>
                </c:pt>
                <c:pt idx="4">
                  <c:v>82.3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1BFA-4B30-821F-BB9FA5B6A9BC}"/>
            </c:ext>
          </c:extLst>
        </c:ser>
        <c:ser>
          <c:idx val="70"/>
          <c:order val="120"/>
          <c:tx>
            <c:strRef>
              <c:f>雷达图2!$B$122</c:f>
              <c:strCache>
                <c:ptCount val="1"/>
                <c:pt idx="0">
                  <c:v>K. WALKER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雷达图2!$F$122:$K$122</c:f>
              <c:numCache>
                <c:formatCode>General</c:formatCode>
                <c:ptCount val="6"/>
                <c:pt idx="0">
                  <c:v>79.8</c:v>
                </c:pt>
                <c:pt idx="1">
                  <c:v>80.5</c:v>
                </c:pt>
                <c:pt idx="2">
                  <c:v>87.5</c:v>
                </c:pt>
                <c:pt idx="3">
                  <c:v>87.5</c:v>
                </c:pt>
                <c:pt idx="4">
                  <c:v>80.599999999999994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1BFA-4B30-821F-BB9FA5B6A9BC}"/>
            </c:ext>
          </c:extLst>
        </c:ser>
        <c:ser>
          <c:idx val="71"/>
          <c:order val="121"/>
          <c:tx>
            <c:strRef>
              <c:f>雷达图2!$B$123</c:f>
              <c:strCache>
                <c:ptCount val="1"/>
                <c:pt idx="0">
                  <c:v>A. GÓMEZ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雷达图2!$F$123:$K$123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91</c:v>
                </c:pt>
                <c:pt idx="2">
                  <c:v>77.5</c:v>
                </c:pt>
                <c:pt idx="3">
                  <c:v>86.5</c:v>
                </c:pt>
                <c:pt idx="4">
                  <c:v>72.099999999999994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1BFA-4B30-821F-BB9FA5B6A9BC}"/>
            </c:ext>
          </c:extLst>
        </c:ser>
        <c:ser>
          <c:idx val="72"/>
          <c:order val="122"/>
          <c:tx>
            <c:strRef>
              <c:f>雷达图2!$B$124</c:f>
              <c:strCache>
                <c:ptCount val="1"/>
                <c:pt idx="0">
                  <c:v>İ. GÜNDOĞAN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雷达图2!$F$124:$K$124</c:f>
              <c:numCache>
                <c:formatCode>General</c:formatCode>
                <c:ptCount val="6"/>
                <c:pt idx="0">
                  <c:v>83.2</c:v>
                </c:pt>
                <c:pt idx="1">
                  <c:v>91</c:v>
                </c:pt>
                <c:pt idx="2">
                  <c:v>77.5</c:v>
                </c:pt>
                <c:pt idx="3">
                  <c:v>81.5</c:v>
                </c:pt>
                <c:pt idx="4">
                  <c:v>83.699999999999989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1BFA-4B30-821F-BB9FA5B6A9BC}"/>
            </c:ext>
          </c:extLst>
        </c:ser>
        <c:ser>
          <c:idx val="73"/>
          <c:order val="123"/>
          <c:tx>
            <c:strRef>
              <c:f>雷达图2!$B$125</c:f>
              <c:strCache>
                <c:ptCount val="1"/>
                <c:pt idx="0">
                  <c:v>F. THAUVIN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雷达图2!$F$125:$K$125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91</c:v>
                </c:pt>
                <c:pt idx="2">
                  <c:v>82</c:v>
                </c:pt>
                <c:pt idx="3">
                  <c:v>86.5</c:v>
                </c:pt>
                <c:pt idx="4">
                  <c:v>77.400000000000006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1BFA-4B30-821F-BB9FA5B6A9BC}"/>
            </c:ext>
          </c:extLst>
        </c:ser>
        <c:ser>
          <c:idx val="74"/>
          <c:order val="124"/>
          <c:tx>
            <c:strRef>
              <c:f>雷达图2!$B$126</c:f>
              <c:strCache>
                <c:ptCount val="1"/>
                <c:pt idx="0">
                  <c:v>IAGO ASPAS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雷达图2!$F$126:$K$126</c:f>
              <c:numCache>
                <c:formatCode>General</c:formatCode>
                <c:ptCount val="6"/>
                <c:pt idx="0">
                  <c:v>82</c:v>
                </c:pt>
                <c:pt idx="1">
                  <c:v>89.5</c:v>
                </c:pt>
                <c:pt idx="2">
                  <c:v>78.5</c:v>
                </c:pt>
                <c:pt idx="3">
                  <c:v>82.5</c:v>
                </c:pt>
                <c:pt idx="4">
                  <c:v>70.5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1BFA-4B30-821F-BB9FA5B6A9BC}"/>
            </c:ext>
          </c:extLst>
        </c:ser>
        <c:ser>
          <c:idx val="75"/>
          <c:order val="125"/>
          <c:tx>
            <c:strRef>
              <c:f>雷达图2!$B$127</c:f>
              <c:strCache>
                <c:ptCount val="1"/>
                <c:pt idx="0">
                  <c:v>H. ZIYECH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雷达图2!$F$127:$K$127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87</c:v>
                </c:pt>
                <c:pt idx="2">
                  <c:v>81.5</c:v>
                </c:pt>
                <c:pt idx="3">
                  <c:v>87</c:v>
                </c:pt>
                <c:pt idx="4">
                  <c:v>78.800000000000011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1BFA-4B30-821F-BB9FA5B6A9BC}"/>
            </c:ext>
          </c:extLst>
        </c:ser>
        <c:ser>
          <c:idx val="76"/>
          <c:order val="126"/>
          <c:tx>
            <c:strRef>
              <c:f>雷达图2!$B$128</c:f>
              <c:strCache>
                <c:ptCount val="1"/>
                <c:pt idx="0">
                  <c:v>J. PICKFORD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雷达图2!$F$128:$K$128</c:f>
              <c:numCache>
                <c:formatCode>General</c:formatCode>
                <c:ptCount val="6"/>
                <c:pt idx="0">
                  <c:v>65.2</c:v>
                </c:pt>
                <c:pt idx="1">
                  <c:v>56.5</c:v>
                </c:pt>
                <c:pt idx="2">
                  <c:v>87.5</c:v>
                </c:pt>
                <c:pt idx="3">
                  <c:v>83.8</c:v>
                </c:pt>
                <c:pt idx="4">
                  <c:v>69.7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1BFA-4B30-821F-BB9FA5B6A9BC}"/>
            </c:ext>
          </c:extLst>
        </c:ser>
        <c:ser>
          <c:idx val="77"/>
          <c:order val="127"/>
          <c:tx>
            <c:strRef>
              <c:f>雷达图2!$B$129</c:f>
              <c:strCache>
                <c:ptCount val="1"/>
                <c:pt idx="0">
                  <c:v>H. LLORIS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雷达图2!$F$129:$K$129</c:f>
              <c:numCache>
                <c:formatCode>General</c:formatCode>
                <c:ptCount val="6"/>
                <c:pt idx="0">
                  <c:v>61.599999999999994</c:v>
                </c:pt>
                <c:pt idx="1">
                  <c:v>56.5</c:v>
                </c:pt>
                <c:pt idx="2">
                  <c:v>85</c:v>
                </c:pt>
                <c:pt idx="3">
                  <c:v>76.8</c:v>
                </c:pt>
                <c:pt idx="4">
                  <c:v>66.5</c:v>
                </c:pt>
                <c:pt idx="5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1BFA-4B30-821F-BB9FA5B6A9BC}"/>
            </c:ext>
          </c:extLst>
        </c:ser>
        <c:ser>
          <c:idx val="78"/>
          <c:order val="128"/>
          <c:tx>
            <c:strRef>
              <c:f>雷达图2!$B$130</c:f>
              <c:strCache>
                <c:ptCount val="1"/>
                <c:pt idx="0">
                  <c:v>B. LENO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雷达图2!$F$130:$K$130</c:f>
              <c:numCache>
                <c:formatCode>General</c:formatCode>
                <c:ptCount val="6"/>
                <c:pt idx="0">
                  <c:v>61</c:v>
                </c:pt>
                <c:pt idx="1">
                  <c:v>57.5</c:v>
                </c:pt>
                <c:pt idx="2">
                  <c:v>87.5</c:v>
                </c:pt>
                <c:pt idx="3">
                  <c:v>77</c:v>
                </c:pt>
                <c:pt idx="4">
                  <c:v>64.099999999999994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1BFA-4B30-821F-BB9FA5B6A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 algn="ctr">
              <a:defRPr lang="zh-CN" altLang="en-US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9523</xdr:colOff>
      <xdr:row>10</xdr:row>
      <xdr:rowOff>4762</xdr:rowOff>
    </xdr:from>
    <xdr:to>
      <xdr:col>20</xdr:col>
      <xdr:colOff>600074</xdr:colOff>
      <xdr:row>46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60</xdr:row>
      <xdr:rowOff>9525</xdr:rowOff>
    </xdr:from>
    <xdr:to>
      <xdr:col>20</xdr:col>
      <xdr:colOff>590551</xdr:colOff>
      <xdr:row>96</xdr:row>
      <xdr:rowOff>52388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110</xdr:row>
      <xdr:rowOff>9525</xdr:rowOff>
    </xdr:from>
    <xdr:to>
      <xdr:col>20</xdr:col>
      <xdr:colOff>600076</xdr:colOff>
      <xdr:row>146</xdr:row>
      <xdr:rowOff>52388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9523</xdr:colOff>
      <xdr:row>10</xdr:row>
      <xdr:rowOff>4762</xdr:rowOff>
    </xdr:from>
    <xdr:to>
      <xdr:col>21</xdr:col>
      <xdr:colOff>647700</xdr:colOff>
      <xdr:row>50</xdr:row>
      <xdr:rowOff>121773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4seek" refreshedDate="43812.759493750003" createdVersion="6" refreshedVersion="6" minRefreshableVersion="3" recordCount="131" xr:uid="{61D46A3C-8751-4003-B4FA-EA5289432600}">
  <cacheSource type="worksheet">
    <worksheetSource ref="A1:AQ200" sheet="精英球员"/>
  </cacheSource>
  <cacheFields count="43">
    <cacheField name="ID" numFmtId="0">
      <sharedItems containsString="0" containsBlank="1" containsNumber="1" containsInteger="1" minValue="1" maxValue="130"/>
    </cacheField>
    <cacheField name="姓名" numFmtId="0">
      <sharedItems containsBlank="1"/>
    </cacheField>
    <cacheField name="位置" numFmtId="0">
      <sharedItems containsBlank="1" count="13">
        <s v="右边锋"/>
        <s v="左边锋"/>
        <s v="中锋"/>
        <s v="中后卫"/>
        <s v="前腰"/>
        <s v="门将"/>
        <s v="中前卫"/>
        <s v="后腰"/>
        <s v="影锋"/>
        <s v="右后卫"/>
        <s v="左后卫"/>
        <s v="右前卫"/>
        <m/>
      </sharedItems>
    </cacheField>
    <cacheField name="熟练" numFmtId="0">
      <sharedItems containsBlank="1" containsMixedTypes="1" containsNumber="1" containsInteger="1" minValue="1" maxValue="3" count="5">
        <n v="3"/>
        <e v="#N/A"/>
        <n v="2"/>
        <n v="1"/>
        <m/>
      </sharedItems>
    </cacheField>
    <cacheField name="球队" numFmtId="0">
      <sharedItems containsBlank="1" count="27">
        <s v="巴塞罗那"/>
        <s v="尤文图斯"/>
        <s v="巴黎圣日耳曼"/>
        <s v="曼城"/>
        <s v="皇家马德里"/>
        <s v="利物浦"/>
        <s v="拜仁慕尼黑"/>
        <s v="托特纳姆热刺"/>
        <s v="马德里竞技"/>
        <s v="国际米兰"/>
        <s v="曼联"/>
        <s v="阿森纳"/>
        <s v="那不勒斯"/>
        <s v="自由球员"/>
        <s v="罗马"/>
        <s v="拉齐奥"/>
        <s v="皇家贝蒂斯"/>
        <s v="AC米兰"/>
        <s v="切尔西"/>
        <s v="里昂"/>
        <s v="里斯本竞技"/>
        <s v="亚特兰大"/>
        <s v="马赛"/>
        <s v="维戈塞尔塔"/>
        <s v="阿贾克斯"/>
        <s v="埃弗顿"/>
        <m/>
      </sharedItems>
    </cacheField>
    <cacheField name="联赛" numFmtId="0">
      <sharedItems containsBlank="1" count="9">
        <s v="西甲"/>
        <s v="意甲"/>
        <s v="法甲"/>
        <s v="英超"/>
        <s v="其它欧洲"/>
        <s v="自由球员"/>
        <s v="葡甲"/>
        <s v="荷甲"/>
        <m/>
      </sharedItems>
    </cacheField>
    <cacheField name="国家" numFmtId="0">
      <sharedItems containsBlank="1"/>
    </cacheField>
    <cacheField name="身高" numFmtId="0">
      <sharedItems containsString="0" containsBlank="1" containsNumber="1" containsInteger="1" minValue="163" maxValue="199"/>
    </cacheField>
    <cacheField name="体重" numFmtId="0">
      <sharedItems containsString="0" containsBlank="1" containsNumber="1" containsInteger="1" minValue="59" maxValue="100"/>
    </cacheField>
    <cacheField name="年龄" numFmtId="0">
      <sharedItems containsString="0" containsBlank="1" containsNumber="1" containsInteger="1" minValue="20" maxValue="35"/>
    </cacheField>
    <cacheField name="惯用脚" numFmtId="0">
      <sharedItems containsBlank="1"/>
    </cacheField>
    <cacheField name="总评" numFmtId="0">
      <sharedItems containsString="0" containsBlank="1" containsNumber="1" containsInteger="1" minValue="85" maxValue="94"/>
    </cacheField>
    <cacheField name="最大等级" numFmtId="0">
      <sharedItems containsString="0" containsBlank="1" containsNumber="1" containsInteger="1" minValue="19" maxValue="47"/>
    </cacheField>
    <cacheField name="最大总评" numFmtId="0">
      <sharedItems containsString="0" containsBlank="1" containsNumber="1" containsInteger="1" minValue="90" maxValue="98" count="10">
        <n v="98"/>
        <n v="97"/>
        <n v="96"/>
        <n v="95"/>
        <n v="94"/>
        <n v="93"/>
        <n v="92"/>
        <n v="91"/>
        <n v="90"/>
        <m/>
      </sharedItems>
    </cacheField>
    <cacheField name="攻击能力" numFmtId="0">
      <sharedItems containsString="0" containsBlank="1" containsNumber="1" containsInteger="1" minValue="44" maxValue="99"/>
    </cacheField>
    <cacheField name="控球" numFmtId="0">
      <sharedItems containsString="0" containsBlank="1" containsNumber="1" containsInteger="1" minValue="63" maxValue="99"/>
    </cacheField>
    <cacheField name="盘球" numFmtId="0">
      <sharedItems containsString="0" containsBlank="1" containsNumber="1" containsInteger="1" minValue="47" maxValue="99"/>
    </cacheField>
    <cacheField name="紧密控球" numFmtId="0">
      <sharedItems containsString="0" containsBlank="1" containsNumber="1" containsInteger="1" minValue="50" maxValue="99"/>
    </cacheField>
    <cacheField name="地面传球" numFmtId="0">
      <sharedItems containsString="0" containsBlank="1" containsNumber="1" containsInteger="1" minValue="64" maxValue="99"/>
    </cacheField>
    <cacheField name="空中传球" numFmtId="0">
      <sharedItems containsString="0" containsBlank="1" containsNumber="1" containsInteger="1" minValue="64" maxValue="96"/>
    </cacheField>
    <cacheField name="射门" numFmtId="0">
      <sharedItems containsString="0" containsBlank="1" containsNumber="1" containsInteger="1" minValue="44" maxValue="98"/>
    </cacheField>
    <cacheField name="头球" numFmtId="0">
      <sharedItems containsString="0" containsBlank="1" containsNumber="1" containsInteger="1" minValue="53" maxValue="97"/>
    </cacheField>
    <cacheField name="定位球" numFmtId="0">
      <sharedItems containsString="0" containsBlank="1" containsNumber="1" containsInteger="1" minValue="64" maxValue="97"/>
    </cacheField>
    <cacheField name="弧度" numFmtId="0">
      <sharedItems containsString="0" containsBlank="1" containsNumber="1" containsInteger="1" minValue="43" maxValue="92"/>
    </cacheField>
    <cacheField name="速度" numFmtId="0">
      <sharedItems containsString="0" containsBlank="1" containsNumber="1" containsInteger="1" minValue="63" maxValue="99"/>
    </cacheField>
    <cacheField name="爆发力" numFmtId="0">
      <sharedItems containsString="0" containsBlank="1" containsNumber="1" containsInteger="1" minValue="58" maxValue="99"/>
    </cacheField>
    <cacheField name="脚下力量" numFmtId="0">
      <sharedItems containsString="0" containsBlank="1" containsNumber="1" containsInteger="1" minValue="72" maxValue="97"/>
    </cacheField>
    <cacheField name="跳跃" numFmtId="0">
      <sharedItems containsString="0" containsBlank="1" containsNumber="1" containsInteger="1" minValue="62" maxValue="99"/>
    </cacheField>
    <cacheField name="身体对抗" numFmtId="0">
      <sharedItems containsString="0" containsBlank="1" containsNumber="1" containsInteger="1" minValue="61" maxValue="99"/>
    </cacheField>
    <cacheField name="身体平衡" numFmtId="0">
      <sharedItems containsString="0" containsBlank="1" containsNumber="1" containsInteger="1" minValue="59" maxValue="99"/>
    </cacheField>
    <cacheField name="体力" numFmtId="0">
      <sharedItems containsString="0" containsBlank="1" containsNumber="1" containsInteger="1" minValue="64" maxValue="99"/>
    </cacheField>
    <cacheField name="防守能力" numFmtId="0">
      <sharedItems containsString="0" containsBlank="1" containsNumber="1" containsInteger="1" minValue="46" maxValue="98"/>
    </cacheField>
    <cacheField name="抢球" numFmtId="0">
      <sharedItems containsString="0" containsBlank="1" containsNumber="1" containsInteger="1" minValue="47" maxValue="99"/>
    </cacheField>
    <cacheField name="积极性" numFmtId="0">
      <sharedItems containsString="0" containsBlank="1" containsNumber="1" containsInteger="1" minValue="51" maxValue="99"/>
    </cacheField>
    <cacheField name="守门" numFmtId="0">
      <sharedItems containsString="0" containsBlank="1" containsNumber="1" containsInteger="1" minValue="40" maxValue="99"/>
    </cacheField>
    <cacheField name="接球" numFmtId="0">
      <sharedItems containsString="0" containsBlank="1" containsNumber="1" containsInteger="1" minValue="40" maxValue="99"/>
    </cacheField>
    <cacheField name="解围" numFmtId="0">
      <sharedItems containsString="0" containsBlank="1" containsNumber="1" containsInteger="1" minValue="40" maxValue="99"/>
    </cacheField>
    <cacheField name="扑救反应" numFmtId="0">
      <sharedItems containsString="0" containsBlank="1" containsNumber="1" containsInteger="1" minValue="40" maxValue="99"/>
    </cacheField>
    <cacheField name="覆盖区域" numFmtId="0">
      <sharedItems containsString="0" containsBlank="1" containsNumber="1" containsInteger="1" minValue="40" maxValue="99"/>
    </cacheField>
    <cacheField name="非惯用脚使用频率" numFmtId="0">
      <sharedItems containsString="0" containsBlank="1" containsNumber="1" containsInteger="1" minValue="1" maxValue="4"/>
    </cacheField>
    <cacheField name="非惯用脚精确度" numFmtId="0">
      <sharedItems containsString="0" containsBlank="1" containsNumber="1" containsInteger="1" minValue="1" maxValue="4"/>
    </cacheField>
    <cacheField name="状态持续性" numFmtId="0">
      <sharedItems containsString="0" containsBlank="1" containsNumber="1" containsInteger="1" minValue="3" maxValue="8"/>
    </cacheField>
    <cacheField name="抗受伤程度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4seek" refreshedDate="43833.548957060186" createdVersion="6" refreshedVersion="6" minRefreshableVersion="3" recordCount="632" xr:uid="{C55AFFB1-FD81-4DAB-863A-6D522F9BA28E}">
  <cacheSource type="worksheet">
    <worksheetSource ref="A1:AQ1000" sheet="1级数据"/>
  </cacheSource>
  <cacheFields count="43">
    <cacheField name="ID" numFmtId="0">
      <sharedItems containsString="0" containsBlank="1" containsNumber="1" containsInteger="1" minValue="1" maxValue="631"/>
    </cacheField>
    <cacheField name="姓名" numFmtId="0">
      <sharedItems containsBlank="1"/>
    </cacheField>
    <cacheField name="位置" numFmtId="0">
      <sharedItems containsBlank="1" count="15">
        <s v="左边锋"/>
        <s v="右边锋"/>
        <s v="中锋"/>
        <s v="中后卫"/>
        <s v="门将"/>
        <s v="前腰"/>
        <s v="中前卫"/>
        <s v="后腰"/>
        <s v="左后卫"/>
        <s v="影锋"/>
        <s v="右后卫"/>
        <s v="右前卫"/>
        <s v="左前卫"/>
        <m/>
        <s v="中场" u="1"/>
      </sharedItems>
    </cacheField>
    <cacheField name="熟练" numFmtId="0">
      <sharedItems containsBlank="1" containsMixedTypes="1" containsNumber="1" containsInteger="1" minValue="1" maxValue="3" count="5">
        <e v="#N/A"/>
        <n v="3"/>
        <n v="2"/>
        <n v="1"/>
        <m/>
      </sharedItems>
    </cacheField>
    <cacheField name="球队" numFmtId="0">
      <sharedItems containsBlank="1" count="105">
        <s v="尤文图斯"/>
        <s v="巴塞罗那"/>
        <s v="巴黎圣日耳曼"/>
        <s v="曼城"/>
        <s v="皇家马德里"/>
        <s v="利物浦"/>
        <s v="拜仁慕尼黑"/>
        <s v="曼联"/>
        <s v="马德里竞技"/>
        <s v="托特纳姆热刺"/>
        <s v="阿森纳"/>
        <s v="切尔西"/>
        <s v="那不勒斯"/>
        <s v="国际米兰"/>
        <s v="自由球员"/>
        <s v="罗马"/>
        <s v="拉齐奥"/>
        <s v="亚特兰大"/>
        <s v="马赛"/>
        <s v="维戈塞尔塔"/>
        <s v="里昂"/>
        <s v="阿贾克斯"/>
        <s v="AC米兰"/>
        <s v="埃弗顿"/>
        <s v="皇家贝蒂斯"/>
        <s v="里斯本竞技"/>
        <s v="安德莱赫特"/>
        <s v="莱斯特城"/>
        <s v="佛罗伦萨"/>
        <s v="沃尔夫汉普顿流浪"/>
        <s v="桑普多利亚"/>
        <s v="大连一方"/>
        <s v="西汉姆联"/>
        <s v="圣埃蒂安"/>
        <s v="瓦伦西亚"/>
        <s v="波尔多"/>
        <s v="卡利亚里"/>
        <s v="摩纳哥"/>
        <s v="广州恒大"/>
        <s v="都灵"/>
        <s v="比利亚雷尔"/>
        <s v="上海上港"/>
        <s v="加拉塔萨雷"/>
        <s v="阿韦亚内达竞赛"/>
        <s v="吉罗纳"/>
        <s v="上海申花"/>
        <s v="埃因霍温"/>
        <s v="帕尔梅拉斯"/>
        <s v="费耶诺德"/>
        <s v="河床"/>
        <s v="皇家社会"/>
        <s v="波尔图"/>
        <s v="水晶宫"/>
        <s v="里尔"/>
        <s v="格雷米奥"/>
        <s v="弗拉门戈"/>
        <s v="泽尼特"/>
        <s v="赫塔菲"/>
        <s v="洛沃库森"/>
        <s v="博卡青年"/>
        <s v="圣保罗"/>
        <s v="江苏苏宁"/>
        <s v="塞维利亚"/>
        <s v="科林蒂安"/>
        <s v="布雷西亚"/>
        <s v="顿涅茨克矿工"/>
        <s v="克拉斯诺达尔"/>
        <s v="本菲卡"/>
        <s v="沙尔克04"/>
        <s v="费内巴赫"/>
        <s v="莫斯科中央陆军"/>
        <s v="沃特福德"/>
        <s v="伊斯坦布尔"/>
        <s v="蒙彼利埃"/>
        <s v="南斯"/>
        <s v="乌迪内斯"/>
        <s v="纽卡斯尔联"/>
        <s v="希拉尔"/>
        <s v="利雅得胜利"/>
        <s v="卡森柏沙"/>
        <s v="莫斯科火车头"/>
        <s v="国际体育"/>
        <s v="贝西克塔斯"/>
        <s v="帕尔马"/>
        <s v="北京国安"/>
        <s v="克鲁塞罗"/>
        <s v="莱万特"/>
        <s v="伯恩茅斯"/>
        <s v="毕尔巴鄂竞技"/>
        <s v="基辅迪纳摩"/>
        <s v="莫斯哥斯巴达克"/>
        <s v="布鲁日"/>
        <s v="阿斯顿维拉"/>
        <s v="萨德"/>
        <s v="热那亚"/>
        <s v="博洛尼亚"/>
        <s v="广州富力"/>
        <s v="斯特拉斯堡"/>
        <s v="图卢兹"/>
        <s v="麦德林独立"/>
        <s v="诺维奇"/>
        <s v="萨索罗"/>
        <s v="KRC亨克"/>
        <s v="阿赫利"/>
        <m/>
      </sharedItems>
    </cacheField>
    <cacheField name="联赛" numFmtId="0">
      <sharedItems containsBlank="1" count="18">
        <s v="意甲"/>
        <s v="西甲"/>
        <s v="法甲"/>
        <s v="英超"/>
        <s v="其它欧洲"/>
        <s v="自由球员"/>
        <s v="荷甲"/>
        <s v="葡甲"/>
        <s v="比甲"/>
        <s v="中超"/>
        <s v="土超"/>
        <s v="阿甲"/>
        <s v="西乙"/>
        <s v="巴甲"/>
        <s v="俄超"/>
        <s v="亚冠"/>
        <s v="哥甲"/>
        <m/>
      </sharedItems>
    </cacheField>
    <cacheField name="国家" numFmtId="0">
      <sharedItems containsBlank="1"/>
    </cacheField>
    <cacheField name="身高" numFmtId="0">
      <sharedItems containsString="0" containsBlank="1" containsNumber="1" containsInteger="1" minValue="163" maxValue="199"/>
    </cacheField>
    <cacheField name="体重" numFmtId="0">
      <sharedItems containsString="0" containsBlank="1" containsNumber="1" containsInteger="1" minValue="58" maxValue="100"/>
    </cacheField>
    <cacheField name="年龄" numFmtId="0">
      <sharedItems containsString="0" containsBlank="1" containsNumber="1" containsInteger="1" minValue="19" maxValue="41"/>
    </cacheField>
    <cacheField name="惯用脚" numFmtId="0">
      <sharedItems containsBlank="1"/>
    </cacheField>
    <cacheField name="总评" numFmtId="0">
      <sharedItems containsString="0" containsBlank="1" containsNumber="1" containsInteger="1" minValue="80" maxValue="94" count="15">
        <n v="94"/>
        <n v="92"/>
        <n v="91"/>
        <n v="90"/>
        <n v="89"/>
        <n v="88"/>
        <n v="87"/>
        <n v="86"/>
        <n v="85"/>
        <n v="84"/>
        <n v="83"/>
        <n v="82"/>
        <n v="81"/>
        <n v="80"/>
        <m/>
      </sharedItems>
    </cacheField>
    <cacheField name="最大等级" numFmtId="0">
      <sharedItems containsString="0" containsBlank="1" containsNumber="1" containsInteger="1" minValue="13" maxValue="52"/>
    </cacheField>
    <cacheField name="最大总评" numFmtId="0">
      <sharedItems containsString="0" containsBlank="1" containsNumber="1" containsInteger="1" minValue="83" maxValue="98"/>
    </cacheField>
    <cacheField name="攻击能力" numFmtId="0">
      <sharedItems containsString="0" containsBlank="1" containsNumber="1" containsInteger="1" minValue="40" maxValue="95"/>
    </cacheField>
    <cacheField name="控球" numFmtId="0">
      <sharedItems containsString="0" containsBlank="1" containsNumber="1" containsInteger="1" minValue="55" maxValue="97"/>
    </cacheField>
    <cacheField name="盘球" numFmtId="0">
      <sharedItems containsString="0" containsBlank="1" containsNumber="1" containsInteger="1" minValue="43" maxValue="96"/>
    </cacheField>
    <cacheField name="紧密控球" numFmtId="0">
      <sharedItems containsString="0" containsBlank="1" containsNumber="1" containsInteger="1" minValue="44" maxValue="96"/>
    </cacheField>
    <cacheField name="地面传球" numFmtId="0">
      <sharedItems containsString="0" containsBlank="1" containsNumber="1" containsInteger="1" minValue="55" maxValue="95"/>
    </cacheField>
    <cacheField name="空中传球" numFmtId="0">
      <sharedItems containsString="0" containsBlank="1" containsNumber="1" containsInteger="1" minValue="55" maxValue="92"/>
    </cacheField>
    <cacheField name="射门" numFmtId="0">
      <sharedItems containsString="0" containsBlank="1" containsNumber="1" containsInteger="1" minValue="40" maxValue="95"/>
    </cacheField>
    <cacheField name="头球" numFmtId="0">
      <sharedItems containsString="0" containsBlank="1" containsNumber="1" containsInteger="1" minValue="50" maxValue="94"/>
    </cacheField>
    <cacheField name="定位球" numFmtId="0">
      <sharedItems containsString="0" containsBlank="1" containsNumber="1" containsInteger="1" minValue="55" maxValue="93"/>
    </cacheField>
    <cacheField name="弧度" numFmtId="0">
      <sharedItems containsString="0" containsBlank="1" containsNumber="1" containsInteger="1" minValue="40" maxValue="92"/>
    </cacheField>
    <cacheField name="速度" numFmtId="0">
      <sharedItems containsString="0" containsBlank="1" containsNumber="1" containsInteger="1" minValue="51" maxValue="96"/>
    </cacheField>
    <cacheField name="爆发力" numFmtId="0">
      <sharedItems containsString="0" containsBlank="1" containsNumber="1" containsInteger="1" minValue="50" maxValue="97"/>
    </cacheField>
    <cacheField name="脚下力量" numFmtId="0">
      <sharedItems containsString="0" containsBlank="1" containsNumber="1" containsInteger="1" minValue="58" maxValue="95"/>
    </cacheField>
    <cacheField name="跳跃" numFmtId="0">
      <sharedItems containsString="0" containsBlank="1" containsNumber="1" containsInteger="1" minValue="52" maxValue="97"/>
    </cacheField>
    <cacheField name="身体对抗" numFmtId="0">
      <sharedItems containsString="0" containsBlank="1" containsNumber="1" containsInteger="1" minValue="55" maxValue="95"/>
    </cacheField>
    <cacheField name="身体平衡" numFmtId="0">
      <sharedItems containsString="0" containsBlank="1" containsNumber="1" containsInteger="1" minValue="54" maxValue="95"/>
    </cacheField>
    <cacheField name="体力" numFmtId="0">
      <sharedItems containsString="0" containsBlank="1" containsNumber="1" containsInteger="1" minValue="55" maxValue="96"/>
    </cacheField>
    <cacheField name="防守能力" numFmtId="0">
      <sharedItems containsString="0" containsBlank="1" containsNumber="1" containsInteger="1" minValue="40" maxValue="95"/>
    </cacheField>
    <cacheField name="抢球" numFmtId="0">
      <sharedItems containsString="0" containsBlank="1" containsNumber="1" containsInteger="1" minValue="41" maxValue="95"/>
    </cacheField>
    <cacheField name="积极性" numFmtId="0">
      <sharedItems containsString="0" containsBlank="1" containsNumber="1" containsInteger="1" minValue="45" maxValue="96"/>
    </cacheField>
    <cacheField name="守门" numFmtId="0">
      <sharedItems containsString="0" containsBlank="1" containsNumber="1" containsInteger="1" minValue="40" maxValue="97"/>
    </cacheField>
    <cacheField name="接球" numFmtId="0">
      <sharedItems containsString="0" containsBlank="1" containsNumber="1" containsInteger="1" minValue="40" maxValue="95"/>
    </cacheField>
    <cacheField name="解围" numFmtId="0">
      <sharedItems containsString="0" containsBlank="1" containsNumber="1" containsInteger="1" minValue="40" maxValue="97"/>
    </cacheField>
    <cacheField name="扑救反应" numFmtId="0">
      <sharedItems containsString="0" containsBlank="1" containsNumber="1" containsInteger="1" minValue="40" maxValue="98"/>
    </cacheField>
    <cacheField name="覆盖区域" numFmtId="0">
      <sharedItems containsString="0" containsBlank="1" containsNumber="1" containsInteger="1" minValue="40" maxValue="97"/>
    </cacheField>
    <cacheField name="非惯用脚使用频率" numFmtId="0">
      <sharedItems containsString="0" containsBlank="1" containsNumber="1" containsInteger="1" minValue="1" maxValue="4"/>
    </cacheField>
    <cacheField name="非惯用脚精确度" numFmtId="0">
      <sharedItems containsString="0" containsBlank="1" containsNumber="1" containsInteger="1" minValue="1" maxValue="4"/>
    </cacheField>
    <cacheField name="状态持续性" numFmtId="0">
      <sharedItems containsString="0" containsBlank="1" containsNumber="1" containsInteger="1" minValue="3" maxValue="8"/>
    </cacheField>
    <cacheField name="抗受伤程度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">
  <r>
    <n v="1"/>
    <s v="L. MESSI"/>
    <x v="0"/>
    <x v="0"/>
    <x v="0"/>
    <x v="0"/>
    <s v="阿根廷"/>
    <n v="170"/>
    <n v="72"/>
    <n v="32"/>
    <s v="左脚"/>
    <n v="94"/>
    <n v="19"/>
    <x v="0"/>
    <n v="98"/>
    <n v="99"/>
    <n v="99"/>
    <n v="99"/>
    <n v="91"/>
    <n v="88"/>
    <n v="98"/>
    <n v="67"/>
    <n v="97"/>
    <n v="92"/>
    <n v="89"/>
    <n v="94"/>
    <n v="84"/>
    <n v="68"/>
    <n v="73"/>
    <n v="97"/>
    <n v="87"/>
    <n v="48"/>
    <n v="53"/>
    <n v="62"/>
    <n v="40"/>
    <n v="40"/>
    <n v="40"/>
    <n v="40"/>
    <n v="40"/>
    <n v="1"/>
    <n v="3"/>
    <n v="7"/>
    <n v="3"/>
  </r>
  <r>
    <n v="2"/>
    <s v="C. RONALDO"/>
    <x v="1"/>
    <x v="1"/>
    <x v="1"/>
    <x v="1"/>
    <s v="葡萄牙"/>
    <n v="187"/>
    <n v="83"/>
    <n v="34"/>
    <s v="右脚"/>
    <n v="94"/>
    <n v="19"/>
    <x v="1"/>
    <n v="96"/>
    <n v="94"/>
    <n v="93"/>
    <n v="91"/>
    <n v="86"/>
    <n v="83"/>
    <n v="94"/>
    <n v="95"/>
    <n v="86"/>
    <n v="85"/>
    <n v="91"/>
    <n v="90"/>
    <n v="97"/>
    <n v="99"/>
    <n v="89"/>
    <n v="88"/>
    <n v="87"/>
    <n v="52"/>
    <n v="58"/>
    <n v="70"/>
    <n v="40"/>
    <n v="40"/>
    <n v="40"/>
    <n v="40"/>
    <n v="40"/>
    <n v="4"/>
    <n v="3"/>
    <n v="7"/>
    <n v="3"/>
  </r>
  <r>
    <n v="3"/>
    <s v="NEYMAR"/>
    <x v="1"/>
    <x v="2"/>
    <x v="2"/>
    <x v="2"/>
    <s v="巴西"/>
    <n v="175"/>
    <n v="68"/>
    <n v="27"/>
    <s v="右脚"/>
    <n v="92"/>
    <n v="23"/>
    <x v="1"/>
    <n v="92"/>
    <n v="95"/>
    <n v="99"/>
    <n v="96"/>
    <n v="90"/>
    <n v="88"/>
    <n v="90"/>
    <n v="69"/>
    <n v="94"/>
    <n v="91"/>
    <n v="93"/>
    <n v="95"/>
    <n v="84"/>
    <n v="70"/>
    <n v="67"/>
    <n v="95"/>
    <n v="86"/>
    <n v="52"/>
    <n v="53"/>
    <n v="62"/>
    <n v="40"/>
    <n v="40"/>
    <n v="40"/>
    <n v="40"/>
    <n v="40"/>
    <n v="3"/>
    <n v="4"/>
    <n v="6"/>
    <n v="1"/>
  </r>
  <r>
    <n v="4"/>
    <s v="S. AGÜERO"/>
    <x v="2"/>
    <x v="2"/>
    <x v="3"/>
    <x v="3"/>
    <s v="阿根廷"/>
    <n v="173"/>
    <n v="70"/>
    <n v="31"/>
    <s v="右脚"/>
    <n v="91"/>
    <n v="21"/>
    <x v="1"/>
    <n v="97"/>
    <n v="91"/>
    <n v="92"/>
    <n v="89"/>
    <n v="82"/>
    <n v="72"/>
    <n v="97"/>
    <n v="80"/>
    <n v="77"/>
    <n v="82"/>
    <n v="88"/>
    <n v="90"/>
    <n v="89"/>
    <n v="87"/>
    <n v="77"/>
    <n v="92"/>
    <n v="82"/>
    <n v="53"/>
    <n v="56"/>
    <n v="74"/>
    <n v="40"/>
    <n v="40"/>
    <n v="40"/>
    <n v="40"/>
    <n v="40"/>
    <n v="2"/>
    <n v="3"/>
    <n v="7"/>
    <n v="2"/>
  </r>
  <r>
    <n v="5"/>
    <s v="K. MBAPPÉ"/>
    <x v="2"/>
    <x v="0"/>
    <x v="2"/>
    <x v="2"/>
    <s v="法国"/>
    <n v="178"/>
    <n v="73"/>
    <n v="21"/>
    <s v="右脚"/>
    <n v="90"/>
    <n v="38"/>
    <x v="1"/>
    <n v="94"/>
    <n v="95"/>
    <n v="98"/>
    <n v="95"/>
    <n v="87"/>
    <n v="74"/>
    <n v="94"/>
    <n v="81"/>
    <n v="76"/>
    <n v="81"/>
    <n v="99"/>
    <n v="99"/>
    <n v="86"/>
    <n v="92"/>
    <n v="75"/>
    <n v="93"/>
    <n v="88"/>
    <n v="66"/>
    <n v="61"/>
    <n v="65"/>
    <n v="40"/>
    <n v="40"/>
    <n v="40"/>
    <n v="40"/>
    <n v="40"/>
    <n v="3"/>
    <n v="3"/>
    <n v="6"/>
    <n v="2"/>
  </r>
  <r>
    <n v="6"/>
    <s v="L. SUÁREZ"/>
    <x v="2"/>
    <x v="2"/>
    <x v="0"/>
    <x v="0"/>
    <s v="乌拉圭"/>
    <n v="182"/>
    <n v="86"/>
    <n v="32"/>
    <s v="右脚"/>
    <n v="91"/>
    <n v="21"/>
    <x v="2"/>
    <n v="95"/>
    <n v="88"/>
    <n v="87"/>
    <n v="87"/>
    <n v="84"/>
    <n v="79"/>
    <n v="95"/>
    <n v="80"/>
    <n v="86"/>
    <n v="86"/>
    <n v="83"/>
    <n v="86"/>
    <n v="89"/>
    <n v="79"/>
    <n v="90"/>
    <n v="93"/>
    <n v="85"/>
    <n v="63"/>
    <n v="62"/>
    <n v="94"/>
    <n v="40"/>
    <n v="40"/>
    <n v="40"/>
    <n v="40"/>
    <n v="40"/>
    <n v="3"/>
    <n v="3"/>
    <n v="6"/>
    <n v="2"/>
  </r>
  <r>
    <n v="7"/>
    <s v="E. HAZARD"/>
    <x v="1"/>
    <x v="2"/>
    <x v="4"/>
    <x v="0"/>
    <s v="比利时"/>
    <n v="173"/>
    <n v="76"/>
    <n v="28"/>
    <s v="右脚"/>
    <n v="91"/>
    <n v="21"/>
    <x v="2"/>
    <n v="90"/>
    <n v="95"/>
    <n v="99"/>
    <n v="96"/>
    <n v="90"/>
    <n v="83"/>
    <n v="89"/>
    <n v="62"/>
    <n v="82"/>
    <n v="85"/>
    <n v="93"/>
    <n v="97"/>
    <n v="84"/>
    <n v="62"/>
    <n v="73"/>
    <n v="99"/>
    <n v="83"/>
    <n v="55"/>
    <n v="51"/>
    <n v="68"/>
    <n v="40"/>
    <n v="40"/>
    <n v="40"/>
    <n v="40"/>
    <n v="40"/>
    <n v="3"/>
    <n v="4"/>
    <n v="8"/>
    <n v="2"/>
  </r>
  <r>
    <n v="8"/>
    <s v="V. VAN DIJK"/>
    <x v="3"/>
    <x v="2"/>
    <x v="5"/>
    <x v="3"/>
    <s v="荷兰"/>
    <n v="193"/>
    <n v="92"/>
    <n v="28"/>
    <s v="右脚"/>
    <n v="91"/>
    <n v="21"/>
    <x v="2"/>
    <n v="66"/>
    <n v="79"/>
    <n v="79"/>
    <n v="83"/>
    <n v="86"/>
    <n v="84"/>
    <n v="66"/>
    <n v="94"/>
    <n v="80"/>
    <n v="72"/>
    <n v="83"/>
    <n v="76"/>
    <n v="88"/>
    <n v="93"/>
    <n v="97"/>
    <n v="69"/>
    <n v="88"/>
    <n v="98"/>
    <n v="96"/>
    <n v="92"/>
    <n v="40"/>
    <n v="40"/>
    <n v="40"/>
    <n v="40"/>
    <n v="40"/>
    <n v="2"/>
    <n v="2"/>
    <n v="8"/>
    <n v="3"/>
  </r>
  <r>
    <n v="9"/>
    <s v="R. LEWANDOWSKI"/>
    <x v="2"/>
    <x v="2"/>
    <x v="6"/>
    <x v="4"/>
    <s v="波兰"/>
    <n v="185"/>
    <n v="79"/>
    <n v="31"/>
    <s v="右脚"/>
    <n v="90"/>
    <n v="22"/>
    <x v="2"/>
    <n v="97"/>
    <n v="93"/>
    <n v="88"/>
    <n v="77"/>
    <n v="77"/>
    <n v="72"/>
    <n v="96"/>
    <n v="90"/>
    <n v="81"/>
    <n v="77"/>
    <n v="86"/>
    <n v="82"/>
    <n v="90"/>
    <n v="92"/>
    <n v="88"/>
    <n v="83"/>
    <n v="83"/>
    <n v="56"/>
    <n v="54"/>
    <n v="67"/>
    <n v="40"/>
    <n v="40"/>
    <n v="40"/>
    <n v="40"/>
    <n v="40"/>
    <n v="3"/>
    <n v="3"/>
    <n v="7"/>
    <n v="3"/>
  </r>
  <r>
    <n v="10"/>
    <s v="M. DE LIGT"/>
    <x v="3"/>
    <x v="2"/>
    <x v="1"/>
    <x v="1"/>
    <s v="荷兰"/>
    <n v="188"/>
    <n v="89"/>
    <n v="20"/>
    <s v="右脚"/>
    <n v="86"/>
    <n v="47"/>
    <x v="2"/>
    <n v="76"/>
    <n v="85"/>
    <n v="81"/>
    <n v="83"/>
    <n v="86"/>
    <n v="86"/>
    <n v="71"/>
    <n v="94"/>
    <n v="68"/>
    <n v="70"/>
    <n v="85"/>
    <n v="80"/>
    <n v="90"/>
    <n v="96"/>
    <n v="95"/>
    <n v="78"/>
    <n v="89"/>
    <n v="96"/>
    <n v="96"/>
    <n v="88"/>
    <n v="40"/>
    <n v="40"/>
    <n v="40"/>
    <n v="40"/>
    <n v="40"/>
    <n v="3"/>
    <n v="3"/>
    <n v="6"/>
    <n v="2"/>
  </r>
  <r>
    <n v="11"/>
    <s v="PIQUÉ"/>
    <x v="3"/>
    <x v="2"/>
    <x v="0"/>
    <x v="0"/>
    <s v="西班牙"/>
    <n v="194"/>
    <n v="85"/>
    <n v="32"/>
    <s v="右脚"/>
    <n v="90"/>
    <n v="22"/>
    <x v="3"/>
    <n v="70"/>
    <n v="82"/>
    <n v="77"/>
    <n v="84"/>
    <n v="89"/>
    <n v="88"/>
    <n v="73"/>
    <n v="95"/>
    <n v="72"/>
    <n v="68"/>
    <n v="80"/>
    <n v="73"/>
    <n v="84"/>
    <n v="91"/>
    <n v="94"/>
    <n v="76"/>
    <n v="92"/>
    <n v="97"/>
    <n v="96"/>
    <n v="87"/>
    <n v="40"/>
    <n v="40"/>
    <n v="40"/>
    <n v="40"/>
    <n v="40"/>
    <n v="2"/>
    <n v="2"/>
    <n v="7"/>
    <n v="3"/>
  </r>
  <r>
    <n v="12"/>
    <s v="K. DE BRUYNE"/>
    <x v="4"/>
    <x v="2"/>
    <x v="3"/>
    <x v="3"/>
    <s v="比利时"/>
    <n v="181"/>
    <n v="68"/>
    <n v="28"/>
    <s v="右脚"/>
    <n v="90"/>
    <n v="22"/>
    <x v="3"/>
    <n v="90"/>
    <n v="94"/>
    <n v="91"/>
    <n v="94"/>
    <n v="96"/>
    <n v="96"/>
    <n v="88"/>
    <n v="64"/>
    <n v="88"/>
    <n v="82"/>
    <n v="82"/>
    <n v="81"/>
    <n v="90"/>
    <n v="69"/>
    <n v="78"/>
    <n v="85"/>
    <n v="91"/>
    <n v="54"/>
    <n v="57"/>
    <n v="60"/>
    <n v="40"/>
    <n v="40"/>
    <n v="40"/>
    <n v="40"/>
    <n v="40"/>
    <n v="3"/>
    <n v="4"/>
    <n v="6"/>
    <n v="2"/>
  </r>
  <r>
    <n v="13"/>
    <s v="H. KANE"/>
    <x v="2"/>
    <x v="2"/>
    <x v="7"/>
    <x v="3"/>
    <s v="英格兰"/>
    <n v="188"/>
    <n v="76"/>
    <n v="26"/>
    <s v="右脚"/>
    <n v="90"/>
    <n v="25"/>
    <x v="3"/>
    <n v="97"/>
    <n v="87"/>
    <n v="84"/>
    <n v="83"/>
    <n v="85"/>
    <n v="85"/>
    <n v="98"/>
    <n v="89"/>
    <n v="79"/>
    <n v="78"/>
    <n v="82"/>
    <n v="80"/>
    <n v="91"/>
    <n v="83"/>
    <n v="90"/>
    <n v="74"/>
    <n v="92"/>
    <n v="59"/>
    <n v="60"/>
    <n v="80"/>
    <n v="40"/>
    <n v="40"/>
    <n v="40"/>
    <n v="40"/>
    <n v="40"/>
    <n v="2"/>
    <n v="3"/>
    <n v="7"/>
    <n v="3"/>
  </r>
  <r>
    <n v="14"/>
    <s v="M. SALAH"/>
    <x v="0"/>
    <x v="2"/>
    <x v="5"/>
    <x v="3"/>
    <s v="埃及"/>
    <n v="175"/>
    <n v="71"/>
    <n v="27"/>
    <s v="左脚"/>
    <n v="90"/>
    <n v="24"/>
    <x v="3"/>
    <n v="92"/>
    <n v="93"/>
    <n v="92"/>
    <n v="94"/>
    <n v="84"/>
    <n v="82"/>
    <n v="90"/>
    <n v="64"/>
    <n v="79"/>
    <n v="88"/>
    <n v="96"/>
    <n v="98"/>
    <n v="82"/>
    <n v="72"/>
    <n v="73"/>
    <n v="94"/>
    <n v="88"/>
    <n v="54"/>
    <n v="55"/>
    <n v="86"/>
    <n v="40"/>
    <n v="40"/>
    <n v="40"/>
    <n v="40"/>
    <n v="40"/>
    <n v="2"/>
    <n v="2"/>
    <n v="7"/>
    <n v="2"/>
  </r>
  <r>
    <n v="15"/>
    <s v="R. STERLING"/>
    <x v="1"/>
    <x v="2"/>
    <x v="3"/>
    <x v="3"/>
    <s v="英格兰"/>
    <n v="170"/>
    <n v="69"/>
    <n v="25"/>
    <s v="右脚"/>
    <n v="89"/>
    <n v="29"/>
    <x v="3"/>
    <n v="93"/>
    <n v="91"/>
    <n v="92"/>
    <n v="98"/>
    <n v="88"/>
    <n v="83"/>
    <n v="87"/>
    <n v="64"/>
    <n v="71"/>
    <n v="79"/>
    <n v="98"/>
    <n v="99"/>
    <n v="82"/>
    <n v="70"/>
    <n v="70"/>
    <n v="96"/>
    <n v="87"/>
    <n v="62"/>
    <n v="64"/>
    <n v="63"/>
    <n v="40"/>
    <n v="40"/>
    <n v="40"/>
    <n v="40"/>
    <n v="40"/>
    <n v="2"/>
    <n v="2"/>
    <n v="7"/>
    <n v="2"/>
  </r>
  <r>
    <n v="16"/>
    <s v="S. MANÉ"/>
    <x v="1"/>
    <x v="2"/>
    <x v="5"/>
    <x v="3"/>
    <s v="塞内加尔"/>
    <n v="175"/>
    <n v="69"/>
    <n v="27"/>
    <s v="右脚"/>
    <n v="89"/>
    <n v="25"/>
    <x v="3"/>
    <n v="90"/>
    <n v="93"/>
    <n v="93"/>
    <n v="94"/>
    <n v="80"/>
    <n v="76"/>
    <n v="90"/>
    <n v="77"/>
    <n v="71"/>
    <n v="76"/>
    <n v="98"/>
    <n v="98"/>
    <n v="85"/>
    <n v="85"/>
    <n v="74"/>
    <n v="88"/>
    <n v="89"/>
    <n v="54"/>
    <n v="59"/>
    <n v="91"/>
    <n v="40"/>
    <n v="40"/>
    <n v="40"/>
    <n v="40"/>
    <n v="40"/>
    <n v="2"/>
    <n v="3"/>
    <n v="7"/>
    <n v="3"/>
  </r>
  <r>
    <n v="17"/>
    <s v="BERNARDO SILVA"/>
    <x v="0"/>
    <x v="1"/>
    <x v="3"/>
    <x v="3"/>
    <s v="葡萄牙"/>
    <n v="173"/>
    <n v="64"/>
    <n v="25"/>
    <s v="左脚"/>
    <n v="88"/>
    <n v="30"/>
    <x v="3"/>
    <n v="89"/>
    <n v="97"/>
    <n v="98"/>
    <n v="97"/>
    <n v="91"/>
    <n v="91"/>
    <n v="85"/>
    <n v="65"/>
    <n v="77"/>
    <n v="86"/>
    <n v="85"/>
    <n v="91"/>
    <n v="80"/>
    <n v="75"/>
    <n v="65"/>
    <n v="95"/>
    <n v="92"/>
    <n v="58"/>
    <n v="60"/>
    <n v="70"/>
    <n v="40"/>
    <n v="40"/>
    <n v="40"/>
    <n v="40"/>
    <n v="40"/>
    <n v="1"/>
    <n v="2"/>
    <n v="7"/>
    <n v="3"/>
  </r>
  <r>
    <n v="18"/>
    <s v="GABRIEL JESUS"/>
    <x v="2"/>
    <x v="2"/>
    <x v="3"/>
    <x v="3"/>
    <s v="巴西"/>
    <n v="175"/>
    <n v="73"/>
    <n v="22"/>
    <s v="右脚"/>
    <n v="85"/>
    <n v="39"/>
    <x v="3"/>
    <n v="94"/>
    <n v="90"/>
    <n v="92"/>
    <n v="87"/>
    <n v="81"/>
    <n v="71"/>
    <n v="92"/>
    <n v="81"/>
    <n v="77"/>
    <n v="80"/>
    <n v="91"/>
    <n v="94"/>
    <n v="85"/>
    <n v="87"/>
    <n v="76"/>
    <n v="97"/>
    <n v="90"/>
    <n v="53"/>
    <n v="57"/>
    <n v="82"/>
    <n v="40"/>
    <n v="40"/>
    <n v="40"/>
    <n v="40"/>
    <n v="40"/>
    <n v="2"/>
    <n v="3"/>
    <n v="6"/>
    <n v="2"/>
  </r>
  <r>
    <n v="19"/>
    <s v="SERGIO RAMOS"/>
    <x v="3"/>
    <x v="3"/>
    <x v="4"/>
    <x v="0"/>
    <s v="西班牙"/>
    <n v="184"/>
    <n v="82"/>
    <n v="33"/>
    <s v="右脚"/>
    <n v="90"/>
    <n v="21"/>
    <x v="4"/>
    <n v="69"/>
    <n v="80"/>
    <n v="78"/>
    <n v="78"/>
    <n v="80"/>
    <n v="83"/>
    <n v="77"/>
    <n v="96"/>
    <n v="70"/>
    <n v="73"/>
    <n v="82"/>
    <n v="77"/>
    <n v="79"/>
    <n v="98"/>
    <n v="88"/>
    <n v="84"/>
    <n v="88"/>
    <n v="90"/>
    <n v="94"/>
    <n v="95"/>
    <n v="40"/>
    <n v="40"/>
    <n v="40"/>
    <n v="40"/>
    <n v="40"/>
    <n v="2"/>
    <n v="3"/>
    <n v="7"/>
    <n v="3"/>
  </r>
  <r>
    <n v="20"/>
    <s v="A. GRIEZMANN"/>
    <x v="2"/>
    <x v="2"/>
    <x v="0"/>
    <x v="0"/>
    <s v="法国"/>
    <n v="176"/>
    <n v="73"/>
    <n v="28"/>
    <s v="左脚"/>
    <n v="90"/>
    <n v="22"/>
    <x v="4"/>
    <n v="94"/>
    <n v="90"/>
    <n v="87"/>
    <n v="85"/>
    <n v="88"/>
    <n v="84"/>
    <n v="92"/>
    <n v="76"/>
    <n v="85"/>
    <n v="87"/>
    <n v="90"/>
    <n v="91"/>
    <n v="95"/>
    <n v="85"/>
    <n v="76"/>
    <n v="91"/>
    <n v="87"/>
    <n v="58"/>
    <n v="69"/>
    <n v="72"/>
    <n v="40"/>
    <n v="40"/>
    <n v="40"/>
    <n v="40"/>
    <n v="40"/>
    <n v="1"/>
    <n v="1"/>
    <n v="6"/>
    <n v="3"/>
  </r>
  <r>
    <n v="21"/>
    <s v="J. OBLAK"/>
    <x v="5"/>
    <x v="2"/>
    <x v="8"/>
    <x v="0"/>
    <s v="斯洛文尼亚"/>
    <n v="188"/>
    <n v="87"/>
    <n v="26"/>
    <s v="右脚"/>
    <n v="90"/>
    <n v="25"/>
    <x v="4"/>
    <n v="44"/>
    <n v="69"/>
    <n v="58"/>
    <n v="50"/>
    <n v="70"/>
    <n v="70"/>
    <n v="45"/>
    <n v="71"/>
    <n v="69"/>
    <n v="60"/>
    <n v="69"/>
    <n v="64"/>
    <n v="88"/>
    <n v="91"/>
    <n v="91"/>
    <n v="74"/>
    <n v="69"/>
    <n v="58"/>
    <n v="62"/>
    <n v="59"/>
    <n v="99"/>
    <n v="99"/>
    <n v="95"/>
    <n v="99"/>
    <n v="99"/>
    <n v="1"/>
    <n v="1"/>
    <n v="7"/>
    <n v="3"/>
  </r>
  <r>
    <n v="22"/>
    <s v="ALISSON"/>
    <x v="5"/>
    <x v="2"/>
    <x v="5"/>
    <x v="3"/>
    <s v="巴西"/>
    <n v="191"/>
    <n v="91"/>
    <n v="27"/>
    <s v="右脚"/>
    <n v="90"/>
    <n v="24"/>
    <x v="4"/>
    <n v="44"/>
    <n v="72"/>
    <n v="69"/>
    <n v="71"/>
    <n v="73"/>
    <n v="76"/>
    <n v="47"/>
    <n v="73"/>
    <n v="69"/>
    <n v="67"/>
    <n v="69"/>
    <n v="71"/>
    <n v="90"/>
    <n v="92"/>
    <n v="91"/>
    <n v="72"/>
    <n v="69"/>
    <n v="70"/>
    <n v="60"/>
    <n v="54"/>
    <n v="99"/>
    <n v="99"/>
    <n v="97"/>
    <n v="99"/>
    <n v="98"/>
    <n v="2"/>
    <n v="2"/>
    <n v="6"/>
    <n v="3"/>
  </r>
  <r>
    <n v="23"/>
    <s v="L. MODRIĆ"/>
    <x v="6"/>
    <x v="2"/>
    <x v="4"/>
    <x v="0"/>
    <s v="克罗地亚"/>
    <n v="172"/>
    <n v="66"/>
    <n v="34"/>
    <s v="右脚"/>
    <n v="89"/>
    <n v="21"/>
    <x v="4"/>
    <n v="81"/>
    <n v="95"/>
    <n v="93"/>
    <n v="89"/>
    <n v="98"/>
    <n v="92"/>
    <n v="79"/>
    <n v="62"/>
    <n v="83"/>
    <n v="84"/>
    <n v="81"/>
    <n v="87"/>
    <n v="82"/>
    <n v="66"/>
    <n v="63"/>
    <n v="95"/>
    <n v="86"/>
    <n v="74"/>
    <n v="81"/>
    <n v="74"/>
    <n v="40"/>
    <n v="40"/>
    <n v="40"/>
    <n v="40"/>
    <n v="40"/>
    <n v="2"/>
    <n v="3"/>
    <n v="7"/>
    <n v="2"/>
  </r>
  <r>
    <n v="24"/>
    <s v="BUSQUETS"/>
    <x v="7"/>
    <x v="3"/>
    <x v="0"/>
    <x v="0"/>
    <s v="西班牙"/>
    <n v="189"/>
    <n v="76"/>
    <n v="31"/>
    <s v="右脚"/>
    <n v="89"/>
    <n v="23"/>
    <x v="4"/>
    <n v="76"/>
    <n v="90"/>
    <n v="85"/>
    <n v="94"/>
    <n v="96"/>
    <n v="92"/>
    <n v="66"/>
    <n v="79"/>
    <n v="70"/>
    <n v="70"/>
    <n v="74"/>
    <n v="67"/>
    <n v="77"/>
    <n v="82"/>
    <n v="87"/>
    <n v="86"/>
    <n v="91"/>
    <n v="94"/>
    <n v="91"/>
    <n v="87"/>
    <n v="40"/>
    <n v="40"/>
    <n v="40"/>
    <n v="40"/>
    <n v="40"/>
    <n v="2"/>
    <n v="2"/>
    <n v="7"/>
    <n v="2"/>
  </r>
  <r>
    <n v="25"/>
    <s v="EDERSON"/>
    <x v="5"/>
    <x v="2"/>
    <x v="3"/>
    <x v="3"/>
    <s v="巴西"/>
    <n v="188"/>
    <n v="86"/>
    <n v="26"/>
    <s v="左脚"/>
    <n v="89"/>
    <n v="26"/>
    <x v="4"/>
    <n v="44"/>
    <n v="77"/>
    <n v="75"/>
    <n v="83"/>
    <n v="79"/>
    <n v="84"/>
    <n v="49"/>
    <n v="63"/>
    <n v="64"/>
    <n v="68"/>
    <n v="74"/>
    <n v="75"/>
    <n v="94"/>
    <n v="91"/>
    <n v="88"/>
    <n v="74"/>
    <n v="64"/>
    <n v="67"/>
    <n v="49"/>
    <n v="64"/>
    <n v="99"/>
    <n v="99"/>
    <n v="99"/>
    <n v="99"/>
    <n v="97"/>
    <n v="2"/>
    <n v="2"/>
    <n v="7"/>
    <n v="3"/>
  </r>
  <r>
    <n v="26"/>
    <s v="M. TER STEGEN"/>
    <x v="5"/>
    <x v="1"/>
    <x v="0"/>
    <x v="0"/>
    <s v="德国"/>
    <n v="187"/>
    <n v="85"/>
    <n v="27"/>
    <s v="右脚"/>
    <n v="89"/>
    <n v="25"/>
    <x v="4"/>
    <n v="47"/>
    <n v="72"/>
    <n v="70"/>
    <n v="73"/>
    <n v="80"/>
    <n v="81"/>
    <n v="51"/>
    <n v="64"/>
    <n v="64"/>
    <n v="66"/>
    <n v="69"/>
    <n v="66"/>
    <n v="89"/>
    <n v="90"/>
    <n v="86"/>
    <n v="72"/>
    <n v="72"/>
    <n v="61"/>
    <n v="57"/>
    <n v="57"/>
    <n v="99"/>
    <n v="98"/>
    <n v="98"/>
    <n v="99"/>
    <n v="99"/>
    <n v="2"/>
    <n v="3"/>
    <n v="8"/>
    <n v="3"/>
  </r>
  <r>
    <n v="27"/>
    <s v="DAVID SILVA"/>
    <x v="4"/>
    <x v="2"/>
    <x v="3"/>
    <x v="3"/>
    <s v="西班牙"/>
    <n v="173"/>
    <n v="67"/>
    <n v="33"/>
    <s v="左脚"/>
    <n v="88"/>
    <n v="23"/>
    <x v="4"/>
    <n v="91"/>
    <n v="98"/>
    <n v="92"/>
    <n v="95"/>
    <n v="99"/>
    <n v="90"/>
    <n v="80"/>
    <n v="66"/>
    <n v="83"/>
    <n v="87"/>
    <n v="74"/>
    <n v="77"/>
    <n v="78"/>
    <n v="74"/>
    <n v="69"/>
    <n v="98"/>
    <n v="84"/>
    <n v="66"/>
    <n v="63"/>
    <n v="66"/>
    <n v="40"/>
    <n v="40"/>
    <n v="40"/>
    <n v="40"/>
    <n v="40"/>
    <n v="1"/>
    <n v="2"/>
    <n v="6"/>
    <n v="2"/>
  </r>
  <r>
    <n v="28"/>
    <s v="E. CAVANI"/>
    <x v="2"/>
    <x v="1"/>
    <x v="2"/>
    <x v="2"/>
    <s v="乌拉圭"/>
    <n v="184"/>
    <n v="71"/>
    <n v="32"/>
    <s v="右脚"/>
    <n v="88"/>
    <n v="23"/>
    <x v="4"/>
    <n v="95"/>
    <n v="85"/>
    <n v="84"/>
    <n v="82"/>
    <n v="79"/>
    <n v="77"/>
    <n v="93"/>
    <n v="92"/>
    <n v="87"/>
    <n v="84"/>
    <n v="86"/>
    <n v="82"/>
    <n v="91"/>
    <n v="91"/>
    <n v="84"/>
    <n v="76"/>
    <n v="88"/>
    <n v="60"/>
    <n v="59"/>
    <n v="79"/>
    <n v="40"/>
    <n v="40"/>
    <n v="40"/>
    <n v="40"/>
    <n v="40"/>
    <n v="3"/>
    <n v="3"/>
    <n v="6"/>
    <n v="3"/>
  </r>
  <r>
    <n v="29"/>
    <s v="C. ERIKSEN"/>
    <x v="4"/>
    <x v="2"/>
    <x v="7"/>
    <x v="3"/>
    <s v="丹麦"/>
    <n v="180"/>
    <n v="71"/>
    <n v="27"/>
    <s v="右脚"/>
    <n v="88"/>
    <n v="26"/>
    <x v="4"/>
    <n v="88"/>
    <n v="96"/>
    <n v="89"/>
    <n v="92"/>
    <n v="95"/>
    <n v="93"/>
    <n v="85"/>
    <n v="65"/>
    <n v="91"/>
    <n v="87"/>
    <n v="79"/>
    <n v="81"/>
    <n v="89"/>
    <n v="65"/>
    <n v="69"/>
    <n v="89"/>
    <n v="96"/>
    <n v="63"/>
    <n v="63"/>
    <n v="66"/>
    <n v="40"/>
    <n v="40"/>
    <n v="40"/>
    <n v="40"/>
    <n v="40"/>
    <n v="2"/>
    <n v="3"/>
    <n v="7"/>
    <n v="2"/>
  </r>
  <r>
    <n v="30"/>
    <s v="P. COUTINHO"/>
    <x v="1"/>
    <x v="2"/>
    <x v="6"/>
    <x v="4"/>
    <s v="巴西"/>
    <n v="172"/>
    <n v="68"/>
    <n v="27"/>
    <s v="右脚"/>
    <n v="87"/>
    <n v="27"/>
    <x v="4"/>
    <n v="88"/>
    <n v="98"/>
    <n v="95"/>
    <n v="97"/>
    <n v="93"/>
    <n v="87"/>
    <n v="82"/>
    <n v="68"/>
    <n v="89"/>
    <n v="90"/>
    <n v="84"/>
    <n v="88"/>
    <n v="88"/>
    <n v="73"/>
    <n v="68"/>
    <n v="96"/>
    <n v="85"/>
    <n v="55"/>
    <n v="57"/>
    <n v="65"/>
    <n v="40"/>
    <n v="40"/>
    <n v="40"/>
    <n v="40"/>
    <n v="40"/>
    <n v="2"/>
    <n v="3"/>
    <n v="5"/>
    <n v="2"/>
  </r>
  <r>
    <n v="31"/>
    <s v="M. VERRATTI"/>
    <x v="6"/>
    <x v="2"/>
    <x v="2"/>
    <x v="2"/>
    <s v="意大利"/>
    <n v="165"/>
    <n v="60"/>
    <n v="27"/>
    <s v="右脚"/>
    <n v="87"/>
    <n v="27"/>
    <x v="4"/>
    <n v="67"/>
    <n v="94"/>
    <n v="94"/>
    <n v="99"/>
    <n v="96"/>
    <n v="94"/>
    <n v="62"/>
    <n v="53"/>
    <n v="74"/>
    <n v="82"/>
    <n v="78"/>
    <n v="86"/>
    <n v="82"/>
    <n v="65"/>
    <n v="76"/>
    <n v="91"/>
    <n v="87"/>
    <n v="82"/>
    <n v="87"/>
    <n v="80"/>
    <n v="40"/>
    <n v="40"/>
    <n v="40"/>
    <n v="40"/>
    <n v="40"/>
    <n v="2"/>
    <n v="3"/>
    <n v="6"/>
    <n v="1"/>
  </r>
  <r>
    <n v="32"/>
    <s v="P. DYBALA"/>
    <x v="8"/>
    <x v="2"/>
    <x v="1"/>
    <x v="1"/>
    <s v="阿根廷"/>
    <n v="177"/>
    <n v="75"/>
    <n v="26"/>
    <s v="左脚"/>
    <n v="87"/>
    <n v="27"/>
    <x v="4"/>
    <n v="89"/>
    <n v="94"/>
    <n v="92"/>
    <n v="94"/>
    <n v="89"/>
    <n v="86"/>
    <n v="90"/>
    <n v="68"/>
    <n v="90"/>
    <n v="91"/>
    <n v="84"/>
    <n v="89"/>
    <n v="90"/>
    <n v="73"/>
    <n v="71"/>
    <n v="95"/>
    <n v="84"/>
    <n v="54"/>
    <n v="56"/>
    <n v="67"/>
    <n v="40"/>
    <n v="40"/>
    <n v="40"/>
    <n v="40"/>
    <n v="40"/>
    <n v="2"/>
    <n v="2"/>
    <n v="5"/>
    <n v="2"/>
  </r>
  <r>
    <n v="33"/>
    <s v="J. KIMMICH"/>
    <x v="9"/>
    <x v="1"/>
    <x v="6"/>
    <x v="4"/>
    <s v="德国"/>
    <n v="176"/>
    <n v="70"/>
    <n v="24"/>
    <s v="右脚"/>
    <n v="87"/>
    <n v="32"/>
    <x v="4"/>
    <n v="79"/>
    <n v="87"/>
    <n v="85"/>
    <n v="86"/>
    <n v="90"/>
    <n v="91"/>
    <n v="76"/>
    <n v="77"/>
    <n v="74"/>
    <n v="87"/>
    <n v="85"/>
    <n v="89"/>
    <n v="83"/>
    <n v="88"/>
    <n v="76"/>
    <n v="89"/>
    <n v="96"/>
    <n v="83"/>
    <n v="86"/>
    <n v="77"/>
    <n v="40"/>
    <n v="40"/>
    <n v="40"/>
    <n v="40"/>
    <n v="40"/>
    <n v="2"/>
    <n v="3"/>
    <n v="7"/>
    <n v="3"/>
  </r>
  <r>
    <n v="34"/>
    <s v="M. ŠKRINIAR"/>
    <x v="3"/>
    <x v="2"/>
    <x v="9"/>
    <x v="1"/>
    <s v="斯洛伐克"/>
    <n v="188"/>
    <n v="80"/>
    <n v="24"/>
    <s v="右脚"/>
    <n v="87"/>
    <n v="32"/>
    <x v="4"/>
    <n v="70"/>
    <n v="76"/>
    <n v="68"/>
    <n v="78"/>
    <n v="80"/>
    <n v="82"/>
    <n v="69"/>
    <n v="93"/>
    <n v="65"/>
    <n v="64"/>
    <n v="80"/>
    <n v="76"/>
    <n v="84"/>
    <n v="90"/>
    <n v="94"/>
    <n v="77"/>
    <n v="90"/>
    <n v="98"/>
    <n v="96"/>
    <n v="94"/>
    <n v="40"/>
    <n v="40"/>
    <n v="40"/>
    <n v="40"/>
    <n v="40"/>
    <n v="2"/>
    <n v="2"/>
    <n v="6"/>
    <n v="3"/>
  </r>
  <r>
    <n v="35"/>
    <s v="L. SANÉ"/>
    <x v="1"/>
    <x v="2"/>
    <x v="3"/>
    <x v="3"/>
    <s v="德国"/>
    <n v="183"/>
    <n v="75"/>
    <n v="23"/>
    <s v="左脚"/>
    <n v="86"/>
    <n v="34"/>
    <x v="4"/>
    <n v="87"/>
    <n v="90"/>
    <n v="92"/>
    <n v="92"/>
    <n v="83"/>
    <n v="86"/>
    <n v="86"/>
    <n v="75"/>
    <n v="86"/>
    <n v="85"/>
    <n v="99"/>
    <n v="97"/>
    <n v="91"/>
    <n v="69"/>
    <n v="76"/>
    <n v="91"/>
    <n v="84"/>
    <n v="50"/>
    <n v="47"/>
    <n v="57"/>
    <n v="40"/>
    <n v="40"/>
    <n v="40"/>
    <n v="40"/>
    <n v="40"/>
    <n v="2"/>
    <n v="2"/>
    <n v="5"/>
    <n v="2"/>
  </r>
  <r>
    <n v="36"/>
    <s v="O. DEMBÉLÉ"/>
    <x v="1"/>
    <x v="1"/>
    <x v="0"/>
    <x v="0"/>
    <s v="法国"/>
    <n v="178"/>
    <n v="67"/>
    <n v="22"/>
    <s v="右脚"/>
    <n v="86"/>
    <n v="38"/>
    <x v="4"/>
    <n v="87"/>
    <n v="94"/>
    <n v="94"/>
    <n v="92"/>
    <n v="86"/>
    <n v="78"/>
    <n v="85"/>
    <n v="66"/>
    <n v="79"/>
    <n v="89"/>
    <n v="97"/>
    <n v="99"/>
    <n v="86"/>
    <n v="71"/>
    <n v="71"/>
    <n v="91"/>
    <n v="82"/>
    <n v="57"/>
    <n v="58"/>
    <n v="81"/>
    <n v="40"/>
    <n v="40"/>
    <n v="40"/>
    <n v="40"/>
    <n v="40"/>
    <n v="4"/>
    <n v="4"/>
    <n v="6"/>
    <n v="1"/>
  </r>
  <r>
    <n v="37"/>
    <s v="DAVID DE GEA"/>
    <x v="5"/>
    <x v="1"/>
    <x v="10"/>
    <x v="3"/>
    <s v="西班牙"/>
    <n v="193"/>
    <n v="82"/>
    <n v="29"/>
    <s v="右脚"/>
    <n v="90"/>
    <n v="22"/>
    <x v="5"/>
    <n v="46"/>
    <n v="68"/>
    <n v="47"/>
    <n v="50"/>
    <n v="74"/>
    <n v="74"/>
    <n v="47"/>
    <n v="72"/>
    <n v="69"/>
    <n v="53"/>
    <n v="72"/>
    <n v="69"/>
    <n v="74"/>
    <n v="86"/>
    <n v="86"/>
    <n v="67"/>
    <n v="69"/>
    <n v="46"/>
    <n v="47"/>
    <n v="51"/>
    <n v="99"/>
    <n v="98"/>
    <n v="95"/>
    <n v="99"/>
    <n v="99"/>
    <n v="2"/>
    <n v="3"/>
    <n v="6"/>
    <n v="3"/>
  </r>
  <r>
    <n v="38"/>
    <s v="M. NEUER"/>
    <x v="5"/>
    <x v="1"/>
    <x v="6"/>
    <x v="4"/>
    <s v="德国"/>
    <n v="193"/>
    <n v="92"/>
    <n v="33"/>
    <s v="右脚"/>
    <n v="89"/>
    <n v="22"/>
    <x v="5"/>
    <n v="47"/>
    <n v="71"/>
    <n v="61"/>
    <n v="56"/>
    <n v="70"/>
    <n v="79"/>
    <n v="45"/>
    <n v="72"/>
    <n v="65"/>
    <n v="59"/>
    <n v="65"/>
    <n v="58"/>
    <n v="89"/>
    <n v="89"/>
    <n v="92"/>
    <n v="71"/>
    <n v="72"/>
    <n v="63"/>
    <n v="55"/>
    <n v="54"/>
    <n v="97"/>
    <n v="95"/>
    <n v="95"/>
    <n v="99"/>
    <n v="99"/>
    <n v="2"/>
    <n v="3"/>
    <n v="7"/>
    <n v="2"/>
  </r>
  <r>
    <n v="39"/>
    <s v="K. BENZEMA"/>
    <x v="2"/>
    <x v="1"/>
    <x v="4"/>
    <x v="0"/>
    <s v="法国"/>
    <n v="185"/>
    <n v="81"/>
    <n v="32"/>
    <s v="右脚"/>
    <n v="88"/>
    <n v="23"/>
    <x v="5"/>
    <n v="90"/>
    <n v="96"/>
    <n v="90"/>
    <n v="92"/>
    <n v="91"/>
    <n v="64"/>
    <n v="91"/>
    <n v="75"/>
    <n v="72"/>
    <n v="79"/>
    <n v="82"/>
    <n v="85"/>
    <n v="91"/>
    <n v="78"/>
    <n v="88"/>
    <n v="81"/>
    <n v="79"/>
    <n v="60"/>
    <n v="58"/>
    <n v="76"/>
    <n v="40"/>
    <n v="40"/>
    <n v="40"/>
    <n v="40"/>
    <n v="40"/>
    <n v="2"/>
    <n v="2"/>
    <n v="6"/>
    <n v="1"/>
  </r>
  <r>
    <n v="40"/>
    <s v="T. KROOS"/>
    <x v="6"/>
    <x v="2"/>
    <x v="4"/>
    <x v="0"/>
    <s v="德国"/>
    <n v="183"/>
    <n v="76"/>
    <n v="29"/>
    <s v="右脚"/>
    <n v="88"/>
    <n v="24"/>
    <x v="5"/>
    <n v="79"/>
    <n v="98"/>
    <n v="82"/>
    <n v="86"/>
    <n v="96"/>
    <n v="95"/>
    <n v="84"/>
    <n v="68"/>
    <n v="87"/>
    <n v="88"/>
    <n v="76"/>
    <n v="79"/>
    <n v="91"/>
    <n v="68"/>
    <n v="84"/>
    <n v="82"/>
    <n v="86"/>
    <n v="78"/>
    <n v="76"/>
    <n v="78"/>
    <n v="40"/>
    <n v="40"/>
    <n v="40"/>
    <n v="40"/>
    <n v="40"/>
    <n v="3"/>
    <n v="3"/>
    <n v="5"/>
    <n v="1"/>
  </r>
  <r>
    <n v="41"/>
    <s v="P. AUBAMEYANG"/>
    <x v="2"/>
    <x v="1"/>
    <x v="11"/>
    <x v="3"/>
    <s v="加蓬"/>
    <n v="187"/>
    <n v="80"/>
    <n v="30"/>
    <s v="右脚"/>
    <n v="88"/>
    <n v="24"/>
    <x v="5"/>
    <n v="94"/>
    <n v="85"/>
    <n v="87"/>
    <n v="86"/>
    <n v="80"/>
    <n v="80"/>
    <n v="92"/>
    <n v="83"/>
    <n v="74"/>
    <n v="86"/>
    <n v="99"/>
    <n v="97"/>
    <n v="87"/>
    <n v="84"/>
    <n v="79"/>
    <n v="76"/>
    <n v="83"/>
    <n v="54"/>
    <n v="55"/>
    <n v="59"/>
    <n v="40"/>
    <n v="40"/>
    <n v="40"/>
    <n v="40"/>
    <n v="40"/>
    <n v="2"/>
    <n v="3"/>
    <n v="6"/>
    <n v="3"/>
  </r>
  <r>
    <n v="42"/>
    <s v="THIAGO A."/>
    <x v="6"/>
    <x v="2"/>
    <x v="6"/>
    <x v="4"/>
    <s v="西班牙"/>
    <n v="174"/>
    <n v="70"/>
    <n v="28"/>
    <s v="右脚"/>
    <n v="88"/>
    <n v="24"/>
    <x v="5"/>
    <n v="82"/>
    <n v="94"/>
    <n v="97"/>
    <n v="94"/>
    <n v="96"/>
    <n v="91"/>
    <n v="79"/>
    <n v="64"/>
    <n v="83"/>
    <n v="92"/>
    <n v="76"/>
    <n v="83"/>
    <n v="81"/>
    <n v="79"/>
    <n v="67"/>
    <n v="93"/>
    <n v="83"/>
    <n v="62"/>
    <n v="71"/>
    <n v="69"/>
    <n v="40"/>
    <n v="40"/>
    <n v="40"/>
    <n v="40"/>
    <n v="40"/>
    <n v="2"/>
    <n v="3"/>
    <n v="7"/>
    <n v="1"/>
  </r>
  <r>
    <n v="43"/>
    <s v="P. POGBA"/>
    <x v="6"/>
    <x v="2"/>
    <x v="10"/>
    <x v="3"/>
    <s v="法国"/>
    <n v="191"/>
    <n v="84"/>
    <n v="26"/>
    <s v="右脚"/>
    <n v="88"/>
    <n v="27"/>
    <x v="5"/>
    <n v="86"/>
    <n v="93"/>
    <n v="89"/>
    <n v="85"/>
    <n v="89"/>
    <n v="93"/>
    <n v="80"/>
    <n v="79"/>
    <n v="85"/>
    <n v="87"/>
    <n v="84"/>
    <n v="76"/>
    <n v="93"/>
    <n v="86"/>
    <n v="93"/>
    <n v="75"/>
    <n v="90"/>
    <n v="71"/>
    <n v="73"/>
    <n v="85"/>
    <n v="40"/>
    <n v="40"/>
    <n v="40"/>
    <n v="40"/>
    <n v="40"/>
    <n v="2"/>
    <n v="3"/>
    <n v="6"/>
    <n v="2"/>
  </r>
  <r>
    <n v="44"/>
    <s v="K. KOULIBALY"/>
    <x v="3"/>
    <x v="2"/>
    <x v="12"/>
    <x v="1"/>
    <s v="塞内加尔"/>
    <n v="195"/>
    <n v="89"/>
    <n v="28"/>
    <s v="右脚"/>
    <n v="88"/>
    <n v="24"/>
    <x v="5"/>
    <n v="66"/>
    <n v="78"/>
    <n v="77"/>
    <n v="68"/>
    <n v="79"/>
    <n v="73"/>
    <n v="67"/>
    <n v="91"/>
    <n v="64"/>
    <n v="57"/>
    <n v="92"/>
    <n v="81"/>
    <n v="72"/>
    <n v="91"/>
    <n v="99"/>
    <n v="75"/>
    <n v="83"/>
    <n v="96"/>
    <n v="95"/>
    <n v="94"/>
    <n v="40"/>
    <n v="40"/>
    <n v="40"/>
    <n v="40"/>
    <n v="40"/>
    <n v="2"/>
    <n v="2"/>
    <n v="6"/>
    <n v="3"/>
  </r>
  <r>
    <n v="45"/>
    <s v="D. GODÍN"/>
    <x v="3"/>
    <x v="2"/>
    <x v="9"/>
    <x v="1"/>
    <s v="乌拉圭"/>
    <n v="187"/>
    <n v="78"/>
    <n v="33"/>
    <s v="右脚"/>
    <n v="87"/>
    <n v="23"/>
    <x v="5"/>
    <n v="68"/>
    <n v="74"/>
    <n v="71"/>
    <n v="82"/>
    <n v="80"/>
    <n v="79"/>
    <n v="68"/>
    <n v="96"/>
    <n v="69"/>
    <n v="65"/>
    <n v="76"/>
    <n v="70"/>
    <n v="81"/>
    <n v="89"/>
    <n v="92"/>
    <n v="70"/>
    <n v="89"/>
    <n v="97"/>
    <n v="94"/>
    <n v="99"/>
    <n v="40"/>
    <n v="40"/>
    <n v="40"/>
    <n v="40"/>
    <n v="40"/>
    <n v="1"/>
    <n v="1"/>
    <n v="7"/>
    <n v="2"/>
  </r>
  <r>
    <n v="46"/>
    <s v="G. BALE"/>
    <x v="0"/>
    <x v="2"/>
    <x v="4"/>
    <x v="0"/>
    <s v="威尔士"/>
    <n v="185"/>
    <n v="82"/>
    <n v="30"/>
    <s v="左脚"/>
    <n v="87"/>
    <n v="25"/>
    <x v="5"/>
    <n v="85"/>
    <n v="90"/>
    <n v="92"/>
    <n v="87"/>
    <n v="87"/>
    <n v="81"/>
    <n v="87"/>
    <n v="81"/>
    <n v="83"/>
    <n v="84"/>
    <n v="94"/>
    <n v="91"/>
    <n v="95"/>
    <n v="88"/>
    <n v="86"/>
    <n v="87"/>
    <n v="79"/>
    <n v="55"/>
    <n v="57"/>
    <n v="62"/>
    <n v="40"/>
    <n v="40"/>
    <n v="40"/>
    <n v="40"/>
    <n v="40"/>
    <n v="1"/>
    <n v="1"/>
    <n v="5"/>
    <n v="1"/>
  </r>
  <r>
    <n v="47"/>
    <s v="M. PJANIĆ"/>
    <x v="7"/>
    <x v="2"/>
    <x v="1"/>
    <x v="1"/>
    <s v="波黑"/>
    <n v="178"/>
    <n v="72"/>
    <n v="29"/>
    <s v="右脚"/>
    <n v="87"/>
    <n v="24"/>
    <x v="5"/>
    <n v="72"/>
    <n v="92"/>
    <n v="89"/>
    <n v="83"/>
    <n v="94"/>
    <n v="90"/>
    <n v="69"/>
    <n v="68"/>
    <n v="95"/>
    <n v="89"/>
    <n v="77"/>
    <n v="77"/>
    <n v="83"/>
    <n v="72"/>
    <n v="72"/>
    <n v="87"/>
    <n v="85"/>
    <n v="82"/>
    <n v="80"/>
    <n v="78"/>
    <n v="40"/>
    <n v="40"/>
    <n v="40"/>
    <n v="40"/>
    <n v="40"/>
    <n v="3"/>
    <n v="3"/>
    <n v="5"/>
    <n v="2"/>
  </r>
  <r>
    <n v="48"/>
    <s v="R. VARANE"/>
    <x v="3"/>
    <x v="2"/>
    <x v="4"/>
    <x v="0"/>
    <s v="法国"/>
    <n v="191"/>
    <n v="81"/>
    <n v="26"/>
    <s v="右脚"/>
    <n v="87"/>
    <n v="27"/>
    <x v="5"/>
    <n v="62"/>
    <n v="85"/>
    <n v="73"/>
    <n v="75"/>
    <n v="82"/>
    <n v="87"/>
    <n v="62"/>
    <n v="90"/>
    <n v="64"/>
    <n v="66"/>
    <n v="90"/>
    <n v="84"/>
    <n v="79"/>
    <n v="92"/>
    <n v="95"/>
    <n v="79"/>
    <n v="88"/>
    <n v="93"/>
    <n v="91"/>
    <n v="89"/>
    <n v="40"/>
    <n v="40"/>
    <n v="40"/>
    <n v="40"/>
    <n v="40"/>
    <n v="1"/>
    <n v="2"/>
    <n v="5"/>
    <n v="1"/>
  </r>
  <r>
    <n v="49"/>
    <s v="M. REUS"/>
    <x v="4"/>
    <x v="2"/>
    <x v="13"/>
    <x v="5"/>
    <s v="德国"/>
    <n v="180"/>
    <n v="71"/>
    <n v="30"/>
    <s v="右脚"/>
    <n v="87"/>
    <n v="25"/>
    <x v="5"/>
    <n v="87"/>
    <n v="92"/>
    <n v="93"/>
    <n v="89"/>
    <n v="89"/>
    <n v="86"/>
    <n v="88"/>
    <n v="66"/>
    <n v="90"/>
    <n v="89"/>
    <n v="91"/>
    <n v="87"/>
    <n v="92"/>
    <n v="81"/>
    <n v="73"/>
    <n v="85"/>
    <n v="84"/>
    <n v="57"/>
    <n v="57"/>
    <n v="62"/>
    <n v="40"/>
    <n v="40"/>
    <n v="40"/>
    <n v="40"/>
    <n v="40"/>
    <n v="3"/>
    <n v="4"/>
    <n v="7"/>
    <n v="1"/>
  </r>
  <r>
    <n v="50"/>
    <s v="SAÚL"/>
    <x v="6"/>
    <x v="2"/>
    <x v="8"/>
    <x v="0"/>
    <s v="西班牙"/>
    <n v="184"/>
    <n v="77"/>
    <n v="25"/>
    <s v="左脚"/>
    <n v="87"/>
    <n v="30"/>
    <x v="5"/>
    <n v="85"/>
    <n v="92"/>
    <n v="90"/>
    <n v="89"/>
    <n v="93"/>
    <n v="84"/>
    <n v="82"/>
    <n v="86"/>
    <n v="76"/>
    <n v="76"/>
    <n v="84"/>
    <n v="86"/>
    <n v="80"/>
    <n v="84"/>
    <n v="83"/>
    <n v="80"/>
    <n v="90"/>
    <n v="82"/>
    <n v="86"/>
    <n v="87"/>
    <n v="40"/>
    <n v="40"/>
    <n v="40"/>
    <n v="40"/>
    <n v="40"/>
    <n v="1"/>
    <n v="2"/>
    <n v="7"/>
    <n v="2"/>
  </r>
  <r>
    <n v="51"/>
    <s v="ROBERTO FIRMINO"/>
    <x v="2"/>
    <x v="2"/>
    <x v="5"/>
    <x v="3"/>
    <s v="巴西"/>
    <n v="181"/>
    <n v="76"/>
    <n v="28"/>
    <s v="右脚"/>
    <n v="87"/>
    <n v="25"/>
    <x v="5"/>
    <n v="90"/>
    <n v="91"/>
    <n v="89"/>
    <n v="93"/>
    <n v="88"/>
    <n v="77"/>
    <n v="90"/>
    <n v="78"/>
    <n v="78"/>
    <n v="83"/>
    <n v="84"/>
    <n v="82"/>
    <n v="84"/>
    <n v="87"/>
    <n v="82"/>
    <n v="87"/>
    <n v="90"/>
    <n v="54"/>
    <n v="56"/>
    <n v="76"/>
    <n v="40"/>
    <n v="40"/>
    <n v="40"/>
    <n v="40"/>
    <n v="40"/>
    <n v="2"/>
    <n v="3"/>
    <n v="6"/>
    <n v="2"/>
  </r>
  <r>
    <n v="52"/>
    <s v="E. DŽEKO"/>
    <x v="2"/>
    <x v="2"/>
    <x v="14"/>
    <x v="1"/>
    <s v="波黑"/>
    <n v="193"/>
    <n v="80"/>
    <n v="33"/>
    <s v="右脚"/>
    <n v="86"/>
    <n v="24"/>
    <x v="5"/>
    <n v="94"/>
    <n v="88"/>
    <n v="82"/>
    <n v="87"/>
    <n v="81"/>
    <n v="77"/>
    <n v="93"/>
    <n v="91"/>
    <n v="66"/>
    <n v="75"/>
    <n v="78"/>
    <n v="73"/>
    <n v="90"/>
    <n v="75"/>
    <n v="91"/>
    <n v="86"/>
    <n v="82"/>
    <n v="54"/>
    <n v="59"/>
    <n v="69"/>
    <n v="40"/>
    <n v="40"/>
    <n v="40"/>
    <n v="40"/>
    <n v="40"/>
    <n v="4"/>
    <n v="4"/>
    <n v="7"/>
    <n v="2"/>
  </r>
  <r>
    <n v="53"/>
    <s v="D. ALABA"/>
    <x v="10"/>
    <x v="2"/>
    <x v="6"/>
    <x v="4"/>
    <s v="奥地利"/>
    <n v="180"/>
    <n v="76"/>
    <n v="27"/>
    <s v="左脚"/>
    <n v="86"/>
    <n v="27"/>
    <x v="5"/>
    <n v="76"/>
    <n v="91"/>
    <n v="87"/>
    <n v="86"/>
    <n v="92"/>
    <n v="90"/>
    <n v="74"/>
    <n v="72"/>
    <n v="89"/>
    <n v="87"/>
    <n v="91"/>
    <n v="88"/>
    <n v="85"/>
    <n v="85"/>
    <n v="67"/>
    <n v="78"/>
    <n v="92"/>
    <n v="80"/>
    <n v="86"/>
    <n v="72"/>
    <n v="40"/>
    <n v="40"/>
    <n v="40"/>
    <n v="40"/>
    <n v="40"/>
    <n v="1"/>
    <n v="3"/>
    <n v="6"/>
    <n v="2"/>
  </r>
  <r>
    <n v="54"/>
    <s v="S. UMTITI"/>
    <x v="3"/>
    <x v="1"/>
    <x v="0"/>
    <x v="0"/>
    <s v="法国"/>
    <n v="182"/>
    <n v="75"/>
    <n v="26"/>
    <s v="左脚"/>
    <n v="86"/>
    <n v="28"/>
    <x v="5"/>
    <n v="67"/>
    <n v="81"/>
    <n v="70"/>
    <n v="75"/>
    <n v="88"/>
    <n v="82"/>
    <n v="66"/>
    <n v="90"/>
    <n v="67"/>
    <n v="73"/>
    <n v="82"/>
    <n v="77"/>
    <n v="81"/>
    <n v="97"/>
    <n v="93"/>
    <n v="72"/>
    <n v="89"/>
    <n v="93"/>
    <n v="94"/>
    <n v="89"/>
    <n v="40"/>
    <n v="40"/>
    <n v="40"/>
    <n v="40"/>
    <n v="40"/>
    <n v="2"/>
    <n v="2"/>
    <n v="6"/>
    <n v="1"/>
  </r>
  <r>
    <n v="55"/>
    <s v="MARQUINHOS"/>
    <x v="3"/>
    <x v="2"/>
    <x v="2"/>
    <x v="2"/>
    <s v="巴西"/>
    <n v="183"/>
    <n v="75"/>
    <n v="25"/>
    <s v="右脚"/>
    <n v="86"/>
    <n v="31"/>
    <x v="5"/>
    <n v="67"/>
    <n v="84"/>
    <n v="81"/>
    <n v="84"/>
    <n v="85"/>
    <n v="87"/>
    <n v="64"/>
    <n v="89"/>
    <n v="67"/>
    <n v="80"/>
    <n v="89"/>
    <n v="84"/>
    <n v="79"/>
    <n v="95"/>
    <n v="89"/>
    <n v="86"/>
    <n v="86"/>
    <n v="91"/>
    <n v="92"/>
    <n v="91"/>
    <n v="40"/>
    <n v="40"/>
    <n v="40"/>
    <n v="40"/>
    <n v="40"/>
    <n v="2"/>
    <n v="2"/>
    <n v="6"/>
    <n v="3"/>
  </r>
  <r>
    <n v="56"/>
    <s v="M. ICARDI"/>
    <x v="2"/>
    <x v="2"/>
    <x v="2"/>
    <x v="2"/>
    <s v="阿根廷"/>
    <n v="181"/>
    <n v="75"/>
    <n v="26"/>
    <s v="右脚"/>
    <n v="86"/>
    <n v="28"/>
    <x v="5"/>
    <n v="95"/>
    <n v="87"/>
    <n v="79"/>
    <n v="80"/>
    <n v="79"/>
    <n v="69"/>
    <n v="95"/>
    <n v="94"/>
    <n v="73"/>
    <n v="80"/>
    <n v="84"/>
    <n v="83"/>
    <n v="89"/>
    <n v="97"/>
    <n v="83"/>
    <n v="79"/>
    <n v="80"/>
    <n v="54"/>
    <n v="52"/>
    <n v="60"/>
    <n v="40"/>
    <n v="40"/>
    <n v="40"/>
    <n v="40"/>
    <n v="40"/>
    <n v="3"/>
    <n v="3"/>
    <n v="5"/>
    <n v="3"/>
  </r>
  <r>
    <n v="57"/>
    <s v="S. M. SAVIĆ"/>
    <x v="6"/>
    <x v="2"/>
    <x v="15"/>
    <x v="1"/>
    <s v="塞尔维亚"/>
    <n v="192"/>
    <n v="82"/>
    <n v="24"/>
    <s v="右脚"/>
    <n v="86"/>
    <n v="32"/>
    <x v="5"/>
    <n v="86"/>
    <n v="97"/>
    <n v="88"/>
    <n v="84"/>
    <n v="89"/>
    <n v="89"/>
    <n v="83"/>
    <n v="91"/>
    <n v="82"/>
    <n v="85"/>
    <n v="82"/>
    <n v="79"/>
    <n v="91"/>
    <n v="86"/>
    <n v="93"/>
    <n v="75"/>
    <n v="86"/>
    <n v="73"/>
    <n v="72"/>
    <n v="80"/>
    <n v="40"/>
    <n v="40"/>
    <n v="40"/>
    <n v="40"/>
    <n v="40"/>
    <n v="3"/>
    <n v="3"/>
    <n v="5"/>
    <n v="2"/>
  </r>
  <r>
    <n v="58"/>
    <s v="JOÃO CANCELO"/>
    <x v="9"/>
    <x v="2"/>
    <x v="3"/>
    <x v="3"/>
    <s v="葡萄牙"/>
    <n v="182"/>
    <n v="74"/>
    <n v="25"/>
    <s v="右脚"/>
    <n v="85"/>
    <n v="32"/>
    <x v="5"/>
    <n v="80"/>
    <n v="88"/>
    <n v="89"/>
    <n v="89"/>
    <n v="82"/>
    <n v="86"/>
    <n v="70"/>
    <n v="70"/>
    <n v="72"/>
    <n v="78"/>
    <n v="92"/>
    <n v="90"/>
    <n v="83"/>
    <n v="79"/>
    <n v="79"/>
    <n v="83"/>
    <n v="92"/>
    <n v="78"/>
    <n v="80"/>
    <n v="80"/>
    <n v="40"/>
    <n v="40"/>
    <n v="40"/>
    <n v="40"/>
    <n v="40"/>
    <n v="3"/>
    <n v="3"/>
    <n v="6"/>
    <n v="2"/>
  </r>
  <r>
    <n v="59"/>
    <s v="CARVAJAL"/>
    <x v="9"/>
    <x v="2"/>
    <x v="4"/>
    <x v="0"/>
    <s v="西班牙"/>
    <n v="173"/>
    <n v="73"/>
    <n v="27"/>
    <s v="右脚"/>
    <n v="85"/>
    <n v="28"/>
    <x v="5"/>
    <n v="71"/>
    <n v="85"/>
    <n v="83"/>
    <n v="82"/>
    <n v="85"/>
    <n v="88"/>
    <n v="59"/>
    <n v="69"/>
    <n v="65"/>
    <n v="85"/>
    <n v="89"/>
    <n v="86"/>
    <n v="77"/>
    <n v="82"/>
    <n v="81"/>
    <n v="81"/>
    <n v="92"/>
    <n v="91"/>
    <n v="88"/>
    <n v="88"/>
    <n v="40"/>
    <n v="40"/>
    <n v="40"/>
    <n v="40"/>
    <n v="40"/>
    <n v="1"/>
    <n v="1"/>
    <n v="5"/>
    <n v="1"/>
  </r>
  <r>
    <n v="60"/>
    <s v="N. FEKIR"/>
    <x v="4"/>
    <x v="2"/>
    <x v="16"/>
    <x v="0"/>
    <s v="法国"/>
    <n v="173"/>
    <n v="72"/>
    <n v="26"/>
    <s v="左脚"/>
    <n v="85"/>
    <n v="29"/>
    <x v="5"/>
    <n v="89"/>
    <n v="91"/>
    <n v="93"/>
    <n v="92"/>
    <n v="84"/>
    <n v="85"/>
    <n v="89"/>
    <n v="64"/>
    <n v="87"/>
    <n v="84"/>
    <n v="85"/>
    <n v="90"/>
    <n v="92"/>
    <n v="67"/>
    <n v="82"/>
    <n v="89"/>
    <n v="82"/>
    <n v="53"/>
    <n v="57"/>
    <n v="75"/>
    <n v="40"/>
    <n v="40"/>
    <n v="40"/>
    <n v="40"/>
    <n v="40"/>
    <n v="2"/>
    <n v="3"/>
    <n v="6"/>
    <n v="1"/>
  </r>
  <r>
    <n v="61"/>
    <s v="L. GORETZKA"/>
    <x v="6"/>
    <x v="1"/>
    <x v="6"/>
    <x v="4"/>
    <s v="德国"/>
    <n v="189"/>
    <n v="79"/>
    <n v="24"/>
    <s v="右脚"/>
    <n v="85"/>
    <n v="33"/>
    <x v="5"/>
    <n v="80"/>
    <n v="91"/>
    <n v="88"/>
    <n v="84"/>
    <n v="90"/>
    <n v="85"/>
    <n v="78"/>
    <n v="91"/>
    <n v="83"/>
    <n v="82"/>
    <n v="88"/>
    <n v="85"/>
    <n v="88"/>
    <n v="86"/>
    <n v="91"/>
    <n v="85"/>
    <n v="91"/>
    <n v="79"/>
    <n v="82"/>
    <n v="77"/>
    <n v="40"/>
    <n v="40"/>
    <n v="40"/>
    <n v="40"/>
    <n v="40"/>
    <n v="2"/>
    <n v="2"/>
    <n v="6"/>
    <n v="1"/>
  </r>
  <r>
    <n v="62"/>
    <s v="A. ROBERTSON"/>
    <x v="10"/>
    <x v="1"/>
    <x v="5"/>
    <x v="3"/>
    <s v="苏格兰"/>
    <n v="178"/>
    <n v="64"/>
    <n v="25"/>
    <s v="左脚"/>
    <n v="85"/>
    <n v="32"/>
    <x v="5"/>
    <n v="76"/>
    <n v="83"/>
    <n v="82"/>
    <n v="85"/>
    <n v="83"/>
    <n v="90"/>
    <n v="65"/>
    <n v="69"/>
    <n v="65"/>
    <n v="86"/>
    <n v="93"/>
    <n v="90"/>
    <n v="82"/>
    <n v="69"/>
    <n v="76"/>
    <n v="77"/>
    <n v="98"/>
    <n v="87"/>
    <n v="89"/>
    <n v="95"/>
    <n v="40"/>
    <n v="40"/>
    <n v="40"/>
    <n v="40"/>
    <n v="40"/>
    <n v="1"/>
    <n v="2"/>
    <n v="6"/>
    <n v="3"/>
  </r>
  <r>
    <n v="63"/>
    <s v="L. HERNANDEZ"/>
    <x v="3"/>
    <x v="2"/>
    <x v="6"/>
    <x v="4"/>
    <s v="法国"/>
    <n v="182"/>
    <n v="76"/>
    <n v="23"/>
    <s v="左脚"/>
    <n v="85"/>
    <n v="34"/>
    <x v="5"/>
    <n v="70"/>
    <n v="84"/>
    <n v="80"/>
    <n v="81"/>
    <n v="83"/>
    <n v="81"/>
    <n v="63"/>
    <n v="89"/>
    <n v="66"/>
    <n v="80"/>
    <n v="89"/>
    <n v="91"/>
    <n v="81"/>
    <n v="94"/>
    <n v="87"/>
    <n v="85"/>
    <n v="90"/>
    <n v="93"/>
    <n v="90"/>
    <n v="92"/>
    <n v="40"/>
    <n v="40"/>
    <n v="40"/>
    <n v="40"/>
    <n v="40"/>
    <n v="1"/>
    <n v="1"/>
    <n v="5"/>
    <n v="1"/>
  </r>
  <r>
    <n v="64"/>
    <s v="G. DONNARUMMA"/>
    <x v="5"/>
    <x v="2"/>
    <x v="17"/>
    <x v="1"/>
    <s v="意大利"/>
    <n v="196"/>
    <n v="76"/>
    <n v="20"/>
    <s v="右脚"/>
    <n v="85"/>
    <n v="47"/>
    <x v="5"/>
    <n v="48"/>
    <n v="68"/>
    <n v="59"/>
    <n v="59"/>
    <n v="68"/>
    <n v="68"/>
    <n v="47"/>
    <n v="79"/>
    <n v="68"/>
    <n v="63"/>
    <n v="70"/>
    <n v="76"/>
    <n v="89"/>
    <n v="87"/>
    <n v="89"/>
    <n v="78"/>
    <n v="80"/>
    <n v="71"/>
    <n v="73"/>
    <n v="62"/>
    <n v="99"/>
    <n v="98"/>
    <n v="96"/>
    <n v="99"/>
    <n v="99"/>
    <n v="2"/>
    <n v="2"/>
    <n v="7"/>
    <n v="3"/>
  </r>
  <r>
    <n v="65"/>
    <s v="F. DE JONG"/>
    <x v="6"/>
    <x v="1"/>
    <x v="0"/>
    <x v="0"/>
    <s v="荷兰"/>
    <n v="180"/>
    <n v="68"/>
    <n v="22"/>
    <s v="右脚"/>
    <n v="85"/>
    <n v="39"/>
    <x v="5"/>
    <n v="83"/>
    <n v="92"/>
    <n v="92"/>
    <n v="94"/>
    <n v="92"/>
    <n v="86"/>
    <n v="74"/>
    <n v="80"/>
    <n v="77"/>
    <n v="77"/>
    <n v="87"/>
    <n v="89"/>
    <n v="80"/>
    <n v="85"/>
    <n v="78"/>
    <n v="87"/>
    <n v="90"/>
    <n v="76"/>
    <n v="81"/>
    <n v="85"/>
    <n v="40"/>
    <n v="40"/>
    <n v="40"/>
    <n v="40"/>
    <n v="40"/>
    <n v="3"/>
    <n v="3"/>
    <n v="6"/>
    <n v="2"/>
  </r>
  <r>
    <n v="66"/>
    <s v="RODRI"/>
    <x v="7"/>
    <x v="2"/>
    <x v="3"/>
    <x v="3"/>
    <s v="西班牙"/>
    <n v="191"/>
    <n v="82"/>
    <n v="23"/>
    <s v="右脚"/>
    <n v="85"/>
    <n v="34"/>
    <x v="5"/>
    <n v="69"/>
    <n v="91"/>
    <n v="77"/>
    <n v="86"/>
    <n v="95"/>
    <n v="91"/>
    <n v="64"/>
    <n v="81"/>
    <n v="75"/>
    <n v="66"/>
    <n v="82"/>
    <n v="80"/>
    <n v="77"/>
    <n v="81"/>
    <n v="85"/>
    <n v="77"/>
    <n v="93"/>
    <n v="94"/>
    <n v="94"/>
    <n v="92"/>
    <n v="40"/>
    <n v="40"/>
    <n v="40"/>
    <n v="40"/>
    <n v="40"/>
    <n v="2"/>
    <n v="2"/>
    <n v="6"/>
    <n v="3"/>
  </r>
  <r>
    <n v="67"/>
    <s v="T. WERNER"/>
    <x v="2"/>
    <x v="2"/>
    <x v="13"/>
    <x v="5"/>
    <s v="德国"/>
    <n v="180"/>
    <n v="75"/>
    <n v="23"/>
    <s v="右脚"/>
    <n v="85"/>
    <n v="34"/>
    <x v="5"/>
    <n v="91"/>
    <n v="83"/>
    <n v="89"/>
    <n v="81"/>
    <n v="78"/>
    <n v="66"/>
    <n v="90"/>
    <n v="84"/>
    <n v="79"/>
    <n v="73"/>
    <n v="97"/>
    <n v="99"/>
    <n v="85"/>
    <n v="91"/>
    <n v="82"/>
    <n v="91"/>
    <n v="95"/>
    <n v="64"/>
    <n v="62"/>
    <n v="55"/>
    <n v="40"/>
    <n v="40"/>
    <n v="40"/>
    <n v="40"/>
    <n v="40"/>
    <n v="2"/>
    <n v="3"/>
    <n v="6"/>
    <n v="3"/>
  </r>
  <r>
    <n v="68"/>
    <s v="N. KANTÉ"/>
    <x v="6"/>
    <x v="2"/>
    <x v="18"/>
    <x v="3"/>
    <s v="法国"/>
    <n v="168"/>
    <n v="68"/>
    <n v="28"/>
    <s v="右脚"/>
    <n v="88"/>
    <n v="24"/>
    <x v="6"/>
    <n v="77"/>
    <n v="86"/>
    <n v="84"/>
    <n v="88"/>
    <n v="90"/>
    <n v="86"/>
    <n v="73"/>
    <n v="67"/>
    <n v="64"/>
    <n v="67"/>
    <n v="84"/>
    <n v="88"/>
    <n v="77"/>
    <n v="84"/>
    <n v="82"/>
    <n v="97"/>
    <n v="99"/>
    <n v="98"/>
    <n v="97"/>
    <n v="96"/>
    <n v="40"/>
    <n v="40"/>
    <n v="40"/>
    <n v="40"/>
    <n v="40"/>
    <n v="2"/>
    <n v="2"/>
    <n v="7"/>
    <n v="3"/>
  </r>
  <r>
    <n v="69"/>
    <s v="G. CHIELLINI"/>
    <x v="3"/>
    <x v="1"/>
    <x v="1"/>
    <x v="1"/>
    <s v="意大利"/>
    <n v="187"/>
    <n v="85"/>
    <n v="35"/>
    <s v="左脚"/>
    <n v="87"/>
    <n v="21"/>
    <x v="6"/>
    <n v="67"/>
    <n v="74"/>
    <n v="76"/>
    <n v="72"/>
    <n v="78"/>
    <n v="78"/>
    <n v="66"/>
    <n v="87"/>
    <n v="64"/>
    <n v="70"/>
    <n v="84"/>
    <n v="75"/>
    <n v="82"/>
    <n v="91"/>
    <n v="94"/>
    <n v="68"/>
    <n v="87"/>
    <n v="95"/>
    <n v="99"/>
    <n v="91"/>
    <n v="40"/>
    <n v="40"/>
    <n v="40"/>
    <n v="40"/>
    <n v="40"/>
    <n v="2"/>
    <n v="2"/>
    <n v="6"/>
    <n v="2"/>
  </r>
  <r>
    <n v="70"/>
    <s v="S. HANDANOVIČ"/>
    <x v="5"/>
    <x v="2"/>
    <x v="9"/>
    <x v="1"/>
    <s v="斯洛文尼亚"/>
    <n v="193"/>
    <n v="89"/>
    <n v="35"/>
    <s v="右脚"/>
    <n v="87"/>
    <n v="21"/>
    <x v="6"/>
    <n v="47"/>
    <n v="63"/>
    <n v="59"/>
    <n v="65"/>
    <n v="64"/>
    <n v="67"/>
    <n v="47"/>
    <n v="72"/>
    <n v="64"/>
    <n v="43"/>
    <n v="67"/>
    <n v="59"/>
    <n v="88"/>
    <n v="92"/>
    <n v="86"/>
    <n v="59"/>
    <n v="68"/>
    <n v="50"/>
    <n v="49"/>
    <n v="51"/>
    <n v="97"/>
    <n v="96"/>
    <n v="92"/>
    <n v="97"/>
    <n v="97"/>
    <n v="2"/>
    <n v="2"/>
    <n v="6"/>
    <n v="3"/>
  </r>
  <r>
    <n v="71"/>
    <s v="I. RAKITIĆ"/>
    <x v="6"/>
    <x v="2"/>
    <x v="0"/>
    <x v="0"/>
    <s v="克罗地亚"/>
    <n v="184"/>
    <n v="78"/>
    <n v="31"/>
    <s v="右脚"/>
    <n v="87"/>
    <n v="24"/>
    <x v="6"/>
    <n v="85"/>
    <n v="91"/>
    <n v="86"/>
    <n v="84"/>
    <n v="94"/>
    <n v="96"/>
    <n v="83"/>
    <n v="71"/>
    <n v="89"/>
    <n v="91"/>
    <n v="77"/>
    <n v="73"/>
    <n v="88"/>
    <n v="70"/>
    <n v="77"/>
    <n v="86"/>
    <n v="88"/>
    <n v="73"/>
    <n v="78"/>
    <n v="77"/>
    <n v="40"/>
    <n v="40"/>
    <n v="40"/>
    <n v="40"/>
    <n v="40"/>
    <n v="2"/>
    <n v="3"/>
    <n v="6"/>
    <n v="3"/>
  </r>
  <r>
    <n v="72"/>
    <s v="JORDI ALBA"/>
    <x v="10"/>
    <x v="2"/>
    <x v="0"/>
    <x v="0"/>
    <s v="西班牙"/>
    <n v="170"/>
    <n v="68"/>
    <n v="30"/>
    <s v="左脚"/>
    <n v="87"/>
    <n v="25"/>
    <x v="6"/>
    <n v="86"/>
    <n v="88"/>
    <n v="84"/>
    <n v="87"/>
    <n v="87"/>
    <n v="81"/>
    <n v="78"/>
    <n v="73"/>
    <n v="71"/>
    <n v="80"/>
    <n v="96"/>
    <n v="93"/>
    <n v="74"/>
    <n v="79"/>
    <n v="71"/>
    <n v="82"/>
    <n v="91"/>
    <n v="81"/>
    <n v="86"/>
    <n v="83"/>
    <n v="40"/>
    <n v="40"/>
    <n v="40"/>
    <n v="40"/>
    <n v="40"/>
    <n v="1"/>
    <n v="1"/>
    <n v="6"/>
    <n v="1"/>
  </r>
  <r>
    <n v="73"/>
    <s v="A. LACAZETTE"/>
    <x v="2"/>
    <x v="2"/>
    <x v="11"/>
    <x v="3"/>
    <s v="法国"/>
    <n v="176"/>
    <n v="77"/>
    <n v="28"/>
    <s v="右脚"/>
    <n v="87"/>
    <n v="25"/>
    <x v="6"/>
    <n v="90"/>
    <n v="91"/>
    <n v="89"/>
    <n v="91"/>
    <n v="84"/>
    <n v="72"/>
    <n v="92"/>
    <n v="77"/>
    <n v="76"/>
    <n v="79"/>
    <n v="90"/>
    <n v="86"/>
    <n v="89"/>
    <n v="80"/>
    <n v="78"/>
    <n v="89"/>
    <n v="83"/>
    <n v="50"/>
    <n v="53"/>
    <n v="75"/>
    <n v="40"/>
    <n v="40"/>
    <n v="40"/>
    <n v="40"/>
    <n v="40"/>
    <n v="2"/>
    <n v="3"/>
    <n v="5"/>
    <n v="2"/>
  </r>
  <r>
    <n v="74"/>
    <s v="T. COURTOIS"/>
    <x v="5"/>
    <x v="2"/>
    <x v="4"/>
    <x v="0"/>
    <s v="比利时"/>
    <n v="199"/>
    <n v="96"/>
    <n v="27"/>
    <s v="左脚"/>
    <n v="87"/>
    <n v="27"/>
    <x v="6"/>
    <n v="44"/>
    <n v="65"/>
    <n v="47"/>
    <n v="51"/>
    <n v="65"/>
    <n v="67"/>
    <n v="49"/>
    <n v="73"/>
    <n v="64"/>
    <n v="52"/>
    <n v="66"/>
    <n v="64"/>
    <n v="81"/>
    <n v="88"/>
    <n v="93"/>
    <n v="74"/>
    <n v="65"/>
    <n v="70"/>
    <n v="61"/>
    <n v="52"/>
    <n v="96"/>
    <n v="93"/>
    <n v="93"/>
    <n v="99"/>
    <n v="99"/>
    <n v="2"/>
    <n v="2"/>
    <n v="5"/>
    <n v="1"/>
  </r>
  <r>
    <n v="75"/>
    <s v="FERNANDINHO"/>
    <x v="7"/>
    <x v="2"/>
    <x v="3"/>
    <x v="3"/>
    <s v="巴西"/>
    <n v="179"/>
    <n v="67"/>
    <n v="34"/>
    <s v="右脚"/>
    <n v="86"/>
    <n v="23"/>
    <x v="6"/>
    <n v="76"/>
    <n v="85"/>
    <n v="82"/>
    <n v="87"/>
    <n v="89"/>
    <n v="85"/>
    <n v="75"/>
    <n v="68"/>
    <n v="76"/>
    <n v="74"/>
    <n v="76"/>
    <n v="76"/>
    <n v="88"/>
    <n v="84"/>
    <n v="83"/>
    <n v="86"/>
    <n v="90"/>
    <n v="91"/>
    <n v="90"/>
    <n v="93"/>
    <n v="40"/>
    <n v="40"/>
    <n v="40"/>
    <n v="40"/>
    <n v="40"/>
    <n v="2"/>
    <n v="3"/>
    <n v="7"/>
    <n v="2"/>
  </r>
  <r>
    <n v="76"/>
    <s v="MARCELO"/>
    <x v="10"/>
    <x v="2"/>
    <x v="4"/>
    <x v="0"/>
    <s v="巴西"/>
    <n v="174"/>
    <n v="80"/>
    <n v="31"/>
    <s v="左脚"/>
    <n v="86"/>
    <n v="25"/>
    <x v="6"/>
    <n v="88"/>
    <n v="92"/>
    <n v="89"/>
    <n v="91"/>
    <n v="89"/>
    <n v="87"/>
    <n v="81"/>
    <n v="70"/>
    <n v="79"/>
    <n v="89"/>
    <n v="87"/>
    <n v="88"/>
    <n v="86"/>
    <n v="76"/>
    <n v="75"/>
    <n v="87"/>
    <n v="81"/>
    <n v="75"/>
    <n v="83"/>
    <n v="87"/>
    <n v="40"/>
    <n v="40"/>
    <n v="40"/>
    <n v="40"/>
    <n v="40"/>
    <n v="1"/>
    <n v="1"/>
    <n v="6"/>
    <n v="1"/>
  </r>
  <r>
    <n v="77"/>
    <s v="Á. DI MARÍA"/>
    <x v="0"/>
    <x v="2"/>
    <x v="2"/>
    <x v="2"/>
    <s v="阿根廷"/>
    <n v="180"/>
    <n v="75"/>
    <n v="31"/>
    <s v="左脚"/>
    <n v="86"/>
    <n v="25"/>
    <x v="6"/>
    <n v="86"/>
    <n v="90"/>
    <n v="92"/>
    <n v="94"/>
    <n v="88"/>
    <n v="92"/>
    <n v="80"/>
    <n v="63"/>
    <n v="87"/>
    <n v="90"/>
    <n v="90"/>
    <n v="92"/>
    <n v="89"/>
    <n v="66"/>
    <n v="66"/>
    <n v="90"/>
    <n v="84"/>
    <n v="54"/>
    <n v="57"/>
    <n v="67"/>
    <n v="40"/>
    <n v="40"/>
    <n v="40"/>
    <n v="40"/>
    <n v="40"/>
    <n v="1"/>
    <n v="2"/>
    <n v="7"/>
    <n v="2"/>
  </r>
  <r>
    <n v="78"/>
    <s v="KOKE"/>
    <x v="6"/>
    <x v="2"/>
    <x v="8"/>
    <x v="0"/>
    <s v="西班牙"/>
    <n v="176"/>
    <n v="74"/>
    <n v="27"/>
    <s v="右脚"/>
    <n v="86"/>
    <n v="27"/>
    <x v="6"/>
    <n v="84"/>
    <n v="91"/>
    <n v="88"/>
    <n v="87"/>
    <n v="93"/>
    <n v="91"/>
    <n v="78"/>
    <n v="67"/>
    <n v="83"/>
    <n v="87"/>
    <n v="76"/>
    <n v="81"/>
    <n v="88"/>
    <n v="71"/>
    <n v="80"/>
    <n v="86"/>
    <n v="90"/>
    <n v="69"/>
    <n v="78"/>
    <n v="80"/>
    <n v="40"/>
    <n v="40"/>
    <n v="40"/>
    <n v="40"/>
    <n v="40"/>
    <n v="3"/>
    <n v="3"/>
    <n v="6"/>
    <n v="1"/>
  </r>
  <r>
    <n v="79"/>
    <s v="J. RODRÍGUEZ"/>
    <x v="4"/>
    <x v="1"/>
    <x v="4"/>
    <x v="0"/>
    <s v="哥伦比亚"/>
    <n v="180"/>
    <n v="75"/>
    <n v="28"/>
    <s v="左脚"/>
    <n v="86"/>
    <n v="26"/>
    <x v="6"/>
    <n v="87"/>
    <n v="93"/>
    <n v="89"/>
    <n v="91"/>
    <n v="93"/>
    <n v="93"/>
    <n v="90"/>
    <n v="71"/>
    <n v="90"/>
    <n v="87"/>
    <n v="78"/>
    <n v="83"/>
    <n v="92"/>
    <n v="68"/>
    <n v="75"/>
    <n v="84"/>
    <n v="78"/>
    <n v="60"/>
    <n v="55"/>
    <n v="63"/>
    <n v="40"/>
    <n v="40"/>
    <n v="40"/>
    <n v="40"/>
    <n v="40"/>
    <n v="1"/>
    <n v="2"/>
    <n v="6"/>
    <n v="1"/>
  </r>
  <r>
    <n v="80"/>
    <s v="ISCO"/>
    <x v="4"/>
    <x v="1"/>
    <x v="4"/>
    <x v="0"/>
    <s v="西班牙"/>
    <n v="176"/>
    <n v="79"/>
    <n v="27"/>
    <s v="右脚"/>
    <n v="86"/>
    <n v="27"/>
    <x v="6"/>
    <n v="82"/>
    <n v="97"/>
    <n v="99"/>
    <n v="94"/>
    <n v="90"/>
    <n v="89"/>
    <n v="82"/>
    <n v="63"/>
    <n v="79"/>
    <n v="88"/>
    <n v="77"/>
    <n v="82"/>
    <n v="81"/>
    <n v="67"/>
    <n v="67"/>
    <n v="92"/>
    <n v="83"/>
    <n v="55"/>
    <n v="54"/>
    <n v="71"/>
    <n v="40"/>
    <n v="40"/>
    <n v="40"/>
    <n v="40"/>
    <n v="40"/>
    <n v="2"/>
    <n v="2"/>
    <n v="4"/>
    <n v="1"/>
  </r>
  <r>
    <n v="81"/>
    <s v="CASEMIRO"/>
    <x v="7"/>
    <x v="1"/>
    <x v="4"/>
    <x v="0"/>
    <s v="巴西"/>
    <n v="185"/>
    <n v="84"/>
    <n v="27"/>
    <s v="右脚"/>
    <n v="86"/>
    <n v="27"/>
    <x v="6"/>
    <n v="73"/>
    <n v="85"/>
    <n v="75"/>
    <n v="80"/>
    <n v="87"/>
    <n v="86"/>
    <n v="72"/>
    <n v="84"/>
    <n v="82"/>
    <n v="73"/>
    <n v="80"/>
    <n v="78"/>
    <n v="90"/>
    <n v="89"/>
    <n v="90"/>
    <n v="79"/>
    <n v="95"/>
    <n v="89"/>
    <n v="89"/>
    <n v="92"/>
    <n v="40"/>
    <n v="40"/>
    <n v="40"/>
    <n v="40"/>
    <n v="40"/>
    <n v="1"/>
    <n v="2"/>
    <n v="6"/>
    <n v="3"/>
  </r>
  <r>
    <n v="82"/>
    <s v="SON HEUNG-MIN"/>
    <x v="1"/>
    <x v="2"/>
    <x v="7"/>
    <x v="3"/>
    <s v="韩国"/>
    <n v="183"/>
    <n v="79"/>
    <n v="27"/>
    <s v="右脚"/>
    <n v="86"/>
    <n v="27"/>
    <x v="6"/>
    <n v="88"/>
    <n v="90"/>
    <n v="92"/>
    <n v="90"/>
    <n v="85"/>
    <n v="83"/>
    <n v="89"/>
    <n v="68"/>
    <n v="74"/>
    <n v="85"/>
    <n v="91"/>
    <n v="91"/>
    <n v="88"/>
    <n v="70"/>
    <n v="71"/>
    <n v="85"/>
    <n v="92"/>
    <n v="59"/>
    <n v="59"/>
    <n v="67"/>
    <n v="40"/>
    <n v="40"/>
    <n v="40"/>
    <n v="40"/>
    <n v="40"/>
    <n v="4"/>
    <n v="3"/>
    <n v="7"/>
    <n v="3"/>
  </r>
  <r>
    <n v="83"/>
    <s v="L. INSIGNE"/>
    <x v="1"/>
    <x v="2"/>
    <x v="12"/>
    <x v="1"/>
    <s v="意大利"/>
    <n v="163"/>
    <n v="59"/>
    <n v="28"/>
    <s v="右脚"/>
    <n v="86"/>
    <n v="26"/>
    <x v="6"/>
    <n v="88"/>
    <n v="95"/>
    <n v="90"/>
    <n v="92"/>
    <n v="89"/>
    <n v="90"/>
    <n v="84"/>
    <n v="58"/>
    <n v="87"/>
    <n v="87"/>
    <n v="90"/>
    <n v="92"/>
    <n v="82"/>
    <n v="66"/>
    <n v="61"/>
    <n v="88"/>
    <n v="91"/>
    <n v="61"/>
    <n v="52"/>
    <n v="52"/>
    <n v="40"/>
    <n v="40"/>
    <n v="40"/>
    <n v="40"/>
    <n v="40"/>
    <n v="2"/>
    <n v="2"/>
    <n v="6"/>
    <n v="3"/>
  </r>
  <r>
    <n v="84"/>
    <s v="A. LAPORTE"/>
    <x v="3"/>
    <x v="2"/>
    <x v="3"/>
    <x v="3"/>
    <s v="法国"/>
    <n v="191"/>
    <n v="86"/>
    <n v="25"/>
    <s v="左脚"/>
    <n v="86"/>
    <n v="31"/>
    <x v="6"/>
    <n v="66"/>
    <n v="80"/>
    <n v="72"/>
    <n v="71"/>
    <n v="84"/>
    <n v="85"/>
    <n v="61"/>
    <n v="92"/>
    <n v="74"/>
    <n v="71"/>
    <n v="79"/>
    <n v="74"/>
    <n v="82"/>
    <n v="91"/>
    <n v="92"/>
    <n v="70"/>
    <n v="89"/>
    <n v="95"/>
    <n v="95"/>
    <n v="91"/>
    <n v="40"/>
    <n v="40"/>
    <n v="40"/>
    <n v="40"/>
    <n v="40"/>
    <n v="1"/>
    <n v="2"/>
    <n v="7"/>
    <n v="3"/>
  </r>
  <r>
    <n v="85"/>
    <s v="H. MAGUIRE"/>
    <x v="3"/>
    <x v="2"/>
    <x v="10"/>
    <x v="3"/>
    <s v="英格兰"/>
    <n v="194"/>
    <n v="100"/>
    <n v="26"/>
    <s v="右脚"/>
    <n v="86"/>
    <n v="28"/>
    <x v="6"/>
    <n v="68"/>
    <n v="83"/>
    <n v="77"/>
    <n v="77"/>
    <n v="84"/>
    <n v="80"/>
    <n v="63"/>
    <n v="92"/>
    <n v="65"/>
    <n v="66"/>
    <n v="70"/>
    <n v="69"/>
    <n v="78"/>
    <n v="89"/>
    <n v="98"/>
    <n v="72"/>
    <n v="91"/>
    <n v="93"/>
    <n v="94"/>
    <n v="96"/>
    <n v="40"/>
    <n v="40"/>
    <n v="40"/>
    <n v="40"/>
    <n v="40"/>
    <n v="2"/>
    <n v="2"/>
    <n v="6"/>
    <n v="3"/>
  </r>
  <r>
    <n v="86"/>
    <s v="WILLIAN"/>
    <x v="0"/>
    <x v="2"/>
    <x v="18"/>
    <x v="3"/>
    <s v="巴西"/>
    <n v="175"/>
    <n v="77"/>
    <n v="31"/>
    <s v="右脚"/>
    <n v="85"/>
    <n v="26"/>
    <x v="6"/>
    <n v="84"/>
    <n v="90"/>
    <n v="93"/>
    <n v="88"/>
    <n v="86"/>
    <n v="84"/>
    <n v="81"/>
    <n v="63"/>
    <n v="89"/>
    <n v="89"/>
    <n v="90"/>
    <n v="94"/>
    <n v="83"/>
    <n v="63"/>
    <n v="66"/>
    <n v="90"/>
    <n v="88"/>
    <n v="63"/>
    <n v="61"/>
    <n v="64"/>
    <n v="40"/>
    <n v="40"/>
    <n v="40"/>
    <n v="40"/>
    <n v="40"/>
    <n v="2"/>
    <n v="3"/>
    <n v="6"/>
    <n v="2"/>
  </r>
  <r>
    <n v="87"/>
    <s v="K. MANOLAS"/>
    <x v="3"/>
    <x v="2"/>
    <x v="12"/>
    <x v="1"/>
    <s v="希腊"/>
    <n v="189"/>
    <n v="83"/>
    <n v="28"/>
    <s v="右脚"/>
    <n v="85"/>
    <n v="27"/>
    <x v="6"/>
    <n v="61"/>
    <n v="71"/>
    <n v="68"/>
    <n v="73"/>
    <n v="71"/>
    <n v="73"/>
    <n v="63"/>
    <n v="90"/>
    <n v="64"/>
    <n v="63"/>
    <n v="88"/>
    <n v="85"/>
    <n v="80"/>
    <n v="92"/>
    <n v="91"/>
    <n v="76"/>
    <n v="90"/>
    <n v="95"/>
    <n v="94"/>
    <n v="92"/>
    <n v="40"/>
    <n v="40"/>
    <n v="40"/>
    <n v="40"/>
    <n v="40"/>
    <n v="2"/>
    <n v="2"/>
    <n v="6"/>
    <n v="2"/>
  </r>
  <r>
    <n v="88"/>
    <s v="R. LUKAKU"/>
    <x v="2"/>
    <x v="2"/>
    <x v="9"/>
    <x v="1"/>
    <s v="比利时"/>
    <n v="190"/>
    <n v="94"/>
    <n v="26"/>
    <s v="左脚"/>
    <n v="85"/>
    <n v="29"/>
    <x v="6"/>
    <n v="91"/>
    <n v="78"/>
    <n v="84"/>
    <n v="75"/>
    <n v="80"/>
    <n v="83"/>
    <n v="90"/>
    <n v="90"/>
    <n v="74"/>
    <n v="84"/>
    <n v="92"/>
    <n v="85"/>
    <n v="92"/>
    <n v="89"/>
    <n v="99"/>
    <n v="76"/>
    <n v="88"/>
    <n v="55"/>
    <n v="55"/>
    <n v="90"/>
    <n v="40"/>
    <n v="40"/>
    <n v="40"/>
    <n v="40"/>
    <n v="40"/>
    <n v="2"/>
    <n v="3"/>
    <n v="6"/>
    <n v="2"/>
  </r>
  <r>
    <n v="89"/>
    <s v="DOUGLAS COSTA"/>
    <x v="0"/>
    <x v="2"/>
    <x v="1"/>
    <x v="1"/>
    <s v="巴西"/>
    <n v="172"/>
    <n v="70"/>
    <n v="29"/>
    <s v="左脚"/>
    <n v="85"/>
    <n v="26"/>
    <x v="6"/>
    <n v="80"/>
    <n v="92"/>
    <n v="96"/>
    <n v="93"/>
    <n v="87"/>
    <n v="88"/>
    <n v="76"/>
    <n v="63"/>
    <n v="80"/>
    <n v="83"/>
    <n v="91"/>
    <n v="95"/>
    <n v="89"/>
    <n v="69"/>
    <n v="71"/>
    <n v="89"/>
    <n v="82"/>
    <n v="60"/>
    <n v="62"/>
    <n v="69"/>
    <n v="40"/>
    <n v="40"/>
    <n v="40"/>
    <n v="40"/>
    <n v="40"/>
    <n v="2"/>
    <n v="2"/>
    <n v="4"/>
    <n v="1"/>
  </r>
  <r>
    <n v="90"/>
    <s v="S. DE VRIJ"/>
    <x v="3"/>
    <x v="2"/>
    <x v="9"/>
    <x v="1"/>
    <s v="荷兰"/>
    <n v="189"/>
    <n v="78"/>
    <n v="27"/>
    <s v="右脚"/>
    <n v="85"/>
    <n v="28"/>
    <x v="6"/>
    <n v="70"/>
    <n v="80"/>
    <n v="77"/>
    <n v="83"/>
    <n v="81"/>
    <n v="81"/>
    <n v="65"/>
    <n v="91"/>
    <n v="66"/>
    <n v="67"/>
    <n v="79"/>
    <n v="77"/>
    <n v="84"/>
    <n v="90"/>
    <n v="92"/>
    <n v="71"/>
    <n v="86"/>
    <n v="95"/>
    <n v="93"/>
    <n v="93"/>
    <n v="40"/>
    <n v="40"/>
    <n v="40"/>
    <n v="40"/>
    <n v="40"/>
    <n v="3"/>
    <n v="3"/>
    <n v="6"/>
    <n v="3"/>
  </r>
  <r>
    <n v="91"/>
    <s v="ALEX SANDRO"/>
    <x v="10"/>
    <x v="1"/>
    <x v="1"/>
    <x v="1"/>
    <s v="巴西"/>
    <n v="180"/>
    <n v="80"/>
    <n v="28"/>
    <s v="左脚"/>
    <n v="85"/>
    <n v="27"/>
    <x v="6"/>
    <n v="77"/>
    <n v="85"/>
    <n v="86"/>
    <n v="84"/>
    <n v="85"/>
    <n v="86"/>
    <n v="69"/>
    <n v="79"/>
    <n v="68"/>
    <n v="80"/>
    <n v="89"/>
    <n v="86"/>
    <n v="87"/>
    <n v="83"/>
    <n v="84"/>
    <n v="80"/>
    <n v="90"/>
    <n v="78"/>
    <n v="80"/>
    <n v="85"/>
    <n v="40"/>
    <n v="40"/>
    <n v="40"/>
    <n v="40"/>
    <n v="40"/>
    <n v="2"/>
    <n v="3"/>
    <n v="5"/>
    <n v="2"/>
  </r>
  <r>
    <n v="92"/>
    <s v="M. DEPAY"/>
    <x v="2"/>
    <x v="2"/>
    <x v="19"/>
    <x v="2"/>
    <s v="荷兰"/>
    <n v="176"/>
    <n v="78"/>
    <n v="25"/>
    <s v="右脚"/>
    <n v="85"/>
    <n v="32"/>
    <x v="6"/>
    <n v="86"/>
    <n v="91"/>
    <n v="92"/>
    <n v="94"/>
    <n v="86"/>
    <n v="82"/>
    <n v="87"/>
    <n v="68"/>
    <n v="91"/>
    <n v="92"/>
    <n v="92"/>
    <n v="95"/>
    <n v="90"/>
    <n v="76"/>
    <n v="80"/>
    <n v="87"/>
    <n v="81"/>
    <n v="54"/>
    <n v="58"/>
    <n v="80"/>
    <n v="40"/>
    <n v="40"/>
    <n v="40"/>
    <n v="40"/>
    <n v="40"/>
    <n v="2"/>
    <n v="3"/>
    <n v="6"/>
    <n v="2"/>
  </r>
  <r>
    <n v="93"/>
    <s v="A. ROMAGNOLI"/>
    <x v="3"/>
    <x v="2"/>
    <x v="17"/>
    <x v="1"/>
    <s v="意大利"/>
    <n v="188"/>
    <n v="78"/>
    <n v="24"/>
    <s v="左脚"/>
    <n v="85"/>
    <n v="33"/>
    <x v="6"/>
    <n v="69"/>
    <n v="79"/>
    <n v="74"/>
    <n v="74"/>
    <n v="82"/>
    <n v="81"/>
    <n v="67"/>
    <n v="90"/>
    <n v="66"/>
    <n v="70"/>
    <n v="83"/>
    <n v="79"/>
    <n v="79"/>
    <n v="92"/>
    <n v="92"/>
    <n v="78"/>
    <n v="89"/>
    <n v="95"/>
    <n v="91"/>
    <n v="91"/>
    <n v="40"/>
    <n v="40"/>
    <n v="40"/>
    <n v="40"/>
    <n v="40"/>
    <n v="2"/>
    <n v="2"/>
    <n v="6"/>
    <n v="3"/>
  </r>
  <r>
    <n v="94"/>
    <s v="J. STONES"/>
    <x v="3"/>
    <x v="2"/>
    <x v="3"/>
    <x v="3"/>
    <s v="英格兰"/>
    <n v="188"/>
    <n v="70"/>
    <n v="25"/>
    <s v="右脚"/>
    <n v="85"/>
    <n v="32"/>
    <x v="6"/>
    <n v="69"/>
    <n v="86"/>
    <n v="78"/>
    <n v="90"/>
    <n v="87"/>
    <n v="82"/>
    <n v="64"/>
    <n v="91"/>
    <n v="65"/>
    <n v="73"/>
    <n v="81"/>
    <n v="77"/>
    <n v="77"/>
    <n v="90"/>
    <n v="88"/>
    <n v="84"/>
    <n v="89"/>
    <n v="92"/>
    <n v="92"/>
    <n v="90"/>
    <n v="40"/>
    <n v="40"/>
    <n v="40"/>
    <n v="40"/>
    <n v="40"/>
    <n v="2"/>
    <n v="2"/>
    <n v="6"/>
    <n v="2"/>
  </r>
  <r>
    <n v="95"/>
    <s v="J. GIMÉNEZ"/>
    <x v="3"/>
    <x v="2"/>
    <x v="8"/>
    <x v="0"/>
    <s v="乌拉圭"/>
    <n v="185"/>
    <n v="80"/>
    <n v="24"/>
    <s v="右脚"/>
    <n v="85"/>
    <n v="33"/>
    <x v="6"/>
    <n v="65"/>
    <n v="75"/>
    <n v="72"/>
    <n v="76"/>
    <n v="79"/>
    <n v="73"/>
    <n v="62"/>
    <n v="90"/>
    <n v="67"/>
    <n v="64"/>
    <n v="84"/>
    <n v="80"/>
    <n v="87"/>
    <n v="95"/>
    <n v="94"/>
    <n v="73"/>
    <n v="90"/>
    <n v="92"/>
    <n v="94"/>
    <n v="91"/>
    <n v="40"/>
    <n v="40"/>
    <n v="40"/>
    <n v="40"/>
    <n v="40"/>
    <n v="1"/>
    <n v="2"/>
    <n v="6"/>
    <n v="1"/>
  </r>
  <r>
    <n v="96"/>
    <s v="JORGINHO"/>
    <x v="7"/>
    <x v="2"/>
    <x v="18"/>
    <x v="3"/>
    <s v="意大利"/>
    <n v="180"/>
    <n v="65"/>
    <n v="28"/>
    <s v="右脚"/>
    <n v="85"/>
    <n v="27"/>
    <x v="6"/>
    <n v="71"/>
    <n v="88"/>
    <n v="84"/>
    <n v="92"/>
    <n v="95"/>
    <n v="91"/>
    <n v="71"/>
    <n v="69"/>
    <n v="83"/>
    <n v="79"/>
    <n v="79"/>
    <n v="82"/>
    <n v="80"/>
    <n v="72"/>
    <n v="74"/>
    <n v="79"/>
    <n v="89"/>
    <n v="84"/>
    <n v="83"/>
    <n v="79"/>
    <n v="40"/>
    <n v="40"/>
    <n v="40"/>
    <n v="40"/>
    <n v="40"/>
    <n v="2"/>
    <n v="3"/>
    <n v="6"/>
    <n v="3"/>
  </r>
  <r>
    <n v="97"/>
    <s v="BRUNO FERNANDES"/>
    <x v="4"/>
    <x v="2"/>
    <x v="20"/>
    <x v="6"/>
    <s v="葡萄牙"/>
    <n v="173"/>
    <n v="75"/>
    <n v="25"/>
    <s v="右脚"/>
    <n v="85"/>
    <n v="32"/>
    <x v="6"/>
    <n v="85"/>
    <n v="91"/>
    <n v="87"/>
    <n v="87"/>
    <n v="92"/>
    <n v="90"/>
    <n v="81"/>
    <n v="66"/>
    <n v="88"/>
    <n v="89"/>
    <n v="84"/>
    <n v="86"/>
    <n v="94"/>
    <n v="67"/>
    <n v="75"/>
    <n v="84"/>
    <n v="91"/>
    <n v="74"/>
    <n v="70"/>
    <n v="76"/>
    <n v="40"/>
    <n v="40"/>
    <n v="40"/>
    <n v="40"/>
    <n v="40"/>
    <n v="2"/>
    <n v="2"/>
    <n v="6"/>
    <n v="3"/>
  </r>
  <r>
    <n v="98"/>
    <s v="R. MAHREZ"/>
    <x v="0"/>
    <x v="2"/>
    <x v="3"/>
    <x v="3"/>
    <s v="阿尔及利亚"/>
    <n v="179"/>
    <n v="67"/>
    <n v="28"/>
    <s v="左脚"/>
    <n v="85"/>
    <n v="27"/>
    <x v="6"/>
    <n v="84"/>
    <n v="94"/>
    <n v="93"/>
    <n v="95"/>
    <n v="84"/>
    <n v="85"/>
    <n v="85"/>
    <n v="63"/>
    <n v="83"/>
    <n v="86"/>
    <n v="88"/>
    <n v="92"/>
    <n v="85"/>
    <n v="67"/>
    <n v="70"/>
    <n v="91"/>
    <n v="82"/>
    <n v="59"/>
    <n v="56"/>
    <n v="65"/>
    <n v="40"/>
    <n v="40"/>
    <n v="40"/>
    <n v="40"/>
    <n v="40"/>
    <n v="1"/>
    <n v="2"/>
    <n v="6"/>
    <n v="2"/>
  </r>
  <r>
    <n v="99"/>
    <s v="FABINHO"/>
    <x v="7"/>
    <x v="2"/>
    <x v="5"/>
    <x v="3"/>
    <s v="巴西"/>
    <n v="188"/>
    <n v="78"/>
    <n v="26"/>
    <s v="右脚"/>
    <n v="85"/>
    <n v="29"/>
    <x v="6"/>
    <n v="75"/>
    <n v="87"/>
    <n v="79"/>
    <n v="90"/>
    <n v="88"/>
    <n v="86"/>
    <n v="73"/>
    <n v="82"/>
    <n v="75"/>
    <n v="80"/>
    <n v="81"/>
    <n v="78"/>
    <n v="83"/>
    <n v="80"/>
    <n v="87"/>
    <n v="76"/>
    <n v="88"/>
    <n v="87"/>
    <n v="88"/>
    <n v="89"/>
    <n v="40"/>
    <n v="40"/>
    <n v="40"/>
    <n v="40"/>
    <n v="40"/>
    <n v="2"/>
    <n v="3"/>
    <n v="6"/>
    <n v="3"/>
  </r>
  <r>
    <n v="100"/>
    <s v="C. LENGLET"/>
    <x v="3"/>
    <x v="2"/>
    <x v="0"/>
    <x v="0"/>
    <s v="法国"/>
    <n v="186"/>
    <n v="81"/>
    <n v="24"/>
    <s v="左脚"/>
    <n v="85"/>
    <n v="33"/>
    <x v="6"/>
    <n v="68"/>
    <n v="80"/>
    <n v="72"/>
    <n v="82"/>
    <n v="86"/>
    <n v="81"/>
    <n v="62"/>
    <n v="91"/>
    <n v="65"/>
    <n v="67"/>
    <n v="82"/>
    <n v="78"/>
    <n v="84"/>
    <n v="93"/>
    <n v="92"/>
    <n v="75"/>
    <n v="90"/>
    <n v="95"/>
    <n v="93"/>
    <n v="87"/>
    <n v="40"/>
    <n v="40"/>
    <n v="40"/>
    <n v="40"/>
    <n v="40"/>
    <n v="3"/>
    <n v="4"/>
    <n v="6"/>
    <n v="2"/>
  </r>
  <r>
    <n v="101"/>
    <s v="N. SÜLE"/>
    <x v="3"/>
    <x v="2"/>
    <x v="6"/>
    <x v="4"/>
    <s v="德国"/>
    <n v="195"/>
    <n v="97"/>
    <n v="24"/>
    <s v="右脚"/>
    <n v="85"/>
    <n v="33"/>
    <x v="6"/>
    <n v="68"/>
    <n v="76"/>
    <n v="71"/>
    <n v="69"/>
    <n v="80"/>
    <n v="78"/>
    <n v="65"/>
    <n v="97"/>
    <n v="65"/>
    <n v="71"/>
    <n v="81"/>
    <n v="76"/>
    <n v="91"/>
    <n v="88"/>
    <n v="97"/>
    <n v="75"/>
    <n v="82"/>
    <n v="92"/>
    <n v="93"/>
    <n v="95"/>
    <n v="40"/>
    <n v="40"/>
    <n v="40"/>
    <n v="40"/>
    <n v="40"/>
    <n v="2"/>
    <n v="2"/>
    <n v="6"/>
    <n v="2"/>
  </r>
  <r>
    <n v="102"/>
    <s v="J. VERTONGHEN"/>
    <x v="3"/>
    <x v="2"/>
    <x v="7"/>
    <x v="3"/>
    <s v="比利时"/>
    <n v="189"/>
    <n v="86"/>
    <n v="32"/>
    <s v="左脚"/>
    <n v="86"/>
    <n v="25"/>
    <x v="7"/>
    <n v="74"/>
    <n v="81"/>
    <n v="76"/>
    <n v="74"/>
    <n v="87"/>
    <n v="87"/>
    <n v="70"/>
    <n v="89"/>
    <n v="77"/>
    <n v="66"/>
    <n v="75"/>
    <n v="74"/>
    <n v="88"/>
    <n v="88"/>
    <n v="87"/>
    <n v="69"/>
    <n v="84"/>
    <n v="94"/>
    <n v="93"/>
    <n v="95"/>
    <n v="40"/>
    <n v="40"/>
    <n v="40"/>
    <n v="40"/>
    <n v="40"/>
    <n v="2"/>
    <n v="2"/>
    <n v="6"/>
    <n v="2"/>
  </r>
  <r>
    <n v="103"/>
    <s v="A. VIDAL"/>
    <x v="6"/>
    <x v="1"/>
    <x v="0"/>
    <x v="0"/>
    <s v="智利"/>
    <n v="180"/>
    <n v="75"/>
    <n v="32"/>
    <s v="右脚"/>
    <n v="86"/>
    <n v="25"/>
    <x v="7"/>
    <n v="84"/>
    <n v="85"/>
    <n v="83"/>
    <n v="86"/>
    <n v="88"/>
    <n v="85"/>
    <n v="78"/>
    <n v="86"/>
    <n v="74"/>
    <n v="81"/>
    <n v="83"/>
    <n v="80"/>
    <n v="89"/>
    <n v="90"/>
    <n v="88"/>
    <n v="84"/>
    <n v="89"/>
    <n v="89"/>
    <n v="90"/>
    <n v="93"/>
    <n v="40"/>
    <n v="40"/>
    <n v="40"/>
    <n v="40"/>
    <n v="40"/>
    <n v="2"/>
    <n v="3"/>
    <n v="5"/>
    <n v="2"/>
  </r>
  <r>
    <n v="104"/>
    <s v="T. ALDERWEIRELD"/>
    <x v="3"/>
    <x v="1"/>
    <x v="7"/>
    <x v="3"/>
    <s v="比利时"/>
    <n v="186"/>
    <n v="91"/>
    <n v="30"/>
    <s v="右脚"/>
    <n v="86"/>
    <n v="26"/>
    <x v="7"/>
    <n v="69"/>
    <n v="83"/>
    <n v="69"/>
    <n v="69"/>
    <n v="85"/>
    <n v="88"/>
    <n v="61"/>
    <n v="89"/>
    <n v="72"/>
    <n v="68"/>
    <n v="76"/>
    <n v="70"/>
    <n v="85"/>
    <n v="93"/>
    <n v="89"/>
    <n v="69"/>
    <n v="83"/>
    <n v="98"/>
    <n v="95"/>
    <n v="89"/>
    <n v="40"/>
    <n v="40"/>
    <n v="40"/>
    <n v="40"/>
    <n v="40"/>
    <n v="2"/>
    <n v="2"/>
    <n v="6"/>
    <n v="2"/>
  </r>
  <r>
    <n v="105"/>
    <s v="THIAGO SILVA"/>
    <x v="3"/>
    <x v="2"/>
    <x v="2"/>
    <x v="2"/>
    <s v="巴西"/>
    <n v="183"/>
    <n v="79"/>
    <n v="35"/>
    <s v="右脚"/>
    <n v="86"/>
    <n v="21"/>
    <x v="7"/>
    <n v="67"/>
    <n v="79"/>
    <n v="74"/>
    <n v="81"/>
    <n v="86"/>
    <n v="86"/>
    <n v="64"/>
    <n v="89"/>
    <n v="68"/>
    <n v="68"/>
    <n v="79"/>
    <n v="73"/>
    <n v="80"/>
    <n v="95"/>
    <n v="88"/>
    <n v="78"/>
    <n v="76"/>
    <n v="93"/>
    <n v="94"/>
    <n v="89"/>
    <n v="40"/>
    <n v="40"/>
    <n v="40"/>
    <n v="40"/>
    <n v="40"/>
    <n v="2"/>
    <n v="3"/>
    <n v="6"/>
    <n v="1"/>
  </r>
  <r>
    <n v="106"/>
    <s v="T. MÜLLER"/>
    <x v="8"/>
    <x v="1"/>
    <x v="6"/>
    <x v="4"/>
    <s v="德国"/>
    <n v="186"/>
    <n v="75"/>
    <n v="30"/>
    <s v="右脚"/>
    <n v="86"/>
    <n v="26"/>
    <x v="7"/>
    <n v="99"/>
    <n v="89"/>
    <n v="83"/>
    <n v="75"/>
    <n v="85"/>
    <n v="81"/>
    <n v="90"/>
    <n v="88"/>
    <n v="73"/>
    <n v="85"/>
    <n v="85"/>
    <n v="81"/>
    <n v="86"/>
    <n v="89"/>
    <n v="79"/>
    <n v="82"/>
    <n v="96"/>
    <n v="64"/>
    <n v="67"/>
    <n v="67"/>
    <n v="40"/>
    <n v="40"/>
    <n v="40"/>
    <n v="40"/>
    <n v="40"/>
    <n v="3"/>
    <n v="3"/>
    <n v="6"/>
    <n v="3"/>
  </r>
  <r>
    <n v="107"/>
    <s v="W. SZCZĘSNY"/>
    <x v="5"/>
    <x v="2"/>
    <x v="1"/>
    <x v="1"/>
    <s v="波兰"/>
    <n v="195"/>
    <n v="90"/>
    <n v="29"/>
    <s v="右脚"/>
    <n v="86"/>
    <n v="25"/>
    <x v="7"/>
    <n v="54"/>
    <n v="66"/>
    <n v="65"/>
    <n v="58"/>
    <n v="69"/>
    <n v="70"/>
    <n v="55"/>
    <n v="73"/>
    <n v="64"/>
    <n v="61"/>
    <n v="68"/>
    <n v="67"/>
    <n v="80"/>
    <n v="86"/>
    <n v="88"/>
    <n v="67"/>
    <n v="67"/>
    <n v="54"/>
    <n v="57"/>
    <n v="55"/>
    <n v="96"/>
    <n v="94"/>
    <n v="93"/>
    <n v="98"/>
    <n v="96"/>
    <n v="2"/>
    <n v="2"/>
    <n v="5"/>
    <n v="2"/>
  </r>
  <r>
    <n v="108"/>
    <s v="C. IMMOBILE"/>
    <x v="2"/>
    <x v="2"/>
    <x v="15"/>
    <x v="1"/>
    <s v="意大利"/>
    <n v="184"/>
    <n v="80"/>
    <n v="29"/>
    <s v="右脚"/>
    <n v="86"/>
    <n v="25"/>
    <x v="7"/>
    <n v="92"/>
    <n v="83"/>
    <n v="81"/>
    <n v="80"/>
    <n v="81"/>
    <n v="73"/>
    <n v="92"/>
    <n v="89"/>
    <n v="73"/>
    <n v="80"/>
    <n v="88"/>
    <n v="84"/>
    <n v="90"/>
    <n v="86"/>
    <n v="82"/>
    <n v="88"/>
    <n v="89"/>
    <n v="56"/>
    <n v="60"/>
    <n v="75"/>
    <n v="40"/>
    <n v="40"/>
    <n v="40"/>
    <n v="40"/>
    <n v="40"/>
    <n v="2"/>
    <n v="3"/>
    <n v="6"/>
    <n v="3"/>
  </r>
  <r>
    <n v="109"/>
    <s v="KEPA"/>
    <x v="5"/>
    <x v="2"/>
    <x v="18"/>
    <x v="3"/>
    <s v="西班牙"/>
    <n v="186"/>
    <n v="85"/>
    <n v="25"/>
    <s v="右脚"/>
    <n v="86"/>
    <n v="31"/>
    <x v="7"/>
    <n v="50"/>
    <n v="65"/>
    <n v="50"/>
    <n v="52"/>
    <n v="65"/>
    <n v="68"/>
    <n v="46"/>
    <n v="64"/>
    <n v="65"/>
    <n v="59"/>
    <n v="63"/>
    <n v="65"/>
    <n v="80"/>
    <n v="86"/>
    <n v="77"/>
    <n v="67"/>
    <n v="66"/>
    <n v="54"/>
    <n v="53"/>
    <n v="52"/>
    <n v="96"/>
    <n v="98"/>
    <n v="94"/>
    <n v="99"/>
    <n v="99"/>
    <n v="2"/>
    <n v="3"/>
    <n v="5"/>
    <n v="2"/>
  </r>
  <r>
    <n v="110"/>
    <s v="L. BONUCCI"/>
    <x v="3"/>
    <x v="2"/>
    <x v="1"/>
    <x v="1"/>
    <s v="意大利"/>
    <n v="190"/>
    <n v="85"/>
    <n v="32"/>
    <s v="右脚"/>
    <n v="85"/>
    <n v="25"/>
    <x v="7"/>
    <n v="72"/>
    <n v="78"/>
    <n v="77"/>
    <n v="75"/>
    <n v="84"/>
    <n v="89"/>
    <n v="72"/>
    <n v="89"/>
    <n v="70"/>
    <n v="68"/>
    <n v="78"/>
    <n v="71"/>
    <n v="82"/>
    <n v="89"/>
    <n v="88"/>
    <n v="72"/>
    <n v="86"/>
    <n v="92"/>
    <n v="93"/>
    <n v="87"/>
    <n v="40"/>
    <n v="40"/>
    <n v="40"/>
    <n v="40"/>
    <n v="40"/>
    <n v="3"/>
    <n v="3"/>
    <n v="4"/>
    <n v="2"/>
  </r>
  <r>
    <n v="111"/>
    <s v="JAVI MARTÍNEZ"/>
    <x v="7"/>
    <x v="1"/>
    <x v="6"/>
    <x v="4"/>
    <s v="西班牙"/>
    <n v="190"/>
    <n v="81"/>
    <n v="31"/>
    <s v="右脚"/>
    <n v="85"/>
    <n v="26"/>
    <x v="7"/>
    <n v="72"/>
    <n v="90"/>
    <n v="78"/>
    <n v="74"/>
    <n v="92"/>
    <n v="89"/>
    <n v="71"/>
    <n v="94"/>
    <n v="74"/>
    <n v="73"/>
    <n v="68"/>
    <n v="63"/>
    <n v="86"/>
    <n v="84"/>
    <n v="91"/>
    <n v="67"/>
    <n v="88"/>
    <n v="94"/>
    <n v="88"/>
    <n v="88"/>
    <n v="40"/>
    <n v="40"/>
    <n v="40"/>
    <n v="40"/>
    <n v="40"/>
    <n v="2"/>
    <n v="3"/>
    <n v="7"/>
    <n v="1"/>
  </r>
  <r>
    <n v="112"/>
    <s v="AZPILICUETA"/>
    <x v="9"/>
    <x v="2"/>
    <x v="18"/>
    <x v="3"/>
    <s v="西班牙"/>
    <n v="178"/>
    <n v="78"/>
    <n v="30"/>
    <s v="右脚"/>
    <n v="85"/>
    <n v="26"/>
    <x v="7"/>
    <n v="71"/>
    <n v="84"/>
    <n v="74"/>
    <n v="70"/>
    <n v="86"/>
    <n v="85"/>
    <n v="62"/>
    <n v="80"/>
    <n v="67"/>
    <n v="72"/>
    <n v="83"/>
    <n v="81"/>
    <n v="75"/>
    <n v="84"/>
    <n v="80"/>
    <n v="87"/>
    <n v="96"/>
    <n v="95"/>
    <n v="91"/>
    <n v="90"/>
    <n v="40"/>
    <n v="40"/>
    <n v="40"/>
    <n v="40"/>
    <n v="40"/>
    <n v="2"/>
    <n v="3"/>
    <n v="7"/>
    <n v="3"/>
  </r>
  <r>
    <n v="113"/>
    <s v="SOKRATIS"/>
    <x v="3"/>
    <x v="2"/>
    <x v="11"/>
    <x v="3"/>
    <s v="希腊"/>
    <n v="186"/>
    <n v="89"/>
    <n v="31"/>
    <s v="右脚"/>
    <n v="85"/>
    <n v="26"/>
    <x v="7"/>
    <n v="58"/>
    <n v="70"/>
    <n v="66"/>
    <n v="69"/>
    <n v="75"/>
    <n v="68"/>
    <n v="59"/>
    <n v="90"/>
    <n v="64"/>
    <n v="54"/>
    <n v="89"/>
    <n v="80"/>
    <n v="83"/>
    <n v="95"/>
    <n v="96"/>
    <n v="73"/>
    <n v="83"/>
    <n v="92"/>
    <n v="94"/>
    <n v="97"/>
    <n v="40"/>
    <n v="40"/>
    <n v="40"/>
    <n v="40"/>
    <n v="40"/>
    <n v="1"/>
    <n v="1"/>
    <n v="6"/>
    <n v="2"/>
  </r>
  <r>
    <n v="114"/>
    <s v="A. SÁNCHEZ"/>
    <x v="1"/>
    <x v="2"/>
    <x v="9"/>
    <x v="1"/>
    <s v="智利"/>
    <n v="169"/>
    <n v="62"/>
    <n v="31"/>
    <s v="右脚"/>
    <n v="85"/>
    <n v="26"/>
    <x v="7"/>
    <n v="85"/>
    <n v="89"/>
    <n v="89"/>
    <n v="84"/>
    <n v="81"/>
    <n v="80"/>
    <n v="84"/>
    <n v="75"/>
    <n v="83"/>
    <n v="83"/>
    <n v="84"/>
    <n v="90"/>
    <n v="89"/>
    <n v="92"/>
    <n v="76"/>
    <n v="92"/>
    <n v="85"/>
    <n v="63"/>
    <n v="59"/>
    <n v="85"/>
    <n v="40"/>
    <n v="40"/>
    <n v="40"/>
    <n v="40"/>
    <n v="40"/>
    <n v="1"/>
    <n v="2"/>
    <n v="4"/>
    <n v="2"/>
  </r>
  <r>
    <n v="115"/>
    <s v="DIEGO COSTA"/>
    <x v="2"/>
    <x v="1"/>
    <x v="8"/>
    <x v="0"/>
    <s v="西班牙"/>
    <n v="188"/>
    <n v="85"/>
    <n v="31"/>
    <s v="右脚"/>
    <n v="85"/>
    <n v="26"/>
    <x v="7"/>
    <n v="90"/>
    <n v="86"/>
    <n v="80"/>
    <n v="78"/>
    <n v="77"/>
    <n v="69"/>
    <n v="88"/>
    <n v="89"/>
    <n v="67"/>
    <n v="72"/>
    <n v="86"/>
    <n v="81"/>
    <n v="91"/>
    <n v="84"/>
    <n v="92"/>
    <n v="82"/>
    <n v="87"/>
    <n v="65"/>
    <n v="78"/>
    <n v="85"/>
    <n v="40"/>
    <n v="40"/>
    <n v="40"/>
    <n v="40"/>
    <n v="40"/>
    <n v="2"/>
    <n v="3"/>
    <n v="4"/>
    <n v="1"/>
  </r>
  <r>
    <n v="116"/>
    <s v="A. WITSEL"/>
    <x v="7"/>
    <x v="1"/>
    <x v="13"/>
    <x v="5"/>
    <s v="比利时"/>
    <n v="186"/>
    <n v="73"/>
    <n v="30"/>
    <s v="右脚"/>
    <n v="85"/>
    <n v="26"/>
    <x v="7"/>
    <n v="80"/>
    <n v="90"/>
    <n v="83"/>
    <n v="77"/>
    <n v="92"/>
    <n v="86"/>
    <n v="79"/>
    <n v="82"/>
    <n v="76"/>
    <n v="74"/>
    <n v="80"/>
    <n v="75"/>
    <n v="87"/>
    <n v="79"/>
    <n v="84"/>
    <n v="69"/>
    <n v="92"/>
    <n v="78"/>
    <n v="82"/>
    <n v="87"/>
    <n v="40"/>
    <n v="40"/>
    <n v="40"/>
    <n v="40"/>
    <n v="40"/>
    <n v="2"/>
    <n v="3"/>
    <n v="7"/>
    <n v="3"/>
  </r>
  <r>
    <n v="117"/>
    <s v="A. RAMSEY"/>
    <x v="6"/>
    <x v="2"/>
    <x v="1"/>
    <x v="1"/>
    <s v="威尔士"/>
    <n v="183"/>
    <n v="76"/>
    <n v="29"/>
    <s v="右脚"/>
    <n v="85"/>
    <n v="26"/>
    <x v="7"/>
    <n v="88"/>
    <n v="91"/>
    <n v="88"/>
    <n v="84"/>
    <n v="91"/>
    <n v="87"/>
    <n v="81"/>
    <n v="66"/>
    <n v="72"/>
    <n v="75"/>
    <n v="76"/>
    <n v="77"/>
    <n v="86"/>
    <n v="76"/>
    <n v="76"/>
    <n v="86"/>
    <n v="94"/>
    <n v="77"/>
    <n v="79"/>
    <n v="82"/>
    <n v="40"/>
    <n v="40"/>
    <n v="40"/>
    <n v="40"/>
    <n v="40"/>
    <n v="2"/>
    <n v="2"/>
    <n v="6"/>
    <n v="2"/>
  </r>
  <r>
    <n v="118"/>
    <s v="M. ÖZIL"/>
    <x v="4"/>
    <x v="1"/>
    <x v="11"/>
    <x v="3"/>
    <s v="德国"/>
    <n v="180"/>
    <n v="71"/>
    <n v="31"/>
    <s v="左脚"/>
    <n v="85"/>
    <n v="26"/>
    <x v="7"/>
    <n v="88"/>
    <n v="97"/>
    <n v="90"/>
    <n v="88"/>
    <n v="95"/>
    <n v="90"/>
    <n v="79"/>
    <n v="64"/>
    <n v="83"/>
    <n v="87"/>
    <n v="78"/>
    <n v="84"/>
    <n v="75"/>
    <n v="68"/>
    <n v="70"/>
    <n v="94"/>
    <n v="80"/>
    <n v="59"/>
    <n v="54"/>
    <n v="65"/>
    <n v="40"/>
    <n v="40"/>
    <n v="40"/>
    <n v="40"/>
    <n v="40"/>
    <n v="1"/>
    <n v="1"/>
    <n v="3"/>
    <n v="2"/>
  </r>
  <r>
    <n v="119"/>
    <s v="D. MERTENS"/>
    <x v="2"/>
    <x v="1"/>
    <x v="12"/>
    <x v="1"/>
    <s v="比利时"/>
    <n v="169"/>
    <n v="61"/>
    <n v="32"/>
    <s v="右脚"/>
    <n v="85"/>
    <n v="25"/>
    <x v="7"/>
    <n v="90"/>
    <n v="92"/>
    <n v="91"/>
    <n v="95"/>
    <n v="87"/>
    <n v="80"/>
    <n v="89"/>
    <n v="68"/>
    <n v="86"/>
    <n v="86"/>
    <n v="88"/>
    <n v="93"/>
    <n v="84"/>
    <n v="68"/>
    <n v="64"/>
    <n v="91"/>
    <n v="81"/>
    <n v="55"/>
    <n v="51"/>
    <n v="61"/>
    <n v="40"/>
    <n v="40"/>
    <n v="40"/>
    <n v="40"/>
    <n v="40"/>
    <n v="2"/>
    <n v="3"/>
    <n v="6"/>
    <n v="3"/>
  </r>
  <r>
    <n v="120"/>
    <s v="J. BOATENG"/>
    <x v="3"/>
    <x v="2"/>
    <x v="6"/>
    <x v="4"/>
    <s v="德国"/>
    <n v="192"/>
    <n v="90"/>
    <n v="31"/>
    <s v="右脚"/>
    <n v="85"/>
    <n v="26"/>
    <x v="7"/>
    <n v="64"/>
    <n v="79"/>
    <n v="72"/>
    <n v="69"/>
    <n v="83"/>
    <n v="85"/>
    <n v="60"/>
    <n v="93"/>
    <n v="64"/>
    <n v="64"/>
    <n v="80"/>
    <n v="73"/>
    <n v="85"/>
    <n v="89"/>
    <n v="95"/>
    <n v="68"/>
    <n v="78"/>
    <n v="91"/>
    <n v="96"/>
    <n v="90"/>
    <n v="40"/>
    <n v="40"/>
    <n v="40"/>
    <n v="40"/>
    <n v="40"/>
    <n v="3"/>
    <n v="3"/>
    <n v="4"/>
    <n v="1"/>
  </r>
  <r>
    <n v="121"/>
    <s v="K. WALKER"/>
    <x v="9"/>
    <x v="2"/>
    <x v="3"/>
    <x v="3"/>
    <s v="英格兰"/>
    <n v="183"/>
    <n v="83"/>
    <n v="29"/>
    <s v="右脚"/>
    <n v="85"/>
    <n v="26"/>
    <x v="7"/>
    <n v="70"/>
    <n v="81"/>
    <n v="80"/>
    <n v="72"/>
    <n v="81"/>
    <n v="82"/>
    <n v="65"/>
    <n v="74"/>
    <n v="74"/>
    <n v="76"/>
    <n v="99"/>
    <n v="91"/>
    <n v="88"/>
    <n v="87"/>
    <n v="81"/>
    <n v="74"/>
    <n v="91"/>
    <n v="80"/>
    <n v="84"/>
    <n v="80"/>
    <n v="40"/>
    <n v="40"/>
    <n v="40"/>
    <n v="40"/>
    <n v="40"/>
    <n v="1"/>
    <n v="2"/>
    <n v="5"/>
    <n v="2"/>
  </r>
  <r>
    <n v="122"/>
    <s v="A. GÓMEZ"/>
    <x v="8"/>
    <x v="1"/>
    <x v="21"/>
    <x v="1"/>
    <s v="阿根廷"/>
    <n v="165"/>
    <n v="68"/>
    <n v="31"/>
    <s v="右脚"/>
    <n v="85"/>
    <n v="26"/>
    <x v="7"/>
    <n v="84"/>
    <n v="90"/>
    <n v="92"/>
    <n v="89"/>
    <n v="87"/>
    <n v="87"/>
    <n v="82"/>
    <n v="57"/>
    <n v="87"/>
    <n v="88"/>
    <n v="85"/>
    <n v="94"/>
    <n v="88"/>
    <n v="67"/>
    <n v="64"/>
    <n v="92"/>
    <n v="79"/>
    <n v="53"/>
    <n v="54"/>
    <n v="75"/>
    <n v="40"/>
    <n v="40"/>
    <n v="40"/>
    <n v="40"/>
    <n v="40"/>
    <n v="4"/>
    <n v="4"/>
    <n v="6"/>
    <n v="3"/>
  </r>
  <r>
    <n v="123"/>
    <s v="İ. GÜNDOĞAN"/>
    <x v="6"/>
    <x v="1"/>
    <x v="3"/>
    <x v="3"/>
    <s v="德国"/>
    <n v="180"/>
    <n v="80"/>
    <n v="29"/>
    <s v="右脚"/>
    <n v="85"/>
    <n v="26"/>
    <x v="7"/>
    <n v="80"/>
    <n v="92"/>
    <n v="90"/>
    <n v="87"/>
    <n v="94"/>
    <n v="86"/>
    <n v="75"/>
    <n v="63"/>
    <n v="81"/>
    <n v="83"/>
    <n v="80"/>
    <n v="83"/>
    <n v="82"/>
    <n v="73"/>
    <n v="78"/>
    <n v="88"/>
    <n v="84"/>
    <n v="83"/>
    <n v="73"/>
    <n v="78"/>
    <n v="40"/>
    <n v="40"/>
    <n v="40"/>
    <n v="40"/>
    <n v="40"/>
    <n v="3"/>
    <n v="3"/>
    <n v="6"/>
    <n v="1"/>
  </r>
  <r>
    <n v="124"/>
    <s v="F. THAUVIN"/>
    <x v="11"/>
    <x v="2"/>
    <x v="22"/>
    <x v="2"/>
    <s v="法国"/>
    <n v="179"/>
    <n v="70"/>
    <n v="26"/>
    <s v="左脚"/>
    <n v="85"/>
    <n v="29"/>
    <x v="7"/>
    <n v="88"/>
    <n v="91"/>
    <n v="91"/>
    <n v="91"/>
    <n v="88"/>
    <n v="89"/>
    <n v="87"/>
    <n v="79"/>
    <n v="82"/>
    <n v="86"/>
    <n v="87"/>
    <n v="91"/>
    <n v="88"/>
    <n v="76"/>
    <n v="80"/>
    <n v="89"/>
    <n v="85"/>
    <n v="59"/>
    <n v="57"/>
    <n v="69"/>
    <n v="40"/>
    <n v="40"/>
    <n v="40"/>
    <n v="40"/>
    <n v="40"/>
    <n v="2"/>
    <n v="2"/>
    <n v="6"/>
    <n v="2"/>
  </r>
  <r>
    <n v="125"/>
    <s v="IAGO ASPAS"/>
    <x v="2"/>
    <x v="2"/>
    <x v="23"/>
    <x v="0"/>
    <s v="西班牙"/>
    <n v="176"/>
    <n v="67"/>
    <n v="32"/>
    <s v="左脚"/>
    <n v="85"/>
    <n v="25"/>
    <x v="7"/>
    <n v="92"/>
    <n v="87"/>
    <n v="92"/>
    <n v="90"/>
    <n v="85"/>
    <n v="74"/>
    <n v="92"/>
    <n v="76"/>
    <n v="82"/>
    <n v="84"/>
    <n v="81"/>
    <n v="88"/>
    <n v="83"/>
    <n v="74"/>
    <n v="66"/>
    <n v="86"/>
    <n v="78"/>
    <n v="53"/>
    <n v="61"/>
    <n v="74"/>
    <n v="40"/>
    <n v="40"/>
    <n v="40"/>
    <n v="40"/>
    <n v="40"/>
    <n v="1"/>
    <n v="1"/>
    <n v="7"/>
    <n v="1"/>
  </r>
  <r>
    <n v="126"/>
    <s v="H. ZIYECH"/>
    <x v="4"/>
    <x v="1"/>
    <x v="24"/>
    <x v="7"/>
    <s v="摩洛哥"/>
    <n v="183"/>
    <n v="68"/>
    <n v="26"/>
    <s v="左脚"/>
    <n v="85"/>
    <n v="29"/>
    <x v="7"/>
    <n v="83"/>
    <n v="88"/>
    <n v="86"/>
    <n v="91"/>
    <n v="88"/>
    <n v="92"/>
    <n v="82"/>
    <n v="69"/>
    <n v="87"/>
    <n v="89"/>
    <n v="85"/>
    <n v="85"/>
    <n v="88"/>
    <n v="75"/>
    <n v="76"/>
    <n v="85"/>
    <n v="87"/>
    <n v="69"/>
    <n v="73"/>
    <n v="83"/>
    <n v="40"/>
    <n v="40"/>
    <n v="40"/>
    <n v="40"/>
    <n v="40"/>
    <n v="2"/>
    <n v="2"/>
    <n v="6"/>
    <n v="3"/>
  </r>
  <r>
    <n v="127"/>
    <s v="J. PICKFORD"/>
    <x v="5"/>
    <x v="2"/>
    <x v="25"/>
    <x v="3"/>
    <s v="英格兰"/>
    <n v="185"/>
    <n v="77"/>
    <n v="25"/>
    <s v="左脚"/>
    <n v="85"/>
    <n v="32"/>
    <x v="7"/>
    <n v="49"/>
    <n v="65"/>
    <n v="48"/>
    <n v="51"/>
    <n v="65"/>
    <n v="71"/>
    <n v="47"/>
    <n v="65"/>
    <n v="65"/>
    <n v="53"/>
    <n v="69"/>
    <n v="70"/>
    <n v="85"/>
    <n v="90"/>
    <n v="86"/>
    <n v="80"/>
    <n v="66"/>
    <n v="51"/>
    <n v="55"/>
    <n v="77"/>
    <n v="94"/>
    <n v="94"/>
    <n v="99"/>
    <n v="99"/>
    <n v="96"/>
    <n v="2"/>
    <n v="3"/>
    <n v="6"/>
    <n v="2"/>
  </r>
  <r>
    <n v="128"/>
    <s v="H. LLORIS"/>
    <x v="5"/>
    <x v="1"/>
    <x v="7"/>
    <x v="3"/>
    <s v="法国"/>
    <n v="188"/>
    <n v="78"/>
    <n v="33"/>
    <s v="左脚"/>
    <n v="87"/>
    <n v="23"/>
    <x v="8"/>
    <n v="44"/>
    <n v="65"/>
    <n v="48"/>
    <n v="50"/>
    <n v="65"/>
    <n v="70"/>
    <n v="44"/>
    <n v="70"/>
    <n v="65"/>
    <n v="47"/>
    <n v="66"/>
    <n v="59"/>
    <n v="84"/>
    <n v="86"/>
    <n v="86"/>
    <n v="70"/>
    <n v="65"/>
    <n v="51"/>
    <n v="53"/>
    <n v="56"/>
    <n v="97"/>
    <n v="95"/>
    <n v="83"/>
    <n v="99"/>
    <n v="99"/>
    <n v="1"/>
    <n v="1"/>
    <n v="6"/>
    <n v="2"/>
  </r>
  <r>
    <n v="129"/>
    <s v="B. LENO"/>
    <x v="5"/>
    <x v="2"/>
    <x v="11"/>
    <x v="3"/>
    <s v="德国"/>
    <n v="189"/>
    <n v="82"/>
    <n v="27"/>
    <s v="右脚"/>
    <n v="86"/>
    <n v="27"/>
    <x v="8"/>
    <n v="44"/>
    <n v="65"/>
    <n v="50"/>
    <n v="57"/>
    <n v="69"/>
    <n v="65"/>
    <n v="46"/>
    <n v="63"/>
    <n v="64"/>
    <n v="44"/>
    <n v="69"/>
    <n v="67"/>
    <n v="87"/>
    <n v="88"/>
    <n v="83"/>
    <n v="63"/>
    <n v="65"/>
    <n v="52"/>
    <n v="49"/>
    <n v="53"/>
    <n v="98"/>
    <n v="94"/>
    <n v="91"/>
    <n v="99"/>
    <n v="97"/>
    <n v="2"/>
    <n v="3"/>
    <n v="6"/>
    <n v="3"/>
  </r>
  <r>
    <n v="130"/>
    <s v="DAVID LUIZ"/>
    <x v="3"/>
    <x v="2"/>
    <x v="11"/>
    <x v="3"/>
    <s v="巴西"/>
    <n v="189"/>
    <n v="84"/>
    <n v="32"/>
    <s v="右脚"/>
    <n v="85"/>
    <n v="25"/>
    <x v="8"/>
    <n v="75"/>
    <n v="83"/>
    <n v="78"/>
    <n v="79"/>
    <n v="87"/>
    <n v="84"/>
    <n v="74"/>
    <n v="90"/>
    <n v="80"/>
    <n v="75"/>
    <n v="79"/>
    <n v="74"/>
    <n v="86"/>
    <n v="91"/>
    <n v="87"/>
    <n v="69"/>
    <n v="82"/>
    <n v="84"/>
    <n v="92"/>
    <n v="92"/>
    <n v="40"/>
    <n v="40"/>
    <n v="40"/>
    <n v="40"/>
    <n v="40"/>
    <n v="3"/>
    <n v="3"/>
    <n v="6"/>
    <n v="2"/>
  </r>
  <r>
    <m/>
    <m/>
    <x v="12"/>
    <x v="4"/>
    <x v="26"/>
    <x v="8"/>
    <m/>
    <m/>
    <m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2">
  <r>
    <n v="1"/>
    <s v="C. RONALDO"/>
    <x v="0"/>
    <x v="0"/>
    <x v="0"/>
    <x v="0"/>
    <s v="葡萄牙"/>
    <n v="187"/>
    <n v="83"/>
    <n v="34"/>
    <s v="右脚"/>
    <x v="0"/>
    <n v="19"/>
    <n v="97"/>
    <n v="93"/>
    <n v="91"/>
    <n v="89"/>
    <n v="88"/>
    <n v="83"/>
    <n v="80"/>
    <n v="91"/>
    <n v="93"/>
    <n v="82"/>
    <n v="83"/>
    <n v="88"/>
    <n v="88"/>
    <n v="94"/>
    <n v="97"/>
    <n v="86"/>
    <n v="84"/>
    <n v="84"/>
    <n v="49"/>
    <n v="55"/>
    <n v="67"/>
    <n v="40"/>
    <n v="40"/>
    <n v="40"/>
    <n v="40"/>
    <n v="40"/>
    <n v="4"/>
    <n v="3"/>
    <n v="7"/>
    <n v="3"/>
  </r>
  <r>
    <n v="2"/>
    <s v="L. MESSI"/>
    <x v="1"/>
    <x v="1"/>
    <x v="1"/>
    <x v="1"/>
    <s v="阿根廷"/>
    <n v="170"/>
    <n v="72"/>
    <n v="32"/>
    <s v="左脚"/>
    <x v="0"/>
    <n v="19"/>
    <n v="98"/>
    <n v="95"/>
    <n v="97"/>
    <n v="95"/>
    <n v="96"/>
    <n v="88"/>
    <n v="85"/>
    <n v="95"/>
    <n v="65"/>
    <n v="93"/>
    <n v="90"/>
    <n v="86"/>
    <n v="92"/>
    <n v="81"/>
    <n v="65"/>
    <n v="70"/>
    <n v="93"/>
    <n v="84"/>
    <n v="45"/>
    <n v="50"/>
    <n v="59"/>
    <n v="40"/>
    <n v="40"/>
    <n v="40"/>
    <n v="40"/>
    <n v="40"/>
    <n v="1"/>
    <n v="3"/>
    <n v="7"/>
    <n v="3"/>
  </r>
  <r>
    <n v="3"/>
    <s v="NEYMAR"/>
    <x v="0"/>
    <x v="1"/>
    <x v="2"/>
    <x v="2"/>
    <s v="巴西"/>
    <n v="175"/>
    <n v="68"/>
    <n v="27"/>
    <s v="右脚"/>
    <x v="1"/>
    <n v="23"/>
    <n v="97"/>
    <n v="88"/>
    <n v="91"/>
    <n v="96"/>
    <n v="92"/>
    <n v="86"/>
    <n v="84"/>
    <n v="86"/>
    <n v="67"/>
    <n v="90"/>
    <n v="89"/>
    <n v="89"/>
    <n v="93"/>
    <n v="80"/>
    <n v="66"/>
    <n v="63"/>
    <n v="91"/>
    <n v="82"/>
    <n v="48"/>
    <n v="49"/>
    <n v="58"/>
    <n v="40"/>
    <n v="40"/>
    <n v="40"/>
    <n v="40"/>
    <n v="40"/>
    <n v="3"/>
    <n v="4"/>
    <n v="6"/>
    <n v="1"/>
  </r>
  <r>
    <n v="4"/>
    <s v="S. AGÜERO"/>
    <x v="2"/>
    <x v="1"/>
    <x v="3"/>
    <x v="3"/>
    <s v="阿根廷"/>
    <n v="173"/>
    <n v="70"/>
    <n v="31"/>
    <s v="右脚"/>
    <x v="2"/>
    <n v="21"/>
    <n v="97"/>
    <n v="93"/>
    <n v="88"/>
    <n v="88"/>
    <n v="86"/>
    <n v="78"/>
    <n v="69"/>
    <n v="93"/>
    <n v="78"/>
    <n v="73"/>
    <n v="80"/>
    <n v="84"/>
    <n v="88"/>
    <n v="86"/>
    <n v="83"/>
    <n v="74"/>
    <n v="88"/>
    <n v="79"/>
    <n v="50"/>
    <n v="52"/>
    <n v="70"/>
    <n v="40"/>
    <n v="40"/>
    <n v="40"/>
    <n v="40"/>
    <n v="40"/>
    <n v="2"/>
    <n v="3"/>
    <n v="7"/>
    <n v="2"/>
  </r>
  <r>
    <n v="5"/>
    <s v="L. SUÁREZ"/>
    <x v="2"/>
    <x v="1"/>
    <x v="1"/>
    <x v="1"/>
    <s v="乌拉圭"/>
    <n v="182"/>
    <n v="86"/>
    <n v="32"/>
    <s v="右脚"/>
    <x v="2"/>
    <n v="21"/>
    <n v="96"/>
    <n v="91"/>
    <n v="85"/>
    <n v="83"/>
    <n v="84"/>
    <n v="80"/>
    <n v="76"/>
    <n v="91"/>
    <n v="78"/>
    <n v="82"/>
    <n v="84"/>
    <n v="79"/>
    <n v="84"/>
    <n v="86"/>
    <n v="75"/>
    <n v="87"/>
    <n v="89"/>
    <n v="82"/>
    <n v="60"/>
    <n v="58"/>
    <n v="90"/>
    <n v="40"/>
    <n v="40"/>
    <n v="40"/>
    <n v="40"/>
    <n v="40"/>
    <n v="3"/>
    <n v="3"/>
    <n v="6"/>
    <n v="2"/>
  </r>
  <r>
    <n v="6"/>
    <s v="E. HAZARD"/>
    <x v="0"/>
    <x v="1"/>
    <x v="4"/>
    <x v="1"/>
    <s v="比利时"/>
    <n v="173"/>
    <n v="76"/>
    <n v="28"/>
    <s v="右脚"/>
    <x v="2"/>
    <n v="21"/>
    <n v="96"/>
    <n v="86"/>
    <n v="92"/>
    <n v="96"/>
    <n v="93"/>
    <n v="86"/>
    <n v="80"/>
    <n v="85"/>
    <n v="60"/>
    <n v="78"/>
    <n v="83"/>
    <n v="89"/>
    <n v="95"/>
    <n v="81"/>
    <n v="58"/>
    <n v="70"/>
    <n v="95"/>
    <n v="80"/>
    <n v="52"/>
    <n v="47"/>
    <n v="64"/>
    <n v="40"/>
    <n v="40"/>
    <n v="40"/>
    <n v="40"/>
    <n v="40"/>
    <n v="3"/>
    <n v="4"/>
    <n v="8"/>
    <n v="2"/>
  </r>
  <r>
    <n v="7"/>
    <s v="V. VAN DIJK"/>
    <x v="3"/>
    <x v="1"/>
    <x v="5"/>
    <x v="3"/>
    <s v="荷兰"/>
    <n v="193"/>
    <n v="92"/>
    <n v="28"/>
    <s v="右脚"/>
    <x v="2"/>
    <n v="21"/>
    <n v="96"/>
    <n v="62"/>
    <n v="76"/>
    <n v="75"/>
    <n v="80"/>
    <n v="82"/>
    <n v="81"/>
    <n v="62"/>
    <n v="92"/>
    <n v="76"/>
    <n v="70"/>
    <n v="79"/>
    <n v="74"/>
    <n v="85"/>
    <n v="89"/>
    <n v="94"/>
    <n v="65"/>
    <n v="85"/>
    <n v="95"/>
    <n v="92"/>
    <n v="88"/>
    <n v="40"/>
    <n v="40"/>
    <n v="40"/>
    <n v="40"/>
    <n v="40"/>
    <n v="2"/>
    <n v="2"/>
    <n v="8"/>
    <n v="3"/>
  </r>
  <r>
    <n v="8"/>
    <s v="SERGIO RAMOS"/>
    <x v="3"/>
    <x v="1"/>
    <x v="4"/>
    <x v="1"/>
    <s v="西班牙"/>
    <n v="184"/>
    <n v="82"/>
    <n v="33"/>
    <s v="右脚"/>
    <x v="3"/>
    <n v="21"/>
    <n v="94"/>
    <n v="65"/>
    <n v="77"/>
    <n v="74"/>
    <n v="75"/>
    <n v="76"/>
    <n v="80"/>
    <n v="73"/>
    <n v="94"/>
    <n v="66"/>
    <n v="71"/>
    <n v="78"/>
    <n v="75"/>
    <n v="76"/>
    <n v="94"/>
    <n v="85"/>
    <n v="80"/>
    <n v="85"/>
    <n v="87"/>
    <n v="90"/>
    <n v="91"/>
    <n v="40"/>
    <n v="40"/>
    <n v="40"/>
    <n v="40"/>
    <n v="40"/>
    <n v="2"/>
    <n v="3"/>
    <n v="7"/>
    <n v="3"/>
  </r>
  <r>
    <n v="9"/>
    <s v="PIQUÉ"/>
    <x v="3"/>
    <x v="1"/>
    <x v="1"/>
    <x v="1"/>
    <s v="西班牙"/>
    <n v="194"/>
    <n v="85"/>
    <n v="32"/>
    <s v="右脚"/>
    <x v="3"/>
    <n v="22"/>
    <n v="95"/>
    <n v="66"/>
    <n v="79"/>
    <n v="73"/>
    <n v="80"/>
    <n v="85"/>
    <n v="84"/>
    <n v="69"/>
    <n v="93"/>
    <n v="68"/>
    <n v="66"/>
    <n v="76"/>
    <n v="71"/>
    <n v="81"/>
    <n v="87"/>
    <n v="90"/>
    <n v="72"/>
    <n v="88"/>
    <n v="94"/>
    <n v="92"/>
    <n v="83"/>
    <n v="40"/>
    <n v="40"/>
    <n v="40"/>
    <n v="40"/>
    <n v="40"/>
    <n v="2"/>
    <n v="2"/>
    <n v="7"/>
    <n v="3"/>
  </r>
  <r>
    <n v="10"/>
    <s v="R. LEWANDOWSKI"/>
    <x v="2"/>
    <x v="1"/>
    <x v="6"/>
    <x v="4"/>
    <s v="波兰"/>
    <n v="185"/>
    <n v="79"/>
    <n v="31"/>
    <s v="右脚"/>
    <x v="3"/>
    <n v="22"/>
    <n v="96"/>
    <n v="93"/>
    <n v="90"/>
    <n v="84"/>
    <n v="73"/>
    <n v="73"/>
    <n v="68"/>
    <n v="92"/>
    <n v="88"/>
    <n v="77"/>
    <n v="75"/>
    <n v="82"/>
    <n v="80"/>
    <n v="87"/>
    <n v="88"/>
    <n v="84"/>
    <n v="79"/>
    <n v="79"/>
    <n v="53"/>
    <n v="50"/>
    <n v="63"/>
    <n v="40"/>
    <n v="40"/>
    <n v="40"/>
    <n v="40"/>
    <n v="40"/>
    <n v="3"/>
    <n v="3"/>
    <n v="7"/>
    <n v="3"/>
  </r>
  <r>
    <n v="11"/>
    <s v="DAVID DE GEA"/>
    <x v="4"/>
    <x v="0"/>
    <x v="7"/>
    <x v="3"/>
    <s v="西班牙"/>
    <n v="193"/>
    <n v="82"/>
    <n v="29"/>
    <s v="右脚"/>
    <x v="3"/>
    <n v="22"/>
    <n v="93"/>
    <n v="42"/>
    <n v="65"/>
    <n v="43"/>
    <n v="46"/>
    <n v="70"/>
    <n v="70"/>
    <n v="43"/>
    <n v="70"/>
    <n v="65"/>
    <n v="51"/>
    <n v="68"/>
    <n v="67"/>
    <n v="71"/>
    <n v="82"/>
    <n v="82"/>
    <n v="63"/>
    <n v="65"/>
    <n v="43"/>
    <n v="43"/>
    <n v="47"/>
    <n v="96"/>
    <n v="94"/>
    <n v="93"/>
    <n v="98"/>
    <n v="97"/>
    <n v="2"/>
    <n v="3"/>
    <n v="6"/>
    <n v="3"/>
  </r>
  <r>
    <n v="12"/>
    <s v="A. GRIEZMANN"/>
    <x v="2"/>
    <x v="1"/>
    <x v="1"/>
    <x v="1"/>
    <s v="法国"/>
    <n v="176"/>
    <n v="73"/>
    <n v="28"/>
    <s v="左脚"/>
    <x v="3"/>
    <n v="22"/>
    <n v="94"/>
    <n v="90"/>
    <n v="87"/>
    <n v="83"/>
    <n v="81"/>
    <n v="84"/>
    <n v="80"/>
    <n v="88"/>
    <n v="74"/>
    <n v="81"/>
    <n v="85"/>
    <n v="86"/>
    <n v="89"/>
    <n v="92"/>
    <n v="81"/>
    <n v="72"/>
    <n v="87"/>
    <n v="83"/>
    <n v="55"/>
    <n v="65"/>
    <n v="68"/>
    <n v="40"/>
    <n v="40"/>
    <n v="40"/>
    <n v="40"/>
    <n v="40"/>
    <n v="1"/>
    <n v="1"/>
    <n v="6"/>
    <n v="3"/>
  </r>
  <r>
    <n v="13"/>
    <s v="J. OBLAK"/>
    <x v="4"/>
    <x v="1"/>
    <x v="8"/>
    <x v="1"/>
    <s v="斯洛文尼亚"/>
    <n v="188"/>
    <n v="87"/>
    <n v="26"/>
    <s v="右脚"/>
    <x v="3"/>
    <n v="25"/>
    <n v="94"/>
    <n v="40"/>
    <n v="65"/>
    <n v="54"/>
    <n v="46"/>
    <n v="65"/>
    <n v="66"/>
    <n v="40"/>
    <n v="68"/>
    <n v="65"/>
    <n v="57"/>
    <n v="65"/>
    <n v="61"/>
    <n v="84"/>
    <n v="86"/>
    <n v="87"/>
    <n v="70"/>
    <n v="65"/>
    <n v="54"/>
    <n v="58"/>
    <n v="54"/>
    <n v="97"/>
    <n v="95"/>
    <n v="92"/>
    <n v="97"/>
    <n v="95"/>
    <n v="1"/>
    <n v="1"/>
    <n v="7"/>
    <n v="3"/>
  </r>
  <r>
    <n v="14"/>
    <s v="K. DE BRUYNE"/>
    <x v="5"/>
    <x v="1"/>
    <x v="3"/>
    <x v="3"/>
    <s v="比利时"/>
    <n v="181"/>
    <n v="68"/>
    <n v="28"/>
    <s v="右脚"/>
    <x v="3"/>
    <n v="22"/>
    <n v="95"/>
    <n v="86"/>
    <n v="91"/>
    <n v="87"/>
    <n v="90"/>
    <n v="92"/>
    <n v="92"/>
    <n v="84"/>
    <n v="62"/>
    <n v="84"/>
    <n v="80"/>
    <n v="78"/>
    <n v="79"/>
    <n v="87"/>
    <n v="65"/>
    <n v="74"/>
    <n v="81"/>
    <n v="87"/>
    <n v="51"/>
    <n v="53"/>
    <n v="56"/>
    <n v="40"/>
    <n v="40"/>
    <n v="40"/>
    <n v="40"/>
    <n v="40"/>
    <n v="3"/>
    <n v="4"/>
    <n v="6"/>
    <n v="2"/>
  </r>
  <r>
    <n v="15"/>
    <s v="H. KANE"/>
    <x v="2"/>
    <x v="1"/>
    <x v="9"/>
    <x v="3"/>
    <s v="英格兰"/>
    <n v="188"/>
    <n v="76"/>
    <n v="26"/>
    <s v="右脚"/>
    <x v="3"/>
    <n v="25"/>
    <n v="95"/>
    <n v="93"/>
    <n v="83"/>
    <n v="80"/>
    <n v="79"/>
    <n v="80"/>
    <n v="81"/>
    <n v="93"/>
    <n v="86"/>
    <n v="75"/>
    <n v="75"/>
    <n v="78"/>
    <n v="77"/>
    <n v="87"/>
    <n v="78"/>
    <n v="86"/>
    <n v="70"/>
    <n v="88"/>
    <n v="55"/>
    <n v="56"/>
    <n v="75"/>
    <n v="40"/>
    <n v="40"/>
    <n v="40"/>
    <n v="40"/>
    <n v="40"/>
    <n v="2"/>
    <n v="3"/>
    <n v="7"/>
    <n v="3"/>
  </r>
  <r>
    <n v="16"/>
    <s v="M. SALAH"/>
    <x v="1"/>
    <x v="1"/>
    <x v="5"/>
    <x v="3"/>
    <s v="埃及"/>
    <n v="175"/>
    <n v="71"/>
    <n v="27"/>
    <s v="左脚"/>
    <x v="3"/>
    <n v="24"/>
    <n v="95"/>
    <n v="88"/>
    <n v="89"/>
    <n v="88"/>
    <n v="90"/>
    <n v="80"/>
    <n v="78"/>
    <n v="86"/>
    <n v="61"/>
    <n v="75"/>
    <n v="85"/>
    <n v="92"/>
    <n v="95"/>
    <n v="78"/>
    <n v="68"/>
    <n v="69"/>
    <n v="90"/>
    <n v="84"/>
    <n v="50"/>
    <n v="51"/>
    <n v="82"/>
    <n v="40"/>
    <n v="40"/>
    <n v="40"/>
    <n v="40"/>
    <n v="40"/>
    <n v="2"/>
    <n v="2"/>
    <n v="7"/>
    <n v="2"/>
  </r>
  <r>
    <n v="17"/>
    <s v="ALISSON"/>
    <x v="4"/>
    <x v="1"/>
    <x v="5"/>
    <x v="3"/>
    <s v="巴西"/>
    <n v="191"/>
    <n v="91"/>
    <n v="27"/>
    <s v="右脚"/>
    <x v="3"/>
    <n v="24"/>
    <n v="94"/>
    <n v="40"/>
    <n v="68"/>
    <n v="65"/>
    <n v="67"/>
    <n v="69"/>
    <n v="72"/>
    <n v="43"/>
    <n v="70"/>
    <n v="65"/>
    <n v="64"/>
    <n v="65"/>
    <n v="68"/>
    <n v="86"/>
    <n v="88"/>
    <n v="87"/>
    <n v="68"/>
    <n v="65"/>
    <n v="66"/>
    <n v="56"/>
    <n v="50"/>
    <n v="97"/>
    <n v="95"/>
    <n v="94"/>
    <n v="97"/>
    <n v="94"/>
    <n v="2"/>
    <n v="2"/>
    <n v="6"/>
    <n v="3"/>
  </r>
  <r>
    <n v="18"/>
    <s v="K. MBAPPÉ"/>
    <x v="2"/>
    <x v="1"/>
    <x v="2"/>
    <x v="2"/>
    <s v="法国"/>
    <n v="178"/>
    <n v="73"/>
    <n v="21"/>
    <s v="右脚"/>
    <x v="3"/>
    <n v="38"/>
    <n v="97"/>
    <n v="88"/>
    <n v="89"/>
    <n v="92"/>
    <n v="89"/>
    <n v="80"/>
    <n v="68"/>
    <n v="87"/>
    <n v="75"/>
    <n v="70"/>
    <n v="75"/>
    <n v="96"/>
    <n v="97"/>
    <n v="80"/>
    <n v="85"/>
    <n v="69"/>
    <n v="87"/>
    <n v="82"/>
    <n v="60"/>
    <n v="55"/>
    <n v="58"/>
    <n v="40"/>
    <n v="40"/>
    <n v="40"/>
    <n v="40"/>
    <n v="40"/>
    <n v="3"/>
    <n v="3"/>
    <n v="6"/>
    <n v="2"/>
  </r>
  <r>
    <n v="19"/>
    <s v="M. NEUER"/>
    <x v="4"/>
    <x v="0"/>
    <x v="6"/>
    <x v="4"/>
    <s v="德国"/>
    <n v="193"/>
    <n v="92"/>
    <n v="33"/>
    <s v="右脚"/>
    <x v="4"/>
    <n v="22"/>
    <n v="93"/>
    <n v="43"/>
    <n v="68"/>
    <n v="57"/>
    <n v="52"/>
    <n v="66"/>
    <n v="75"/>
    <n v="41"/>
    <n v="70"/>
    <n v="61"/>
    <n v="57"/>
    <n v="61"/>
    <n v="56"/>
    <n v="86"/>
    <n v="85"/>
    <n v="88"/>
    <n v="67"/>
    <n v="68"/>
    <n v="60"/>
    <n v="51"/>
    <n v="50"/>
    <n v="94"/>
    <n v="91"/>
    <n v="93"/>
    <n v="97"/>
    <n v="96"/>
    <n v="2"/>
    <n v="3"/>
    <n v="7"/>
    <n v="2"/>
  </r>
  <r>
    <n v="20"/>
    <s v="L. MODRIĆ"/>
    <x v="6"/>
    <x v="1"/>
    <x v="4"/>
    <x v="1"/>
    <s v="克罗地亚"/>
    <n v="172"/>
    <n v="66"/>
    <n v="34"/>
    <s v="右脚"/>
    <x v="4"/>
    <n v="21"/>
    <n v="94"/>
    <n v="77"/>
    <n v="92"/>
    <n v="89"/>
    <n v="86"/>
    <n v="94"/>
    <n v="89"/>
    <n v="75"/>
    <n v="60"/>
    <n v="79"/>
    <n v="82"/>
    <n v="77"/>
    <n v="85"/>
    <n v="79"/>
    <n v="62"/>
    <n v="60"/>
    <n v="91"/>
    <n v="83"/>
    <n v="71"/>
    <n v="77"/>
    <n v="70"/>
    <n v="40"/>
    <n v="40"/>
    <n v="40"/>
    <n v="40"/>
    <n v="40"/>
    <n v="2"/>
    <n v="3"/>
    <n v="7"/>
    <n v="2"/>
  </r>
  <r>
    <n v="21"/>
    <s v="BUSQUETS"/>
    <x v="7"/>
    <x v="1"/>
    <x v="1"/>
    <x v="1"/>
    <s v="西班牙"/>
    <n v="189"/>
    <n v="76"/>
    <n v="31"/>
    <s v="右脚"/>
    <x v="4"/>
    <n v="23"/>
    <n v="94"/>
    <n v="72"/>
    <n v="86"/>
    <n v="81"/>
    <n v="90"/>
    <n v="92"/>
    <n v="88"/>
    <n v="62"/>
    <n v="77"/>
    <n v="66"/>
    <n v="68"/>
    <n v="70"/>
    <n v="65"/>
    <n v="73"/>
    <n v="78"/>
    <n v="83"/>
    <n v="82"/>
    <n v="87"/>
    <n v="90"/>
    <n v="87"/>
    <n v="83"/>
    <n v="40"/>
    <n v="40"/>
    <n v="40"/>
    <n v="40"/>
    <n v="40"/>
    <n v="2"/>
    <n v="2"/>
    <n v="7"/>
    <n v="2"/>
  </r>
  <r>
    <n v="22"/>
    <s v="R. STERLING"/>
    <x v="0"/>
    <x v="1"/>
    <x v="3"/>
    <x v="3"/>
    <s v="英格兰"/>
    <n v="170"/>
    <n v="69"/>
    <n v="25"/>
    <s v="右脚"/>
    <x v="4"/>
    <n v="29"/>
    <n v="95"/>
    <n v="88"/>
    <n v="86"/>
    <n v="88"/>
    <n v="93"/>
    <n v="83"/>
    <n v="78"/>
    <n v="82"/>
    <n v="60"/>
    <n v="67"/>
    <n v="75"/>
    <n v="93"/>
    <n v="96"/>
    <n v="77"/>
    <n v="65"/>
    <n v="65"/>
    <n v="92"/>
    <n v="82"/>
    <n v="57"/>
    <n v="59"/>
    <n v="58"/>
    <n v="40"/>
    <n v="40"/>
    <n v="40"/>
    <n v="40"/>
    <n v="40"/>
    <n v="2"/>
    <n v="2"/>
    <n v="7"/>
    <n v="2"/>
  </r>
  <r>
    <n v="23"/>
    <s v="EDERSON"/>
    <x v="4"/>
    <x v="1"/>
    <x v="3"/>
    <x v="3"/>
    <s v="巴西"/>
    <n v="188"/>
    <n v="86"/>
    <n v="26"/>
    <s v="左脚"/>
    <x v="4"/>
    <n v="26"/>
    <n v="94"/>
    <n v="40"/>
    <n v="72"/>
    <n v="71"/>
    <n v="79"/>
    <n v="74"/>
    <n v="80"/>
    <n v="44"/>
    <n v="60"/>
    <n v="60"/>
    <n v="65"/>
    <n v="70"/>
    <n v="72"/>
    <n v="89"/>
    <n v="86"/>
    <n v="84"/>
    <n v="70"/>
    <n v="60"/>
    <n v="62"/>
    <n v="45"/>
    <n v="59"/>
    <n v="94"/>
    <n v="95"/>
    <n v="97"/>
    <n v="96"/>
    <n v="93"/>
    <n v="2"/>
    <n v="2"/>
    <n v="7"/>
    <n v="3"/>
  </r>
  <r>
    <n v="24"/>
    <s v="S. MANÉ"/>
    <x v="0"/>
    <x v="1"/>
    <x v="5"/>
    <x v="3"/>
    <s v="塞内加尔"/>
    <n v="175"/>
    <n v="69"/>
    <n v="27"/>
    <s v="右脚"/>
    <x v="4"/>
    <n v="25"/>
    <n v="95"/>
    <n v="86"/>
    <n v="89"/>
    <n v="89"/>
    <n v="90"/>
    <n v="75"/>
    <n v="72"/>
    <n v="85"/>
    <n v="74"/>
    <n v="67"/>
    <n v="73"/>
    <n v="94"/>
    <n v="95"/>
    <n v="81"/>
    <n v="80"/>
    <n v="70"/>
    <n v="84"/>
    <n v="85"/>
    <n v="50"/>
    <n v="55"/>
    <n v="86"/>
    <n v="40"/>
    <n v="40"/>
    <n v="40"/>
    <n v="40"/>
    <n v="40"/>
    <n v="2"/>
    <n v="3"/>
    <n v="7"/>
    <n v="3"/>
  </r>
  <r>
    <n v="25"/>
    <s v="M. TER STEGEN"/>
    <x v="4"/>
    <x v="0"/>
    <x v="1"/>
    <x v="1"/>
    <s v="德国"/>
    <n v="187"/>
    <n v="85"/>
    <n v="27"/>
    <s v="右脚"/>
    <x v="4"/>
    <n v="25"/>
    <n v="94"/>
    <n v="43"/>
    <n v="68"/>
    <n v="66"/>
    <n v="69"/>
    <n v="75"/>
    <n v="77"/>
    <n v="46"/>
    <n v="61"/>
    <n v="60"/>
    <n v="63"/>
    <n v="65"/>
    <n v="63"/>
    <n v="85"/>
    <n v="85"/>
    <n v="82"/>
    <n v="68"/>
    <n v="68"/>
    <n v="57"/>
    <n v="53"/>
    <n v="52"/>
    <n v="96"/>
    <n v="94"/>
    <n v="95"/>
    <n v="97"/>
    <n v="95"/>
    <n v="2"/>
    <n v="3"/>
    <n v="8"/>
    <n v="3"/>
  </r>
  <r>
    <n v="26"/>
    <s v="K. BENZEMA"/>
    <x v="2"/>
    <x v="2"/>
    <x v="4"/>
    <x v="1"/>
    <s v="法国"/>
    <n v="185"/>
    <n v="81"/>
    <n v="32"/>
    <s v="右脚"/>
    <x v="5"/>
    <n v="23"/>
    <n v="93"/>
    <n v="86"/>
    <n v="92"/>
    <n v="86"/>
    <n v="88"/>
    <n v="87"/>
    <n v="60"/>
    <n v="87"/>
    <n v="73"/>
    <n v="68"/>
    <n v="77"/>
    <n v="78"/>
    <n v="83"/>
    <n v="87"/>
    <n v="74"/>
    <n v="84"/>
    <n v="77"/>
    <n v="75"/>
    <n v="56"/>
    <n v="54"/>
    <n v="72"/>
    <n v="40"/>
    <n v="40"/>
    <n v="40"/>
    <n v="40"/>
    <n v="40"/>
    <n v="2"/>
    <n v="2"/>
    <n v="6"/>
    <n v="1"/>
  </r>
  <r>
    <n v="27"/>
    <s v="DAVID SILVA"/>
    <x v="5"/>
    <x v="1"/>
    <x v="3"/>
    <x v="3"/>
    <s v="西班牙"/>
    <n v="173"/>
    <n v="67"/>
    <n v="33"/>
    <s v="左脚"/>
    <x v="5"/>
    <n v="23"/>
    <n v="94"/>
    <n v="87"/>
    <n v="94"/>
    <n v="88"/>
    <n v="91"/>
    <n v="95"/>
    <n v="86"/>
    <n v="76"/>
    <n v="64"/>
    <n v="79"/>
    <n v="85"/>
    <n v="70"/>
    <n v="75"/>
    <n v="74"/>
    <n v="70"/>
    <n v="65"/>
    <n v="94"/>
    <n v="80"/>
    <n v="62"/>
    <n v="59"/>
    <n v="62"/>
    <n v="40"/>
    <n v="40"/>
    <n v="40"/>
    <n v="40"/>
    <n v="40"/>
    <n v="1"/>
    <n v="2"/>
    <n v="6"/>
    <n v="2"/>
  </r>
  <r>
    <n v="28"/>
    <s v="E. CAVANI"/>
    <x v="2"/>
    <x v="0"/>
    <x v="2"/>
    <x v="2"/>
    <s v="乌拉圭"/>
    <n v="184"/>
    <n v="71"/>
    <n v="32"/>
    <s v="右脚"/>
    <x v="5"/>
    <n v="23"/>
    <n v="94"/>
    <n v="91"/>
    <n v="81"/>
    <n v="80"/>
    <n v="78"/>
    <n v="75"/>
    <n v="73"/>
    <n v="89"/>
    <n v="90"/>
    <n v="83"/>
    <n v="82"/>
    <n v="82"/>
    <n v="80"/>
    <n v="87"/>
    <n v="87"/>
    <n v="80"/>
    <n v="72"/>
    <n v="84"/>
    <n v="56"/>
    <n v="55"/>
    <n v="75"/>
    <n v="40"/>
    <n v="40"/>
    <n v="40"/>
    <n v="40"/>
    <n v="40"/>
    <n v="3"/>
    <n v="3"/>
    <n v="6"/>
    <n v="3"/>
  </r>
  <r>
    <n v="29"/>
    <s v="T. KROOS"/>
    <x v="6"/>
    <x v="1"/>
    <x v="4"/>
    <x v="1"/>
    <s v="德国"/>
    <n v="183"/>
    <n v="76"/>
    <n v="29"/>
    <s v="右脚"/>
    <x v="5"/>
    <n v="24"/>
    <n v="93"/>
    <n v="75"/>
    <n v="94"/>
    <n v="78"/>
    <n v="82"/>
    <n v="92"/>
    <n v="91"/>
    <n v="80"/>
    <n v="65"/>
    <n v="83"/>
    <n v="85"/>
    <n v="72"/>
    <n v="76"/>
    <n v="87"/>
    <n v="64"/>
    <n v="80"/>
    <n v="78"/>
    <n v="82"/>
    <n v="74"/>
    <n v="72"/>
    <n v="74"/>
    <n v="40"/>
    <n v="40"/>
    <n v="40"/>
    <n v="40"/>
    <n v="40"/>
    <n v="3"/>
    <n v="3"/>
    <n v="5"/>
    <n v="1"/>
  </r>
  <r>
    <n v="30"/>
    <s v="P. AUBAMEYANG"/>
    <x v="2"/>
    <x v="0"/>
    <x v="10"/>
    <x v="3"/>
    <s v="加蓬"/>
    <n v="187"/>
    <n v="80"/>
    <n v="30"/>
    <s v="右脚"/>
    <x v="5"/>
    <n v="24"/>
    <n v="93"/>
    <n v="90"/>
    <n v="81"/>
    <n v="83"/>
    <n v="82"/>
    <n v="76"/>
    <n v="76"/>
    <n v="88"/>
    <n v="80"/>
    <n v="70"/>
    <n v="83"/>
    <n v="96"/>
    <n v="94"/>
    <n v="83"/>
    <n v="80"/>
    <n v="75"/>
    <n v="72"/>
    <n v="79"/>
    <n v="50"/>
    <n v="51"/>
    <n v="55"/>
    <n v="40"/>
    <n v="40"/>
    <n v="40"/>
    <n v="40"/>
    <n v="40"/>
    <n v="2"/>
    <n v="3"/>
    <n v="6"/>
    <n v="3"/>
  </r>
  <r>
    <n v="31"/>
    <s v="C. ERIKSEN"/>
    <x v="5"/>
    <x v="1"/>
    <x v="9"/>
    <x v="3"/>
    <s v="丹麦"/>
    <n v="180"/>
    <n v="71"/>
    <n v="27"/>
    <s v="右脚"/>
    <x v="5"/>
    <n v="26"/>
    <n v="94"/>
    <n v="84"/>
    <n v="91"/>
    <n v="85"/>
    <n v="88"/>
    <n v="90"/>
    <n v="89"/>
    <n v="80"/>
    <n v="62"/>
    <n v="87"/>
    <n v="84"/>
    <n v="75"/>
    <n v="78"/>
    <n v="84"/>
    <n v="60"/>
    <n v="65"/>
    <n v="85"/>
    <n v="92"/>
    <n v="58"/>
    <n v="59"/>
    <n v="61"/>
    <n v="40"/>
    <n v="40"/>
    <n v="40"/>
    <n v="40"/>
    <n v="40"/>
    <n v="2"/>
    <n v="3"/>
    <n v="7"/>
    <n v="2"/>
  </r>
  <r>
    <n v="32"/>
    <s v="THIAGO A."/>
    <x v="6"/>
    <x v="1"/>
    <x v="6"/>
    <x v="4"/>
    <s v="西班牙"/>
    <n v="174"/>
    <n v="70"/>
    <n v="28"/>
    <s v="右脚"/>
    <x v="5"/>
    <n v="24"/>
    <n v="93"/>
    <n v="78"/>
    <n v="90"/>
    <n v="93"/>
    <n v="90"/>
    <n v="92"/>
    <n v="87"/>
    <n v="75"/>
    <n v="61"/>
    <n v="79"/>
    <n v="89"/>
    <n v="72"/>
    <n v="80"/>
    <n v="77"/>
    <n v="75"/>
    <n v="63"/>
    <n v="89"/>
    <n v="79"/>
    <n v="58"/>
    <n v="67"/>
    <n v="65"/>
    <n v="40"/>
    <n v="40"/>
    <n v="40"/>
    <n v="40"/>
    <n v="40"/>
    <n v="2"/>
    <n v="3"/>
    <n v="7"/>
    <n v="1"/>
  </r>
  <r>
    <n v="33"/>
    <s v="P. POGBA"/>
    <x v="6"/>
    <x v="1"/>
    <x v="7"/>
    <x v="3"/>
    <s v="法国"/>
    <n v="191"/>
    <n v="84"/>
    <n v="26"/>
    <s v="右脚"/>
    <x v="5"/>
    <n v="27"/>
    <n v="93"/>
    <n v="82"/>
    <n v="88"/>
    <n v="85"/>
    <n v="80"/>
    <n v="84"/>
    <n v="88"/>
    <n v="75"/>
    <n v="76"/>
    <n v="81"/>
    <n v="84"/>
    <n v="80"/>
    <n v="73"/>
    <n v="88"/>
    <n v="81"/>
    <n v="88"/>
    <n v="71"/>
    <n v="85"/>
    <n v="66"/>
    <n v="69"/>
    <n v="80"/>
    <n v="40"/>
    <n v="40"/>
    <n v="40"/>
    <n v="40"/>
    <n v="40"/>
    <n v="2"/>
    <n v="3"/>
    <n v="6"/>
    <n v="2"/>
  </r>
  <r>
    <n v="34"/>
    <s v="N. KANTÉ"/>
    <x v="6"/>
    <x v="1"/>
    <x v="11"/>
    <x v="3"/>
    <s v="法国"/>
    <n v="168"/>
    <n v="68"/>
    <n v="28"/>
    <s v="右脚"/>
    <x v="5"/>
    <n v="24"/>
    <n v="92"/>
    <n v="73"/>
    <n v="82"/>
    <n v="80"/>
    <n v="84"/>
    <n v="86"/>
    <n v="82"/>
    <n v="69"/>
    <n v="64"/>
    <n v="60"/>
    <n v="64"/>
    <n v="80"/>
    <n v="85"/>
    <n v="73"/>
    <n v="80"/>
    <n v="78"/>
    <n v="93"/>
    <n v="96"/>
    <n v="94"/>
    <n v="93"/>
    <n v="92"/>
    <n v="40"/>
    <n v="40"/>
    <n v="40"/>
    <n v="40"/>
    <n v="40"/>
    <n v="2"/>
    <n v="2"/>
    <n v="7"/>
    <n v="3"/>
  </r>
  <r>
    <n v="35"/>
    <s v="K. KOULIBALY"/>
    <x v="3"/>
    <x v="1"/>
    <x v="12"/>
    <x v="0"/>
    <s v="塞内加尔"/>
    <n v="195"/>
    <n v="89"/>
    <n v="28"/>
    <s v="右脚"/>
    <x v="5"/>
    <n v="24"/>
    <n v="93"/>
    <n v="62"/>
    <n v="74"/>
    <n v="73"/>
    <n v="64"/>
    <n v="75"/>
    <n v="69"/>
    <n v="63"/>
    <n v="88"/>
    <n v="60"/>
    <n v="54"/>
    <n v="88"/>
    <n v="78"/>
    <n v="68"/>
    <n v="87"/>
    <n v="95"/>
    <n v="71"/>
    <n v="79"/>
    <n v="92"/>
    <n v="91"/>
    <n v="90"/>
    <n v="40"/>
    <n v="40"/>
    <n v="40"/>
    <n v="40"/>
    <n v="40"/>
    <n v="2"/>
    <n v="2"/>
    <n v="6"/>
    <n v="3"/>
  </r>
  <r>
    <n v="36"/>
    <s v="BERNARDO SILVA"/>
    <x v="1"/>
    <x v="0"/>
    <x v="3"/>
    <x v="3"/>
    <s v="葡萄牙"/>
    <n v="173"/>
    <n v="64"/>
    <n v="25"/>
    <s v="左脚"/>
    <x v="5"/>
    <n v="30"/>
    <n v="95"/>
    <n v="84"/>
    <n v="92"/>
    <n v="93"/>
    <n v="92"/>
    <n v="86"/>
    <n v="86"/>
    <n v="80"/>
    <n v="61"/>
    <n v="72"/>
    <n v="82"/>
    <n v="80"/>
    <n v="87"/>
    <n v="75"/>
    <n v="70"/>
    <n v="60"/>
    <n v="90"/>
    <n v="87"/>
    <n v="53"/>
    <n v="55"/>
    <n v="65"/>
    <n v="40"/>
    <n v="40"/>
    <n v="40"/>
    <n v="40"/>
    <n v="40"/>
    <n v="1"/>
    <n v="2"/>
    <n v="7"/>
    <n v="3"/>
  </r>
  <r>
    <n v="37"/>
    <s v="H. LLORIS"/>
    <x v="4"/>
    <x v="0"/>
    <x v="9"/>
    <x v="3"/>
    <s v="法国"/>
    <n v="188"/>
    <n v="78"/>
    <n v="33"/>
    <s v="左脚"/>
    <x v="6"/>
    <n v="23"/>
    <n v="90"/>
    <n v="40"/>
    <n v="61"/>
    <n v="44"/>
    <n v="46"/>
    <n v="61"/>
    <n v="66"/>
    <n v="40"/>
    <n v="68"/>
    <n v="61"/>
    <n v="45"/>
    <n v="62"/>
    <n v="57"/>
    <n v="80"/>
    <n v="82"/>
    <n v="82"/>
    <n v="66"/>
    <n v="61"/>
    <n v="47"/>
    <n v="49"/>
    <n v="52"/>
    <n v="93"/>
    <n v="91"/>
    <n v="81"/>
    <n v="98"/>
    <n v="97"/>
    <n v="1"/>
    <n v="1"/>
    <n v="6"/>
    <n v="2"/>
  </r>
  <r>
    <n v="38"/>
    <s v="G. CHIELLINI"/>
    <x v="3"/>
    <x v="0"/>
    <x v="0"/>
    <x v="0"/>
    <s v="意大利"/>
    <n v="187"/>
    <n v="85"/>
    <n v="35"/>
    <s v="左脚"/>
    <x v="6"/>
    <n v="21"/>
    <n v="92"/>
    <n v="63"/>
    <n v="71"/>
    <n v="72"/>
    <n v="69"/>
    <n v="74"/>
    <n v="75"/>
    <n v="62"/>
    <n v="85"/>
    <n v="60"/>
    <n v="68"/>
    <n v="80"/>
    <n v="73"/>
    <n v="79"/>
    <n v="87"/>
    <n v="91"/>
    <n v="64"/>
    <n v="84"/>
    <n v="92"/>
    <n v="95"/>
    <n v="87"/>
    <n v="40"/>
    <n v="40"/>
    <n v="40"/>
    <n v="40"/>
    <n v="40"/>
    <n v="2"/>
    <n v="2"/>
    <n v="6"/>
    <n v="2"/>
  </r>
  <r>
    <n v="39"/>
    <s v="S. HANDANOVIČ"/>
    <x v="4"/>
    <x v="2"/>
    <x v="13"/>
    <x v="0"/>
    <s v="斯洛文尼亚"/>
    <n v="193"/>
    <n v="89"/>
    <n v="35"/>
    <s v="右脚"/>
    <x v="6"/>
    <n v="21"/>
    <n v="92"/>
    <n v="43"/>
    <n v="60"/>
    <n v="55"/>
    <n v="62"/>
    <n v="60"/>
    <n v="64"/>
    <n v="43"/>
    <n v="70"/>
    <n v="60"/>
    <n v="41"/>
    <n v="63"/>
    <n v="57"/>
    <n v="85"/>
    <n v="88"/>
    <n v="83"/>
    <n v="55"/>
    <n v="65"/>
    <n v="47"/>
    <n v="45"/>
    <n v="47"/>
    <n v="94"/>
    <n v="92"/>
    <n v="90"/>
    <n v="93"/>
    <n v="93"/>
    <n v="2"/>
    <n v="2"/>
    <n v="6"/>
    <n v="3"/>
  </r>
  <r>
    <n v="40"/>
    <s v="D. GODÍN"/>
    <x v="3"/>
    <x v="1"/>
    <x v="13"/>
    <x v="0"/>
    <s v="乌拉圭"/>
    <n v="187"/>
    <n v="78"/>
    <n v="33"/>
    <s v="右脚"/>
    <x v="6"/>
    <n v="23"/>
    <n v="93"/>
    <n v="64"/>
    <n v="70"/>
    <n v="67"/>
    <n v="78"/>
    <n v="76"/>
    <n v="75"/>
    <n v="64"/>
    <n v="94"/>
    <n v="65"/>
    <n v="63"/>
    <n v="72"/>
    <n v="68"/>
    <n v="77"/>
    <n v="85"/>
    <n v="88"/>
    <n v="66"/>
    <n v="85"/>
    <n v="93"/>
    <n v="90"/>
    <n v="96"/>
    <n v="40"/>
    <n v="40"/>
    <n v="40"/>
    <n v="40"/>
    <n v="40"/>
    <n v="1"/>
    <n v="1"/>
    <n v="7"/>
    <n v="2"/>
  </r>
  <r>
    <n v="41"/>
    <s v="G. BALE"/>
    <x v="1"/>
    <x v="2"/>
    <x v="4"/>
    <x v="1"/>
    <s v="威尔士"/>
    <n v="185"/>
    <n v="82"/>
    <n v="30"/>
    <s v="左脚"/>
    <x v="6"/>
    <n v="25"/>
    <n v="93"/>
    <n v="81"/>
    <n v="86"/>
    <n v="88"/>
    <n v="83"/>
    <n v="82"/>
    <n v="77"/>
    <n v="82"/>
    <n v="78"/>
    <n v="79"/>
    <n v="81"/>
    <n v="90"/>
    <n v="88"/>
    <n v="91"/>
    <n v="83"/>
    <n v="82"/>
    <n v="83"/>
    <n v="75"/>
    <n v="51"/>
    <n v="53"/>
    <n v="57"/>
    <n v="40"/>
    <n v="40"/>
    <n v="40"/>
    <n v="40"/>
    <n v="40"/>
    <n v="1"/>
    <n v="1"/>
    <n v="5"/>
    <n v="1"/>
  </r>
  <r>
    <n v="42"/>
    <s v="I. RAKITIĆ"/>
    <x v="6"/>
    <x v="2"/>
    <x v="1"/>
    <x v="1"/>
    <s v="克罗地亚"/>
    <n v="184"/>
    <n v="78"/>
    <n v="31"/>
    <s v="右脚"/>
    <x v="6"/>
    <n v="24"/>
    <n v="92"/>
    <n v="81"/>
    <n v="87"/>
    <n v="82"/>
    <n v="80"/>
    <n v="90"/>
    <n v="92"/>
    <n v="79"/>
    <n v="68"/>
    <n v="85"/>
    <n v="88"/>
    <n v="73"/>
    <n v="70"/>
    <n v="84"/>
    <n v="66"/>
    <n v="73"/>
    <n v="82"/>
    <n v="84"/>
    <n v="69"/>
    <n v="74"/>
    <n v="73"/>
    <n v="40"/>
    <n v="40"/>
    <n v="40"/>
    <n v="40"/>
    <n v="40"/>
    <n v="2"/>
    <n v="3"/>
    <n v="6"/>
    <n v="3"/>
  </r>
  <r>
    <n v="43"/>
    <s v="M. PJANIĆ"/>
    <x v="7"/>
    <x v="1"/>
    <x v="0"/>
    <x v="0"/>
    <s v="波黑"/>
    <n v="178"/>
    <n v="72"/>
    <n v="29"/>
    <s v="右脚"/>
    <x v="6"/>
    <n v="24"/>
    <n v="93"/>
    <n v="68"/>
    <n v="88"/>
    <n v="85"/>
    <n v="79"/>
    <n v="90"/>
    <n v="86"/>
    <n v="65"/>
    <n v="65"/>
    <n v="91"/>
    <n v="86"/>
    <n v="73"/>
    <n v="74"/>
    <n v="79"/>
    <n v="68"/>
    <n v="68"/>
    <n v="83"/>
    <n v="81"/>
    <n v="78"/>
    <n v="76"/>
    <n v="74"/>
    <n v="40"/>
    <n v="40"/>
    <n v="40"/>
    <n v="40"/>
    <n v="40"/>
    <n v="3"/>
    <n v="3"/>
    <n v="5"/>
    <n v="2"/>
  </r>
  <r>
    <n v="44"/>
    <s v="JORDI ALBA"/>
    <x v="8"/>
    <x v="2"/>
    <x v="1"/>
    <x v="1"/>
    <s v="西班牙"/>
    <n v="170"/>
    <n v="68"/>
    <n v="30"/>
    <s v="左脚"/>
    <x v="6"/>
    <n v="25"/>
    <n v="92"/>
    <n v="82"/>
    <n v="84"/>
    <n v="80"/>
    <n v="83"/>
    <n v="82"/>
    <n v="77"/>
    <n v="73"/>
    <n v="70"/>
    <n v="67"/>
    <n v="77"/>
    <n v="92"/>
    <n v="90"/>
    <n v="70"/>
    <n v="74"/>
    <n v="67"/>
    <n v="78"/>
    <n v="87"/>
    <n v="77"/>
    <n v="82"/>
    <n v="78"/>
    <n v="40"/>
    <n v="40"/>
    <n v="40"/>
    <n v="40"/>
    <n v="40"/>
    <n v="1"/>
    <n v="1"/>
    <n v="6"/>
    <n v="1"/>
  </r>
  <r>
    <n v="45"/>
    <s v="A. LACAZETTE"/>
    <x v="2"/>
    <x v="2"/>
    <x v="10"/>
    <x v="3"/>
    <s v="法国"/>
    <n v="176"/>
    <n v="77"/>
    <n v="28"/>
    <s v="右脚"/>
    <x v="6"/>
    <n v="25"/>
    <n v="92"/>
    <n v="86"/>
    <n v="87"/>
    <n v="85"/>
    <n v="87"/>
    <n v="79"/>
    <n v="68"/>
    <n v="87"/>
    <n v="74"/>
    <n v="72"/>
    <n v="76"/>
    <n v="86"/>
    <n v="83"/>
    <n v="85"/>
    <n v="75"/>
    <n v="74"/>
    <n v="85"/>
    <n v="79"/>
    <n v="46"/>
    <n v="49"/>
    <n v="70"/>
    <n v="40"/>
    <n v="40"/>
    <n v="40"/>
    <n v="40"/>
    <n v="40"/>
    <n v="2"/>
    <n v="3"/>
    <n v="5"/>
    <n v="2"/>
  </r>
  <r>
    <n v="46"/>
    <s v="P. COUTINHO"/>
    <x v="0"/>
    <x v="1"/>
    <x v="6"/>
    <x v="4"/>
    <s v="巴西"/>
    <n v="172"/>
    <n v="68"/>
    <n v="27"/>
    <s v="右脚"/>
    <x v="6"/>
    <n v="27"/>
    <n v="94"/>
    <n v="84"/>
    <n v="93"/>
    <n v="91"/>
    <n v="92"/>
    <n v="88"/>
    <n v="82"/>
    <n v="77"/>
    <n v="65"/>
    <n v="85"/>
    <n v="87"/>
    <n v="80"/>
    <n v="85"/>
    <n v="83"/>
    <n v="68"/>
    <n v="63"/>
    <n v="92"/>
    <n v="80"/>
    <n v="50"/>
    <n v="53"/>
    <n v="60"/>
    <n v="40"/>
    <n v="40"/>
    <n v="40"/>
    <n v="40"/>
    <n v="40"/>
    <n v="2"/>
    <n v="3"/>
    <n v="5"/>
    <n v="2"/>
  </r>
  <r>
    <n v="47"/>
    <s v="R. VARANE"/>
    <x v="3"/>
    <x v="1"/>
    <x v="4"/>
    <x v="1"/>
    <s v="法国"/>
    <n v="191"/>
    <n v="81"/>
    <n v="26"/>
    <s v="右脚"/>
    <x v="6"/>
    <n v="27"/>
    <n v="93"/>
    <n v="58"/>
    <n v="80"/>
    <n v="69"/>
    <n v="70"/>
    <n v="77"/>
    <n v="82"/>
    <n v="57"/>
    <n v="87"/>
    <n v="60"/>
    <n v="63"/>
    <n v="86"/>
    <n v="81"/>
    <n v="74"/>
    <n v="87"/>
    <n v="90"/>
    <n v="75"/>
    <n v="83"/>
    <n v="88"/>
    <n v="87"/>
    <n v="84"/>
    <n v="40"/>
    <n v="40"/>
    <n v="40"/>
    <n v="40"/>
    <n v="40"/>
    <n v="1"/>
    <n v="2"/>
    <n v="5"/>
    <n v="1"/>
  </r>
  <r>
    <n v="48"/>
    <s v="T. COURTOIS"/>
    <x v="4"/>
    <x v="1"/>
    <x v="4"/>
    <x v="1"/>
    <s v="比利时"/>
    <n v="199"/>
    <n v="96"/>
    <n v="27"/>
    <s v="左脚"/>
    <x v="6"/>
    <n v="27"/>
    <n v="92"/>
    <n v="40"/>
    <n v="60"/>
    <n v="43"/>
    <n v="46"/>
    <n v="60"/>
    <n v="62"/>
    <n v="44"/>
    <n v="70"/>
    <n v="60"/>
    <n v="49"/>
    <n v="62"/>
    <n v="61"/>
    <n v="76"/>
    <n v="83"/>
    <n v="88"/>
    <n v="70"/>
    <n v="60"/>
    <n v="65"/>
    <n v="57"/>
    <n v="47"/>
    <n v="91"/>
    <n v="89"/>
    <n v="90"/>
    <n v="95"/>
    <n v="95"/>
    <n v="2"/>
    <n v="2"/>
    <n v="5"/>
    <n v="1"/>
  </r>
  <r>
    <n v="49"/>
    <s v="M. REUS"/>
    <x v="5"/>
    <x v="2"/>
    <x v="14"/>
    <x v="5"/>
    <s v="德国"/>
    <n v="180"/>
    <n v="71"/>
    <n v="30"/>
    <s v="右脚"/>
    <x v="6"/>
    <n v="25"/>
    <n v="93"/>
    <n v="83"/>
    <n v="88"/>
    <n v="89"/>
    <n v="85"/>
    <n v="84"/>
    <n v="82"/>
    <n v="83"/>
    <n v="63"/>
    <n v="86"/>
    <n v="86"/>
    <n v="87"/>
    <n v="84"/>
    <n v="88"/>
    <n v="76"/>
    <n v="69"/>
    <n v="81"/>
    <n v="80"/>
    <n v="53"/>
    <n v="53"/>
    <n v="57"/>
    <n v="40"/>
    <n v="40"/>
    <n v="40"/>
    <n v="40"/>
    <n v="40"/>
    <n v="3"/>
    <n v="4"/>
    <n v="7"/>
    <n v="1"/>
  </r>
  <r>
    <n v="50"/>
    <s v="M. VERRATTI"/>
    <x v="6"/>
    <x v="1"/>
    <x v="2"/>
    <x v="2"/>
    <s v="意大利"/>
    <n v="165"/>
    <n v="60"/>
    <n v="27"/>
    <s v="右脚"/>
    <x v="6"/>
    <n v="27"/>
    <n v="94"/>
    <n v="63"/>
    <n v="89"/>
    <n v="90"/>
    <n v="94"/>
    <n v="91"/>
    <n v="89"/>
    <n v="57"/>
    <n v="50"/>
    <n v="70"/>
    <n v="79"/>
    <n v="74"/>
    <n v="83"/>
    <n v="77"/>
    <n v="60"/>
    <n v="71"/>
    <n v="87"/>
    <n v="82"/>
    <n v="77"/>
    <n v="83"/>
    <n v="75"/>
    <n v="40"/>
    <n v="40"/>
    <n v="40"/>
    <n v="40"/>
    <n v="40"/>
    <n v="2"/>
    <n v="3"/>
    <n v="6"/>
    <n v="1"/>
  </r>
  <r>
    <n v="51"/>
    <s v="P. DYBALA"/>
    <x v="9"/>
    <x v="1"/>
    <x v="0"/>
    <x v="0"/>
    <s v="阿根廷"/>
    <n v="177"/>
    <n v="75"/>
    <n v="26"/>
    <s v="左脚"/>
    <x v="6"/>
    <n v="27"/>
    <n v="94"/>
    <n v="85"/>
    <n v="89"/>
    <n v="88"/>
    <n v="89"/>
    <n v="84"/>
    <n v="81"/>
    <n v="85"/>
    <n v="65"/>
    <n v="86"/>
    <n v="88"/>
    <n v="80"/>
    <n v="86"/>
    <n v="85"/>
    <n v="68"/>
    <n v="66"/>
    <n v="91"/>
    <n v="79"/>
    <n v="49"/>
    <n v="52"/>
    <n v="62"/>
    <n v="40"/>
    <n v="40"/>
    <n v="40"/>
    <n v="40"/>
    <n v="40"/>
    <n v="2"/>
    <n v="2"/>
    <n v="5"/>
    <n v="2"/>
  </r>
  <r>
    <n v="52"/>
    <s v="SAÚL"/>
    <x v="6"/>
    <x v="1"/>
    <x v="8"/>
    <x v="1"/>
    <s v="西班牙"/>
    <n v="184"/>
    <n v="77"/>
    <n v="25"/>
    <s v="左脚"/>
    <x v="6"/>
    <n v="30"/>
    <n v="93"/>
    <n v="80"/>
    <n v="87"/>
    <n v="85"/>
    <n v="84"/>
    <n v="88"/>
    <n v="79"/>
    <n v="77"/>
    <n v="82"/>
    <n v="71"/>
    <n v="72"/>
    <n v="79"/>
    <n v="82"/>
    <n v="75"/>
    <n v="79"/>
    <n v="78"/>
    <n v="75"/>
    <n v="85"/>
    <n v="77"/>
    <n v="81"/>
    <n v="82"/>
    <n v="40"/>
    <n v="40"/>
    <n v="40"/>
    <n v="40"/>
    <n v="40"/>
    <n v="1"/>
    <n v="2"/>
    <n v="7"/>
    <n v="2"/>
  </r>
  <r>
    <n v="53"/>
    <s v="ROBERTO FIRMINO"/>
    <x v="2"/>
    <x v="2"/>
    <x v="5"/>
    <x v="3"/>
    <s v="巴西"/>
    <n v="181"/>
    <n v="76"/>
    <n v="28"/>
    <s v="右脚"/>
    <x v="6"/>
    <n v="25"/>
    <n v="93"/>
    <n v="86"/>
    <n v="87"/>
    <n v="85"/>
    <n v="89"/>
    <n v="83"/>
    <n v="73"/>
    <n v="85"/>
    <n v="75"/>
    <n v="74"/>
    <n v="80"/>
    <n v="80"/>
    <n v="79"/>
    <n v="80"/>
    <n v="82"/>
    <n v="78"/>
    <n v="83"/>
    <n v="86"/>
    <n v="50"/>
    <n v="52"/>
    <n v="71"/>
    <n v="40"/>
    <n v="40"/>
    <n v="40"/>
    <n v="40"/>
    <n v="40"/>
    <n v="2"/>
    <n v="3"/>
    <n v="6"/>
    <n v="2"/>
  </r>
  <r>
    <n v="54"/>
    <s v="J. KIMMICH"/>
    <x v="10"/>
    <x v="0"/>
    <x v="6"/>
    <x v="4"/>
    <s v="德国"/>
    <n v="176"/>
    <n v="70"/>
    <n v="24"/>
    <s v="右脚"/>
    <x v="6"/>
    <n v="32"/>
    <n v="94"/>
    <n v="74"/>
    <n v="82"/>
    <n v="80"/>
    <n v="80"/>
    <n v="85"/>
    <n v="85"/>
    <n v="71"/>
    <n v="72"/>
    <n v="69"/>
    <n v="82"/>
    <n v="80"/>
    <n v="84"/>
    <n v="78"/>
    <n v="83"/>
    <n v="70"/>
    <n v="84"/>
    <n v="90"/>
    <n v="78"/>
    <n v="81"/>
    <n v="72"/>
    <n v="40"/>
    <n v="40"/>
    <n v="40"/>
    <n v="40"/>
    <n v="40"/>
    <n v="2"/>
    <n v="3"/>
    <n v="7"/>
    <n v="3"/>
  </r>
  <r>
    <n v="55"/>
    <s v="M. ŠKRINIAR"/>
    <x v="3"/>
    <x v="1"/>
    <x v="13"/>
    <x v="0"/>
    <s v="斯洛伐克"/>
    <n v="188"/>
    <n v="80"/>
    <n v="24"/>
    <s v="右脚"/>
    <x v="6"/>
    <n v="32"/>
    <n v="94"/>
    <n v="65"/>
    <n v="71"/>
    <n v="63"/>
    <n v="72"/>
    <n v="75"/>
    <n v="76"/>
    <n v="64"/>
    <n v="88"/>
    <n v="60"/>
    <n v="59"/>
    <n v="75"/>
    <n v="71"/>
    <n v="79"/>
    <n v="85"/>
    <n v="88"/>
    <n v="72"/>
    <n v="84"/>
    <n v="93"/>
    <n v="91"/>
    <n v="89"/>
    <n v="40"/>
    <n v="40"/>
    <n v="40"/>
    <n v="40"/>
    <n v="40"/>
    <n v="2"/>
    <n v="2"/>
    <n v="6"/>
    <n v="3"/>
  </r>
  <r>
    <n v="56"/>
    <s v="FERNANDINHO"/>
    <x v="7"/>
    <x v="2"/>
    <x v="3"/>
    <x v="3"/>
    <s v="巴西"/>
    <n v="179"/>
    <n v="67"/>
    <n v="34"/>
    <s v="右脚"/>
    <x v="7"/>
    <n v="23"/>
    <n v="92"/>
    <n v="72"/>
    <n v="81"/>
    <n v="78"/>
    <n v="83"/>
    <n v="85"/>
    <n v="81"/>
    <n v="71"/>
    <n v="66"/>
    <n v="72"/>
    <n v="72"/>
    <n v="72"/>
    <n v="74"/>
    <n v="84"/>
    <n v="80"/>
    <n v="79"/>
    <n v="82"/>
    <n v="86"/>
    <n v="87"/>
    <n v="86"/>
    <n v="89"/>
    <n v="40"/>
    <n v="40"/>
    <n v="40"/>
    <n v="40"/>
    <n v="40"/>
    <n v="2"/>
    <n v="3"/>
    <n v="7"/>
    <n v="2"/>
  </r>
  <r>
    <n v="57"/>
    <s v="J. VERTONGHEN"/>
    <x v="3"/>
    <x v="2"/>
    <x v="9"/>
    <x v="3"/>
    <s v="比利时"/>
    <n v="189"/>
    <n v="86"/>
    <n v="32"/>
    <s v="左脚"/>
    <x v="7"/>
    <n v="25"/>
    <n v="91"/>
    <n v="70"/>
    <n v="77"/>
    <n v="72"/>
    <n v="70"/>
    <n v="82"/>
    <n v="83"/>
    <n v="65"/>
    <n v="86"/>
    <n v="73"/>
    <n v="63"/>
    <n v="71"/>
    <n v="71"/>
    <n v="84"/>
    <n v="83"/>
    <n v="83"/>
    <n v="65"/>
    <n v="80"/>
    <n v="90"/>
    <n v="89"/>
    <n v="90"/>
    <n v="40"/>
    <n v="40"/>
    <n v="40"/>
    <n v="40"/>
    <n v="40"/>
    <n v="2"/>
    <n v="2"/>
    <n v="6"/>
    <n v="2"/>
  </r>
  <r>
    <n v="58"/>
    <s v="MARCELO"/>
    <x v="8"/>
    <x v="2"/>
    <x v="4"/>
    <x v="1"/>
    <s v="巴西"/>
    <n v="174"/>
    <n v="80"/>
    <n v="31"/>
    <s v="左脚"/>
    <x v="7"/>
    <n v="25"/>
    <n v="92"/>
    <n v="84"/>
    <n v="88"/>
    <n v="85"/>
    <n v="87"/>
    <n v="84"/>
    <n v="83"/>
    <n v="76"/>
    <n v="67"/>
    <n v="75"/>
    <n v="86"/>
    <n v="83"/>
    <n v="85"/>
    <n v="82"/>
    <n v="71"/>
    <n v="71"/>
    <n v="83"/>
    <n v="77"/>
    <n v="71"/>
    <n v="79"/>
    <n v="82"/>
    <n v="40"/>
    <n v="40"/>
    <n v="40"/>
    <n v="40"/>
    <n v="40"/>
    <n v="1"/>
    <n v="1"/>
    <n v="6"/>
    <n v="1"/>
  </r>
  <r>
    <n v="59"/>
    <s v="A. VIDAL"/>
    <x v="6"/>
    <x v="0"/>
    <x v="1"/>
    <x v="1"/>
    <s v="智利"/>
    <n v="180"/>
    <n v="75"/>
    <n v="32"/>
    <s v="右脚"/>
    <x v="7"/>
    <n v="25"/>
    <n v="91"/>
    <n v="80"/>
    <n v="81"/>
    <n v="79"/>
    <n v="82"/>
    <n v="83"/>
    <n v="81"/>
    <n v="73"/>
    <n v="83"/>
    <n v="70"/>
    <n v="78"/>
    <n v="79"/>
    <n v="77"/>
    <n v="85"/>
    <n v="85"/>
    <n v="84"/>
    <n v="80"/>
    <n v="85"/>
    <n v="85"/>
    <n v="86"/>
    <n v="88"/>
    <n v="40"/>
    <n v="40"/>
    <n v="40"/>
    <n v="40"/>
    <n v="40"/>
    <n v="2"/>
    <n v="3"/>
    <n v="5"/>
    <n v="2"/>
  </r>
  <r>
    <n v="60"/>
    <s v="Á. DI MARÍA"/>
    <x v="1"/>
    <x v="2"/>
    <x v="2"/>
    <x v="2"/>
    <s v="阿根廷"/>
    <n v="180"/>
    <n v="75"/>
    <n v="31"/>
    <s v="左脚"/>
    <x v="7"/>
    <n v="25"/>
    <n v="92"/>
    <n v="82"/>
    <n v="86"/>
    <n v="88"/>
    <n v="90"/>
    <n v="83"/>
    <n v="88"/>
    <n v="75"/>
    <n v="60"/>
    <n v="83"/>
    <n v="87"/>
    <n v="86"/>
    <n v="89"/>
    <n v="85"/>
    <n v="61"/>
    <n v="62"/>
    <n v="86"/>
    <n v="80"/>
    <n v="50"/>
    <n v="53"/>
    <n v="62"/>
    <n v="40"/>
    <n v="40"/>
    <n v="40"/>
    <n v="40"/>
    <n v="40"/>
    <n v="1"/>
    <n v="2"/>
    <n v="7"/>
    <n v="2"/>
  </r>
  <r>
    <n v="61"/>
    <s v="E. DŽEKO"/>
    <x v="2"/>
    <x v="2"/>
    <x v="15"/>
    <x v="0"/>
    <s v="波黑"/>
    <n v="193"/>
    <n v="80"/>
    <n v="33"/>
    <s v="右脚"/>
    <x v="7"/>
    <n v="24"/>
    <n v="93"/>
    <n v="90"/>
    <n v="84"/>
    <n v="78"/>
    <n v="83"/>
    <n v="77"/>
    <n v="73"/>
    <n v="89"/>
    <n v="88"/>
    <n v="62"/>
    <n v="72"/>
    <n v="74"/>
    <n v="70"/>
    <n v="86"/>
    <n v="71"/>
    <n v="87"/>
    <n v="82"/>
    <n v="78"/>
    <n v="50"/>
    <n v="55"/>
    <n v="65"/>
    <n v="40"/>
    <n v="40"/>
    <n v="40"/>
    <n v="40"/>
    <n v="40"/>
    <n v="4"/>
    <n v="4"/>
    <n v="7"/>
    <n v="2"/>
  </r>
  <r>
    <n v="62"/>
    <s v="T. ALDERWEIRELD"/>
    <x v="3"/>
    <x v="0"/>
    <x v="9"/>
    <x v="3"/>
    <s v="比利时"/>
    <n v="186"/>
    <n v="91"/>
    <n v="30"/>
    <s v="右脚"/>
    <x v="7"/>
    <n v="26"/>
    <n v="91"/>
    <n v="65"/>
    <n v="78"/>
    <n v="65"/>
    <n v="65"/>
    <n v="80"/>
    <n v="84"/>
    <n v="56"/>
    <n v="86"/>
    <n v="68"/>
    <n v="65"/>
    <n v="72"/>
    <n v="67"/>
    <n v="80"/>
    <n v="88"/>
    <n v="85"/>
    <n v="65"/>
    <n v="79"/>
    <n v="93"/>
    <n v="91"/>
    <n v="84"/>
    <n v="40"/>
    <n v="40"/>
    <n v="40"/>
    <n v="40"/>
    <n v="40"/>
    <n v="2"/>
    <n v="2"/>
    <n v="6"/>
    <n v="2"/>
  </r>
  <r>
    <n v="63"/>
    <s v="THIAGO SILVA"/>
    <x v="3"/>
    <x v="2"/>
    <x v="2"/>
    <x v="2"/>
    <s v="巴西"/>
    <n v="183"/>
    <n v="79"/>
    <n v="35"/>
    <s v="右脚"/>
    <x v="7"/>
    <n v="21"/>
    <n v="91"/>
    <n v="63"/>
    <n v="76"/>
    <n v="70"/>
    <n v="78"/>
    <n v="82"/>
    <n v="83"/>
    <n v="60"/>
    <n v="87"/>
    <n v="64"/>
    <n v="66"/>
    <n v="75"/>
    <n v="71"/>
    <n v="77"/>
    <n v="91"/>
    <n v="85"/>
    <n v="74"/>
    <n v="73"/>
    <n v="90"/>
    <n v="90"/>
    <n v="85"/>
    <n v="40"/>
    <n v="40"/>
    <n v="40"/>
    <n v="40"/>
    <n v="40"/>
    <n v="2"/>
    <n v="3"/>
    <n v="6"/>
    <n v="1"/>
  </r>
  <r>
    <n v="64"/>
    <s v="T. MÜLLER"/>
    <x v="9"/>
    <x v="0"/>
    <x v="6"/>
    <x v="4"/>
    <s v="德国"/>
    <n v="186"/>
    <n v="75"/>
    <n v="30"/>
    <s v="右脚"/>
    <x v="7"/>
    <n v="26"/>
    <n v="91"/>
    <n v="95"/>
    <n v="84"/>
    <n v="79"/>
    <n v="71"/>
    <n v="80"/>
    <n v="77"/>
    <n v="85"/>
    <n v="85"/>
    <n v="69"/>
    <n v="82"/>
    <n v="81"/>
    <n v="78"/>
    <n v="81"/>
    <n v="84"/>
    <n v="75"/>
    <n v="78"/>
    <n v="92"/>
    <n v="59"/>
    <n v="63"/>
    <n v="62"/>
    <n v="40"/>
    <n v="40"/>
    <n v="40"/>
    <n v="40"/>
    <n v="40"/>
    <n v="3"/>
    <n v="3"/>
    <n v="6"/>
    <n v="3"/>
  </r>
  <r>
    <n v="65"/>
    <s v="W. SZCZĘSNY"/>
    <x v="4"/>
    <x v="2"/>
    <x v="0"/>
    <x v="0"/>
    <s v="波兰"/>
    <n v="195"/>
    <n v="90"/>
    <n v="29"/>
    <s v="右脚"/>
    <x v="7"/>
    <n v="25"/>
    <n v="91"/>
    <n v="50"/>
    <n v="62"/>
    <n v="61"/>
    <n v="54"/>
    <n v="64"/>
    <n v="66"/>
    <n v="50"/>
    <n v="70"/>
    <n v="60"/>
    <n v="58"/>
    <n v="64"/>
    <n v="64"/>
    <n v="76"/>
    <n v="81"/>
    <n v="84"/>
    <n v="63"/>
    <n v="63"/>
    <n v="50"/>
    <n v="53"/>
    <n v="50"/>
    <n v="92"/>
    <n v="90"/>
    <n v="90"/>
    <n v="93"/>
    <n v="92"/>
    <n v="2"/>
    <n v="2"/>
    <n v="5"/>
    <n v="2"/>
  </r>
  <r>
    <n v="66"/>
    <s v="C. IMMOBILE"/>
    <x v="2"/>
    <x v="2"/>
    <x v="16"/>
    <x v="0"/>
    <s v="意大利"/>
    <n v="184"/>
    <n v="80"/>
    <n v="29"/>
    <s v="右脚"/>
    <x v="7"/>
    <n v="25"/>
    <n v="91"/>
    <n v="88"/>
    <n v="79"/>
    <n v="77"/>
    <n v="76"/>
    <n v="76"/>
    <n v="69"/>
    <n v="87"/>
    <n v="86"/>
    <n v="69"/>
    <n v="77"/>
    <n v="84"/>
    <n v="81"/>
    <n v="86"/>
    <n v="81"/>
    <n v="78"/>
    <n v="84"/>
    <n v="85"/>
    <n v="52"/>
    <n v="56"/>
    <n v="70"/>
    <n v="40"/>
    <n v="40"/>
    <n v="40"/>
    <n v="40"/>
    <n v="40"/>
    <n v="2"/>
    <n v="3"/>
    <n v="6"/>
    <n v="3"/>
  </r>
  <r>
    <n v="67"/>
    <s v="KOKE"/>
    <x v="6"/>
    <x v="2"/>
    <x v="8"/>
    <x v="1"/>
    <s v="西班牙"/>
    <n v="176"/>
    <n v="74"/>
    <n v="27"/>
    <s v="右脚"/>
    <x v="7"/>
    <n v="27"/>
    <n v="92"/>
    <n v="80"/>
    <n v="86"/>
    <n v="84"/>
    <n v="82"/>
    <n v="88"/>
    <n v="86"/>
    <n v="73"/>
    <n v="64"/>
    <n v="79"/>
    <n v="84"/>
    <n v="72"/>
    <n v="78"/>
    <n v="83"/>
    <n v="66"/>
    <n v="75"/>
    <n v="82"/>
    <n v="85"/>
    <n v="64"/>
    <n v="74"/>
    <n v="75"/>
    <n v="40"/>
    <n v="40"/>
    <n v="40"/>
    <n v="40"/>
    <n v="40"/>
    <n v="3"/>
    <n v="3"/>
    <n v="6"/>
    <n v="1"/>
  </r>
  <r>
    <n v="68"/>
    <s v="D. ALABA"/>
    <x v="8"/>
    <x v="1"/>
    <x v="6"/>
    <x v="4"/>
    <s v="奥地利"/>
    <n v="180"/>
    <n v="76"/>
    <n v="27"/>
    <s v="左脚"/>
    <x v="7"/>
    <n v="27"/>
    <n v="93"/>
    <n v="72"/>
    <n v="86"/>
    <n v="83"/>
    <n v="81"/>
    <n v="87"/>
    <n v="85"/>
    <n v="69"/>
    <n v="69"/>
    <n v="85"/>
    <n v="84"/>
    <n v="87"/>
    <n v="85"/>
    <n v="80"/>
    <n v="80"/>
    <n v="62"/>
    <n v="74"/>
    <n v="87"/>
    <n v="75"/>
    <n v="82"/>
    <n v="67"/>
    <n v="40"/>
    <n v="40"/>
    <n v="40"/>
    <n v="40"/>
    <n v="40"/>
    <n v="1"/>
    <n v="3"/>
    <n v="6"/>
    <n v="2"/>
  </r>
  <r>
    <n v="69"/>
    <s v="J. RODRÍGUEZ"/>
    <x v="5"/>
    <x v="0"/>
    <x v="4"/>
    <x v="1"/>
    <s v="哥伦比亚"/>
    <n v="180"/>
    <n v="75"/>
    <n v="28"/>
    <s v="左脚"/>
    <x v="7"/>
    <n v="26"/>
    <n v="92"/>
    <n v="83"/>
    <n v="88"/>
    <n v="85"/>
    <n v="87"/>
    <n v="88"/>
    <n v="89"/>
    <n v="85"/>
    <n v="68"/>
    <n v="86"/>
    <n v="84"/>
    <n v="74"/>
    <n v="80"/>
    <n v="87"/>
    <n v="63"/>
    <n v="71"/>
    <n v="80"/>
    <n v="74"/>
    <n v="55"/>
    <n v="51"/>
    <n v="58"/>
    <n v="40"/>
    <n v="40"/>
    <n v="40"/>
    <n v="40"/>
    <n v="40"/>
    <n v="1"/>
    <n v="2"/>
    <n v="6"/>
    <n v="1"/>
  </r>
  <r>
    <n v="70"/>
    <s v="ISCO"/>
    <x v="5"/>
    <x v="0"/>
    <x v="4"/>
    <x v="1"/>
    <s v="西班牙"/>
    <n v="176"/>
    <n v="79"/>
    <n v="27"/>
    <s v="右脚"/>
    <x v="7"/>
    <n v="27"/>
    <n v="92"/>
    <n v="78"/>
    <n v="92"/>
    <n v="95"/>
    <n v="89"/>
    <n v="85"/>
    <n v="84"/>
    <n v="77"/>
    <n v="60"/>
    <n v="75"/>
    <n v="85"/>
    <n v="73"/>
    <n v="79"/>
    <n v="76"/>
    <n v="62"/>
    <n v="62"/>
    <n v="88"/>
    <n v="78"/>
    <n v="50"/>
    <n v="50"/>
    <n v="66"/>
    <n v="40"/>
    <n v="40"/>
    <n v="40"/>
    <n v="40"/>
    <n v="40"/>
    <n v="2"/>
    <n v="2"/>
    <n v="4"/>
    <n v="1"/>
  </r>
  <r>
    <n v="71"/>
    <s v="CASEMIRO"/>
    <x v="7"/>
    <x v="0"/>
    <x v="4"/>
    <x v="1"/>
    <s v="巴西"/>
    <n v="185"/>
    <n v="84"/>
    <n v="27"/>
    <s v="右脚"/>
    <x v="7"/>
    <n v="27"/>
    <n v="92"/>
    <n v="69"/>
    <n v="80"/>
    <n v="71"/>
    <n v="75"/>
    <n v="82"/>
    <n v="81"/>
    <n v="67"/>
    <n v="81"/>
    <n v="78"/>
    <n v="70"/>
    <n v="76"/>
    <n v="75"/>
    <n v="85"/>
    <n v="84"/>
    <n v="85"/>
    <n v="75"/>
    <n v="90"/>
    <n v="84"/>
    <n v="85"/>
    <n v="87"/>
    <n v="40"/>
    <n v="40"/>
    <n v="40"/>
    <n v="40"/>
    <n v="40"/>
    <n v="1"/>
    <n v="2"/>
    <n v="6"/>
    <n v="3"/>
  </r>
  <r>
    <n v="72"/>
    <s v="SON HEUNG-MIN"/>
    <x v="0"/>
    <x v="2"/>
    <x v="9"/>
    <x v="3"/>
    <s v="韩国"/>
    <n v="183"/>
    <n v="79"/>
    <n v="27"/>
    <s v="右脚"/>
    <x v="7"/>
    <n v="27"/>
    <n v="92"/>
    <n v="84"/>
    <n v="85"/>
    <n v="88"/>
    <n v="85"/>
    <n v="80"/>
    <n v="78"/>
    <n v="84"/>
    <n v="65"/>
    <n v="70"/>
    <n v="82"/>
    <n v="87"/>
    <n v="88"/>
    <n v="83"/>
    <n v="65"/>
    <n v="66"/>
    <n v="81"/>
    <n v="87"/>
    <n v="54"/>
    <n v="55"/>
    <n v="62"/>
    <n v="40"/>
    <n v="40"/>
    <n v="40"/>
    <n v="40"/>
    <n v="40"/>
    <n v="4"/>
    <n v="3"/>
    <n v="7"/>
    <n v="3"/>
  </r>
  <r>
    <n v="73"/>
    <s v="B. LENO"/>
    <x v="4"/>
    <x v="2"/>
    <x v="10"/>
    <x v="3"/>
    <s v="德国"/>
    <n v="189"/>
    <n v="82"/>
    <n v="27"/>
    <s v="右脚"/>
    <x v="7"/>
    <n v="27"/>
    <n v="90"/>
    <n v="40"/>
    <n v="60"/>
    <n v="46"/>
    <n v="52"/>
    <n v="64"/>
    <n v="60"/>
    <n v="41"/>
    <n v="60"/>
    <n v="60"/>
    <n v="41"/>
    <n v="65"/>
    <n v="64"/>
    <n v="82"/>
    <n v="83"/>
    <n v="78"/>
    <n v="59"/>
    <n v="60"/>
    <n v="47"/>
    <n v="45"/>
    <n v="48"/>
    <n v="93"/>
    <n v="90"/>
    <n v="88"/>
    <n v="95"/>
    <n v="93"/>
    <n v="2"/>
    <n v="3"/>
    <n v="6"/>
    <n v="3"/>
  </r>
  <r>
    <n v="74"/>
    <s v="S. UMTITI"/>
    <x v="3"/>
    <x v="0"/>
    <x v="1"/>
    <x v="1"/>
    <s v="法国"/>
    <n v="182"/>
    <n v="75"/>
    <n v="26"/>
    <s v="左脚"/>
    <x v="7"/>
    <n v="28"/>
    <n v="93"/>
    <n v="63"/>
    <n v="76"/>
    <n v="66"/>
    <n v="70"/>
    <n v="83"/>
    <n v="77"/>
    <n v="61"/>
    <n v="86"/>
    <n v="63"/>
    <n v="69"/>
    <n v="78"/>
    <n v="73"/>
    <n v="76"/>
    <n v="92"/>
    <n v="88"/>
    <n v="68"/>
    <n v="84"/>
    <n v="88"/>
    <n v="90"/>
    <n v="84"/>
    <n v="40"/>
    <n v="40"/>
    <n v="40"/>
    <n v="40"/>
    <n v="40"/>
    <n v="2"/>
    <n v="2"/>
    <n v="6"/>
    <n v="1"/>
  </r>
  <r>
    <n v="75"/>
    <s v="MARQUINHOS"/>
    <x v="3"/>
    <x v="2"/>
    <x v="2"/>
    <x v="2"/>
    <s v="巴西"/>
    <n v="183"/>
    <n v="75"/>
    <n v="25"/>
    <s v="右脚"/>
    <x v="7"/>
    <n v="31"/>
    <n v="93"/>
    <n v="62"/>
    <n v="79"/>
    <n v="76"/>
    <n v="78"/>
    <n v="80"/>
    <n v="81"/>
    <n v="59"/>
    <n v="85"/>
    <n v="62"/>
    <n v="76"/>
    <n v="84"/>
    <n v="80"/>
    <n v="74"/>
    <n v="90"/>
    <n v="83"/>
    <n v="81"/>
    <n v="80"/>
    <n v="86"/>
    <n v="87"/>
    <n v="86"/>
    <n v="40"/>
    <n v="40"/>
    <n v="40"/>
    <n v="40"/>
    <n v="40"/>
    <n v="2"/>
    <n v="2"/>
    <n v="6"/>
    <n v="3"/>
  </r>
  <r>
    <n v="76"/>
    <s v="L. INSIGNE"/>
    <x v="0"/>
    <x v="2"/>
    <x v="12"/>
    <x v="0"/>
    <s v="意大利"/>
    <n v="163"/>
    <n v="59"/>
    <n v="28"/>
    <s v="右脚"/>
    <x v="7"/>
    <n v="26"/>
    <n v="92"/>
    <n v="84"/>
    <n v="90"/>
    <n v="86"/>
    <n v="88"/>
    <n v="84"/>
    <n v="86"/>
    <n v="79"/>
    <n v="55"/>
    <n v="83"/>
    <n v="84"/>
    <n v="86"/>
    <n v="89"/>
    <n v="77"/>
    <n v="61"/>
    <n v="57"/>
    <n v="84"/>
    <n v="87"/>
    <n v="56"/>
    <n v="48"/>
    <n v="47"/>
    <n v="40"/>
    <n v="40"/>
    <n v="40"/>
    <n v="40"/>
    <n v="40"/>
    <n v="2"/>
    <n v="2"/>
    <n v="6"/>
    <n v="3"/>
  </r>
  <r>
    <n v="77"/>
    <s v="M. ICARDI"/>
    <x v="2"/>
    <x v="2"/>
    <x v="2"/>
    <x v="2"/>
    <s v="阿根廷"/>
    <n v="181"/>
    <n v="75"/>
    <n v="26"/>
    <s v="右脚"/>
    <x v="7"/>
    <n v="28"/>
    <n v="93"/>
    <n v="91"/>
    <n v="82"/>
    <n v="75"/>
    <n v="75"/>
    <n v="74"/>
    <n v="64"/>
    <n v="90"/>
    <n v="90"/>
    <n v="69"/>
    <n v="76"/>
    <n v="80"/>
    <n v="79"/>
    <n v="84"/>
    <n v="92"/>
    <n v="78"/>
    <n v="75"/>
    <n v="75"/>
    <n v="49"/>
    <n v="48"/>
    <n v="55"/>
    <n v="40"/>
    <n v="40"/>
    <n v="40"/>
    <n v="40"/>
    <n v="40"/>
    <n v="3"/>
    <n v="3"/>
    <n v="5"/>
    <n v="3"/>
  </r>
  <r>
    <n v="78"/>
    <s v="KEPA"/>
    <x v="4"/>
    <x v="2"/>
    <x v="11"/>
    <x v="3"/>
    <s v="西班牙"/>
    <n v="186"/>
    <n v="85"/>
    <n v="25"/>
    <s v="右脚"/>
    <x v="7"/>
    <n v="31"/>
    <n v="91"/>
    <n v="45"/>
    <n v="60"/>
    <n v="45"/>
    <n v="46"/>
    <n v="60"/>
    <n v="62"/>
    <n v="41"/>
    <n v="60"/>
    <n v="60"/>
    <n v="55"/>
    <n v="58"/>
    <n v="61"/>
    <n v="75"/>
    <n v="81"/>
    <n v="71"/>
    <n v="62"/>
    <n v="60"/>
    <n v="49"/>
    <n v="48"/>
    <n v="47"/>
    <n v="91"/>
    <n v="93"/>
    <n v="90"/>
    <n v="96"/>
    <n v="95"/>
    <n v="2"/>
    <n v="3"/>
    <n v="5"/>
    <n v="2"/>
  </r>
  <r>
    <n v="79"/>
    <s v="A. LAPORTE"/>
    <x v="3"/>
    <x v="2"/>
    <x v="3"/>
    <x v="3"/>
    <s v="法国"/>
    <n v="191"/>
    <n v="86"/>
    <n v="25"/>
    <s v="左脚"/>
    <x v="7"/>
    <n v="31"/>
    <n v="92"/>
    <n v="61"/>
    <n v="75"/>
    <n v="67"/>
    <n v="65"/>
    <n v="79"/>
    <n v="79"/>
    <n v="56"/>
    <n v="88"/>
    <n v="69"/>
    <n v="67"/>
    <n v="74"/>
    <n v="70"/>
    <n v="77"/>
    <n v="86"/>
    <n v="86"/>
    <n v="65"/>
    <n v="83"/>
    <n v="90"/>
    <n v="90"/>
    <n v="86"/>
    <n v="40"/>
    <n v="40"/>
    <n v="40"/>
    <n v="40"/>
    <n v="40"/>
    <n v="1"/>
    <n v="2"/>
    <n v="7"/>
    <n v="3"/>
  </r>
  <r>
    <n v="80"/>
    <s v="L. SANÉ"/>
    <x v="0"/>
    <x v="1"/>
    <x v="3"/>
    <x v="3"/>
    <s v="德国"/>
    <n v="183"/>
    <n v="75"/>
    <n v="23"/>
    <s v="左脚"/>
    <x v="7"/>
    <n v="34"/>
    <n v="94"/>
    <n v="82"/>
    <n v="84"/>
    <n v="87"/>
    <n v="86"/>
    <n v="77"/>
    <n v="80"/>
    <n v="80"/>
    <n v="70"/>
    <n v="81"/>
    <n v="80"/>
    <n v="96"/>
    <n v="92"/>
    <n v="85"/>
    <n v="63"/>
    <n v="70"/>
    <n v="86"/>
    <n v="78"/>
    <n v="44"/>
    <n v="42"/>
    <n v="51"/>
    <n v="40"/>
    <n v="40"/>
    <n v="40"/>
    <n v="40"/>
    <n v="40"/>
    <n v="2"/>
    <n v="2"/>
    <n v="5"/>
    <n v="2"/>
  </r>
  <r>
    <n v="81"/>
    <s v="H. MAGUIRE"/>
    <x v="3"/>
    <x v="2"/>
    <x v="7"/>
    <x v="3"/>
    <s v="英格兰"/>
    <n v="194"/>
    <n v="100"/>
    <n v="26"/>
    <s v="右脚"/>
    <x v="7"/>
    <n v="28"/>
    <n v="92"/>
    <n v="64"/>
    <n v="78"/>
    <n v="73"/>
    <n v="72"/>
    <n v="79"/>
    <n v="75"/>
    <n v="58"/>
    <n v="88"/>
    <n v="61"/>
    <n v="62"/>
    <n v="66"/>
    <n v="65"/>
    <n v="73"/>
    <n v="84"/>
    <n v="93"/>
    <n v="68"/>
    <n v="86"/>
    <n v="88"/>
    <n v="90"/>
    <n v="91"/>
    <n v="40"/>
    <n v="40"/>
    <n v="40"/>
    <n v="40"/>
    <n v="40"/>
    <n v="2"/>
    <n v="2"/>
    <n v="6"/>
    <n v="3"/>
  </r>
  <r>
    <n v="82"/>
    <s v="S. M. SAVIĆ"/>
    <x v="6"/>
    <x v="1"/>
    <x v="16"/>
    <x v="0"/>
    <s v="塞尔维亚"/>
    <n v="192"/>
    <n v="82"/>
    <n v="24"/>
    <s v="右脚"/>
    <x v="7"/>
    <n v="32"/>
    <n v="93"/>
    <n v="81"/>
    <n v="92"/>
    <n v="83"/>
    <n v="78"/>
    <n v="84"/>
    <n v="83"/>
    <n v="78"/>
    <n v="86"/>
    <n v="77"/>
    <n v="80"/>
    <n v="77"/>
    <n v="74"/>
    <n v="86"/>
    <n v="81"/>
    <n v="87"/>
    <n v="70"/>
    <n v="80"/>
    <n v="68"/>
    <n v="67"/>
    <n v="75"/>
    <n v="40"/>
    <n v="40"/>
    <n v="40"/>
    <n v="40"/>
    <n v="40"/>
    <n v="3"/>
    <n v="3"/>
    <n v="5"/>
    <n v="2"/>
  </r>
  <r>
    <n v="83"/>
    <s v="O. DEMBÉLÉ"/>
    <x v="0"/>
    <x v="0"/>
    <x v="1"/>
    <x v="1"/>
    <s v="法国"/>
    <n v="178"/>
    <n v="67"/>
    <n v="22"/>
    <s v="右脚"/>
    <x v="7"/>
    <n v="38"/>
    <n v="94"/>
    <n v="81"/>
    <n v="88"/>
    <n v="88"/>
    <n v="86"/>
    <n v="79"/>
    <n v="72"/>
    <n v="78"/>
    <n v="60"/>
    <n v="73"/>
    <n v="83"/>
    <n v="91"/>
    <n v="93"/>
    <n v="80"/>
    <n v="64"/>
    <n v="65"/>
    <n v="85"/>
    <n v="76"/>
    <n v="51"/>
    <n v="52"/>
    <n v="74"/>
    <n v="40"/>
    <n v="40"/>
    <n v="40"/>
    <n v="40"/>
    <n v="40"/>
    <n v="4"/>
    <n v="4"/>
    <n v="6"/>
    <n v="1"/>
  </r>
  <r>
    <n v="84"/>
    <s v="M. DE LIGT"/>
    <x v="3"/>
    <x v="1"/>
    <x v="0"/>
    <x v="0"/>
    <s v="荷兰"/>
    <n v="188"/>
    <n v="89"/>
    <n v="20"/>
    <s v="右脚"/>
    <x v="7"/>
    <n v="47"/>
    <n v="96"/>
    <n v="68"/>
    <n v="77"/>
    <n v="73"/>
    <n v="75"/>
    <n v="79"/>
    <n v="78"/>
    <n v="64"/>
    <n v="87"/>
    <n v="60"/>
    <n v="63"/>
    <n v="77"/>
    <n v="73"/>
    <n v="82"/>
    <n v="89"/>
    <n v="87"/>
    <n v="70"/>
    <n v="81"/>
    <n v="88"/>
    <n v="88"/>
    <n v="81"/>
    <n v="40"/>
    <n v="40"/>
    <n v="40"/>
    <n v="40"/>
    <n v="40"/>
    <n v="3"/>
    <n v="3"/>
    <n v="6"/>
    <n v="2"/>
  </r>
  <r>
    <n v="85"/>
    <s v="B. MATUIDI"/>
    <x v="6"/>
    <x v="2"/>
    <x v="0"/>
    <x v="0"/>
    <s v="法国"/>
    <n v="180"/>
    <n v="75"/>
    <n v="32"/>
    <s v="左脚"/>
    <x v="8"/>
    <n v="25"/>
    <n v="89"/>
    <n v="74"/>
    <n v="78"/>
    <n v="78"/>
    <n v="77"/>
    <n v="83"/>
    <n v="80"/>
    <n v="73"/>
    <n v="73"/>
    <n v="63"/>
    <n v="76"/>
    <n v="79"/>
    <n v="81"/>
    <n v="78"/>
    <n v="83"/>
    <n v="77"/>
    <n v="78"/>
    <n v="93"/>
    <n v="86"/>
    <n v="85"/>
    <n v="86"/>
    <n v="40"/>
    <n v="40"/>
    <n v="40"/>
    <n v="40"/>
    <n v="40"/>
    <n v="2"/>
    <n v="2"/>
    <n v="6"/>
    <n v="3"/>
  </r>
  <r>
    <n v="86"/>
    <s v="L. BONUCCI"/>
    <x v="3"/>
    <x v="2"/>
    <x v="0"/>
    <x v="0"/>
    <s v="意大利"/>
    <n v="190"/>
    <n v="85"/>
    <n v="32"/>
    <s v="右脚"/>
    <x v="8"/>
    <n v="25"/>
    <n v="91"/>
    <n v="68"/>
    <n v="74"/>
    <n v="73"/>
    <n v="71"/>
    <n v="79"/>
    <n v="85"/>
    <n v="67"/>
    <n v="86"/>
    <n v="66"/>
    <n v="65"/>
    <n v="74"/>
    <n v="68"/>
    <n v="78"/>
    <n v="84"/>
    <n v="84"/>
    <n v="68"/>
    <n v="82"/>
    <n v="88"/>
    <n v="89"/>
    <n v="82"/>
    <n v="40"/>
    <n v="40"/>
    <n v="40"/>
    <n v="40"/>
    <n v="40"/>
    <n v="3"/>
    <n v="3"/>
    <n v="4"/>
    <n v="2"/>
  </r>
  <r>
    <n v="87"/>
    <s v="JAVI MARTÍNEZ"/>
    <x v="7"/>
    <x v="0"/>
    <x v="6"/>
    <x v="4"/>
    <s v="西班牙"/>
    <n v="190"/>
    <n v="81"/>
    <n v="31"/>
    <s v="右脚"/>
    <x v="8"/>
    <n v="26"/>
    <n v="91"/>
    <n v="68"/>
    <n v="85"/>
    <n v="74"/>
    <n v="70"/>
    <n v="87"/>
    <n v="85"/>
    <n v="66"/>
    <n v="91"/>
    <n v="70"/>
    <n v="70"/>
    <n v="64"/>
    <n v="60"/>
    <n v="81"/>
    <n v="79"/>
    <n v="87"/>
    <n v="63"/>
    <n v="84"/>
    <n v="89"/>
    <n v="84"/>
    <n v="83"/>
    <n v="40"/>
    <n v="40"/>
    <n v="40"/>
    <n v="40"/>
    <n v="40"/>
    <n v="2"/>
    <n v="3"/>
    <n v="7"/>
    <n v="1"/>
  </r>
  <r>
    <n v="88"/>
    <s v="DAVID LUIZ"/>
    <x v="3"/>
    <x v="2"/>
    <x v="10"/>
    <x v="3"/>
    <s v="巴西"/>
    <n v="189"/>
    <n v="84"/>
    <n v="32"/>
    <s v="右脚"/>
    <x v="8"/>
    <n v="25"/>
    <n v="90"/>
    <n v="71"/>
    <n v="79"/>
    <n v="74"/>
    <n v="75"/>
    <n v="82"/>
    <n v="80"/>
    <n v="69"/>
    <n v="87"/>
    <n v="76"/>
    <n v="72"/>
    <n v="75"/>
    <n v="71"/>
    <n v="82"/>
    <n v="86"/>
    <n v="83"/>
    <n v="65"/>
    <n v="78"/>
    <n v="80"/>
    <n v="88"/>
    <n v="87"/>
    <n v="40"/>
    <n v="40"/>
    <n v="40"/>
    <n v="40"/>
    <n v="40"/>
    <n v="3"/>
    <n v="3"/>
    <n v="6"/>
    <n v="2"/>
  </r>
  <r>
    <n v="89"/>
    <s v="AZPILICUETA"/>
    <x v="10"/>
    <x v="2"/>
    <x v="11"/>
    <x v="3"/>
    <s v="西班牙"/>
    <n v="178"/>
    <n v="78"/>
    <n v="30"/>
    <s v="右脚"/>
    <x v="8"/>
    <n v="26"/>
    <n v="91"/>
    <n v="67"/>
    <n v="79"/>
    <n v="70"/>
    <n v="66"/>
    <n v="81"/>
    <n v="81"/>
    <n v="57"/>
    <n v="77"/>
    <n v="63"/>
    <n v="69"/>
    <n v="79"/>
    <n v="78"/>
    <n v="70"/>
    <n v="79"/>
    <n v="76"/>
    <n v="83"/>
    <n v="92"/>
    <n v="90"/>
    <n v="87"/>
    <n v="85"/>
    <n v="40"/>
    <n v="40"/>
    <n v="40"/>
    <n v="40"/>
    <n v="40"/>
    <n v="2"/>
    <n v="3"/>
    <n v="7"/>
    <n v="3"/>
  </r>
  <r>
    <n v="90"/>
    <s v="SOKRATIS"/>
    <x v="3"/>
    <x v="2"/>
    <x v="10"/>
    <x v="3"/>
    <s v="希腊"/>
    <n v="186"/>
    <n v="89"/>
    <n v="31"/>
    <s v="右脚"/>
    <x v="8"/>
    <n v="26"/>
    <n v="91"/>
    <n v="54"/>
    <n v="65"/>
    <n v="62"/>
    <n v="65"/>
    <n v="70"/>
    <n v="64"/>
    <n v="54"/>
    <n v="87"/>
    <n v="60"/>
    <n v="51"/>
    <n v="85"/>
    <n v="77"/>
    <n v="78"/>
    <n v="90"/>
    <n v="92"/>
    <n v="69"/>
    <n v="79"/>
    <n v="87"/>
    <n v="90"/>
    <n v="92"/>
    <n v="40"/>
    <n v="40"/>
    <n v="40"/>
    <n v="40"/>
    <n v="40"/>
    <n v="1"/>
    <n v="1"/>
    <n v="6"/>
    <n v="2"/>
  </r>
  <r>
    <n v="91"/>
    <s v="A. SÁNCHEZ"/>
    <x v="0"/>
    <x v="2"/>
    <x v="13"/>
    <x v="0"/>
    <s v="智利"/>
    <n v="169"/>
    <n v="62"/>
    <n v="31"/>
    <s v="右脚"/>
    <x v="8"/>
    <n v="26"/>
    <n v="91"/>
    <n v="81"/>
    <n v="84"/>
    <n v="85"/>
    <n v="80"/>
    <n v="76"/>
    <n v="76"/>
    <n v="79"/>
    <n v="72"/>
    <n v="79"/>
    <n v="80"/>
    <n v="80"/>
    <n v="87"/>
    <n v="84"/>
    <n v="87"/>
    <n v="72"/>
    <n v="88"/>
    <n v="81"/>
    <n v="58"/>
    <n v="55"/>
    <n v="80"/>
    <n v="40"/>
    <n v="40"/>
    <n v="40"/>
    <n v="40"/>
    <n v="40"/>
    <n v="1"/>
    <n v="2"/>
    <n v="4"/>
    <n v="2"/>
  </r>
  <r>
    <n v="92"/>
    <s v="DIEGO COSTA"/>
    <x v="2"/>
    <x v="0"/>
    <x v="8"/>
    <x v="1"/>
    <s v="西班牙"/>
    <n v="188"/>
    <n v="85"/>
    <n v="31"/>
    <s v="右脚"/>
    <x v="8"/>
    <n v="26"/>
    <n v="91"/>
    <n v="86"/>
    <n v="81"/>
    <n v="76"/>
    <n v="74"/>
    <n v="72"/>
    <n v="65"/>
    <n v="83"/>
    <n v="86"/>
    <n v="63"/>
    <n v="69"/>
    <n v="82"/>
    <n v="78"/>
    <n v="86"/>
    <n v="79"/>
    <n v="88"/>
    <n v="78"/>
    <n v="83"/>
    <n v="60"/>
    <n v="74"/>
    <n v="80"/>
    <n v="40"/>
    <n v="40"/>
    <n v="40"/>
    <n v="40"/>
    <n v="40"/>
    <n v="2"/>
    <n v="3"/>
    <n v="4"/>
    <n v="1"/>
  </r>
  <r>
    <n v="93"/>
    <s v="A. WITSEL"/>
    <x v="7"/>
    <x v="0"/>
    <x v="14"/>
    <x v="5"/>
    <s v="比利时"/>
    <n v="186"/>
    <n v="73"/>
    <n v="30"/>
    <s v="右脚"/>
    <x v="8"/>
    <n v="26"/>
    <n v="91"/>
    <n v="76"/>
    <n v="85"/>
    <n v="79"/>
    <n v="73"/>
    <n v="87"/>
    <n v="82"/>
    <n v="74"/>
    <n v="79"/>
    <n v="72"/>
    <n v="71"/>
    <n v="76"/>
    <n v="72"/>
    <n v="82"/>
    <n v="74"/>
    <n v="80"/>
    <n v="65"/>
    <n v="88"/>
    <n v="73"/>
    <n v="78"/>
    <n v="82"/>
    <n v="40"/>
    <n v="40"/>
    <n v="40"/>
    <n v="40"/>
    <n v="40"/>
    <n v="2"/>
    <n v="3"/>
    <n v="7"/>
    <n v="3"/>
  </r>
  <r>
    <n v="94"/>
    <s v="A. RAMSEY"/>
    <x v="6"/>
    <x v="2"/>
    <x v="0"/>
    <x v="0"/>
    <s v="威尔士"/>
    <n v="183"/>
    <n v="76"/>
    <n v="29"/>
    <s v="右脚"/>
    <x v="8"/>
    <n v="26"/>
    <n v="91"/>
    <n v="84"/>
    <n v="86"/>
    <n v="84"/>
    <n v="80"/>
    <n v="86"/>
    <n v="83"/>
    <n v="76"/>
    <n v="63"/>
    <n v="68"/>
    <n v="72"/>
    <n v="72"/>
    <n v="74"/>
    <n v="81"/>
    <n v="71"/>
    <n v="72"/>
    <n v="82"/>
    <n v="90"/>
    <n v="72"/>
    <n v="75"/>
    <n v="77"/>
    <n v="40"/>
    <n v="40"/>
    <n v="40"/>
    <n v="40"/>
    <n v="40"/>
    <n v="2"/>
    <n v="2"/>
    <n v="6"/>
    <n v="2"/>
  </r>
  <r>
    <n v="95"/>
    <s v="M. ÖZIL"/>
    <x v="5"/>
    <x v="0"/>
    <x v="10"/>
    <x v="3"/>
    <s v="德国"/>
    <n v="180"/>
    <n v="71"/>
    <n v="31"/>
    <s v="左脚"/>
    <x v="8"/>
    <n v="26"/>
    <n v="91"/>
    <n v="84"/>
    <n v="92"/>
    <n v="86"/>
    <n v="84"/>
    <n v="90"/>
    <n v="86"/>
    <n v="74"/>
    <n v="61"/>
    <n v="79"/>
    <n v="84"/>
    <n v="74"/>
    <n v="81"/>
    <n v="70"/>
    <n v="63"/>
    <n v="66"/>
    <n v="90"/>
    <n v="76"/>
    <n v="54"/>
    <n v="50"/>
    <n v="60"/>
    <n v="40"/>
    <n v="40"/>
    <n v="40"/>
    <n v="40"/>
    <n v="40"/>
    <n v="1"/>
    <n v="1"/>
    <n v="3"/>
    <n v="2"/>
  </r>
  <r>
    <n v="96"/>
    <s v="WILLIAN"/>
    <x v="1"/>
    <x v="2"/>
    <x v="11"/>
    <x v="3"/>
    <s v="巴西"/>
    <n v="175"/>
    <n v="77"/>
    <n v="31"/>
    <s v="右脚"/>
    <x v="8"/>
    <n v="26"/>
    <n v="92"/>
    <n v="80"/>
    <n v="85"/>
    <n v="89"/>
    <n v="84"/>
    <n v="81"/>
    <n v="80"/>
    <n v="76"/>
    <n v="60"/>
    <n v="85"/>
    <n v="86"/>
    <n v="86"/>
    <n v="91"/>
    <n v="78"/>
    <n v="58"/>
    <n v="62"/>
    <n v="86"/>
    <n v="84"/>
    <n v="58"/>
    <n v="57"/>
    <n v="59"/>
    <n v="40"/>
    <n v="40"/>
    <n v="40"/>
    <n v="40"/>
    <n v="40"/>
    <n v="2"/>
    <n v="3"/>
    <n v="6"/>
    <n v="2"/>
  </r>
  <r>
    <n v="97"/>
    <s v="D. MERTENS"/>
    <x v="2"/>
    <x v="0"/>
    <x v="12"/>
    <x v="0"/>
    <s v="比利时"/>
    <n v="169"/>
    <n v="61"/>
    <n v="32"/>
    <s v="右脚"/>
    <x v="8"/>
    <n v="25"/>
    <n v="91"/>
    <n v="86"/>
    <n v="88"/>
    <n v="87"/>
    <n v="91"/>
    <n v="82"/>
    <n v="76"/>
    <n v="84"/>
    <n v="65"/>
    <n v="82"/>
    <n v="83"/>
    <n v="84"/>
    <n v="90"/>
    <n v="80"/>
    <n v="63"/>
    <n v="60"/>
    <n v="87"/>
    <n v="77"/>
    <n v="51"/>
    <n v="47"/>
    <n v="56"/>
    <n v="40"/>
    <n v="40"/>
    <n v="40"/>
    <n v="40"/>
    <n v="40"/>
    <n v="2"/>
    <n v="3"/>
    <n v="6"/>
    <n v="3"/>
  </r>
  <r>
    <n v="98"/>
    <s v="K. MANOLAS"/>
    <x v="3"/>
    <x v="2"/>
    <x v="12"/>
    <x v="0"/>
    <s v="希腊"/>
    <n v="189"/>
    <n v="83"/>
    <n v="28"/>
    <s v="右脚"/>
    <x v="8"/>
    <n v="27"/>
    <n v="92"/>
    <n v="57"/>
    <n v="66"/>
    <n v="64"/>
    <n v="68"/>
    <n v="66"/>
    <n v="68"/>
    <n v="58"/>
    <n v="87"/>
    <n v="60"/>
    <n v="60"/>
    <n v="84"/>
    <n v="82"/>
    <n v="75"/>
    <n v="87"/>
    <n v="86"/>
    <n v="72"/>
    <n v="85"/>
    <n v="90"/>
    <n v="90"/>
    <n v="87"/>
    <n v="40"/>
    <n v="40"/>
    <n v="40"/>
    <n v="40"/>
    <n v="40"/>
    <n v="2"/>
    <n v="2"/>
    <n v="6"/>
    <n v="2"/>
  </r>
  <r>
    <n v="99"/>
    <s v="R. LUKAKU"/>
    <x v="2"/>
    <x v="2"/>
    <x v="13"/>
    <x v="0"/>
    <s v="比利时"/>
    <n v="190"/>
    <n v="94"/>
    <n v="26"/>
    <s v="左脚"/>
    <x v="8"/>
    <n v="29"/>
    <n v="92"/>
    <n v="86"/>
    <n v="73"/>
    <n v="80"/>
    <n v="70"/>
    <n v="75"/>
    <n v="78"/>
    <n v="85"/>
    <n v="86"/>
    <n v="70"/>
    <n v="80"/>
    <n v="87"/>
    <n v="81"/>
    <n v="87"/>
    <n v="84"/>
    <n v="94"/>
    <n v="72"/>
    <n v="83"/>
    <n v="50"/>
    <n v="50"/>
    <n v="85"/>
    <n v="40"/>
    <n v="40"/>
    <n v="40"/>
    <n v="40"/>
    <n v="40"/>
    <n v="2"/>
    <n v="3"/>
    <n v="6"/>
    <n v="2"/>
  </r>
  <r>
    <n v="100"/>
    <s v="J. BOATENG"/>
    <x v="3"/>
    <x v="2"/>
    <x v="6"/>
    <x v="4"/>
    <s v="德国"/>
    <n v="192"/>
    <n v="90"/>
    <n v="31"/>
    <s v="右脚"/>
    <x v="8"/>
    <n v="26"/>
    <n v="91"/>
    <n v="60"/>
    <n v="74"/>
    <n v="68"/>
    <n v="65"/>
    <n v="78"/>
    <n v="81"/>
    <n v="55"/>
    <n v="90"/>
    <n v="60"/>
    <n v="61"/>
    <n v="76"/>
    <n v="70"/>
    <n v="80"/>
    <n v="84"/>
    <n v="91"/>
    <n v="64"/>
    <n v="74"/>
    <n v="86"/>
    <n v="92"/>
    <n v="85"/>
    <n v="40"/>
    <n v="40"/>
    <n v="40"/>
    <n v="40"/>
    <n v="40"/>
    <n v="3"/>
    <n v="3"/>
    <n v="4"/>
    <n v="1"/>
  </r>
  <r>
    <n v="101"/>
    <s v="DOUGLAS COSTA"/>
    <x v="1"/>
    <x v="2"/>
    <x v="0"/>
    <x v="0"/>
    <s v="巴西"/>
    <n v="172"/>
    <n v="70"/>
    <n v="29"/>
    <s v="左脚"/>
    <x v="8"/>
    <n v="26"/>
    <n v="92"/>
    <n v="76"/>
    <n v="87"/>
    <n v="92"/>
    <n v="89"/>
    <n v="82"/>
    <n v="84"/>
    <n v="71"/>
    <n v="60"/>
    <n v="76"/>
    <n v="80"/>
    <n v="87"/>
    <n v="92"/>
    <n v="84"/>
    <n v="64"/>
    <n v="67"/>
    <n v="85"/>
    <n v="78"/>
    <n v="55"/>
    <n v="58"/>
    <n v="64"/>
    <n v="40"/>
    <n v="40"/>
    <n v="40"/>
    <n v="40"/>
    <n v="40"/>
    <n v="2"/>
    <n v="2"/>
    <n v="4"/>
    <n v="1"/>
  </r>
  <r>
    <n v="102"/>
    <s v="S. DE VRIJ"/>
    <x v="3"/>
    <x v="2"/>
    <x v="13"/>
    <x v="0"/>
    <s v="荷兰"/>
    <n v="189"/>
    <n v="78"/>
    <n v="27"/>
    <s v="右脚"/>
    <x v="8"/>
    <n v="28"/>
    <n v="92"/>
    <n v="66"/>
    <n v="75"/>
    <n v="73"/>
    <n v="78"/>
    <n v="76"/>
    <n v="76"/>
    <n v="60"/>
    <n v="87"/>
    <n v="62"/>
    <n v="63"/>
    <n v="75"/>
    <n v="73"/>
    <n v="79"/>
    <n v="85"/>
    <n v="87"/>
    <n v="67"/>
    <n v="81"/>
    <n v="90"/>
    <n v="89"/>
    <n v="88"/>
    <n v="40"/>
    <n v="40"/>
    <n v="40"/>
    <n v="40"/>
    <n v="40"/>
    <n v="3"/>
    <n v="3"/>
    <n v="6"/>
    <n v="3"/>
  </r>
  <r>
    <n v="103"/>
    <s v="K. WALKER"/>
    <x v="10"/>
    <x v="2"/>
    <x v="3"/>
    <x v="3"/>
    <s v="英格兰"/>
    <n v="183"/>
    <n v="83"/>
    <n v="29"/>
    <s v="右脚"/>
    <x v="8"/>
    <n v="26"/>
    <n v="91"/>
    <n v="66"/>
    <n v="76"/>
    <n v="76"/>
    <n v="68"/>
    <n v="76"/>
    <n v="78"/>
    <n v="60"/>
    <n v="71"/>
    <n v="70"/>
    <n v="73"/>
    <n v="95"/>
    <n v="88"/>
    <n v="83"/>
    <n v="82"/>
    <n v="77"/>
    <n v="70"/>
    <n v="87"/>
    <n v="75"/>
    <n v="80"/>
    <n v="75"/>
    <n v="40"/>
    <n v="40"/>
    <n v="40"/>
    <n v="40"/>
    <n v="40"/>
    <n v="1"/>
    <n v="2"/>
    <n v="5"/>
    <n v="2"/>
  </r>
  <r>
    <n v="104"/>
    <s v="A. GÓMEZ"/>
    <x v="9"/>
    <x v="0"/>
    <x v="17"/>
    <x v="0"/>
    <s v="阿根廷"/>
    <n v="165"/>
    <n v="68"/>
    <n v="31"/>
    <s v="右脚"/>
    <x v="8"/>
    <n v="26"/>
    <n v="91"/>
    <n v="80"/>
    <n v="85"/>
    <n v="88"/>
    <n v="85"/>
    <n v="82"/>
    <n v="83"/>
    <n v="77"/>
    <n v="54"/>
    <n v="83"/>
    <n v="85"/>
    <n v="81"/>
    <n v="91"/>
    <n v="83"/>
    <n v="62"/>
    <n v="60"/>
    <n v="88"/>
    <n v="75"/>
    <n v="48"/>
    <n v="50"/>
    <n v="70"/>
    <n v="40"/>
    <n v="40"/>
    <n v="40"/>
    <n v="40"/>
    <n v="40"/>
    <n v="4"/>
    <n v="4"/>
    <n v="6"/>
    <n v="3"/>
  </r>
  <r>
    <n v="105"/>
    <s v="ALEX SANDRO"/>
    <x v="8"/>
    <x v="0"/>
    <x v="0"/>
    <x v="0"/>
    <s v="巴西"/>
    <n v="180"/>
    <n v="80"/>
    <n v="28"/>
    <s v="左脚"/>
    <x v="8"/>
    <n v="27"/>
    <n v="92"/>
    <n v="73"/>
    <n v="80"/>
    <n v="82"/>
    <n v="79"/>
    <n v="80"/>
    <n v="81"/>
    <n v="64"/>
    <n v="76"/>
    <n v="64"/>
    <n v="77"/>
    <n v="85"/>
    <n v="83"/>
    <n v="82"/>
    <n v="78"/>
    <n v="79"/>
    <n v="76"/>
    <n v="85"/>
    <n v="73"/>
    <n v="76"/>
    <n v="80"/>
    <n v="40"/>
    <n v="40"/>
    <n v="40"/>
    <n v="40"/>
    <n v="40"/>
    <n v="2"/>
    <n v="3"/>
    <n v="5"/>
    <n v="2"/>
  </r>
  <r>
    <n v="106"/>
    <s v="İ. GÜNDOĞAN"/>
    <x v="6"/>
    <x v="0"/>
    <x v="3"/>
    <x v="3"/>
    <s v="德国"/>
    <n v="180"/>
    <n v="80"/>
    <n v="29"/>
    <s v="右脚"/>
    <x v="8"/>
    <n v="26"/>
    <n v="91"/>
    <n v="76"/>
    <n v="87"/>
    <n v="86"/>
    <n v="83"/>
    <n v="89"/>
    <n v="82"/>
    <n v="70"/>
    <n v="60"/>
    <n v="77"/>
    <n v="80"/>
    <n v="76"/>
    <n v="80"/>
    <n v="77"/>
    <n v="68"/>
    <n v="74"/>
    <n v="84"/>
    <n v="80"/>
    <n v="78"/>
    <n v="69"/>
    <n v="73"/>
    <n v="40"/>
    <n v="40"/>
    <n v="40"/>
    <n v="40"/>
    <n v="40"/>
    <n v="3"/>
    <n v="3"/>
    <n v="6"/>
    <n v="1"/>
  </r>
  <r>
    <n v="107"/>
    <s v="F. THAUVIN"/>
    <x v="11"/>
    <x v="2"/>
    <x v="18"/>
    <x v="2"/>
    <s v="法国"/>
    <n v="179"/>
    <n v="70"/>
    <n v="26"/>
    <s v="左脚"/>
    <x v="8"/>
    <n v="29"/>
    <n v="91"/>
    <n v="83"/>
    <n v="86"/>
    <n v="87"/>
    <n v="86"/>
    <n v="83"/>
    <n v="84"/>
    <n v="82"/>
    <n v="75"/>
    <n v="78"/>
    <n v="82"/>
    <n v="82"/>
    <n v="87"/>
    <n v="83"/>
    <n v="71"/>
    <n v="75"/>
    <n v="85"/>
    <n v="80"/>
    <n v="54"/>
    <n v="52"/>
    <n v="64"/>
    <n v="40"/>
    <n v="40"/>
    <n v="40"/>
    <n v="40"/>
    <n v="40"/>
    <n v="2"/>
    <n v="2"/>
    <n v="6"/>
    <n v="2"/>
  </r>
  <r>
    <n v="108"/>
    <s v="IAGO ASPAS"/>
    <x v="2"/>
    <x v="2"/>
    <x v="19"/>
    <x v="1"/>
    <s v="西班牙"/>
    <n v="176"/>
    <n v="67"/>
    <n v="32"/>
    <s v="左脚"/>
    <x v="8"/>
    <n v="25"/>
    <n v="91"/>
    <n v="88"/>
    <n v="83"/>
    <n v="88"/>
    <n v="86"/>
    <n v="80"/>
    <n v="70"/>
    <n v="87"/>
    <n v="73"/>
    <n v="78"/>
    <n v="81"/>
    <n v="77"/>
    <n v="85"/>
    <n v="79"/>
    <n v="69"/>
    <n v="62"/>
    <n v="82"/>
    <n v="74"/>
    <n v="49"/>
    <n v="57"/>
    <n v="69"/>
    <n v="40"/>
    <n v="40"/>
    <n v="40"/>
    <n v="40"/>
    <n v="40"/>
    <n v="1"/>
    <n v="1"/>
    <n v="7"/>
    <n v="1"/>
  </r>
  <r>
    <n v="109"/>
    <s v="M. DEPAY"/>
    <x v="2"/>
    <x v="2"/>
    <x v="20"/>
    <x v="2"/>
    <s v="荷兰"/>
    <n v="176"/>
    <n v="78"/>
    <n v="25"/>
    <s v="右脚"/>
    <x v="8"/>
    <n v="32"/>
    <n v="92"/>
    <n v="81"/>
    <n v="86"/>
    <n v="87"/>
    <n v="88"/>
    <n v="81"/>
    <n v="76"/>
    <n v="82"/>
    <n v="63"/>
    <n v="86"/>
    <n v="87"/>
    <n v="87"/>
    <n v="90"/>
    <n v="85"/>
    <n v="71"/>
    <n v="74"/>
    <n v="82"/>
    <n v="75"/>
    <n v="49"/>
    <n v="53"/>
    <n v="75"/>
    <n v="40"/>
    <n v="40"/>
    <n v="40"/>
    <n v="40"/>
    <n v="40"/>
    <n v="2"/>
    <n v="3"/>
    <n v="6"/>
    <n v="2"/>
  </r>
  <r>
    <n v="110"/>
    <s v="H. ZIYECH"/>
    <x v="5"/>
    <x v="0"/>
    <x v="21"/>
    <x v="6"/>
    <s v="摩洛哥"/>
    <n v="183"/>
    <n v="68"/>
    <n v="26"/>
    <s v="左脚"/>
    <x v="8"/>
    <n v="29"/>
    <n v="91"/>
    <n v="78"/>
    <n v="83"/>
    <n v="82"/>
    <n v="86"/>
    <n v="83"/>
    <n v="87"/>
    <n v="77"/>
    <n v="65"/>
    <n v="83"/>
    <n v="85"/>
    <n v="80"/>
    <n v="81"/>
    <n v="83"/>
    <n v="70"/>
    <n v="71"/>
    <n v="81"/>
    <n v="82"/>
    <n v="64"/>
    <n v="68"/>
    <n v="78"/>
    <n v="40"/>
    <n v="40"/>
    <n v="40"/>
    <n v="40"/>
    <n v="40"/>
    <n v="2"/>
    <n v="2"/>
    <n v="6"/>
    <n v="3"/>
  </r>
  <r>
    <n v="111"/>
    <s v="A. ROMAGNOLI"/>
    <x v="3"/>
    <x v="2"/>
    <x v="22"/>
    <x v="0"/>
    <s v="意大利"/>
    <n v="188"/>
    <n v="78"/>
    <n v="24"/>
    <s v="左脚"/>
    <x v="8"/>
    <n v="33"/>
    <n v="92"/>
    <n v="64"/>
    <n v="73"/>
    <n v="69"/>
    <n v="68"/>
    <n v="77"/>
    <n v="75"/>
    <n v="62"/>
    <n v="85"/>
    <n v="61"/>
    <n v="65"/>
    <n v="78"/>
    <n v="74"/>
    <n v="73"/>
    <n v="87"/>
    <n v="86"/>
    <n v="73"/>
    <n v="83"/>
    <n v="89"/>
    <n v="86"/>
    <n v="86"/>
    <n v="40"/>
    <n v="40"/>
    <n v="40"/>
    <n v="40"/>
    <n v="40"/>
    <n v="2"/>
    <n v="2"/>
    <n v="6"/>
    <n v="3"/>
  </r>
  <r>
    <n v="112"/>
    <s v="J. PICKFORD"/>
    <x v="4"/>
    <x v="2"/>
    <x v="23"/>
    <x v="3"/>
    <s v="英格兰"/>
    <n v="185"/>
    <n v="77"/>
    <n v="25"/>
    <s v="左脚"/>
    <x v="8"/>
    <n v="32"/>
    <n v="91"/>
    <n v="44"/>
    <n v="60"/>
    <n v="43"/>
    <n v="45"/>
    <n v="60"/>
    <n v="65"/>
    <n v="42"/>
    <n v="60"/>
    <n v="60"/>
    <n v="48"/>
    <n v="64"/>
    <n v="65"/>
    <n v="80"/>
    <n v="85"/>
    <n v="80"/>
    <n v="75"/>
    <n v="60"/>
    <n v="46"/>
    <n v="50"/>
    <n v="72"/>
    <n v="89"/>
    <n v="89"/>
    <n v="95"/>
    <n v="94"/>
    <n v="91"/>
    <n v="2"/>
    <n v="3"/>
    <n v="6"/>
    <n v="2"/>
  </r>
  <r>
    <n v="113"/>
    <s v="J. STONES"/>
    <x v="3"/>
    <x v="2"/>
    <x v="3"/>
    <x v="3"/>
    <s v="英格兰"/>
    <n v="188"/>
    <n v="70"/>
    <n v="25"/>
    <s v="右脚"/>
    <x v="8"/>
    <n v="32"/>
    <n v="92"/>
    <n v="64"/>
    <n v="81"/>
    <n v="73"/>
    <n v="84"/>
    <n v="82"/>
    <n v="76"/>
    <n v="59"/>
    <n v="86"/>
    <n v="60"/>
    <n v="68"/>
    <n v="76"/>
    <n v="72"/>
    <n v="72"/>
    <n v="85"/>
    <n v="82"/>
    <n v="79"/>
    <n v="83"/>
    <n v="87"/>
    <n v="87"/>
    <n v="85"/>
    <n v="40"/>
    <n v="40"/>
    <n v="40"/>
    <n v="40"/>
    <n v="40"/>
    <n v="2"/>
    <n v="2"/>
    <n v="6"/>
    <n v="2"/>
  </r>
  <r>
    <n v="114"/>
    <s v="JOÃO CANCELO"/>
    <x v="10"/>
    <x v="2"/>
    <x v="3"/>
    <x v="3"/>
    <s v="葡萄牙"/>
    <n v="182"/>
    <n v="74"/>
    <n v="25"/>
    <s v="右脚"/>
    <x v="8"/>
    <n v="32"/>
    <n v="93"/>
    <n v="75"/>
    <n v="83"/>
    <n v="84"/>
    <n v="83"/>
    <n v="77"/>
    <n v="80"/>
    <n v="65"/>
    <n v="65"/>
    <n v="67"/>
    <n v="73"/>
    <n v="87"/>
    <n v="85"/>
    <n v="78"/>
    <n v="74"/>
    <n v="73"/>
    <n v="78"/>
    <n v="86"/>
    <n v="73"/>
    <n v="75"/>
    <n v="75"/>
    <n v="40"/>
    <n v="40"/>
    <n v="40"/>
    <n v="40"/>
    <n v="40"/>
    <n v="3"/>
    <n v="3"/>
    <n v="6"/>
    <n v="2"/>
  </r>
  <r>
    <n v="115"/>
    <s v="CARVAJAL"/>
    <x v="10"/>
    <x v="2"/>
    <x v="4"/>
    <x v="1"/>
    <s v="西班牙"/>
    <n v="173"/>
    <n v="73"/>
    <n v="27"/>
    <s v="右脚"/>
    <x v="8"/>
    <n v="28"/>
    <n v="93"/>
    <n v="67"/>
    <n v="80"/>
    <n v="79"/>
    <n v="77"/>
    <n v="80"/>
    <n v="83"/>
    <n v="54"/>
    <n v="65"/>
    <n v="61"/>
    <n v="81"/>
    <n v="85"/>
    <n v="82"/>
    <n v="72"/>
    <n v="77"/>
    <n v="76"/>
    <n v="77"/>
    <n v="87"/>
    <n v="86"/>
    <n v="84"/>
    <n v="83"/>
    <n v="40"/>
    <n v="40"/>
    <n v="40"/>
    <n v="40"/>
    <n v="40"/>
    <n v="1"/>
    <n v="1"/>
    <n v="5"/>
    <n v="1"/>
  </r>
  <r>
    <n v="116"/>
    <s v="J. GIMÉNEZ"/>
    <x v="3"/>
    <x v="2"/>
    <x v="8"/>
    <x v="1"/>
    <s v="乌拉圭"/>
    <n v="185"/>
    <n v="80"/>
    <n v="24"/>
    <s v="右脚"/>
    <x v="8"/>
    <n v="33"/>
    <n v="92"/>
    <n v="60"/>
    <n v="69"/>
    <n v="67"/>
    <n v="70"/>
    <n v="74"/>
    <n v="67"/>
    <n v="57"/>
    <n v="85"/>
    <n v="62"/>
    <n v="59"/>
    <n v="79"/>
    <n v="75"/>
    <n v="81"/>
    <n v="90"/>
    <n v="88"/>
    <n v="68"/>
    <n v="84"/>
    <n v="86"/>
    <n v="89"/>
    <n v="86"/>
    <n v="40"/>
    <n v="40"/>
    <n v="40"/>
    <n v="40"/>
    <n v="40"/>
    <n v="1"/>
    <n v="2"/>
    <n v="6"/>
    <n v="1"/>
  </r>
  <r>
    <n v="117"/>
    <s v="JORGINHO"/>
    <x v="7"/>
    <x v="2"/>
    <x v="11"/>
    <x v="3"/>
    <s v="意大利"/>
    <n v="180"/>
    <n v="65"/>
    <n v="28"/>
    <s v="右脚"/>
    <x v="8"/>
    <n v="27"/>
    <n v="92"/>
    <n v="67"/>
    <n v="83"/>
    <n v="80"/>
    <n v="87"/>
    <n v="90"/>
    <n v="86"/>
    <n v="66"/>
    <n v="66"/>
    <n v="79"/>
    <n v="76"/>
    <n v="75"/>
    <n v="79"/>
    <n v="75"/>
    <n v="67"/>
    <n v="69"/>
    <n v="75"/>
    <n v="84"/>
    <n v="79"/>
    <n v="79"/>
    <n v="74"/>
    <n v="40"/>
    <n v="40"/>
    <n v="40"/>
    <n v="40"/>
    <n v="40"/>
    <n v="2"/>
    <n v="3"/>
    <n v="6"/>
    <n v="3"/>
  </r>
  <r>
    <n v="118"/>
    <s v="N. FEKIR"/>
    <x v="5"/>
    <x v="2"/>
    <x v="24"/>
    <x v="1"/>
    <s v="法国"/>
    <n v="173"/>
    <n v="72"/>
    <n v="26"/>
    <s v="左脚"/>
    <x v="8"/>
    <n v="29"/>
    <n v="93"/>
    <n v="84"/>
    <n v="86"/>
    <n v="89"/>
    <n v="87"/>
    <n v="79"/>
    <n v="80"/>
    <n v="84"/>
    <n v="60"/>
    <n v="83"/>
    <n v="80"/>
    <n v="80"/>
    <n v="86"/>
    <n v="87"/>
    <n v="62"/>
    <n v="77"/>
    <n v="85"/>
    <n v="77"/>
    <n v="48"/>
    <n v="52"/>
    <n v="70"/>
    <n v="40"/>
    <n v="40"/>
    <n v="40"/>
    <n v="40"/>
    <n v="40"/>
    <n v="2"/>
    <n v="3"/>
    <n v="6"/>
    <n v="1"/>
  </r>
  <r>
    <n v="119"/>
    <s v="L. GORETZKA"/>
    <x v="6"/>
    <x v="0"/>
    <x v="6"/>
    <x v="4"/>
    <s v="德国"/>
    <n v="189"/>
    <n v="79"/>
    <n v="24"/>
    <s v="右脚"/>
    <x v="8"/>
    <n v="33"/>
    <n v="93"/>
    <n v="75"/>
    <n v="85"/>
    <n v="83"/>
    <n v="78"/>
    <n v="85"/>
    <n v="79"/>
    <n v="73"/>
    <n v="86"/>
    <n v="78"/>
    <n v="77"/>
    <n v="83"/>
    <n v="80"/>
    <n v="82"/>
    <n v="81"/>
    <n v="85"/>
    <n v="80"/>
    <n v="85"/>
    <n v="73"/>
    <n v="77"/>
    <n v="72"/>
    <n v="40"/>
    <n v="40"/>
    <n v="40"/>
    <n v="40"/>
    <n v="40"/>
    <n v="2"/>
    <n v="2"/>
    <n v="6"/>
    <n v="1"/>
  </r>
  <r>
    <n v="120"/>
    <s v="BRUNO FERNANDES"/>
    <x v="5"/>
    <x v="2"/>
    <x v="25"/>
    <x v="7"/>
    <s v="葡萄牙"/>
    <n v="173"/>
    <n v="75"/>
    <n v="25"/>
    <s v="右脚"/>
    <x v="8"/>
    <n v="32"/>
    <n v="92"/>
    <n v="80"/>
    <n v="86"/>
    <n v="82"/>
    <n v="81"/>
    <n v="87"/>
    <n v="84"/>
    <n v="76"/>
    <n v="61"/>
    <n v="83"/>
    <n v="84"/>
    <n v="79"/>
    <n v="81"/>
    <n v="89"/>
    <n v="62"/>
    <n v="69"/>
    <n v="79"/>
    <n v="85"/>
    <n v="69"/>
    <n v="65"/>
    <n v="71"/>
    <n v="40"/>
    <n v="40"/>
    <n v="40"/>
    <n v="40"/>
    <n v="40"/>
    <n v="2"/>
    <n v="2"/>
    <n v="6"/>
    <n v="3"/>
  </r>
  <r>
    <n v="121"/>
    <s v="R. MAHREZ"/>
    <x v="1"/>
    <x v="2"/>
    <x v="3"/>
    <x v="3"/>
    <s v="阿尔及利亚"/>
    <n v="179"/>
    <n v="67"/>
    <n v="28"/>
    <s v="左脚"/>
    <x v="8"/>
    <n v="27"/>
    <n v="92"/>
    <n v="80"/>
    <n v="89"/>
    <n v="89"/>
    <n v="90"/>
    <n v="79"/>
    <n v="80"/>
    <n v="80"/>
    <n v="60"/>
    <n v="79"/>
    <n v="83"/>
    <n v="84"/>
    <n v="89"/>
    <n v="80"/>
    <n v="62"/>
    <n v="65"/>
    <n v="87"/>
    <n v="77"/>
    <n v="54"/>
    <n v="52"/>
    <n v="60"/>
    <n v="40"/>
    <n v="40"/>
    <n v="40"/>
    <n v="40"/>
    <n v="40"/>
    <n v="1"/>
    <n v="2"/>
    <n v="6"/>
    <n v="2"/>
  </r>
  <r>
    <n v="122"/>
    <s v="FABINHO"/>
    <x v="7"/>
    <x v="2"/>
    <x v="5"/>
    <x v="3"/>
    <s v="巴西"/>
    <n v="188"/>
    <n v="78"/>
    <n v="26"/>
    <s v="右脚"/>
    <x v="8"/>
    <n v="29"/>
    <n v="92"/>
    <n v="70"/>
    <n v="82"/>
    <n v="75"/>
    <n v="85"/>
    <n v="83"/>
    <n v="81"/>
    <n v="68"/>
    <n v="78"/>
    <n v="71"/>
    <n v="76"/>
    <n v="76"/>
    <n v="74"/>
    <n v="78"/>
    <n v="75"/>
    <n v="82"/>
    <n v="72"/>
    <n v="83"/>
    <n v="82"/>
    <n v="83"/>
    <n v="84"/>
    <n v="40"/>
    <n v="40"/>
    <n v="40"/>
    <n v="40"/>
    <n v="40"/>
    <n v="2"/>
    <n v="3"/>
    <n v="6"/>
    <n v="3"/>
  </r>
  <r>
    <n v="123"/>
    <s v="A. ROBERTSON"/>
    <x v="8"/>
    <x v="0"/>
    <x v="5"/>
    <x v="3"/>
    <s v="苏格兰"/>
    <n v="178"/>
    <n v="64"/>
    <n v="25"/>
    <s v="左脚"/>
    <x v="8"/>
    <n v="32"/>
    <n v="93"/>
    <n v="71"/>
    <n v="78"/>
    <n v="77"/>
    <n v="79"/>
    <n v="78"/>
    <n v="84"/>
    <n v="60"/>
    <n v="64"/>
    <n v="60"/>
    <n v="81"/>
    <n v="88"/>
    <n v="85"/>
    <n v="77"/>
    <n v="64"/>
    <n v="70"/>
    <n v="72"/>
    <n v="92"/>
    <n v="82"/>
    <n v="84"/>
    <n v="90"/>
    <n v="40"/>
    <n v="40"/>
    <n v="40"/>
    <n v="40"/>
    <n v="40"/>
    <n v="1"/>
    <n v="2"/>
    <n v="6"/>
    <n v="3"/>
  </r>
  <r>
    <n v="124"/>
    <s v="C. LENGLET"/>
    <x v="3"/>
    <x v="2"/>
    <x v="1"/>
    <x v="1"/>
    <s v="法国"/>
    <n v="186"/>
    <n v="81"/>
    <n v="24"/>
    <s v="左脚"/>
    <x v="8"/>
    <n v="33"/>
    <n v="92"/>
    <n v="63"/>
    <n v="74"/>
    <n v="67"/>
    <n v="76"/>
    <n v="81"/>
    <n v="75"/>
    <n v="57"/>
    <n v="86"/>
    <n v="60"/>
    <n v="62"/>
    <n v="77"/>
    <n v="73"/>
    <n v="78"/>
    <n v="88"/>
    <n v="86"/>
    <n v="70"/>
    <n v="84"/>
    <n v="89"/>
    <n v="88"/>
    <n v="82"/>
    <n v="40"/>
    <n v="40"/>
    <n v="40"/>
    <n v="40"/>
    <n v="40"/>
    <n v="3"/>
    <n v="4"/>
    <n v="6"/>
    <n v="2"/>
  </r>
  <r>
    <n v="125"/>
    <s v="L. HERNANDEZ"/>
    <x v="3"/>
    <x v="2"/>
    <x v="6"/>
    <x v="4"/>
    <s v="法国"/>
    <n v="182"/>
    <n v="76"/>
    <n v="23"/>
    <s v="左脚"/>
    <x v="8"/>
    <n v="34"/>
    <n v="93"/>
    <n v="65"/>
    <n v="78"/>
    <n v="75"/>
    <n v="75"/>
    <n v="77"/>
    <n v="75"/>
    <n v="57"/>
    <n v="84"/>
    <n v="61"/>
    <n v="75"/>
    <n v="84"/>
    <n v="86"/>
    <n v="75"/>
    <n v="88"/>
    <n v="81"/>
    <n v="80"/>
    <n v="84"/>
    <n v="87"/>
    <n v="85"/>
    <n v="86"/>
    <n v="40"/>
    <n v="40"/>
    <n v="40"/>
    <n v="40"/>
    <n v="40"/>
    <n v="1"/>
    <n v="1"/>
    <n v="5"/>
    <n v="1"/>
  </r>
  <r>
    <n v="126"/>
    <s v="GABRIEL JESUS"/>
    <x v="2"/>
    <x v="1"/>
    <x v="3"/>
    <x v="3"/>
    <s v="巴西"/>
    <n v="175"/>
    <n v="73"/>
    <n v="22"/>
    <s v="右脚"/>
    <x v="8"/>
    <n v="39"/>
    <n v="95"/>
    <n v="88"/>
    <n v="84"/>
    <n v="85"/>
    <n v="81"/>
    <n v="74"/>
    <n v="65"/>
    <n v="85"/>
    <n v="75"/>
    <n v="70"/>
    <n v="74"/>
    <n v="85"/>
    <n v="88"/>
    <n v="79"/>
    <n v="80"/>
    <n v="70"/>
    <n v="90"/>
    <n v="84"/>
    <n v="47"/>
    <n v="51"/>
    <n v="75"/>
    <n v="40"/>
    <n v="40"/>
    <n v="40"/>
    <n v="40"/>
    <n v="40"/>
    <n v="2"/>
    <n v="3"/>
    <n v="6"/>
    <n v="2"/>
  </r>
  <r>
    <n v="127"/>
    <s v="G. DONNARUMMA"/>
    <x v="4"/>
    <x v="1"/>
    <x v="22"/>
    <x v="0"/>
    <s v="意大利"/>
    <n v="196"/>
    <n v="76"/>
    <n v="20"/>
    <s v="右脚"/>
    <x v="8"/>
    <n v="47"/>
    <n v="93"/>
    <n v="40"/>
    <n v="60"/>
    <n v="51"/>
    <n v="51"/>
    <n v="61"/>
    <n v="60"/>
    <n v="40"/>
    <n v="72"/>
    <n v="60"/>
    <n v="56"/>
    <n v="62"/>
    <n v="69"/>
    <n v="81"/>
    <n v="80"/>
    <n v="81"/>
    <n v="70"/>
    <n v="72"/>
    <n v="63"/>
    <n v="65"/>
    <n v="55"/>
    <n v="91"/>
    <n v="90"/>
    <n v="89"/>
    <n v="96"/>
    <n v="92"/>
    <n v="2"/>
    <n v="2"/>
    <n v="7"/>
    <n v="3"/>
  </r>
  <r>
    <n v="128"/>
    <s v="F. DE JONG"/>
    <x v="6"/>
    <x v="0"/>
    <x v="1"/>
    <x v="1"/>
    <s v="荷兰"/>
    <n v="180"/>
    <n v="68"/>
    <n v="22"/>
    <s v="右脚"/>
    <x v="8"/>
    <n v="39"/>
    <n v="93"/>
    <n v="77"/>
    <n v="86"/>
    <n v="85"/>
    <n v="88"/>
    <n v="85"/>
    <n v="80"/>
    <n v="67"/>
    <n v="74"/>
    <n v="70"/>
    <n v="71"/>
    <n v="81"/>
    <n v="83"/>
    <n v="74"/>
    <n v="78"/>
    <n v="72"/>
    <n v="80"/>
    <n v="84"/>
    <n v="70"/>
    <n v="75"/>
    <n v="78"/>
    <n v="40"/>
    <n v="40"/>
    <n v="40"/>
    <n v="40"/>
    <n v="40"/>
    <n v="3"/>
    <n v="3"/>
    <n v="6"/>
    <n v="2"/>
  </r>
  <r>
    <n v="129"/>
    <s v="RODRI"/>
    <x v="7"/>
    <x v="2"/>
    <x v="3"/>
    <x v="3"/>
    <s v="西班牙"/>
    <n v="191"/>
    <n v="82"/>
    <n v="23"/>
    <s v="右脚"/>
    <x v="8"/>
    <n v="34"/>
    <n v="93"/>
    <n v="64"/>
    <n v="85"/>
    <n v="72"/>
    <n v="80"/>
    <n v="89"/>
    <n v="85"/>
    <n v="58"/>
    <n v="76"/>
    <n v="70"/>
    <n v="61"/>
    <n v="77"/>
    <n v="75"/>
    <n v="71"/>
    <n v="75"/>
    <n v="79"/>
    <n v="72"/>
    <n v="87"/>
    <n v="88"/>
    <n v="89"/>
    <n v="86"/>
    <n v="40"/>
    <n v="40"/>
    <n v="40"/>
    <n v="40"/>
    <n v="40"/>
    <n v="2"/>
    <n v="2"/>
    <n v="6"/>
    <n v="3"/>
  </r>
  <r>
    <n v="130"/>
    <s v="N. SÜLE"/>
    <x v="3"/>
    <x v="2"/>
    <x v="6"/>
    <x v="4"/>
    <s v="德国"/>
    <n v="195"/>
    <n v="97"/>
    <n v="24"/>
    <s v="右脚"/>
    <x v="8"/>
    <n v="33"/>
    <n v="92"/>
    <n v="63"/>
    <n v="70"/>
    <n v="66"/>
    <n v="63"/>
    <n v="75"/>
    <n v="72"/>
    <n v="60"/>
    <n v="92"/>
    <n v="60"/>
    <n v="66"/>
    <n v="76"/>
    <n v="71"/>
    <n v="85"/>
    <n v="83"/>
    <n v="91"/>
    <n v="70"/>
    <n v="76"/>
    <n v="86"/>
    <n v="88"/>
    <n v="90"/>
    <n v="40"/>
    <n v="40"/>
    <n v="40"/>
    <n v="40"/>
    <n v="40"/>
    <n v="2"/>
    <n v="2"/>
    <n v="6"/>
    <n v="2"/>
  </r>
  <r>
    <n v="131"/>
    <s v="T. WERNER"/>
    <x v="2"/>
    <x v="2"/>
    <x v="14"/>
    <x v="5"/>
    <s v="德国"/>
    <n v="180"/>
    <n v="75"/>
    <n v="23"/>
    <s v="右脚"/>
    <x v="8"/>
    <n v="34"/>
    <n v="93"/>
    <n v="86"/>
    <n v="77"/>
    <n v="84"/>
    <n v="75"/>
    <n v="72"/>
    <n v="60"/>
    <n v="84"/>
    <n v="79"/>
    <n v="74"/>
    <n v="68"/>
    <n v="92"/>
    <n v="95"/>
    <n v="79"/>
    <n v="85"/>
    <n v="76"/>
    <n v="86"/>
    <n v="89"/>
    <n v="58"/>
    <n v="57"/>
    <n v="49"/>
    <n v="40"/>
    <n v="40"/>
    <n v="40"/>
    <n v="40"/>
    <n v="40"/>
    <n v="2"/>
    <n v="3"/>
    <n v="6"/>
    <n v="3"/>
  </r>
  <r>
    <n v="132"/>
    <s v="G. BUFFON"/>
    <x v="4"/>
    <x v="2"/>
    <x v="0"/>
    <x v="0"/>
    <s v="意大利"/>
    <n v="191"/>
    <n v="83"/>
    <n v="41"/>
    <s v="右脚"/>
    <x v="9"/>
    <n v="13"/>
    <n v="86"/>
    <n v="40"/>
    <n v="60"/>
    <n v="51"/>
    <n v="49"/>
    <n v="60"/>
    <n v="62"/>
    <n v="40"/>
    <n v="70"/>
    <n v="60"/>
    <n v="56"/>
    <n v="54"/>
    <n v="50"/>
    <n v="80"/>
    <n v="77"/>
    <n v="83"/>
    <n v="64"/>
    <n v="60"/>
    <n v="54"/>
    <n v="55"/>
    <n v="51"/>
    <n v="97"/>
    <n v="85"/>
    <n v="87"/>
    <n v="89"/>
    <n v="89"/>
    <n v="2"/>
    <n v="2"/>
    <n v="7"/>
    <n v="3"/>
  </r>
  <r>
    <n v="133"/>
    <s v="V. KOMPANY"/>
    <x v="3"/>
    <x v="2"/>
    <x v="26"/>
    <x v="8"/>
    <s v="比利时"/>
    <n v="193"/>
    <n v="85"/>
    <n v="33"/>
    <s v="右脚"/>
    <x v="9"/>
    <n v="25"/>
    <n v="91"/>
    <n v="59"/>
    <n v="72"/>
    <n v="65"/>
    <n v="70"/>
    <n v="75"/>
    <n v="73"/>
    <n v="57"/>
    <n v="89"/>
    <n v="62"/>
    <n v="64"/>
    <n v="72"/>
    <n v="67"/>
    <n v="83"/>
    <n v="81"/>
    <n v="91"/>
    <n v="62"/>
    <n v="72"/>
    <n v="93"/>
    <n v="90"/>
    <n v="91"/>
    <n v="40"/>
    <n v="40"/>
    <n v="40"/>
    <n v="40"/>
    <n v="40"/>
    <n v="2"/>
    <n v="2"/>
    <n v="6"/>
    <n v="1"/>
  </r>
  <r>
    <n v="134"/>
    <s v="K. SCHMEICHEL"/>
    <x v="4"/>
    <x v="2"/>
    <x v="27"/>
    <x v="3"/>
    <s v="丹麦"/>
    <n v="189"/>
    <n v="89"/>
    <n v="33"/>
    <s v="右脚"/>
    <x v="9"/>
    <n v="25"/>
    <n v="89"/>
    <n v="44"/>
    <n v="55"/>
    <n v="46"/>
    <n v="46"/>
    <n v="58"/>
    <n v="61"/>
    <n v="44"/>
    <n v="60"/>
    <n v="55"/>
    <n v="43"/>
    <n v="68"/>
    <n v="67"/>
    <n v="66"/>
    <n v="70"/>
    <n v="82"/>
    <n v="67"/>
    <n v="55"/>
    <n v="51"/>
    <n v="52"/>
    <n v="47"/>
    <n v="89"/>
    <n v="89"/>
    <n v="90"/>
    <n v="96"/>
    <n v="93"/>
    <n v="2"/>
    <n v="2"/>
    <n v="5"/>
    <n v="2"/>
  </r>
  <r>
    <n v="135"/>
    <s v="F. RIBÉRY"/>
    <x v="0"/>
    <x v="0"/>
    <x v="28"/>
    <x v="0"/>
    <s v="法国"/>
    <n v="170"/>
    <n v="72"/>
    <n v="36"/>
    <s v="右脚"/>
    <x v="9"/>
    <n v="20"/>
    <n v="89"/>
    <n v="78"/>
    <n v="90"/>
    <n v="92"/>
    <n v="88"/>
    <n v="83"/>
    <n v="79"/>
    <n v="80"/>
    <n v="51"/>
    <n v="82"/>
    <n v="85"/>
    <n v="79"/>
    <n v="85"/>
    <n v="78"/>
    <n v="60"/>
    <n v="65"/>
    <n v="87"/>
    <n v="65"/>
    <n v="56"/>
    <n v="54"/>
    <n v="77"/>
    <n v="40"/>
    <n v="40"/>
    <n v="40"/>
    <n v="40"/>
    <n v="40"/>
    <n v="3"/>
    <n v="3"/>
    <n v="6"/>
    <n v="1"/>
  </r>
  <r>
    <n v="136"/>
    <s v="JOÃO MOUTINHO"/>
    <x v="6"/>
    <x v="2"/>
    <x v="29"/>
    <x v="3"/>
    <s v="葡萄牙"/>
    <n v="170"/>
    <n v="61"/>
    <n v="33"/>
    <s v="右脚"/>
    <x v="9"/>
    <n v="25"/>
    <n v="90"/>
    <n v="75"/>
    <n v="85"/>
    <n v="81"/>
    <n v="76"/>
    <n v="86"/>
    <n v="85"/>
    <n v="74"/>
    <n v="70"/>
    <n v="81"/>
    <n v="85"/>
    <n v="69"/>
    <n v="71"/>
    <n v="77"/>
    <n v="76"/>
    <n v="66"/>
    <n v="85"/>
    <n v="82"/>
    <n v="74"/>
    <n v="74"/>
    <n v="73"/>
    <n v="40"/>
    <n v="40"/>
    <n v="40"/>
    <n v="40"/>
    <n v="40"/>
    <n v="2"/>
    <n v="3"/>
    <n v="5"/>
    <n v="2"/>
  </r>
  <r>
    <n v="137"/>
    <s v="F. QUAGLIARELLA"/>
    <x v="2"/>
    <x v="0"/>
    <x v="30"/>
    <x v="0"/>
    <s v="意大利"/>
    <n v="180"/>
    <n v="79"/>
    <n v="36"/>
    <s v="右脚"/>
    <x v="9"/>
    <n v="20"/>
    <n v="89"/>
    <n v="87"/>
    <n v="83"/>
    <n v="78"/>
    <n v="80"/>
    <n v="76"/>
    <n v="74"/>
    <n v="86"/>
    <n v="77"/>
    <n v="80"/>
    <n v="80"/>
    <n v="72"/>
    <n v="76"/>
    <n v="86"/>
    <n v="75"/>
    <n v="79"/>
    <n v="77"/>
    <n v="80"/>
    <n v="55"/>
    <n v="51"/>
    <n v="62"/>
    <n v="40"/>
    <n v="40"/>
    <n v="40"/>
    <n v="40"/>
    <n v="40"/>
    <n v="3"/>
    <n v="3"/>
    <n v="7"/>
    <n v="3"/>
  </r>
  <r>
    <n v="138"/>
    <s v="G. HIGUAÍN"/>
    <x v="2"/>
    <x v="2"/>
    <x v="0"/>
    <x v="0"/>
    <s v="阿根廷"/>
    <n v="184"/>
    <n v="82"/>
    <n v="32"/>
    <s v="右脚"/>
    <x v="9"/>
    <n v="26"/>
    <n v="91"/>
    <n v="91"/>
    <n v="82"/>
    <n v="79"/>
    <n v="84"/>
    <n v="75"/>
    <n v="68"/>
    <n v="85"/>
    <n v="80"/>
    <n v="67"/>
    <n v="76"/>
    <n v="72"/>
    <n v="68"/>
    <n v="87"/>
    <n v="78"/>
    <n v="85"/>
    <n v="70"/>
    <n v="73"/>
    <n v="47"/>
    <n v="52"/>
    <n v="60"/>
    <n v="40"/>
    <n v="40"/>
    <n v="40"/>
    <n v="40"/>
    <n v="40"/>
    <n v="3"/>
    <n v="4"/>
    <n v="5"/>
    <n v="3"/>
  </r>
  <r>
    <n v="139"/>
    <s v="M. BENATIA"/>
    <x v="3"/>
    <x v="2"/>
    <x v="14"/>
    <x v="5"/>
    <s v="摩洛哥"/>
    <n v="190"/>
    <n v="88"/>
    <n v="32"/>
    <s v="右脚"/>
    <x v="9"/>
    <n v="26"/>
    <n v="91"/>
    <n v="60"/>
    <n v="72"/>
    <n v="68"/>
    <n v="65"/>
    <n v="75"/>
    <n v="70"/>
    <n v="60"/>
    <n v="87"/>
    <n v="55"/>
    <n v="65"/>
    <n v="79"/>
    <n v="74"/>
    <n v="77"/>
    <n v="84"/>
    <n v="90"/>
    <n v="62"/>
    <n v="78"/>
    <n v="91"/>
    <n v="90"/>
    <n v="90"/>
    <n v="40"/>
    <n v="40"/>
    <n v="40"/>
    <n v="40"/>
    <n v="40"/>
    <n v="2"/>
    <n v="2"/>
    <n v="6"/>
    <n v="2"/>
  </r>
  <r>
    <n v="140"/>
    <s v="M. HAMŠÍK"/>
    <x v="6"/>
    <x v="2"/>
    <x v="31"/>
    <x v="9"/>
    <s v="斯洛伐克"/>
    <n v="183"/>
    <n v="79"/>
    <n v="32"/>
    <s v="右脚"/>
    <x v="9"/>
    <n v="26"/>
    <n v="90"/>
    <n v="79"/>
    <n v="84"/>
    <n v="82"/>
    <n v="77"/>
    <n v="85"/>
    <n v="84"/>
    <n v="78"/>
    <n v="77"/>
    <n v="75"/>
    <n v="82"/>
    <n v="78"/>
    <n v="80"/>
    <n v="85"/>
    <n v="77"/>
    <n v="80"/>
    <n v="74"/>
    <n v="77"/>
    <n v="64"/>
    <n v="71"/>
    <n v="82"/>
    <n v="40"/>
    <n v="40"/>
    <n v="40"/>
    <n v="40"/>
    <n v="40"/>
    <n v="2"/>
    <n v="4"/>
    <n v="6"/>
    <n v="3"/>
  </r>
  <r>
    <n v="141"/>
    <s v="Ł. FABIAŃSKI"/>
    <x v="4"/>
    <x v="0"/>
    <x v="32"/>
    <x v="3"/>
    <s v="波兰"/>
    <n v="190"/>
    <n v="83"/>
    <n v="34"/>
    <s v="右脚"/>
    <x v="9"/>
    <n v="24"/>
    <n v="89"/>
    <n v="45"/>
    <n v="55"/>
    <n v="46"/>
    <n v="48"/>
    <n v="55"/>
    <n v="57"/>
    <n v="43"/>
    <n v="60"/>
    <n v="55"/>
    <n v="48"/>
    <n v="67"/>
    <n v="66"/>
    <n v="76"/>
    <n v="82"/>
    <n v="75"/>
    <n v="66"/>
    <n v="55"/>
    <n v="51"/>
    <n v="47"/>
    <n v="50"/>
    <n v="93"/>
    <n v="94"/>
    <n v="81"/>
    <n v="96"/>
    <n v="91"/>
    <n v="2"/>
    <n v="2"/>
    <n v="7"/>
    <n v="2"/>
  </r>
  <r>
    <n v="142"/>
    <s v="RUI PATRÍCIO"/>
    <x v="4"/>
    <x v="2"/>
    <x v="29"/>
    <x v="3"/>
    <s v="葡萄牙"/>
    <n v="190"/>
    <n v="84"/>
    <n v="31"/>
    <s v="左脚"/>
    <x v="9"/>
    <n v="27"/>
    <n v="89"/>
    <n v="40"/>
    <n v="61"/>
    <n v="58"/>
    <n v="46"/>
    <n v="55"/>
    <n v="63"/>
    <n v="45"/>
    <n v="60"/>
    <n v="55"/>
    <n v="45"/>
    <n v="69"/>
    <n v="71"/>
    <n v="83"/>
    <n v="83"/>
    <n v="82"/>
    <n v="70"/>
    <n v="63"/>
    <n v="55"/>
    <n v="52"/>
    <n v="47"/>
    <n v="92"/>
    <n v="89"/>
    <n v="83"/>
    <n v="92"/>
    <n v="92"/>
    <n v="2"/>
    <n v="2"/>
    <n v="7"/>
    <n v="3"/>
  </r>
  <r>
    <n v="143"/>
    <s v="S. RUFFIER"/>
    <x v="4"/>
    <x v="2"/>
    <x v="33"/>
    <x v="2"/>
    <s v="法国"/>
    <n v="188"/>
    <n v="93"/>
    <n v="33"/>
    <s v="右脚"/>
    <x v="9"/>
    <n v="25"/>
    <n v="89"/>
    <n v="40"/>
    <n v="55"/>
    <n v="46"/>
    <n v="45"/>
    <n v="55"/>
    <n v="59"/>
    <n v="40"/>
    <n v="70"/>
    <n v="55"/>
    <n v="48"/>
    <n v="56"/>
    <n v="58"/>
    <n v="81"/>
    <n v="77"/>
    <n v="82"/>
    <n v="63"/>
    <n v="60"/>
    <n v="48"/>
    <n v="47"/>
    <n v="49"/>
    <n v="91"/>
    <n v="89"/>
    <n v="87"/>
    <n v="92"/>
    <n v="91"/>
    <n v="1"/>
    <n v="2"/>
    <n v="6"/>
    <n v="3"/>
  </r>
  <r>
    <n v="144"/>
    <s v="LUCAS LEIVA"/>
    <x v="7"/>
    <x v="2"/>
    <x v="16"/>
    <x v="0"/>
    <s v="巴西"/>
    <n v="179"/>
    <n v="74"/>
    <n v="32"/>
    <s v="右脚"/>
    <x v="9"/>
    <n v="26"/>
    <n v="91"/>
    <n v="72"/>
    <n v="84"/>
    <n v="74"/>
    <n v="80"/>
    <n v="83"/>
    <n v="82"/>
    <n v="68"/>
    <n v="77"/>
    <n v="66"/>
    <n v="68"/>
    <n v="70"/>
    <n v="75"/>
    <n v="78"/>
    <n v="72"/>
    <n v="72"/>
    <n v="79"/>
    <n v="85"/>
    <n v="85"/>
    <n v="85"/>
    <n v="87"/>
    <n v="40"/>
    <n v="40"/>
    <n v="40"/>
    <n v="40"/>
    <n v="40"/>
    <n v="2"/>
    <n v="2"/>
    <n v="7"/>
    <n v="1"/>
  </r>
  <r>
    <n v="145"/>
    <s v="G. WIJNALDUM"/>
    <x v="6"/>
    <x v="2"/>
    <x v="5"/>
    <x v="3"/>
    <s v="荷兰"/>
    <n v="175"/>
    <n v="69"/>
    <n v="29"/>
    <s v="右脚"/>
    <x v="9"/>
    <n v="27"/>
    <n v="91"/>
    <n v="78"/>
    <n v="83"/>
    <n v="83"/>
    <n v="85"/>
    <n v="84"/>
    <n v="77"/>
    <n v="72"/>
    <n v="75"/>
    <n v="70"/>
    <n v="74"/>
    <n v="81"/>
    <n v="79"/>
    <n v="79"/>
    <n v="88"/>
    <n v="74"/>
    <n v="82"/>
    <n v="85"/>
    <n v="72"/>
    <n v="75"/>
    <n v="76"/>
    <n v="40"/>
    <n v="40"/>
    <n v="40"/>
    <n v="40"/>
    <n v="40"/>
    <n v="2"/>
    <n v="2"/>
    <n v="5"/>
    <n v="2"/>
  </r>
  <r>
    <n v="146"/>
    <s v="Y. SOMMER"/>
    <x v="4"/>
    <x v="2"/>
    <x v="14"/>
    <x v="5"/>
    <s v="瑞士"/>
    <n v="183"/>
    <n v="79"/>
    <n v="31"/>
    <s v="右脚"/>
    <x v="9"/>
    <n v="27"/>
    <n v="90"/>
    <n v="40"/>
    <n v="55"/>
    <n v="50"/>
    <n v="53"/>
    <n v="57"/>
    <n v="61"/>
    <n v="40"/>
    <n v="63"/>
    <n v="55"/>
    <n v="54"/>
    <n v="58"/>
    <n v="59"/>
    <n v="80"/>
    <n v="86"/>
    <n v="80"/>
    <n v="67"/>
    <n v="61"/>
    <n v="56"/>
    <n v="55"/>
    <n v="55"/>
    <n v="91"/>
    <n v="90"/>
    <n v="92"/>
    <n v="95"/>
    <n v="86"/>
    <n v="2"/>
    <n v="2"/>
    <n v="6"/>
    <n v="3"/>
  </r>
  <r>
    <n v="147"/>
    <s v="M. MANDŽUKIĆ"/>
    <x v="2"/>
    <x v="2"/>
    <x v="0"/>
    <x v="0"/>
    <s v="克罗地亚"/>
    <n v="190"/>
    <n v="85"/>
    <n v="33"/>
    <s v="右脚"/>
    <x v="9"/>
    <n v="25"/>
    <n v="90"/>
    <n v="88"/>
    <n v="75"/>
    <n v="77"/>
    <n v="74"/>
    <n v="77"/>
    <n v="77"/>
    <n v="84"/>
    <n v="87"/>
    <n v="65"/>
    <n v="72"/>
    <n v="77"/>
    <n v="73"/>
    <n v="79"/>
    <n v="83"/>
    <n v="87"/>
    <n v="73"/>
    <n v="86"/>
    <n v="60"/>
    <n v="67"/>
    <n v="82"/>
    <n v="40"/>
    <n v="40"/>
    <n v="40"/>
    <n v="40"/>
    <n v="40"/>
    <n v="3"/>
    <n v="3"/>
    <n v="5"/>
    <n v="2"/>
  </r>
  <r>
    <n v="148"/>
    <s v="I. PERIŠIĆ"/>
    <x v="12"/>
    <x v="2"/>
    <x v="6"/>
    <x v="4"/>
    <s v="克罗地亚"/>
    <n v="186"/>
    <n v="80"/>
    <n v="30"/>
    <s v="左脚"/>
    <x v="9"/>
    <n v="27"/>
    <n v="91"/>
    <n v="83"/>
    <n v="84"/>
    <n v="83"/>
    <n v="83"/>
    <n v="81"/>
    <n v="80"/>
    <n v="80"/>
    <n v="78"/>
    <n v="75"/>
    <n v="77"/>
    <n v="86"/>
    <n v="83"/>
    <n v="83"/>
    <n v="82"/>
    <n v="76"/>
    <n v="75"/>
    <n v="86"/>
    <n v="62"/>
    <n v="57"/>
    <n v="64"/>
    <n v="40"/>
    <n v="40"/>
    <n v="40"/>
    <n v="40"/>
    <n v="40"/>
    <n v="3"/>
    <n v="4"/>
    <n v="6"/>
    <n v="2"/>
  </r>
  <r>
    <n v="149"/>
    <s v="O. GIROUD"/>
    <x v="2"/>
    <x v="2"/>
    <x v="11"/>
    <x v="3"/>
    <s v="法国"/>
    <n v="192"/>
    <n v="88"/>
    <n v="33"/>
    <s v="左脚"/>
    <x v="9"/>
    <n v="25"/>
    <n v="90"/>
    <n v="85"/>
    <n v="85"/>
    <n v="72"/>
    <n v="67"/>
    <n v="78"/>
    <n v="69"/>
    <n v="84"/>
    <n v="92"/>
    <n v="75"/>
    <n v="75"/>
    <n v="66"/>
    <n v="64"/>
    <n v="84"/>
    <n v="86"/>
    <n v="92"/>
    <n v="67"/>
    <n v="74"/>
    <n v="57"/>
    <n v="57"/>
    <n v="78"/>
    <n v="40"/>
    <n v="40"/>
    <n v="40"/>
    <n v="40"/>
    <n v="40"/>
    <n v="2"/>
    <n v="3"/>
    <n v="6"/>
    <n v="2"/>
  </r>
  <r>
    <n v="150"/>
    <s v="DANI PAREJO"/>
    <x v="6"/>
    <x v="2"/>
    <x v="34"/>
    <x v="1"/>
    <s v="西班牙"/>
    <n v="182"/>
    <n v="73"/>
    <n v="30"/>
    <s v="右脚"/>
    <x v="9"/>
    <n v="27"/>
    <n v="91"/>
    <n v="73"/>
    <n v="89"/>
    <n v="80"/>
    <n v="90"/>
    <n v="91"/>
    <n v="87"/>
    <n v="84"/>
    <n v="61"/>
    <n v="86"/>
    <n v="82"/>
    <n v="68"/>
    <n v="72"/>
    <n v="77"/>
    <n v="67"/>
    <n v="73"/>
    <n v="71"/>
    <n v="78"/>
    <n v="67"/>
    <n v="65"/>
    <n v="74"/>
    <n v="40"/>
    <n v="40"/>
    <n v="40"/>
    <n v="40"/>
    <n v="40"/>
    <n v="3"/>
    <n v="3"/>
    <n v="7"/>
    <n v="1"/>
  </r>
  <r>
    <n v="151"/>
    <s v="K. NAVAS"/>
    <x v="4"/>
    <x v="2"/>
    <x v="2"/>
    <x v="2"/>
    <s v="哥斯达黎加"/>
    <n v="185"/>
    <n v="80"/>
    <n v="33"/>
    <s v="右脚"/>
    <x v="9"/>
    <n v="25"/>
    <n v="88"/>
    <n v="40"/>
    <n v="62"/>
    <n v="57"/>
    <n v="51"/>
    <n v="73"/>
    <n v="79"/>
    <n v="52"/>
    <n v="67"/>
    <n v="62"/>
    <n v="52"/>
    <n v="73"/>
    <n v="75"/>
    <n v="81"/>
    <n v="88"/>
    <n v="77"/>
    <n v="70"/>
    <n v="80"/>
    <n v="73"/>
    <n v="57"/>
    <n v="47"/>
    <n v="90"/>
    <n v="89"/>
    <n v="88"/>
    <n v="96"/>
    <n v="87"/>
    <n v="2"/>
    <n v="2"/>
    <n v="6"/>
    <n v="1"/>
  </r>
  <r>
    <n v="152"/>
    <s v="N. MATIĆ"/>
    <x v="7"/>
    <x v="2"/>
    <x v="7"/>
    <x v="3"/>
    <s v="塞尔维亚"/>
    <n v="194"/>
    <n v="84"/>
    <n v="31"/>
    <s v="左脚"/>
    <x v="9"/>
    <n v="27"/>
    <n v="91"/>
    <n v="67"/>
    <n v="79"/>
    <n v="74"/>
    <n v="75"/>
    <n v="85"/>
    <n v="83"/>
    <n v="65"/>
    <n v="82"/>
    <n v="68"/>
    <n v="70"/>
    <n v="76"/>
    <n v="72"/>
    <n v="83"/>
    <n v="74"/>
    <n v="87"/>
    <n v="62"/>
    <n v="85"/>
    <n v="87"/>
    <n v="87"/>
    <n v="82"/>
    <n v="40"/>
    <n v="40"/>
    <n v="40"/>
    <n v="40"/>
    <n v="40"/>
    <n v="2"/>
    <n v="2"/>
    <n v="6"/>
    <n v="3"/>
  </r>
  <r>
    <n v="153"/>
    <s v="J. HENDERSON"/>
    <x v="6"/>
    <x v="0"/>
    <x v="5"/>
    <x v="3"/>
    <s v="英格兰"/>
    <n v="182"/>
    <n v="67"/>
    <n v="29"/>
    <s v="右脚"/>
    <x v="9"/>
    <n v="27"/>
    <n v="91"/>
    <n v="75"/>
    <n v="81"/>
    <n v="80"/>
    <n v="84"/>
    <n v="85"/>
    <n v="84"/>
    <n v="68"/>
    <n v="69"/>
    <n v="75"/>
    <n v="81"/>
    <n v="75"/>
    <n v="72"/>
    <n v="83"/>
    <n v="79"/>
    <n v="80"/>
    <n v="73"/>
    <n v="84"/>
    <n v="80"/>
    <n v="85"/>
    <n v="87"/>
    <n v="40"/>
    <n v="40"/>
    <n v="40"/>
    <n v="40"/>
    <n v="40"/>
    <n v="2"/>
    <n v="2"/>
    <n v="6"/>
    <n v="1"/>
  </r>
  <r>
    <n v="154"/>
    <s v="L. KOSCIELNY"/>
    <x v="3"/>
    <x v="2"/>
    <x v="35"/>
    <x v="2"/>
    <s v="法国"/>
    <n v="186"/>
    <n v="75"/>
    <n v="34"/>
    <s v="右脚"/>
    <x v="9"/>
    <n v="24"/>
    <n v="90"/>
    <n v="56"/>
    <n v="72"/>
    <n v="66"/>
    <n v="69"/>
    <n v="76"/>
    <n v="71"/>
    <n v="58"/>
    <n v="86"/>
    <n v="60"/>
    <n v="58"/>
    <n v="79"/>
    <n v="78"/>
    <n v="72"/>
    <n v="87"/>
    <n v="82"/>
    <n v="71"/>
    <n v="78"/>
    <n v="90"/>
    <n v="89"/>
    <n v="88"/>
    <n v="40"/>
    <n v="40"/>
    <n v="40"/>
    <n v="40"/>
    <n v="40"/>
    <n v="2"/>
    <n v="2"/>
    <n v="4"/>
    <n v="1"/>
  </r>
  <r>
    <n v="155"/>
    <s v="M. PERIN"/>
    <x v="4"/>
    <x v="2"/>
    <x v="0"/>
    <x v="0"/>
    <s v="意大利"/>
    <n v="194"/>
    <n v="85"/>
    <n v="27"/>
    <s v="右脚"/>
    <x v="9"/>
    <n v="29"/>
    <n v="89"/>
    <n v="52"/>
    <n v="58"/>
    <n v="56"/>
    <n v="52"/>
    <n v="62"/>
    <n v="65"/>
    <n v="50"/>
    <n v="70"/>
    <n v="55"/>
    <n v="52"/>
    <n v="66"/>
    <n v="66"/>
    <n v="78"/>
    <n v="84"/>
    <n v="82"/>
    <n v="65"/>
    <n v="66"/>
    <n v="50"/>
    <n v="52"/>
    <n v="50"/>
    <n v="91"/>
    <n v="88"/>
    <n v="87"/>
    <n v="90"/>
    <n v="89"/>
    <n v="2"/>
    <n v="2"/>
    <n v="5"/>
    <n v="1"/>
  </r>
  <r>
    <n v="156"/>
    <s v="N. OTAMENDI"/>
    <x v="3"/>
    <x v="2"/>
    <x v="3"/>
    <x v="3"/>
    <s v="阿根廷"/>
    <n v="183"/>
    <n v="81"/>
    <n v="31"/>
    <s v="右脚"/>
    <x v="9"/>
    <n v="27"/>
    <n v="91"/>
    <n v="61"/>
    <n v="69"/>
    <n v="68"/>
    <n v="71"/>
    <n v="76"/>
    <n v="74"/>
    <n v="60"/>
    <n v="88"/>
    <n v="58"/>
    <n v="61"/>
    <n v="73"/>
    <n v="68"/>
    <n v="70"/>
    <n v="90"/>
    <n v="89"/>
    <n v="70"/>
    <n v="80"/>
    <n v="87"/>
    <n v="89"/>
    <n v="90"/>
    <n v="40"/>
    <n v="40"/>
    <n v="40"/>
    <n v="40"/>
    <n v="40"/>
    <n v="2"/>
    <n v="2"/>
    <n v="6"/>
    <n v="3"/>
  </r>
  <r>
    <n v="157"/>
    <s v="ANTHONY LOPES"/>
    <x v="4"/>
    <x v="2"/>
    <x v="20"/>
    <x v="2"/>
    <s v="葡萄牙"/>
    <n v="184"/>
    <n v="81"/>
    <n v="29"/>
    <s v="左脚"/>
    <x v="9"/>
    <n v="27"/>
    <n v="89"/>
    <n v="46"/>
    <n v="61"/>
    <n v="57"/>
    <n v="53"/>
    <n v="64"/>
    <n v="59"/>
    <n v="46"/>
    <n v="61"/>
    <n v="55"/>
    <n v="54"/>
    <n v="62"/>
    <n v="68"/>
    <n v="78"/>
    <n v="89"/>
    <n v="75"/>
    <n v="64"/>
    <n v="68"/>
    <n v="65"/>
    <n v="61"/>
    <n v="59"/>
    <n v="93"/>
    <n v="88"/>
    <n v="90"/>
    <n v="94"/>
    <n v="85"/>
    <n v="2"/>
    <n v="2"/>
    <n v="5"/>
    <n v="3"/>
  </r>
  <r>
    <n v="158"/>
    <s v="R. NAINGGOLAN"/>
    <x v="6"/>
    <x v="0"/>
    <x v="36"/>
    <x v="0"/>
    <s v="比利时"/>
    <n v="176"/>
    <n v="77"/>
    <n v="31"/>
    <s v="右脚"/>
    <x v="9"/>
    <n v="27"/>
    <n v="91"/>
    <n v="77"/>
    <n v="81"/>
    <n v="79"/>
    <n v="81"/>
    <n v="83"/>
    <n v="80"/>
    <n v="76"/>
    <n v="62"/>
    <n v="67"/>
    <n v="70"/>
    <n v="76"/>
    <n v="78"/>
    <n v="84"/>
    <n v="74"/>
    <n v="77"/>
    <n v="80"/>
    <n v="90"/>
    <n v="78"/>
    <n v="84"/>
    <n v="85"/>
    <n v="40"/>
    <n v="40"/>
    <n v="40"/>
    <n v="40"/>
    <n v="40"/>
    <n v="3"/>
    <n v="3"/>
    <n v="7"/>
    <n v="3"/>
  </r>
  <r>
    <n v="159"/>
    <s v="N. TAGLIAFICO"/>
    <x v="8"/>
    <x v="2"/>
    <x v="21"/>
    <x v="6"/>
    <s v="阿根廷"/>
    <n v="172"/>
    <n v="65"/>
    <n v="27"/>
    <s v="左脚"/>
    <x v="9"/>
    <n v="29"/>
    <n v="91"/>
    <n v="76"/>
    <n v="77"/>
    <n v="76"/>
    <n v="76"/>
    <n v="75"/>
    <n v="73"/>
    <n v="69"/>
    <n v="82"/>
    <n v="64"/>
    <n v="77"/>
    <n v="82"/>
    <n v="81"/>
    <n v="76"/>
    <n v="89"/>
    <n v="72"/>
    <n v="78"/>
    <n v="84"/>
    <n v="74"/>
    <n v="76"/>
    <n v="86"/>
    <n v="40"/>
    <n v="40"/>
    <n v="40"/>
    <n v="40"/>
    <n v="40"/>
    <n v="3"/>
    <n v="3"/>
    <n v="7"/>
    <n v="2"/>
  </r>
  <r>
    <n v="160"/>
    <s v="W. BEN YEDDER"/>
    <x v="2"/>
    <x v="2"/>
    <x v="37"/>
    <x v="2"/>
    <s v="法国"/>
    <n v="170"/>
    <n v="68"/>
    <n v="29"/>
    <s v="右脚"/>
    <x v="9"/>
    <n v="27"/>
    <n v="91"/>
    <n v="87"/>
    <n v="84"/>
    <n v="86"/>
    <n v="86"/>
    <n v="75"/>
    <n v="67"/>
    <n v="85"/>
    <n v="68"/>
    <n v="68"/>
    <n v="73"/>
    <n v="78"/>
    <n v="83"/>
    <n v="76"/>
    <n v="73"/>
    <n v="72"/>
    <n v="84"/>
    <n v="79"/>
    <n v="55"/>
    <n v="51"/>
    <n v="63"/>
    <n v="40"/>
    <n v="40"/>
    <n v="40"/>
    <n v="40"/>
    <n v="40"/>
    <n v="4"/>
    <n v="3"/>
    <n v="7"/>
    <n v="3"/>
  </r>
  <r>
    <n v="161"/>
    <s v="D. TADIĆ"/>
    <x v="5"/>
    <x v="2"/>
    <x v="21"/>
    <x v="6"/>
    <s v="塞尔维亚"/>
    <n v="181"/>
    <n v="76"/>
    <n v="31"/>
    <s v="左脚"/>
    <x v="9"/>
    <n v="27"/>
    <n v="91"/>
    <n v="85"/>
    <n v="85"/>
    <n v="84"/>
    <n v="81"/>
    <n v="83"/>
    <n v="79"/>
    <n v="81"/>
    <n v="67"/>
    <n v="78"/>
    <n v="82"/>
    <n v="77"/>
    <n v="79"/>
    <n v="79"/>
    <n v="70"/>
    <n v="73"/>
    <n v="89"/>
    <n v="78"/>
    <n v="52"/>
    <n v="53"/>
    <n v="73"/>
    <n v="40"/>
    <n v="40"/>
    <n v="40"/>
    <n v="40"/>
    <n v="40"/>
    <n v="1"/>
    <n v="2"/>
    <n v="5"/>
    <n v="3"/>
  </r>
  <r>
    <n v="162"/>
    <s v="G. XHAKA"/>
    <x v="7"/>
    <x v="0"/>
    <x v="10"/>
    <x v="3"/>
    <s v="瑞士"/>
    <n v="186"/>
    <n v="80"/>
    <n v="27"/>
    <s v="左脚"/>
    <x v="9"/>
    <n v="29"/>
    <n v="91"/>
    <n v="77"/>
    <n v="83"/>
    <n v="72"/>
    <n v="69"/>
    <n v="86"/>
    <n v="87"/>
    <n v="66"/>
    <n v="66"/>
    <n v="82"/>
    <n v="78"/>
    <n v="65"/>
    <n v="63"/>
    <n v="92"/>
    <n v="66"/>
    <n v="79"/>
    <n v="72"/>
    <n v="84"/>
    <n v="73"/>
    <n v="74"/>
    <n v="92"/>
    <n v="40"/>
    <n v="40"/>
    <n v="40"/>
    <n v="40"/>
    <n v="40"/>
    <n v="1"/>
    <n v="2"/>
    <n v="4"/>
    <n v="2"/>
  </r>
  <r>
    <n v="163"/>
    <s v="PAULINHO"/>
    <x v="6"/>
    <x v="2"/>
    <x v="38"/>
    <x v="9"/>
    <s v="巴西"/>
    <n v="181"/>
    <n v="81"/>
    <n v="31"/>
    <s v="右脚"/>
    <x v="9"/>
    <n v="27"/>
    <n v="90"/>
    <n v="82"/>
    <n v="81"/>
    <n v="80"/>
    <n v="82"/>
    <n v="82"/>
    <n v="78"/>
    <n v="76"/>
    <n v="83"/>
    <n v="72"/>
    <n v="71"/>
    <n v="75"/>
    <n v="76"/>
    <n v="83"/>
    <n v="83"/>
    <n v="82"/>
    <n v="75"/>
    <n v="86"/>
    <n v="76"/>
    <n v="79"/>
    <n v="80"/>
    <n v="40"/>
    <n v="40"/>
    <n v="40"/>
    <n v="40"/>
    <n v="40"/>
    <n v="3"/>
    <n v="3"/>
    <n v="6"/>
    <n v="3"/>
  </r>
  <r>
    <n v="164"/>
    <s v="A. AREOLA"/>
    <x v="4"/>
    <x v="2"/>
    <x v="4"/>
    <x v="1"/>
    <s v="法国"/>
    <n v="195"/>
    <n v="94"/>
    <n v="26"/>
    <s v="右脚"/>
    <x v="9"/>
    <n v="30"/>
    <n v="90"/>
    <n v="40"/>
    <n v="58"/>
    <n v="55"/>
    <n v="50"/>
    <n v="60"/>
    <n v="64"/>
    <n v="40"/>
    <n v="70"/>
    <n v="56"/>
    <n v="62"/>
    <n v="63"/>
    <n v="65"/>
    <n v="83"/>
    <n v="88"/>
    <n v="85"/>
    <n v="70"/>
    <n v="65"/>
    <n v="56"/>
    <n v="55"/>
    <n v="58"/>
    <n v="90"/>
    <n v="88"/>
    <n v="87"/>
    <n v="91"/>
    <n v="89"/>
    <n v="2"/>
    <n v="3"/>
    <n v="6"/>
    <n v="3"/>
  </r>
  <r>
    <n v="165"/>
    <s v="LUCAS MOURA"/>
    <x v="1"/>
    <x v="2"/>
    <x v="9"/>
    <x v="3"/>
    <s v="巴西"/>
    <n v="172"/>
    <n v="72"/>
    <n v="27"/>
    <s v="右脚"/>
    <x v="9"/>
    <n v="29"/>
    <n v="91"/>
    <n v="84"/>
    <n v="81"/>
    <n v="86"/>
    <n v="77"/>
    <n v="75"/>
    <n v="73"/>
    <n v="82"/>
    <n v="60"/>
    <n v="74"/>
    <n v="72"/>
    <n v="89"/>
    <n v="93"/>
    <n v="78"/>
    <n v="72"/>
    <n v="65"/>
    <n v="82"/>
    <n v="77"/>
    <n v="51"/>
    <n v="53"/>
    <n v="70"/>
    <n v="40"/>
    <n v="40"/>
    <n v="40"/>
    <n v="40"/>
    <n v="40"/>
    <n v="2"/>
    <n v="3"/>
    <n v="6"/>
    <n v="3"/>
  </r>
  <r>
    <n v="166"/>
    <s v="MORATA"/>
    <x v="2"/>
    <x v="0"/>
    <x v="8"/>
    <x v="1"/>
    <s v="西班牙"/>
    <n v="189"/>
    <n v="85"/>
    <n v="27"/>
    <s v="右脚"/>
    <x v="9"/>
    <n v="29"/>
    <n v="91"/>
    <n v="86"/>
    <n v="83"/>
    <n v="83"/>
    <n v="79"/>
    <n v="78"/>
    <n v="73"/>
    <n v="82"/>
    <n v="87"/>
    <n v="64"/>
    <n v="78"/>
    <n v="86"/>
    <n v="79"/>
    <n v="81"/>
    <n v="82"/>
    <n v="80"/>
    <n v="70"/>
    <n v="75"/>
    <n v="47"/>
    <n v="45"/>
    <n v="60"/>
    <n v="40"/>
    <n v="40"/>
    <n v="40"/>
    <n v="40"/>
    <n v="40"/>
    <n v="2"/>
    <n v="3"/>
    <n v="6"/>
    <n v="1"/>
  </r>
  <r>
    <n v="167"/>
    <s v="F. ACERBI"/>
    <x v="3"/>
    <x v="2"/>
    <x v="16"/>
    <x v="0"/>
    <s v="意大利"/>
    <n v="192"/>
    <n v="88"/>
    <n v="31"/>
    <s v="左脚"/>
    <x v="9"/>
    <n v="27"/>
    <n v="90"/>
    <n v="63"/>
    <n v="74"/>
    <n v="66"/>
    <n v="72"/>
    <n v="75"/>
    <n v="74"/>
    <n v="60"/>
    <n v="84"/>
    <n v="65"/>
    <n v="60"/>
    <n v="73"/>
    <n v="65"/>
    <n v="83"/>
    <n v="84"/>
    <n v="86"/>
    <n v="69"/>
    <n v="82"/>
    <n v="89"/>
    <n v="88"/>
    <n v="85"/>
    <n v="40"/>
    <n v="40"/>
    <n v="40"/>
    <n v="40"/>
    <n v="40"/>
    <n v="2"/>
    <n v="3"/>
    <n v="8"/>
    <n v="3"/>
  </r>
  <r>
    <n v="168"/>
    <s v="ALLAN"/>
    <x v="6"/>
    <x v="2"/>
    <x v="12"/>
    <x v="0"/>
    <s v="巴西"/>
    <n v="175"/>
    <n v="74"/>
    <n v="28"/>
    <s v="右脚"/>
    <x v="9"/>
    <n v="27"/>
    <n v="90"/>
    <n v="72"/>
    <n v="82"/>
    <n v="82"/>
    <n v="78"/>
    <n v="83"/>
    <n v="75"/>
    <n v="73"/>
    <n v="60"/>
    <n v="59"/>
    <n v="64"/>
    <n v="78"/>
    <n v="82"/>
    <n v="75"/>
    <n v="72"/>
    <n v="82"/>
    <n v="86"/>
    <n v="93"/>
    <n v="84"/>
    <n v="88"/>
    <n v="90"/>
    <n v="40"/>
    <n v="40"/>
    <n v="40"/>
    <n v="40"/>
    <n v="40"/>
    <n v="2"/>
    <n v="2"/>
    <n v="8"/>
    <n v="3"/>
  </r>
  <r>
    <n v="169"/>
    <s v="J. DRAXLER"/>
    <x v="5"/>
    <x v="2"/>
    <x v="2"/>
    <x v="2"/>
    <s v="德国"/>
    <n v="187"/>
    <n v="76"/>
    <n v="26"/>
    <s v="右脚"/>
    <x v="9"/>
    <n v="30"/>
    <n v="92"/>
    <n v="77"/>
    <n v="88"/>
    <n v="85"/>
    <n v="84"/>
    <n v="88"/>
    <n v="85"/>
    <n v="75"/>
    <n v="67"/>
    <n v="71"/>
    <n v="83"/>
    <n v="80"/>
    <n v="87"/>
    <n v="84"/>
    <n v="63"/>
    <n v="69"/>
    <n v="73"/>
    <n v="77"/>
    <n v="54"/>
    <n v="57"/>
    <n v="62"/>
    <n v="40"/>
    <n v="40"/>
    <n v="40"/>
    <n v="40"/>
    <n v="40"/>
    <n v="2"/>
    <n v="4"/>
    <n v="5"/>
    <n v="1"/>
  </r>
  <r>
    <n v="170"/>
    <s v="A. RABIOT"/>
    <x v="6"/>
    <x v="0"/>
    <x v="0"/>
    <x v="0"/>
    <s v="法国"/>
    <n v="189"/>
    <n v="71"/>
    <n v="24"/>
    <s v="左脚"/>
    <x v="9"/>
    <n v="34"/>
    <n v="92"/>
    <n v="75"/>
    <n v="85"/>
    <n v="82"/>
    <n v="79"/>
    <n v="81"/>
    <n v="82"/>
    <n v="72"/>
    <n v="75"/>
    <n v="66"/>
    <n v="69"/>
    <n v="76"/>
    <n v="79"/>
    <n v="82"/>
    <n v="78"/>
    <n v="84"/>
    <n v="78"/>
    <n v="83"/>
    <n v="78"/>
    <n v="82"/>
    <n v="75"/>
    <n v="40"/>
    <n v="40"/>
    <n v="40"/>
    <n v="40"/>
    <n v="40"/>
    <n v="1"/>
    <n v="2"/>
    <n v="5"/>
    <n v="2"/>
  </r>
  <r>
    <n v="171"/>
    <s v="D. ZAPATA"/>
    <x v="2"/>
    <x v="0"/>
    <x v="17"/>
    <x v="0"/>
    <s v="哥伦比亚"/>
    <n v="189"/>
    <n v="88"/>
    <n v="28"/>
    <s v="右脚"/>
    <x v="9"/>
    <n v="27"/>
    <n v="91"/>
    <n v="84"/>
    <n v="82"/>
    <n v="78"/>
    <n v="83"/>
    <n v="70"/>
    <n v="60"/>
    <n v="86"/>
    <n v="83"/>
    <n v="66"/>
    <n v="68"/>
    <n v="81"/>
    <n v="78"/>
    <n v="85"/>
    <n v="82"/>
    <n v="93"/>
    <n v="71"/>
    <n v="79"/>
    <n v="54"/>
    <n v="50"/>
    <n v="71"/>
    <n v="40"/>
    <n v="40"/>
    <n v="40"/>
    <n v="40"/>
    <n v="40"/>
    <n v="2"/>
    <n v="2"/>
    <n v="6"/>
    <n v="3"/>
  </r>
  <r>
    <n v="172"/>
    <s v="K. COMAN"/>
    <x v="0"/>
    <x v="0"/>
    <x v="6"/>
    <x v="4"/>
    <s v="法国"/>
    <n v="178"/>
    <n v="71"/>
    <n v="23"/>
    <s v="右脚"/>
    <x v="9"/>
    <n v="35"/>
    <n v="92"/>
    <n v="73"/>
    <n v="84"/>
    <n v="88"/>
    <n v="84"/>
    <n v="75"/>
    <n v="70"/>
    <n v="78"/>
    <n v="62"/>
    <n v="70"/>
    <n v="81"/>
    <n v="94"/>
    <n v="95"/>
    <n v="79"/>
    <n v="75"/>
    <n v="64"/>
    <n v="86"/>
    <n v="80"/>
    <n v="54"/>
    <n v="53"/>
    <n v="50"/>
    <n v="40"/>
    <n v="40"/>
    <n v="40"/>
    <n v="40"/>
    <n v="40"/>
    <n v="3"/>
    <n v="3"/>
    <n v="5"/>
    <n v="1"/>
  </r>
  <r>
    <n v="173"/>
    <s v="S. GNABRY"/>
    <x v="1"/>
    <x v="0"/>
    <x v="6"/>
    <x v="4"/>
    <s v="德国"/>
    <n v="175"/>
    <n v="75"/>
    <n v="24"/>
    <s v="右脚"/>
    <x v="9"/>
    <n v="34"/>
    <n v="92"/>
    <n v="76"/>
    <n v="85"/>
    <n v="86"/>
    <n v="87"/>
    <n v="79"/>
    <n v="73"/>
    <n v="74"/>
    <n v="67"/>
    <n v="70"/>
    <n v="80"/>
    <n v="85"/>
    <n v="93"/>
    <n v="79"/>
    <n v="74"/>
    <n v="76"/>
    <n v="87"/>
    <n v="80"/>
    <n v="52"/>
    <n v="56"/>
    <n v="59"/>
    <n v="40"/>
    <n v="40"/>
    <n v="40"/>
    <n v="40"/>
    <n v="40"/>
    <n v="2"/>
    <n v="2"/>
    <n v="6"/>
    <n v="2"/>
  </r>
  <r>
    <n v="174"/>
    <s v="J. BRANDT"/>
    <x v="0"/>
    <x v="2"/>
    <x v="14"/>
    <x v="5"/>
    <s v="德国"/>
    <n v="185"/>
    <n v="82"/>
    <n v="23"/>
    <s v="右脚"/>
    <x v="9"/>
    <n v="35"/>
    <n v="92"/>
    <n v="81"/>
    <n v="86"/>
    <n v="87"/>
    <n v="84"/>
    <n v="82"/>
    <n v="77"/>
    <n v="77"/>
    <n v="64"/>
    <n v="76"/>
    <n v="75"/>
    <n v="87"/>
    <n v="84"/>
    <n v="81"/>
    <n v="69"/>
    <n v="74"/>
    <n v="79"/>
    <n v="74"/>
    <n v="55"/>
    <n v="54"/>
    <n v="49"/>
    <n v="40"/>
    <n v="40"/>
    <n v="40"/>
    <n v="40"/>
    <n v="40"/>
    <n v="3"/>
    <n v="3"/>
    <n v="6"/>
    <n v="3"/>
  </r>
  <r>
    <n v="175"/>
    <s v="M. GINTER"/>
    <x v="3"/>
    <x v="0"/>
    <x v="14"/>
    <x v="5"/>
    <s v="德国"/>
    <n v="188"/>
    <n v="83"/>
    <n v="25"/>
    <s v="右脚"/>
    <x v="9"/>
    <n v="33"/>
    <n v="91"/>
    <n v="67"/>
    <n v="81"/>
    <n v="72"/>
    <n v="70"/>
    <n v="85"/>
    <n v="83"/>
    <n v="69"/>
    <n v="85"/>
    <n v="60"/>
    <n v="76"/>
    <n v="77"/>
    <n v="74"/>
    <n v="75"/>
    <n v="78"/>
    <n v="80"/>
    <n v="75"/>
    <n v="85"/>
    <n v="89"/>
    <n v="83"/>
    <n v="79"/>
    <n v="40"/>
    <n v="40"/>
    <n v="40"/>
    <n v="40"/>
    <n v="40"/>
    <n v="2"/>
    <n v="3"/>
    <n v="7"/>
    <n v="2"/>
  </r>
  <r>
    <n v="176"/>
    <s v="TALISCA"/>
    <x v="5"/>
    <x v="0"/>
    <x v="38"/>
    <x v="9"/>
    <s v="巴西"/>
    <n v="191"/>
    <n v="80"/>
    <n v="25"/>
    <s v="左脚"/>
    <x v="9"/>
    <n v="33"/>
    <n v="91"/>
    <n v="77"/>
    <n v="83"/>
    <n v="82"/>
    <n v="82"/>
    <n v="82"/>
    <n v="84"/>
    <n v="83"/>
    <n v="87"/>
    <n v="90"/>
    <n v="90"/>
    <n v="74"/>
    <n v="77"/>
    <n v="86"/>
    <n v="78"/>
    <n v="72"/>
    <n v="77"/>
    <n v="85"/>
    <n v="50"/>
    <n v="50"/>
    <n v="60"/>
    <n v="40"/>
    <n v="40"/>
    <n v="40"/>
    <n v="40"/>
    <n v="40"/>
    <n v="2"/>
    <n v="1"/>
    <n v="7"/>
    <n v="3"/>
  </r>
  <r>
    <n v="177"/>
    <s v="F. BERNARDESCHI"/>
    <x v="1"/>
    <x v="0"/>
    <x v="0"/>
    <x v="0"/>
    <s v="意大利"/>
    <n v="185"/>
    <n v="77"/>
    <n v="25"/>
    <s v="左脚"/>
    <x v="9"/>
    <n v="33"/>
    <n v="92"/>
    <n v="79"/>
    <n v="85"/>
    <n v="86"/>
    <n v="85"/>
    <n v="80"/>
    <n v="77"/>
    <n v="76"/>
    <n v="65"/>
    <n v="81"/>
    <n v="83"/>
    <n v="83"/>
    <n v="86"/>
    <n v="83"/>
    <n v="67"/>
    <n v="77"/>
    <n v="82"/>
    <n v="82"/>
    <n v="52"/>
    <n v="54"/>
    <n v="69"/>
    <n v="40"/>
    <n v="40"/>
    <n v="40"/>
    <n v="40"/>
    <n v="40"/>
    <n v="2"/>
    <n v="3"/>
    <n v="5"/>
    <n v="2"/>
  </r>
  <r>
    <n v="178"/>
    <s v="A. BELOTTI"/>
    <x v="2"/>
    <x v="2"/>
    <x v="39"/>
    <x v="0"/>
    <s v="意大利"/>
    <n v="181"/>
    <n v="72"/>
    <n v="26"/>
    <s v="右脚"/>
    <x v="9"/>
    <n v="30"/>
    <n v="91"/>
    <n v="85"/>
    <n v="78"/>
    <n v="76"/>
    <n v="78"/>
    <n v="72"/>
    <n v="66"/>
    <n v="84"/>
    <n v="84"/>
    <n v="72"/>
    <n v="66"/>
    <n v="82"/>
    <n v="79"/>
    <n v="86"/>
    <n v="86"/>
    <n v="82"/>
    <n v="77"/>
    <n v="85"/>
    <n v="59"/>
    <n v="54"/>
    <n v="74"/>
    <n v="40"/>
    <n v="40"/>
    <n v="40"/>
    <n v="40"/>
    <n v="40"/>
    <n v="3"/>
    <n v="3"/>
    <n v="5"/>
    <n v="2"/>
  </r>
  <r>
    <n v="179"/>
    <s v="T. LEMAR"/>
    <x v="0"/>
    <x v="2"/>
    <x v="8"/>
    <x v="1"/>
    <s v="法国"/>
    <n v="171"/>
    <n v="62"/>
    <n v="24"/>
    <s v="左脚"/>
    <x v="9"/>
    <n v="34"/>
    <n v="91"/>
    <n v="77"/>
    <n v="84"/>
    <n v="84"/>
    <n v="86"/>
    <n v="83"/>
    <n v="76"/>
    <n v="73"/>
    <n v="64"/>
    <n v="80"/>
    <n v="80"/>
    <n v="85"/>
    <n v="89"/>
    <n v="80"/>
    <n v="72"/>
    <n v="68"/>
    <n v="86"/>
    <n v="79"/>
    <n v="62"/>
    <n v="62"/>
    <n v="64"/>
    <n v="40"/>
    <n v="40"/>
    <n v="40"/>
    <n v="40"/>
    <n v="40"/>
    <n v="1"/>
    <n v="1"/>
    <n v="5"/>
    <n v="1"/>
  </r>
  <r>
    <n v="180"/>
    <s v="T. PARTEY"/>
    <x v="7"/>
    <x v="2"/>
    <x v="8"/>
    <x v="1"/>
    <s v="加纳"/>
    <n v="185"/>
    <n v="78"/>
    <n v="26"/>
    <s v="右脚"/>
    <x v="9"/>
    <n v="30"/>
    <n v="91"/>
    <n v="77"/>
    <n v="87"/>
    <n v="77"/>
    <n v="76"/>
    <n v="83"/>
    <n v="76"/>
    <n v="71"/>
    <n v="72"/>
    <n v="61"/>
    <n v="59"/>
    <n v="76"/>
    <n v="77"/>
    <n v="82"/>
    <n v="82"/>
    <n v="82"/>
    <n v="67"/>
    <n v="87"/>
    <n v="82"/>
    <n v="87"/>
    <n v="82"/>
    <n v="40"/>
    <n v="40"/>
    <n v="40"/>
    <n v="40"/>
    <n v="40"/>
    <n v="3"/>
    <n v="3"/>
    <n v="6"/>
    <n v="2"/>
  </r>
  <r>
    <n v="181"/>
    <s v="D. SÁNCHEZ"/>
    <x v="3"/>
    <x v="2"/>
    <x v="9"/>
    <x v="3"/>
    <s v="哥伦比亚"/>
    <n v="187"/>
    <n v="81"/>
    <n v="23"/>
    <s v="右脚"/>
    <x v="9"/>
    <n v="35"/>
    <n v="92"/>
    <n v="59"/>
    <n v="73"/>
    <n v="65"/>
    <n v="70"/>
    <n v="75"/>
    <n v="71"/>
    <n v="60"/>
    <n v="84"/>
    <n v="57"/>
    <n v="60"/>
    <n v="82"/>
    <n v="76"/>
    <n v="76"/>
    <n v="83"/>
    <n v="89"/>
    <n v="65"/>
    <n v="81"/>
    <n v="87"/>
    <n v="91"/>
    <n v="88"/>
    <n v="40"/>
    <n v="40"/>
    <n v="40"/>
    <n v="40"/>
    <n v="40"/>
    <n v="2"/>
    <n v="3"/>
    <n v="5"/>
    <n v="2"/>
  </r>
  <r>
    <n v="182"/>
    <s v="B. PAVARD"/>
    <x v="3"/>
    <x v="2"/>
    <x v="6"/>
    <x v="4"/>
    <s v="法国"/>
    <n v="186"/>
    <n v="76"/>
    <n v="23"/>
    <s v="右脚"/>
    <x v="9"/>
    <n v="35"/>
    <n v="92"/>
    <n v="67"/>
    <n v="78"/>
    <n v="73"/>
    <n v="70"/>
    <n v="80"/>
    <n v="83"/>
    <n v="66"/>
    <n v="83"/>
    <n v="67"/>
    <n v="77"/>
    <n v="82"/>
    <n v="76"/>
    <n v="75"/>
    <n v="87"/>
    <n v="80"/>
    <n v="78"/>
    <n v="83"/>
    <n v="85"/>
    <n v="84"/>
    <n v="79"/>
    <n v="40"/>
    <n v="40"/>
    <n v="40"/>
    <n v="40"/>
    <n v="40"/>
    <n v="2"/>
    <n v="2"/>
    <n v="5"/>
    <n v="2"/>
  </r>
  <r>
    <n v="183"/>
    <s v="D. ALLI"/>
    <x v="5"/>
    <x v="0"/>
    <x v="9"/>
    <x v="3"/>
    <s v="英格兰"/>
    <n v="188"/>
    <n v="76"/>
    <n v="23"/>
    <s v="右脚"/>
    <x v="9"/>
    <n v="35"/>
    <n v="92"/>
    <n v="83"/>
    <n v="85"/>
    <n v="83"/>
    <n v="88"/>
    <n v="84"/>
    <n v="76"/>
    <n v="78"/>
    <n v="80"/>
    <n v="69"/>
    <n v="75"/>
    <n v="75"/>
    <n v="75"/>
    <n v="78"/>
    <n v="69"/>
    <n v="71"/>
    <n v="75"/>
    <n v="88"/>
    <n v="69"/>
    <n v="69"/>
    <n v="85"/>
    <n v="40"/>
    <n v="40"/>
    <n v="40"/>
    <n v="40"/>
    <n v="40"/>
    <n v="2"/>
    <n v="2"/>
    <n v="5"/>
    <n v="2"/>
  </r>
  <r>
    <n v="184"/>
    <s v="ARTHUR"/>
    <x v="6"/>
    <x v="2"/>
    <x v="1"/>
    <x v="1"/>
    <s v="巴西"/>
    <n v="171"/>
    <n v="73"/>
    <n v="23"/>
    <s v="右脚"/>
    <x v="9"/>
    <n v="35"/>
    <n v="91"/>
    <n v="73"/>
    <n v="85"/>
    <n v="83"/>
    <n v="82"/>
    <n v="87"/>
    <n v="84"/>
    <n v="71"/>
    <n v="63"/>
    <n v="69"/>
    <n v="74"/>
    <n v="76"/>
    <n v="80"/>
    <n v="75"/>
    <n v="66"/>
    <n v="72"/>
    <n v="85"/>
    <n v="79"/>
    <n v="70"/>
    <n v="73"/>
    <n v="74"/>
    <n v="40"/>
    <n v="40"/>
    <n v="40"/>
    <n v="40"/>
    <n v="40"/>
    <n v="2"/>
    <n v="3"/>
    <n v="5"/>
    <n v="2"/>
  </r>
  <r>
    <n v="185"/>
    <s v="N. PÉPÉ"/>
    <x v="1"/>
    <x v="0"/>
    <x v="10"/>
    <x v="3"/>
    <s v="科特迪瓦"/>
    <n v="183"/>
    <n v="73"/>
    <n v="24"/>
    <s v="左脚"/>
    <x v="9"/>
    <n v="34"/>
    <n v="92"/>
    <n v="81"/>
    <n v="84"/>
    <n v="88"/>
    <n v="88"/>
    <n v="76"/>
    <n v="70"/>
    <n v="82"/>
    <n v="63"/>
    <n v="71"/>
    <n v="78"/>
    <n v="89"/>
    <n v="90"/>
    <n v="79"/>
    <n v="73"/>
    <n v="66"/>
    <n v="81"/>
    <n v="81"/>
    <n v="50"/>
    <n v="51"/>
    <n v="53"/>
    <n v="40"/>
    <n v="40"/>
    <n v="40"/>
    <n v="40"/>
    <n v="40"/>
    <n v="2"/>
    <n v="2"/>
    <n v="6"/>
    <n v="3"/>
  </r>
  <r>
    <n v="186"/>
    <s v="L. TORREIRA"/>
    <x v="7"/>
    <x v="2"/>
    <x v="10"/>
    <x v="3"/>
    <s v="乌拉圭"/>
    <n v="166"/>
    <n v="65"/>
    <n v="23"/>
    <s v="右脚"/>
    <x v="9"/>
    <n v="35"/>
    <n v="93"/>
    <n v="66"/>
    <n v="82"/>
    <n v="77"/>
    <n v="85"/>
    <n v="84"/>
    <n v="78"/>
    <n v="66"/>
    <n v="60"/>
    <n v="79"/>
    <n v="70"/>
    <n v="76"/>
    <n v="81"/>
    <n v="81"/>
    <n v="71"/>
    <n v="67"/>
    <n v="90"/>
    <n v="86"/>
    <n v="86"/>
    <n v="86"/>
    <n v="87"/>
    <n v="40"/>
    <n v="40"/>
    <n v="40"/>
    <n v="40"/>
    <n v="40"/>
    <n v="2"/>
    <n v="2"/>
    <n v="6"/>
    <n v="3"/>
  </r>
  <r>
    <n v="187"/>
    <s v="RICHARLISON"/>
    <x v="0"/>
    <x v="2"/>
    <x v="23"/>
    <x v="3"/>
    <s v="巴西"/>
    <n v="179"/>
    <n v="71"/>
    <n v="22"/>
    <s v="右脚"/>
    <x v="9"/>
    <n v="39"/>
    <n v="94"/>
    <n v="78"/>
    <n v="84"/>
    <n v="85"/>
    <n v="88"/>
    <n v="76"/>
    <n v="71"/>
    <n v="81"/>
    <n v="79"/>
    <n v="66"/>
    <n v="70"/>
    <n v="88"/>
    <n v="85"/>
    <n v="80"/>
    <n v="80"/>
    <n v="82"/>
    <n v="75"/>
    <n v="79"/>
    <n v="53"/>
    <n v="60"/>
    <n v="74"/>
    <n v="40"/>
    <n v="40"/>
    <n v="40"/>
    <n v="40"/>
    <n v="40"/>
    <n v="3"/>
    <n v="4"/>
    <n v="6"/>
    <n v="2"/>
  </r>
  <r>
    <n v="188"/>
    <s v="H. LOZANO"/>
    <x v="0"/>
    <x v="2"/>
    <x v="12"/>
    <x v="0"/>
    <s v="墨西哥"/>
    <n v="177"/>
    <n v="70"/>
    <n v="24"/>
    <s v="右脚"/>
    <x v="9"/>
    <n v="34"/>
    <n v="92"/>
    <n v="77"/>
    <n v="85"/>
    <n v="84"/>
    <n v="87"/>
    <n v="79"/>
    <n v="80"/>
    <n v="82"/>
    <n v="63"/>
    <n v="69"/>
    <n v="77"/>
    <n v="88"/>
    <n v="90"/>
    <n v="79"/>
    <n v="68"/>
    <n v="66"/>
    <n v="84"/>
    <n v="77"/>
    <n v="53"/>
    <n v="50"/>
    <n v="68"/>
    <n v="40"/>
    <n v="40"/>
    <n v="40"/>
    <n v="40"/>
    <n v="40"/>
    <n v="3"/>
    <n v="3"/>
    <n v="5"/>
    <n v="2"/>
  </r>
  <r>
    <n v="189"/>
    <s v="T. ALEXANDER-ARNOLD"/>
    <x v="10"/>
    <x v="0"/>
    <x v="5"/>
    <x v="3"/>
    <s v="英格兰"/>
    <n v="175"/>
    <n v="69"/>
    <n v="21"/>
    <s v="右脚"/>
    <x v="9"/>
    <n v="41"/>
    <n v="94"/>
    <n v="70"/>
    <n v="80"/>
    <n v="79"/>
    <n v="80"/>
    <n v="79"/>
    <n v="85"/>
    <n v="63"/>
    <n v="64"/>
    <n v="82"/>
    <n v="85"/>
    <n v="83"/>
    <n v="83"/>
    <n v="80"/>
    <n v="75"/>
    <n v="68"/>
    <n v="81"/>
    <n v="83"/>
    <n v="78"/>
    <n v="81"/>
    <n v="77"/>
    <n v="40"/>
    <n v="40"/>
    <n v="40"/>
    <n v="40"/>
    <n v="40"/>
    <n v="2"/>
    <n v="2"/>
    <n v="5"/>
    <n v="2"/>
  </r>
  <r>
    <n v="190"/>
    <s v="T. NDOMBÈLÉ"/>
    <x v="6"/>
    <x v="2"/>
    <x v="9"/>
    <x v="3"/>
    <s v="法国"/>
    <n v="181"/>
    <n v="76"/>
    <n v="23"/>
    <s v="右脚"/>
    <x v="9"/>
    <n v="35"/>
    <n v="92"/>
    <n v="74"/>
    <n v="85"/>
    <n v="83"/>
    <n v="77"/>
    <n v="83"/>
    <n v="79"/>
    <n v="71"/>
    <n v="65"/>
    <n v="62"/>
    <n v="68"/>
    <n v="82"/>
    <n v="85"/>
    <n v="82"/>
    <n v="79"/>
    <n v="76"/>
    <n v="84"/>
    <n v="83"/>
    <n v="83"/>
    <n v="82"/>
    <n v="75"/>
    <n v="40"/>
    <n v="40"/>
    <n v="40"/>
    <n v="40"/>
    <n v="40"/>
    <n v="2"/>
    <n v="3"/>
    <n v="6"/>
    <n v="2"/>
  </r>
  <r>
    <n v="191"/>
    <s v="K. PIĄTEK"/>
    <x v="2"/>
    <x v="0"/>
    <x v="22"/>
    <x v="0"/>
    <s v="波兰"/>
    <n v="183"/>
    <n v="77"/>
    <n v="24"/>
    <s v="右脚"/>
    <x v="9"/>
    <n v="34"/>
    <n v="92"/>
    <n v="86"/>
    <n v="78"/>
    <n v="73"/>
    <n v="77"/>
    <n v="71"/>
    <n v="66"/>
    <n v="87"/>
    <n v="84"/>
    <n v="66"/>
    <n v="69"/>
    <n v="80"/>
    <n v="81"/>
    <n v="85"/>
    <n v="85"/>
    <n v="84"/>
    <n v="73"/>
    <n v="81"/>
    <n v="53"/>
    <n v="54"/>
    <n v="61"/>
    <n v="40"/>
    <n v="40"/>
    <n v="40"/>
    <n v="40"/>
    <n v="40"/>
    <n v="3"/>
    <n v="3"/>
    <n v="7"/>
    <n v="3"/>
  </r>
  <r>
    <n v="192"/>
    <s v="JOÃO FÉLIX"/>
    <x v="9"/>
    <x v="0"/>
    <x v="8"/>
    <x v="1"/>
    <s v="葡萄牙"/>
    <n v="180"/>
    <n v="64"/>
    <n v="20"/>
    <s v="右脚"/>
    <x v="9"/>
    <n v="48"/>
    <n v="95"/>
    <n v="80"/>
    <n v="87"/>
    <n v="85"/>
    <n v="85"/>
    <n v="82"/>
    <n v="78"/>
    <n v="83"/>
    <n v="77"/>
    <n v="58"/>
    <n v="52"/>
    <n v="83"/>
    <n v="86"/>
    <n v="80"/>
    <n v="77"/>
    <n v="64"/>
    <n v="85"/>
    <n v="80"/>
    <n v="47"/>
    <n v="41"/>
    <n v="62"/>
    <n v="40"/>
    <n v="40"/>
    <n v="40"/>
    <n v="40"/>
    <n v="40"/>
    <n v="3"/>
    <n v="3"/>
    <n v="6"/>
    <n v="3"/>
  </r>
  <r>
    <n v="193"/>
    <s v="J. MILNER"/>
    <x v="6"/>
    <x v="2"/>
    <x v="5"/>
    <x v="3"/>
    <s v="英格兰"/>
    <n v="175"/>
    <n v="70"/>
    <n v="33"/>
    <s v="右脚"/>
    <x v="10"/>
    <n v="26"/>
    <n v="88"/>
    <n v="75"/>
    <n v="78"/>
    <n v="76"/>
    <n v="84"/>
    <n v="83"/>
    <n v="85"/>
    <n v="68"/>
    <n v="68"/>
    <n v="79"/>
    <n v="80"/>
    <n v="70"/>
    <n v="72"/>
    <n v="82"/>
    <n v="66"/>
    <n v="75"/>
    <n v="74"/>
    <n v="86"/>
    <n v="75"/>
    <n v="79"/>
    <n v="83"/>
    <n v="40"/>
    <n v="40"/>
    <n v="40"/>
    <n v="40"/>
    <n v="40"/>
    <n v="2"/>
    <n v="3"/>
    <n v="6"/>
    <n v="3"/>
  </r>
  <r>
    <n v="194"/>
    <s v="ALBIOL"/>
    <x v="3"/>
    <x v="0"/>
    <x v="40"/>
    <x v="1"/>
    <s v="西班牙"/>
    <n v="190"/>
    <n v="82"/>
    <n v="34"/>
    <s v="右脚"/>
    <x v="10"/>
    <n v="24"/>
    <n v="88"/>
    <n v="59"/>
    <n v="75"/>
    <n v="64"/>
    <n v="59"/>
    <n v="77"/>
    <n v="74"/>
    <n v="64"/>
    <n v="85"/>
    <n v="63"/>
    <n v="59"/>
    <n v="73"/>
    <n v="70"/>
    <n v="75"/>
    <n v="82"/>
    <n v="85"/>
    <n v="70"/>
    <n v="77"/>
    <n v="90"/>
    <n v="88"/>
    <n v="82"/>
    <n v="40"/>
    <n v="40"/>
    <n v="40"/>
    <n v="40"/>
    <n v="40"/>
    <n v="2"/>
    <n v="2"/>
    <n v="6"/>
    <n v="2"/>
  </r>
  <r>
    <n v="195"/>
    <s v="SANTI CAZORLA"/>
    <x v="6"/>
    <x v="0"/>
    <x v="40"/>
    <x v="1"/>
    <s v="西班牙"/>
    <n v="168"/>
    <n v="65"/>
    <n v="35"/>
    <s v="右脚"/>
    <x v="10"/>
    <n v="22"/>
    <n v="88"/>
    <n v="79"/>
    <n v="92"/>
    <n v="83"/>
    <n v="86"/>
    <n v="85"/>
    <n v="84"/>
    <n v="75"/>
    <n v="62"/>
    <n v="79"/>
    <n v="85"/>
    <n v="66"/>
    <n v="72"/>
    <n v="78"/>
    <n v="65"/>
    <n v="64"/>
    <n v="89"/>
    <n v="71"/>
    <n v="68"/>
    <n v="65"/>
    <n v="68"/>
    <n v="40"/>
    <n v="40"/>
    <n v="40"/>
    <n v="40"/>
    <n v="40"/>
    <n v="4"/>
    <n v="4"/>
    <n v="5"/>
    <n v="1"/>
  </r>
  <r>
    <n v="196"/>
    <s v="HULK"/>
    <x v="1"/>
    <x v="2"/>
    <x v="41"/>
    <x v="9"/>
    <s v="巴西"/>
    <n v="180"/>
    <n v="85"/>
    <n v="33"/>
    <s v="左脚"/>
    <x v="10"/>
    <n v="26"/>
    <n v="89"/>
    <n v="81"/>
    <n v="80"/>
    <n v="83"/>
    <n v="79"/>
    <n v="80"/>
    <n v="80"/>
    <n v="82"/>
    <n v="68"/>
    <n v="83"/>
    <n v="80"/>
    <n v="81"/>
    <n v="82"/>
    <n v="95"/>
    <n v="67"/>
    <n v="91"/>
    <n v="64"/>
    <n v="78"/>
    <n v="50"/>
    <n v="51"/>
    <n v="80"/>
    <n v="40"/>
    <n v="40"/>
    <n v="40"/>
    <n v="40"/>
    <n v="40"/>
    <n v="2"/>
    <n v="2"/>
    <n v="7"/>
    <n v="2"/>
  </r>
  <r>
    <n v="197"/>
    <s v="R. FALCAO"/>
    <x v="2"/>
    <x v="2"/>
    <x v="42"/>
    <x v="10"/>
    <s v="哥伦比亚"/>
    <n v="177"/>
    <n v="72"/>
    <n v="33"/>
    <s v="右脚"/>
    <x v="10"/>
    <n v="26"/>
    <n v="90"/>
    <n v="88"/>
    <n v="84"/>
    <n v="75"/>
    <n v="83"/>
    <n v="70"/>
    <n v="65"/>
    <n v="86"/>
    <n v="83"/>
    <n v="77"/>
    <n v="80"/>
    <n v="75"/>
    <n v="76"/>
    <n v="82"/>
    <n v="84"/>
    <n v="74"/>
    <n v="78"/>
    <n v="75"/>
    <n v="45"/>
    <n v="47"/>
    <n v="58"/>
    <n v="40"/>
    <n v="40"/>
    <n v="40"/>
    <n v="40"/>
    <n v="40"/>
    <n v="2"/>
    <n v="3"/>
    <n v="6"/>
    <n v="1"/>
  </r>
  <r>
    <n v="198"/>
    <s v="L. LÓPEZ"/>
    <x v="2"/>
    <x v="2"/>
    <x v="43"/>
    <x v="11"/>
    <s v="阿根廷"/>
    <n v="174"/>
    <n v="74"/>
    <n v="36"/>
    <s v="右脚"/>
    <x v="10"/>
    <n v="21"/>
    <n v="88"/>
    <n v="85"/>
    <n v="82"/>
    <n v="78"/>
    <n v="73"/>
    <n v="80"/>
    <n v="72"/>
    <n v="82"/>
    <n v="78"/>
    <n v="70"/>
    <n v="77"/>
    <n v="74"/>
    <n v="68"/>
    <n v="76"/>
    <n v="82"/>
    <n v="78"/>
    <n v="79"/>
    <n v="76"/>
    <n v="65"/>
    <n v="56"/>
    <n v="70"/>
    <n v="40"/>
    <n v="40"/>
    <n v="40"/>
    <n v="40"/>
    <n v="40"/>
    <n v="3"/>
    <n v="3"/>
    <n v="5"/>
    <n v="1"/>
  </r>
  <r>
    <n v="199"/>
    <s v="S. SIRIGU"/>
    <x v="4"/>
    <x v="2"/>
    <x v="39"/>
    <x v="0"/>
    <s v="意大利"/>
    <n v="192"/>
    <n v="80"/>
    <n v="32"/>
    <s v="右脚"/>
    <x v="10"/>
    <n v="27"/>
    <n v="89"/>
    <n v="40"/>
    <n v="57"/>
    <n v="51"/>
    <n v="49"/>
    <n v="58"/>
    <n v="65"/>
    <n v="40"/>
    <n v="70"/>
    <n v="55"/>
    <n v="45"/>
    <n v="65"/>
    <n v="66"/>
    <n v="81"/>
    <n v="82"/>
    <n v="80"/>
    <n v="63"/>
    <n v="60"/>
    <n v="53"/>
    <n v="50"/>
    <n v="48"/>
    <n v="90"/>
    <n v="87"/>
    <n v="89"/>
    <n v="93"/>
    <n v="89"/>
    <n v="1"/>
    <n v="1"/>
    <n v="8"/>
    <n v="2"/>
  </r>
  <r>
    <n v="200"/>
    <s v="D. PAYET"/>
    <x v="5"/>
    <x v="0"/>
    <x v="18"/>
    <x v="2"/>
    <s v="法国"/>
    <n v="175"/>
    <n v="77"/>
    <n v="32"/>
    <s v="右脚"/>
    <x v="10"/>
    <n v="27"/>
    <n v="90"/>
    <n v="80"/>
    <n v="87"/>
    <n v="84"/>
    <n v="85"/>
    <n v="84"/>
    <n v="88"/>
    <n v="76"/>
    <n v="62"/>
    <n v="89"/>
    <n v="88"/>
    <n v="76"/>
    <n v="78"/>
    <n v="82"/>
    <n v="64"/>
    <n v="73"/>
    <n v="82"/>
    <n v="76"/>
    <n v="46"/>
    <n v="47"/>
    <n v="45"/>
    <n v="40"/>
    <n v="40"/>
    <n v="40"/>
    <n v="40"/>
    <n v="40"/>
    <n v="3"/>
    <n v="4"/>
    <n v="4"/>
    <n v="1"/>
  </r>
  <r>
    <n v="201"/>
    <s v="F. MUSLERA"/>
    <x v="4"/>
    <x v="2"/>
    <x v="42"/>
    <x v="10"/>
    <s v="乌拉圭"/>
    <n v="190"/>
    <n v="84"/>
    <n v="33"/>
    <s v="右脚"/>
    <x v="10"/>
    <n v="26"/>
    <n v="89"/>
    <n v="42"/>
    <n v="64"/>
    <n v="57"/>
    <n v="65"/>
    <n v="71"/>
    <n v="76"/>
    <n v="42"/>
    <n v="60"/>
    <n v="60"/>
    <n v="51"/>
    <n v="69"/>
    <n v="68"/>
    <n v="84"/>
    <n v="85"/>
    <n v="82"/>
    <n v="71"/>
    <n v="66"/>
    <n v="59"/>
    <n v="47"/>
    <n v="55"/>
    <n v="90"/>
    <n v="88"/>
    <n v="86"/>
    <n v="95"/>
    <n v="87"/>
    <n v="2"/>
    <n v="2"/>
    <n v="7"/>
    <n v="3"/>
  </r>
  <r>
    <n v="202"/>
    <s v="A. KOLAROV"/>
    <x v="8"/>
    <x v="2"/>
    <x v="15"/>
    <x v="0"/>
    <s v="塞尔维亚"/>
    <n v="187"/>
    <n v="81"/>
    <n v="34"/>
    <s v="左脚"/>
    <x v="10"/>
    <n v="24"/>
    <n v="89"/>
    <n v="74"/>
    <n v="76"/>
    <n v="78"/>
    <n v="79"/>
    <n v="76"/>
    <n v="84"/>
    <n v="70"/>
    <n v="76"/>
    <n v="85"/>
    <n v="81"/>
    <n v="74"/>
    <n v="72"/>
    <n v="90"/>
    <n v="78"/>
    <n v="81"/>
    <n v="61"/>
    <n v="83"/>
    <n v="79"/>
    <n v="77"/>
    <n v="84"/>
    <n v="40"/>
    <n v="40"/>
    <n v="40"/>
    <n v="40"/>
    <n v="40"/>
    <n v="1"/>
    <n v="2"/>
    <n v="6"/>
    <n v="2"/>
  </r>
  <r>
    <n v="203"/>
    <s v="M. SISSOKO"/>
    <x v="6"/>
    <x v="0"/>
    <x v="9"/>
    <x v="3"/>
    <s v="法国"/>
    <n v="187"/>
    <n v="83"/>
    <n v="30"/>
    <s v="右脚"/>
    <x v="10"/>
    <n v="28"/>
    <n v="89"/>
    <n v="73"/>
    <n v="78"/>
    <n v="81"/>
    <n v="70"/>
    <n v="80"/>
    <n v="76"/>
    <n v="69"/>
    <n v="74"/>
    <n v="74"/>
    <n v="71"/>
    <n v="84"/>
    <n v="78"/>
    <n v="86"/>
    <n v="79"/>
    <n v="90"/>
    <n v="70"/>
    <n v="91"/>
    <n v="74"/>
    <n v="81"/>
    <n v="85"/>
    <n v="40"/>
    <n v="40"/>
    <n v="40"/>
    <n v="40"/>
    <n v="40"/>
    <n v="2"/>
    <n v="3"/>
    <n v="6"/>
    <n v="2"/>
  </r>
  <r>
    <n v="204"/>
    <s v="C. STUANI"/>
    <x v="2"/>
    <x v="0"/>
    <x v="44"/>
    <x v="12"/>
    <s v="乌拉圭"/>
    <n v="186"/>
    <n v="77"/>
    <n v="33"/>
    <s v="右脚"/>
    <x v="10"/>
    <n v="26"/>
    <n v="90"/>
    <n v="86"/>
    <n v="76"/>
    <n v="73"/>
    <n v="75"/>
    <n v="73"/>
    <n v="69"/>
    <n v="88"/>
    <n v="86"/>
    <n v="70"/>
    <n v="70"/>
    <n v="77"/>
    <n v="74"/>
    <n v="83"/>
    <n v="88"/>
    <n v="81"/>
    <n v="72"/>
    <n v="83"/>
    <n v="50"/>
    <n v="56"/>
    <n v="77"/>
    <n v="40"/>
    <n v="40"/>
    <n v="40"/>
    <n v="40"/>
    <n v="40"/>
    <n v="2"/>
    <n v="2"/>
    <n v="6"/>
    <n v="1"/>
  </r>
  <r>
    <n v="205"/>
    <s v="JOSÉ CALLEJÓN"/>
    <x v="1"/>
    <x v="2"/>
    <x v="12"/>
    <x v="0"/>
    <s v="西班牙"/>
    <n v="178"/>
    <n v="73"/>
    <n v="32"/>
    <s v="右脚"/>
    <x v="10"/>
    <n v="27"/>
    <n v="90"/>
    <n v="85"/>
    <n v="84"/>
    <n v="81"/>
    <n v="80"/>
    <n v="80"/>
    <n v="74"/>
    <n v="79"/>
    <n v="65"/>
    <n v="70"/>
    <n v="75"/>
    <n v="85"/>
    <n v="84"/>
    <n v="80"/>
    <n v="75"/>
    <n v="61"/>
    <n v="75"/>
    <n v="90"/>
    <n v="66"/>
    <n v="59"/>
    <n v="57"/>
    <n v="40"/>
    <n v="40"/>
    <n v="40"/>
    <n v="40"/>
    <n v="40"/>
    <n v="2"/>
    <n v="2"/>
    <n v="6"/>
    <n v="3"/>
  </r>
  <r>
    <n v="206"/>
    <s v="PEDRO"/>
    <x v="1"/>
    <x v="2"/>
    <x v="11"/>
    <x v="3"/>
    <s v="西班牙"/>
    <n v="169"/>
    <n v="65"/>
    <n v="32"/>
    <s v="右脚"/>
    <x v="10"/>
    <n v="27"/>
    <n v="89"/>
    <n v="83"/>
    <n v="85"/>
    <n v="84"/>
    <n v="84"/>
    <n v="82"/>
    <n v="79"/>
    <n v="80"/>
    <n v="60"/>
    <n v="64"/>
    <n v="82"/>
    <n v="78"/>
    <n v="84"/>
    <n v="76"/>
    <n v="68"/>
    <n v="65"/>
    <n v="85"/>
    <n v="75"/>
    <n v="50"/>
    <n v="52"/>
    <n v="61"/>
    <n v="40"/>
    <n v="40"/>
    <n v="40"/>
    <n v="40"/>
    <n v="40"/>
    <n v="3"/>
    <n v="4"/>
    <n v="6"/>
    <n v="3"/>
  </r>
  <r>
    <n v="207"/>
    <s v="P. GULÁCSI"/>
    <x v="4"/>
    <x v="0"/>
    <x v="14"/>
    <x v="5"/>
    <s v="匈牙利"/>
    <n v="192"/>
    <n v="86"/>
    <n v="29"/>
    <s v="右脚"/>
    <x v="10"/>
    <n v="28"/>
    <n v="88"/>
    <n v="40"/>
    <n v="55"/>
    <n v="45"/>
    <n v="46"/>
    <n v="58"/>
    <n v="66"/>
    <n v="40"/>
    <n v="73"/>
    <n v="55"/>
    <n v="42"/>
    <n v="61"/>
    <n v="57"/>
    <n v="75"/>
    <n v="85"/>
    <n v="83"/>
    <n v="61"/>
    <n v="68"/>
    <n v="60"/>
    <n v="52"/>
    <n v="47"/>
    <n v="90"/>
    <n v="84"/>
    <n v="88"/>
    <n v="86"/>
    <n v="90"/>
    <n v="2"/>
    <n v="2"/>
    <n v="7"/>
    <n v="3"/>
  </r>
  <r>
    <n v="208"/>
    <s v="S. EL SHAARAWY"/>
    <x v="0"/>
    <x v="2"/>
    <x v="45"/>
    <x v="9"/>
    <s v="意大利"/>
    <n v="178"/>
    <n v="72"/>
    <n v="27"/>
    <s v="右脚"/>
    <x v="10"/>
    <n v="30"/>
    <n v="91"/>
    <n v="82"/>
    <n v="86"/>
    <n v="84"/>
    <n v="85"/>
    <n v="75"/>
    <n v="75"/>
    <n v="82"/>
    <n v="62"/>
    <n v="73"/>
    <n v="83"/>
    <n v="87"/>
    <n v="88"/>
    <n v="81"/>
    <n v="65"/>
    <n v="67"/>
    <n v="80"/>
    <n v="77"/>
    <n v="45"/>
    <n v="52"/>
    <n v="63"/>
    <n v="40"/>
    <n v="40"/>
    <n v="40"/>
    <n v="40"/>
    <n v="40"/>
    <n v="2"/>
    <n v="2"/>
    <n v="6"/>
    <n v="2"/>
  </r>
  <r>
    <n v="209"/>
    <s v="J. ZOET"/>
    <x v="4"/>
    <x v="2"/>
    <x v="46"/>
    <x v="6"/>
    <s v="荷兰"/>
    <n v="186"/>
    <n v="76"/>
    <n v="28"/>
    <s v="右脚"/>
    <x v="10"/>
    <n v="28"/>
    <n v="88"/>
    <n v="42"/>
    <n v="69"/>
    <n v="55"/>
    <n v="46"/>
    <n v="67"/>
    <n v="71"/>
    <n v="43"/>
    <n v="61"/>
    <n v="61"/>
    <n v="50"/>
    <n v="67"/>
    <n v="65"/>
    <n v="83"/>
    <n v="87"/>
    <n v="84"/>
    <n v="69"/>
    <n v="75"/>
    <n v="67"/>
    <n v="57"/>
    <n v="47"/>
    <n v="89"/>
    <n v="87"/>
    <n v="88"/>
    <n v="89"/>
    <n v="86"/>
    <n v="2"/>
    <n v="2"/>
    <n v="6"/>
    <n v="3"/>
  </r>
  <r>
    <n v="210"/>
    <s v="X. SHAQIRI"/>
    <x v="11"/>
    <x v="0"/>
    <x v="5"/>
    <x v="3"/>
    <s v="瑞士"/>
    <n v="169"/>
    <n v="72"/>
    <n v="28"/>
    <s v="左脚"/>
    <x v="10"/>
    <n v="28"/>
    <n v="88"/>
    <n v="80"/>
    <n v="83"/>
    <n v="84"/>
    <n v="81"/>
    <n v="80"/>
    <n v="78"/>
    <n v="77"/>
    <n v="55"/>
    <n v="84"/>
    <n v="85"/>
    <n v="84"/>
    <n v="87"/>
    <n v="82"/>
    <n v="60"/>
    <n v="70"/>
    <n v="85"/>
    <n v="76"/>
    <n v="46"/>
    <n v="50"/>
    <n v="78"/>
    <n v="40"/>
    <n v="40"/>
    <n v="40"/>
    <n v="40"/>
    <n v="40"/>
    <n v="2"/>
    <n v="3"/>
    <n v="5"/>
    <n v="2"/>
  </r>
  <r>
    <n v="211"/>
    <s v="J. CUADRADO"/>
    <x v="11"/>
    <x v="2"/>
    <x v="0"/>
    <x v="0"/>
    <s v="哥伦比亚"/>
    <n v="179"/>
    <n v="72"/>
    <n v="31"/>
    <s v="右脚"/>
    <x v="10"/>
    <n v="27"/>
    <n v="89"/>
    <n v="75"/>
    <n v="84"/>
    <n v="85"/>
    <n v="84"/>
    <n v="77"/>
    <n v="78"/>
    <n v="70"/>
    <n v="70"/>
    <n v="72"/>
    <n v="76"/>
    <n v="87"/>
    <n v="87"/>
    <n v="83"/>
    <n v="75"/>
    <n v="65"/>
    <n v="80"/>
    <n v="80"/>
    <n v="63"/>
    <n v="65"/>
    <n v="80"/>
    <n v="40"/>
    <n v="40"/>
    <n v="40"/>
    <n v="40"/>
    <n v="40"/>
    <n v="2"/>
    <n v="3"/>
    <n v="5"/>
    <n v="1"/>
  </r>
  <r>
    <n v="212"/>
    <s v="J. MATIP"/>
    <x v="3"/>
    <x v="2"/>
    <x v="5"/>
    <x v="3"/>
    <s v="喀麦隆"/>
    <n v="195"/>
    <n v="90"/>
    <n v="28"/>
    <s v="右脚"/>
    <x v="10"/>
    <n v="28"/>
    <n v="90"/>
    <n v="62"/>
    <n v="73"/>
    <n v="69"/>
    <n v="74"/>
    <n v="80"/>
    <n v="77"/>
    <n v="56"/>
    <n v="90"/>
    <n v="56"/>
    <n v="68"/>
    <n v="73"/>
    <n v="68"/>
    <n v="78"/>
    <n v="76"/>
    <n v="90"/>
    <n v="61"/>
    <n v="83"/>
    <n v="86"/>
    <n v="87"/>
    <n v="85"/>
    <n v="40"/>
    <n v="40"/>
    <n v="40"/>
    <n v="40"/>
    <n v="40"/>
    <n v="1"/>
    <n v="2"/>
    <n v="6"/>
    <n v="2"/>
  </r>
  <r>
    <n v="213"/>
    <s v="I. GUEYE"/>
    <x v="6"/>
    <x v="2"/>
    <x v="2"/>
    <x v="2"/>
    <s v="塞内加尔"/>
    <n v="174"/>
    <n v="66"/>
    <n v="30"/>
    <s v="右脚"/>
    <x v="10"/>
    <n v="28"/>
    <n v="89"/>
    <n v="67"/>
    <n v="82"/>
    <n v="77"/>
    <n v="83"/>
    <n v="79"/>
    <n v="77"/>
    <n v="63"/>
    <n v="72"/>
    <n v="65"/>
    <n v="58"/>
    <n v="76"/>
    <n v="80"/>
    <n v="82"/>
    <n v="85"/>
    <n v="74"/>
    <n v="82"/>
    <n v="88"/>
    <n v="88"/>
    <n v="91"/>
    <n v="90"/>
    <n v="40"/>
    <n v="40"/>
    <n v="40"/>
    <n v="40"/>
    <n v="40"/>
    <n v="2"/>
    <n v="2"/>
    <n v="7"/>
    <n v="3"/>
  </r>
  <r>
    <n v="214"/>
    <s v="J. ILIČIĆ"/>
    <x v="5"/>
    <x v="2"/>
    <x v="17"/>
    <x v="0"/>
    <s v="斯洛文尼亚"/>
    <n v="190"/>
    <n v="79"/>
    <n v="31"/>
    <s v="左脚"/>
    <x v="10"/>
    <n v="27"/>
    <n v="90"/>
    <n v="83"/>
    <n v="88"/>
    <n v="85"/>
    <n v="82"/>
    <n v="82"/>
    <n v="81"/>
    <n v="80"/>
    <n v="65"/>
    <n v="83"/>
    <n v="85"/>
    <n v="77"/>
    <n v="72"/>
    <n v="87"/>
    <n v="66"/>
    <n v="78"/>
    <n v="71"/>
    <n v="79"/>
    <n v="43"/>
    <n v="42"/>
    <n v="64"/>
    <n v="40"/>
    <n v="40"/>
    <n v="40"/>
    <n v="40"/>
    <n v="40"/>
    <n v="2"/>
    <n v="2"/>
    <n v="4"/>
    <n v="2"/>
  </r>
  <r>
    <n v="215"/>
    <s v="SERGI ROBERTO"/>
    <x v="10"/>
    <x v="2"/>
    <x v="1"/>
    <x v="1"/>
    <s v="西班牙"/>
    <n v="178"/>
    <n v="68"/>
    <n v="27"/>
    <s v="右脚"/>
    <x v="10"/>
    <n v="30"/>
    <n v="90"/>
    <n v="72"/>
    <n v="82"/>
    <n v="80"/>
    <n v="83"/>
    <n v="85"/>
    <n v="84"/>
    <n v="67"/>
    <n v="62"/>
    <n v="69"/>
    <n v="74"/>
    <n v="82"/>
    <n v="78"/>
    <n v="71"/>
    <n v="71"/>
    <n v="72"/>
    <n v="79"/>
    <n v="85"/>
    <n v="75"/>
    <n v="79"/>
    <n v="77"/>
    <n v="40"/>
    <n v="40"/>
    <n v="40"/>
    <n v="40"/>
    <n v="40"/>
    <n v="1"/>
    <n v="2"/>
    <n v="6"/>
    <n v="3"/>
  </r>
  <r>
    <n v="216"/>
    <s v="PABLO SARABIA"/>
    <x v="11"/>
    <x v="2"/>
    <x v="2"/>
    <x v="2"/>
    <s v="西班牙"/>
    <n v="178"/>
    <n v="70"/>
    <n v="27"/>
    <s v="左脚"/>
    <x v="10"/>
    <n v="30"/>
    <n v="89"/>
    <n v="75"/>
    <n v="85"/>
    <n v="87"/>
    <n v="82"/>
    <n v="79"/>
    <n v="81"/>
    <n v="80"/>
    <n v="60"/>
    <n v="77"/>
    <n v="74"/>
    <n v="86"/>
    <n v="85"/>
    <n v="72"/>
    <n v="63"/>
    <n v="73"/>
    <n v="86"/>
    <n v="82"/>
    <n v="68"/>
    <n v="61"/>
    <n v="68"/>
    <n v="40"/>
    <n v="40"/>
    <n v="40"/>
    <n v="40"/>
    <n v="40"/>
    <n v="1"/>
    <n v="2"/>
    <n v="6"/>
    <n v="1"/>
  </r>
  <r>
    <n v="217"/>
    <s v="S. SAVIĆ"/>
    <x v="3"/>
    <x v="1"/>
    <x v="8"/>
    <x v="1"/>
    <s v="黑山"/>
    <n v="187"/>
    <n v="79"/>
    <n v="28"/>
    <s v="右脚"/>
    <x v="10"/>
    <n v="28"/>
    <n v="90"/>
    <n v="63"/>
    <n v="73"/>
    <n v="67"/>
    <n v="65"/>
    <n v="72"/>
    <n v="76"/>
    <n v="59"/>
    <n v="87"/>
    <n v="58"/>
    <n v="60"/>
    <n v="74"/>
    <n v="72"/>
    <n v="71"/>
    <n v="86"/>
    <n v="86"/>
    <n v="68"/>
    <n v="78"/>
    <n v="88"/>
    <n v="87"/>
    <n v="84"/>
    <n v="40"/>
    <n v="40"/>
    <n v="40"/>
    <n v="40"/>
    <n v="40"/>
    <n v="3"/>
    <n v="2"/>
    <n v="4"/>
    <n v="1"/>
  </r>
  <r>
    <n v="218"/>
    <s v="G. SIGURÐSSON"/>
    <x v="5"/>
    <x v="2"/>
    <x v="23"/>
    <x v="3"/>
    <s v="冰岛"/>
    <n v="186"/>
    <n v="79"/>
    <n v="30"/>
    <s v="右脚"/>
    <x v="10"/>
    <n v="28"/>
    <n v="89"/>
    <n v="76"/>
    <n v="86"/>
    <n v="78"/>
    <n v="80"/>
    <n v="83"/>
    <n v="84"/>
    <n v="81"/>
    <n v="62"/>
    <n v="86"/>
    <n v="87"/>
    <n v="74"/>
    <n v="70"/>
    <n v="84"/>
    <n v="70"/>
    <n v="76"/>
    <n v="83"/>
    <n v="79"/>
    <n v="60"/>
    <n v="62"/>
    <n v="66"/>
    <n v="40"/>
    <n v="40"/>
    <n v="40"/>
    <n v="40"/>
    <n v="40"/>
    <n v="2"/>
    <n v="3"/>
    <n v="7"/>
    <n v="2"/>
  </r>
  <r>
    <n v="219"/>
    <s v="DUDU"/>
    <x v="11"/>
    <x v="2"/>
    <x v="47"/>
    <x v="13"/>
    <s v="巴西"/>
    <n v="166"/>
    <n v="63"/>
    <n v="27"/>
    <s v="右脚"/>
    <x v="10"/>
    <n v="30"/>
    <n v="90"/>
    <n v="79"/>
    <n v="83"/>
    <n v="87"/>
    <n v="88"/>
    <n v="78"/>
    <n v="79"/>
    <n v="78"/>
    <n v="63"/>
    <n v="75"/>
    <n v="77"/>
    <n v="86"/>
    <n v="88"/>
    <n v="80"/>
    <n v="68"/>
    <n v="64"/>
    <n v="85"/>
    <n v="80"/>
    <n v="50"/>
    <n v="49"/>
    <n v="65"/>
    <n v="40"/>
    <n v="40"/>
    <n v="40"/>
    <n v="40"/>
    <n v="40"/>
    <n v="3"/>
    <n v="3"/>
    <n v="7"/>
    <n v="2"/>
  </r>
  <r>
    <n v="220"/>
    <s v="FELIPE ANDERSON"/>
    <x v="12"/>
    <x v="2"/>
    <x v="32"/>
    <x v="3"/>
    <s v="巴西"/>
    <n v="175"/>
    <n v="69"/>
    <n v="26"/>
    <s v="右脚"/>
    <x v="10"/>
    <n v="31"/>
    <n v="91"/>
    <n v="76"/>
    <n v="86"/>
    <n v="88"/>
    <n v="87"/>
    <n v="80"/>
    <n v="79"/>
    <n v="74"/>
    <n v="62"/>
    <n v="70"/>
    <n v="70"/>
    <n v="88"/>
    <n v="91"/>
    <n v="84"/>
    <n v="60"/>
    <n v="65"/>
    <n v="78"/>
    <n v="76"/>
    <n v="55"/>
    <n v="58"/>
    <n v="65"/>
    <n v="40"/>
    <n v="40"/>
    <n v="40"/>
    <n v="40"/>
    <n v="40"/>
    <n v="3"/>
    <n v="4"/>
    <n v="6"/>
    <n v="2"/>
  </r>
  <r>
    <n v="221"/>
    <s v="S. BERGHUIS"/>
    <x v="1"/>
    <x v="0"/>
    <x v="48"/>
    <x v="6"/>
    <s v="荷兰"/>
    <n v="182"/>
    <n v="72"/>
    <n v="28"/>
    <s v="左脚"/>
    <x v="10"/>
    <n v="28"/>
    <n v="88"/>
    <n v="79"/>
    <n v="84"/>
    <n v="84"/>
    <n v="85"/>
    <n v="79"/>
    <n v="80"/>
    <n v="77"/>
    <n v="66"/>
    <n v="79"/>
    <n v="85"/>
    <n v="78"/>
    <n v="82"/>
    <n v="84"/>
    <n v="70"/>
    <n v="73"/>
    <n v="77"/>
    <n v="72"/>
    <n v="52"/>
    <n v="56"/>
    <n v="66"/>
    <n v="40"/>
    <n v="40"/>
    <n v="40"/>
    <n v="40"/>
    <n v="40"/>
    <n v="2"/>
    <n v="2"/>
    <n v="5"/>
    <n v="2"/>
  </r>
  <r>
    <n v="222"/>
    <s v="S. ARIAS"/>
    <x v="10"/>
    <x v="2"/>
    <x v="8"/>
    <x v="1"/>
    <s v="哥伦比亚"/>
    <n v="178"/>
    <n v="72"/>
    <n v="27"/>
    <s v="右脚"/>
    <x v="10"/>
    <n v="30"/>
    <n v="90"/>
    <n v="73"/>
    <n v="78"/>
    <n v="77"/>
    <n v="79"/>
    <n v="76"/>
    <n v="72"/>
    <n v="66"/>
    <n v="66"/>
    <n v="71"/>
    <n v="72"/>
    <n v="84"/>
    <n v="82"/>
    <n v="72"/>
    <n v="77"/>
    <n v="75"/>
    <n v="76"/>
    <n v="82"/>
    <n v="75"/>
    <n v="76"/>
    <n v="83"/>
    <n v="40"/>
    <n v="40"/>
    <n v="40"/>
    <n v="40"/>
    <n v="40"/>
    <n v="3"/>
    <n v="3"/>
    <n v="6"/>
    <n v="2"/>
  </r>
  <r>
    <n v="223"/>
    <s v="G. PEZZELLA"/>
    <x v="3"/>
    <x v="2"/>
    <x v="28"/>
    <x v="0"/>
    <s v="阿根廷"/>
    <n v="187"/>
    <n v="82"/>
    <n v="28"/>
    <s v="右脚"/>
    <x v="10"/>
    <n v="28"/>
    <n v="91"/>
    <n v="63"/>
    <n v="70"/>
    <n v="68"/>
    <n v="71"/>
    <n v="75"/>
    <n v="70"/>
    <n v="60"/>
    <n v="87"/>
    <n v="56"/>
    <n v="63"/>
    <n v="75"/>
    <n v="73"/>
    <n v="77"/>
    <n v="87"/>
    <n v="86"/>
    <n v="68"/>
    <n v="82"/>
    <n v="88"/>
    <n v="86"/>
    <n v="87"/>
    <n v="40"/>
    <n v="40"/>
    <n v="40"/>
    <n v="40"/>
    <n v="40"/>
    <n v="3"/>
    <n v="2"/>
    <n v="7"/>
    <n v="3"/>
  </r>
  <r>
    <n v="224"/>
    <s v="L. DIGNE"/>
    <x v="8"/>
    <x v="0"/>
    <x v="23"/>
    <x v="3"/>
    <s v="法国"/>
    <n v="178"/>
    <n v="74"/>
    <n v="26"/>
    <s v="左脚"/>
    <x v="10"/>
    <n v="31"/>
    <n v="91"/>
    <n v="70"/>
    <n v="79"/>
    <n v="76"/>
    <n v="77"/>
    <n v="79"/>
    <n v="84"/>
    <n v="75"/>
    <n v="65"/>
    <n v="88"/>
    <n v="84"/>
    <n v="77"/>
    <n v="78"/>
    <n v="80"/>
    <n v="82"/>
    <n v="70"/>
    <n v="83"/>
    <n v="81"/>
    <n v="76"/>
    <n v="80"/>
    <n v="69"/>
    <n v="40"/>
    <n v="40"/>
    <n v="40"/>
    <n v="40"/>
    <n v="40"/>
    <n v="1"/>
    <n v="2"/>
    <n v="7"/>
    <n v="2"/>
  </r>
  <r>
    <n v="225"/>
    <s v="SUSO"/>
    <x v="1"/>
    <x v="0"/>
    <x v="22"/>
    <x v="0"/>
    <s v="西班牙"/>
    <n v="176"/>
    <n v="70"/>
    <n v="26"/>
    <s v="左脚"/>
    <x v="10"/>
    <n v="31"/>
    <n v="90"/>
    <n v="80"/>
    <n v="87"/>
    <n v="86"/>
    <n v="86"/>
    <n v="85"/>
    <n v="82"/>
    <n v="73"/>
    <n v="62"/>
    <n v="82"/>
    <n v="86"/>
    <n v="79"/>
    <n v="82"/>
    <n v="79"/>
    <n v="62"/>
    <n v="64"/>
    <n v="82"/>
    <n v="79"/>
    <n v="53"/>
    <n v="52"/>
    <n v="53"/>
    <n v="40"/>
    <n v="40"/>
    <n v="40"/>
    <n v="40"/>
    <n v="40"/>
    <n v="2"/>
    <n v="2"/>
    <n v="6"/>
    <n v="2"/>
  </r>
  <r>
    <n v="226"/>
    <s v="L. PAREDES"/>
    <x v="7"/>
    <x v="2"/>
    <x v="2"/>
    <x v="2"/>
    <s v="阿根廷"/>
    <n v="180"/>
    <n v="75"/>
    <n v="25"/>
    <s v="右脚"/>
    <x v="10"/>
    <n v="33"/>
    <n v="91"/>
    <n v="65"/>
    <n v="85"/>
    <n v="78"/>
    <n v="82"/>
    <n v="85"/>
    <n v="84"/>
    <n v="68"/>
    <n v="63"/>
    <n v="81"/>
    <n v="84"/>
    <n v="73"/>
    <n v="76"/>
    <n v="85"/>
    <n v="66"/>
    <n v="70"/>
    <n v="74"/>
    <n v="79"/>
    <n v="66"/>
    <n v="72"/>
    <n v="78"/>
    <n v="40"/>
    <n v="40"/>
    <n v="40"/>
    <n v="40"/>
    <n v="40"/>
    <n v="3"/>
    <n v="3"/>
    <n v="7"/>
    <n v="2"/>
  </r>
  <r>
    <n v="227"/>
    <s v="F. ARMANI"/>
    <x v="4"/>
    <x v="2"/>
    <x v="49"/>
    <x v="11"/>
    <s v="阿根廷"/>
    <n v="189"/>
    <n v="88"/>
    <n v="33"/>
    <s v="右脚"/>
    <x v="10"/>
    <n v="26"/>
    <n v="89"/>
    <n v="50"/>
    <n v="58"/>
    <n v="55"/>
    <n v="54"/>
    <n v="67"/>
    <n v="70"/>
    <n v="46"/>
    <n v="60"/>
    <n v="55"/>
    <n v="50"/>
    <n v="65"/>
    <n v="70"/>
    <n v="87"/>
    <n v="78"/>
    <n v="87"/>
    <n v="64"/>
    <n v="65"/>
    <n v="72"/>
    <n v="58"/>
    <n v="59"/>
    <n v="94"/>
    <n v="84"/>
    <n v="87"/>
    <n v="95"/>
    <n v="87"/>
    <n v="2"/>
    <n v="2"/>
    <n v="7"/>
    <n v="3"/>
  </r>
  <r>
    <n v="228"/>
    <s v="WILLIAN JOSÉ"/>
    <x v="2"/>
    <x v="2"/>
    <x v="50"/>
    <x v="1"/>
    <s v="巴西"/>
    <n v="189"/>
    <n v="93"/>
    <n v="28"/>
    <s v="右脚"/>
    <x v="10"/>
    <n v="28"/>
    <n v="89"/>
    <n v="86"/>
    <n v="80"/>
    <n v="79"/>
    <n v="77"/>
    <n v="77"/>
    <n v="61"/>
    <n v="86"/>
    <n v="84"/>
    <n v="73"/>
    <n v="69"/>
    <n v="77"/>
    <n v="73"/>
    <n v="85"/>
    <n v="76"/>
    <n v="89"/>
    <n v="62"/>
    <n v="78"/>
    <n v="49"/>
    <n v="61"/>
    <n v="67"/>
    <n v="40"/>
    <n v="40"/>
    <n v="40"/>
    <n v="40"/>
    <n v="40"/>
    <n v="2"/>
    <n v="2"/>
    <n v="6"/>
    <n v="1"/>
  </r>
  <r>
    <n v="229"/>
    <s v="T. MEUNIER"/>
    <x v="10"/>
    <x v="1"/>
    <x v="2"/>
    <x v="2"/>
    <s v="比利时"/>
    <n v="190"/>
    <n v="82"/>
    <n v="28"/>
    <s v="右脚"/>
    <x v="10"/>
    <n v="28"/>
    <n v="90"/>
    <n v="78"/>
    <n v="79"/>
    <n v="76"/>
    <n v="71"/>
    <n v="74"/>
    <n v="76"/>
    <n v="68"/>
    <n v="75"/>
    <n v="61"/>
    <n v="80"/>
    <n v="84"/>
    <n v="77"/>
    <n v="74"/>
    <n v="74"/>
    <n v="83"/>
    <n v="71"/>
    <n v="90"/>
    <n v="74"/>
    <n v="76"/>
    <n v="74"/>
    <n v="40"/>
    <n v="40"/>
    <n v="40"/>
    <n v="40"/>
    <n v="40"/>
    <n v="2"/>
    <n v="3"/>
    <n v="6"/>
    <n v="1"/>
  </r>
  <r>
    <n v="230"/>
    <s v="E. CAN"/>
    <x v="6"/>
    <x v="2"/>
    <x v="0"/>
    <x v="0"/>
    <s v="德国"/>
    <n v="184"/>
    <n v="82"/>
    <n v="25"/>
    <s v="右脚"/>
    <x v="10"/>
    <n v="33"/>
    <n v="91"/>
    <n v="75"/>
    <n v="82"/>
    <n v="79"/>
    <n v="77"/>
    <n v="82"/>
    <n v="80"/>
    <n v="69"/>
    <n v="74"/>
    <n v="66"/>
    <n v="68"/>
    <n v="77"/>
    <n v="74"/>
    <n v="81"/>
    <n v="79"/>
    <n v="86"/>
    <n v="75"/>
    <n v="86"/>
    <n v="80"/>
    <n v="82"/>
    <n v="84"/>
    <n v="40"/>
    <n v="40"/>
    <n v="40"/>
    <n v="40"/>
    <n v="40"/>
    <n v="2"/>
    <n v="3"/>
    <n v="5"/>
    <n v="2"/>
  </r>
  <r>
    <n v="231"/>
    <s v="A. FLORENZI"/>
    <x v="10"/>
    <x v="2"/>
    <x v="15"/>
    <x v="0"/>
    <s v="意大利"/>
    <n v="173"/>
    <n v="67"/>
    <n v="28"/>
    <s v="右脚"/>
    <x v="10"/>
    <n v="28"/>
    <n v="90"/>
    <n v="74"/>
    <n v="77"/>
    <n v="76"/>
    <n v="80"/>
    <n v="75"/>
    <n v="82"/>
    <n v="72"/>
    <n v="68"/>
    <n v="80"/>
    <n v="78"/>
    <n v="81"/>
    <n v="83"/>
    <n v="84"/>
    <n v="70"/>
    <n v="65"/>
    <n v="76"/>
    <n v="90"/>
    <n v="74"/>
    <n v="75"/>
    <n v="80"/>
    <n v="40"/>
    <n v="40"/>
    <n v="40"/>
    <n v="40"/>
    <n v="40"/>
    <n v="3"/>
    <n v="2"/>
    <n v="6"/>
    <n v="2"/>
  </r>
  <r>
    <n v="232"/>
    <s v="S. KOLAŠINAC"/>
    <x v="8"/>
    <x v="2"/>
    <x v="10"/>
    <x v="3"/>
    <s v="波黑"/>
    <n v="183"/>
    <n v="86"/>
    <n v="26"/>
    <s v="左脚"/>
    <x v="10"/>
    <n v="31"/>
    <n v="91"/>
    <n v="75"/>
    <n v="76"/>
    <n v="75"/>
    <n v="70"/>
    <n v="80"/>
    <n v="83"/>
    <n v="62"/>
    <n v="74"/>
    <n v="60"/>
    <n v="66"/>
    <n v="81"/>
    <n v="75"/>
    <n v="83"/>
    <n v="78"/>
    <n v="90"/>
    <n v="65"/>
    <n v="84"/>
    <n v="75"/>
    <n v="78"/>
    <n v="92"/>
    <n v="40"/>
    <n v="40"/>
    <n v="40"/>
    <n v="40"/>
    <n v="40"/>
    <n v="1"/>
    <n v="2"/>
    <n v="5"/>
    <n v="3"/>
  </r>
  <r>
    <n v="233"/>
    <s v="P. ZIELIŃSKI"/>
    <x v="6"/>
    <x v="2"/>
    <x v="12"/>
    <x v="0"/>
    <s v="波兰"/>
    <n v="180"/>
    <n v="75"/>
    <n v="25"/>
    <s v="右脚"/>
    <x v="10"/>
    <n v="33"/>
    <n v="90"/>
    <n v="77"/>
    <n v="85"/>
    <n v="84"/>
    <n v="82"/>
    <n v="84"/>
    <n v="81"/>
    <n v="71"/>
    <n v="60"/>
    <n v="72"/>
    <n v="79"/>
    <n v="82"/>
    <n v="83"/>
    <n v="82"/>
    <n v="68"/>
    <n v="60"/>
    <n v="76"/>
    <n v="80"/>
    <n v="63"/>
    <n v="66"/>
    <n v="64"/>
    <n v="40"/>
    <n v="40"/>
    <n v="40"/>
    <n v="40"/>
    <n v="40"/>
    <n v="3"/>
    <n v="3"/>
    <n v="4"/>
    <n v="2"/>
  </r>
  <r>
    <n v="234"/>
    <s v="M. BROZOVIĆ"/>
    <x v="6"/>
    <x v="2"/>
    <x v="13"/>
    <x v="0"/>
    <s v="克罗地亚"/>
    <n v="181"/>
    <n v="68"/>
    <n v="27"/>
    <s v="右脚"/>
    <x v="10"/>
    <n v="30"/>
    <n v="91"/>
    <n v="73"/>
    <n v="81"/>
    <n v="81"/>
    <n v="83"/>
    <n v="84"/>
    <n v="84"/>
    <n v="73"/>
    <n v="66"/>
    <n v="78"/>
    <n v="82"/>
    <n v="75"/>
    <n v="76"/>
    <n v="82"/>
    <n v="70"/>
    <n v="67"/>
    <n v="77"/>
    <n v="87"/>
    <n v="74"/>
    <n v="77"/>
    <n v="80"/>
    <n v="40"/>
    <n v="40"/>
    <n v="40"/>
    <n v="40"/>
    <n v="40"/>
    <n v="2"/>
    <n v="2"/>
    <n v="6"/>
    <n v="2"/>
  </r>
  <r>
    <n v="235"/>
    <s v="A. MARTIAL"/>
    <x v="12"/>
    <x v="2"/>
    <x v="7"/>
    <x v="3"/>
    <s v="法国"/>
    <n v="181"/>
    <n v="76"/>
    <n v="24"/>
    <s v="右脚"/>
    <x v="10"/>
    <n v="34"/>
    <n v="91"/>
    <n v="83"/>
    <n v="85"/>
    <n v="87"/>
    <n v="84"/>
    <n v="77"/>
    <n v="72"/>
    <n v="83"/>
    <n v="68"/>
    <n v="64"/>
    <n v="85"/>
    <n v="88"/>
    <n v="87"/>
    <n v="83"/>
    <n v="73"/>
    <n v="74"/>
    <n v="80"/>
    <n v="76"/>
    <n v="44"/>
    <n v="46"/>
    <n v="63"/>
    <n v="40"/>
    <n v="40"/>
    <n v="40"/>
    <n v="40"/>
    <n v="40"/>
    <n v="2"/>
    <n v="3"/>
    <n v="5"/>
    <n v="3"/>
  </r>
  <r>
    <n v="236"/>
    <s v="ALEX TELLES"/>
    <x v="8"/>
    <x v="2"/>
    <x v="51"/>
    <x v="7"/>
    <s v="巴西"/>
    <n v="181"/>
    <n v="71"/>
    <n v="27"/>
    <s v="左脚"/>
    <x v="10"/>
    <n v="30"/>
    <n v="91"/>
    <n v="74"/>
    <n v="80"/>
    <n v="79"/>
    <n v="73"/>
    <n v="79"/>
    <n v="85"/>
    <n v="65"/>
    <n v="68"/>
    <n v="76"/>
    <n v="77"/>
    <n v="83"/>
    <n v="83"/>
    <n v="80"/>
    <n v="76"/>
    <n v="70"/>
    <n v="70"/>
    <n v="85"/>
    <n v="75"/>
    <n v="76"/>
    <n v="78"/>
    <n v="40"/>
    <n v="40"/>
    <n v="40"/>
    <n v="40"/>
    <n v="40"/>
    <n v="1"/>
    <n v="1"/>
    <n v="7"/>
    <n v="3"/>
  </r>
  <r>
    <n v="237"/>
    <s v="R. JIMÉNEZ"/>
    <x v="2"/>
    <x v="2"/>
    <x v="29"/>
    <x v="3"/>
    <s v="墨西哥"/>
    <n v="187"/>
    <n v="85"/>
    <n v="28"/>
    <s v="右脚"/>
    <x v="10"/>
    <n v="28"/>
    <n v="89"/>
    <n v="84"/>
    <n v="78"/>
    <n v="77"/>
    <n v="75"/>
    <n v="74"/>
    <n v="70"/>
    <n v="83"/>
    <n v="83"/>
    <n v="60"/>
    <n v="75"/>
    <n v="79"/>
    <n v="75"/>
    <n v="80"/>
    <n v="78"/>
    <n v="80"/>
    <n v="69"/>
    <n v="84"/>
    <n v="57"/>
    <n v="55"/>
    <n v="80"/>
    <n v="40"/>
    <n v="40"/>
    <n v="40"/>
    <n v="40"/>
    <n v="40"/>
    <n v="2"/>
    <n v="3"/>
    <n v="6"/>
    <n v="2"/>
  </r>
  <r>
    <n v="238"/>
    <s v="THIAGO MENDES"/>
    <x v="7"/>
    <x v="0"/>
    <x v="20"/>
    <x v="2"/>
    <s v="巴西"/>
    <n v="177"/>
    <n v="80"/>
    <n v="27"/>
    <s v="右脚"/>
    <x v="10"/>
    <n v="30"/>
    <n v="91"/>
    <n v="69"/>
    <n v="81"/>
    <n v="80"/>
    <n v="79"/>
    <n v="82"/>
    <n v="80"/>
    <n v="68"/>
    <n v="69"/>
    <n v="78"/>
    <n v="73"/>
    <n v="79"/>
    <n v="77"/>
    <n v="81"/>
    <n v="73"/>
    <n v="76"/>
    <n v="72"/>
    <n v="84"/>
    <n v="75"/>
    <n v="78"/>
    <n v="82"/>
    <n v="40"/>
    <n v="40"/>
    <n v="40"/>
    <n v="40"/>
    <n v="40"/>
    <n v="2"/>
    <n v="2"/>
    <n v="6"/>
    <n v="2"/>
  </r>
  <r>
    <n v="239"/>
    <s v="R. BÜRKI"/>
    <x v="4"/>
    <x v="2"/>
    <x v="14"/>
    <x v="5"/>
    <s v="瑞士"/>
    <n v="187"/>
    <n v="85"/>
    <n v="29"/>
    <s v="右脚"/>
    <x v="10"/>
    <n v="28"/>
    <n v="88"/>
    <n v="42"/>
    <n v="56"/>
    <n v="46"/>
    <n v="46"/>
    <n v="60"/>
    <n v="56"/>
    <n v="43"/>
    <n v="60"/>
    <n v="55"/>
    <n v="44"/>
    <n v="64"/>
    <n v="61"/>
    <n v="83"/>
    <n v="84"/>
    <n v="81"/>
    <n v="64"/>
    <n v="77"/>
    <n v="61"/>
    <n v="54"/>
    <n v="47"/>
    <n v="88"/>
    <n v="86"/>
    <n v="85"/>
    <n v="90"/>
    <n v="92"/>
    <n v="1"/>
    <n v="2"/>
    <n v="6"/>
    <n v="2"/>
  </r>
  <r>
    <n v="240"/>
    <s v="W. ZAHA"/>
    <x v="0"/>
    <x v="2"/>
    <x v="52"/>
    <x v="3"/>
    <s v="科特迪瓦"/>
    <n v="180"/>
    <n v="66"/>
    <n v="27"/>
    <s v="右脚"/>
    <x v="10"/>
    <n v="30"/>
    <n v="91"/>
    <n v="77"/>
    <n v="85"/>
    <n v="90"/>
    <n v="86"/>
    <n v="73"/>
    <n v="78"/>
    <n v="77"/>
    <n v="60"/>
    <n v="61"/>
    <n v="66"/>
    <n v="92"/>
    <n v="88"/>
    <n v="77"/>
    <n v="61"/>
    <n v="74"/>
    <n v="80"/>
    <n v="77"/>
    <n v="50"/>
    <n v="51"/>
    <n v="70"/>
    <n v="40"/>
    <n v="40"/>
    <n v="40"/>
    <n v="40"/>
    <n v="40"/>
    <n v="2"/>
    <n v="3"/>
    <n v="6"/>
    <n v="2"/>
  </r>
  <r>
    <n v="241"/>
    <s v="B. MENDY"/>
    <x v="8"/>
    <x v="2"/>
    <x v="3"/>
    <x v="3"/>
    <s v="法国"/>
    <n v="185"/>
    <n v="85"/>
    <n v="25"/>
    <s v="左脚"/>
    <x v="10"/>
    <n v="33"/>
    <n v="91"/>
    <n v="65"/>
    <n v="77"/>
    <n v="78"/>
    <n v="70"/>
    <n v="78"/>
    <n v="85"/>
    <n v="57"/>
    <n v="68"/>
    <n v="58"/>
    <n v="81"/>
    <n v="87"/>
    <n v="80"/>
    <n v="79"/>
    <n v="73"/>
    <n v="84"/>
    <n v="75"/>
    <n v="78"/>
    <n v="77"/>
    <n v="79"/>
    <n v="75"/>
    <n v="40"/>
    <n v="40"/>
    <n v="40"/>
    <n v="40"/>
    <n v="40"/>
    <n v="1"/>
    <n v="2"/>
    <n v="3"/>
    <n v="1"/>
  </r>
  <r>
    <n v="242"/>
    <s v="M. MAIGNAN"/>
    <x v="4"/>
    <x v="0"/>
    <x v="53"/>
    <x v="2"/>
    <s v="法国"/>
    <n v="191"/>
    <n v="91"/>
    <n v="24"/>
    <s v="右脚"/>
    <x v="10"/>
    <n v="34"/>
    <n v="90"/>
    <n v="40"/>
    <n v="56"/>
    <n v="55"/>
    <n v="52"/>
    <n v="64"/>
    <n v="67"/>
    <n v="40"/>
    <n v="70"/>
    <n v="56"/>
    <n v="56"/>
    <n v="60"/>
    <n v="56"/>
    <n v="79"/>
    <n v="82"/>
    <n v="83"/>
    <n v="58"/>
    <n v="65"/>
    <n v="50"/>
    <n v="53"/>
    <n v="51"/>
    <n v="88"/>
    <n v="87"/>
    <n v="89"/>
    <n v="91"/>
    <n v="89"/>
    <n v="2"/>
    <n v="3"/>
    <n v="6"/>
    <n v="3"/>
  </r>
  <r>
    <n v="243"/>
    <s v="C. TOLISSO"/>
    <x v="6"/>
    <x v="0"/>
    <x v="6"/>
    <x v="4"/>
    <s v="法国"/>
    <n v="181"/>
    <n v="78"/>
    <n v="25"/>
    <s v="右脚"/>
    <x v="10"/>
    <n v="33"/>
    <n v="91"/>
    <n v="81"/>
    <n v="81"/>
    <n v="80"/>
    <n v="78"/>
    <n v="82"/>
    <n v="80"/>
    <n v="75"/>
    <n v="81"/>
    <n v="74"/>
    <n v="70"/>
    <n v="78"/>
    <n v="77"/>
    <n v="86"/>
    <n v="84"/>
    <n v="81"/>
    <n v="80"/>
    <n v="85"/>
    <n v="72"/>
    <n v="74"/>
    <n v="71"/>
    <n v="40"/>
    <n v="40"/>
    <n v="40"/>
    <n v="40"/>
    <n v="40"/>
    <n v="2"/>
    <n v="3"/>
    <n v="5"/>
    <n v="1"/>
  </r>
  <r>
    <n v="244"/>
    <s v="EVERTON"/>
    <x v="0"/>
    <x v="0"/>
    <x v="54"/>
    <x v="13"/>
    <s v="巴西"/>
    <n v="174"/>
    <n v="72"/>
    <n v="23"/>
    <s v="右脚"/>
    <x v="10"/>
    <n v="36"/>
    <n v="92"/>
    <n v="81"/>
    <n v="85"/>
    <n v="90"/>
    <n v="85"/>
    <n v="71"/>
    <n v="72"/>
    <n v="80"/>
    <n v="63"/>
    <n v="65"/>
    <n v="69"/>
    <n v="87"/>
    <n v="90"/>
    <n v="77"/>
    <n v="68"/>
    <n v="63"/>
    <n v="85"/>
    <n v="79"/>
    <n v="51"/>
    <n v="47"/>
    <n v="65"/>
    <n v="40"/>
    <n v="40"/>
    <n v="40"/>
    <n v="40"/>
    <n v="40"/>
    <n v="3"/>
    <n v="3"/>
    <n v="7"/>
    <n v="2"/>
  </r>
  <r>
    <n v="245"/>
    <s v="G.DE ARRASCAETA"/>
    <x v="5"/>
    <x v="0"/>
    <x v="55"/>
    <x v="13"/>
    <s v="乌拉圭"/>
    <n v="172"/>
    <n v="70"/>
    <n v="25"/>
    <s v="右脚"/>
    <x v="10"/>
    <n v="33"/>
    <n v="91"/>
    <n v="81"/>
    <n v="83"/>
    <n v="85"/>
    <n v="85"/>
    <n v="80"/>
    <n v="81"/>
    <n v="80"/>
    <n v="63"/>
    <n v="79"/>
    <n v="83"/>
    <n v="81"/>
    <n v="85"/>
    <n v="82"/>
    <n v="72"/>
    <n v="68"/>
    <n v="86"/>
    <n v="79"/>
    <n v="50"/>
    <n v="51"/>
    <n v="60"/>
    <n v="40"/>
    <n v="40"/>
    <n v="40"/>
    <n v="40"/>
    <n v="40"/>
    <n v="3"/>
    <n v="3"/>
    <n v="7"/>
    <n v="3"/>
  </r>
  <r>
    <n v="246"/>
    <s v="LUIS ALBERTO"/>
    <x v="5"/>
    <x v="2"/>
    <x v="16"/>
    <x v="0"/>
    <s v="西班牙"/>
    <n v="182"/>
    <n v="70"/>
    <n v="27"/>
    <s v="右脚"/>
    <x v="10"/>
    <n v="30"/>
    <n v="91"/>
    <n v="77"/>
    <n v="90"/>
    <n v="81"/>
    <n v="86"/>
    <n v="89"/>
    <n v="87"/>
    <n v="73"/>
    <n v="60"/>
    <n v="81"/>
    <n v="86"/>
    <n v="75"/>
    <n v="78"/>
    <n v="81"/>
    <n v="60"/>
    <n v="66"/>
    <n v="72"/>
    <n v="80"/>
    <n v="56"/>
    <n v="54"/>
    <n v="60"/>
    <n v="40"/>
    <n v="40"/>
    <n v="40"/>
    <n v="40"/>
    <n v="40"/>
    <n v="3"/>
    <n v="3"/>
    <n v="5"/>
    <n v="2"/>
  </r>
  <r>
    <n v="247"/>
    <s v="J. VARDY"/>
    <x v="2"/>
    <x v="2"/>
    <x v="27"/>
    <x v="3"/>
    <s v="英格兰"/>
    <n v="179"/>
    <n v="74"/>
    <n v="32"/>
    <s v="右脚"/>
    <x v="10"/>
    <n v="27"/>
    <n v="90"/>
    <n v="86"/>
    <n v="77"/>
    <n v="77"/>
    <n v="78"/>
    <n v="66"/>
    <n v="65"/>
    <n v="85"/>
    <n v="75"/>
    <n v="62"/>
    <n v="64"/>
    <n v="90"/>
    <n v="89"/>
    <n v="84"/>
    <n v="76"/>
    <n v="70"/>
    <n v="74"/>
    <n v="84"/>
    <n v="56"/>
    <n v="52"/>
    <n v="87"/>
    <n v="40"/>
    <n v="40"/>
    <n v="40"/>
    <n v="40"/>
    <n v="40"/>
    <n v="2"/>
    <n v="2"/>
    <n v="5"/>
    <n v="2"/>
  </r>
  <r>
    <n v="248"/>
    <s v="HECTOR BELLERÍN"/>
    <x v="10"/>
    <x v="2"/>
    <x v="10"/>
    <x v="3"/>
    <s v="西班牙"/>
    <n v="178"/>
    <n v="74"/>
    <n v="24"/>
    <s v="右脚"/>
    <x v="10"/>
    <n v="34"/>
    <n v="91"/>
    <n v="70"/>
    <n v="78"/>
    <n v="78"/>
    <n v="83"/>
    <n v="76"/>
    <n v="75"/>
    <n v="62"/>
    <n v="62"/>
    <n v="60"/>
    <n v="68"/>
    <n v="92"/>
    <n v="95"/>
    <n v="67"/>
    <n v="68"/>
    <n v="65"/>
    <n v="81"/>
    <n v="84"/>
    <n v="76"/>
    <n v="80"/>
    <n v="72"/>
    <n v="40"/>
    <n v="40"/>
    <n v="40"/>
    <n v="40"/>
    <n v="40"/>
    <n v="2"/>
    <n v="2"/>
    <n v="5"/>
    <n v="2"/>
  </r>
  <r>
    <n v="249"/>
    <s v="M. POLITANO"/>
    <x v="1"/>
    <x v="2"/>
    <x v="13"/>
    <x v="0"/>
    <s v="意大利"/>
    <n v="171"/>
    <n v="65"/>
    <n v="26"/>
    <s v="左脚"/>
    <x v="10"/>
    <n v="31"/>
    <n v="91"/>
    <n v="82"/>
    <n v="84"/>
    <n v="83"/>
    <n v="85"/>
    <n v="78"/>
    <n v="79"/>
    <n v="78"/>
    <n v="62"/>
    <n v="77"/>
    <n v="78"/>
    <n v="83"/>
    <n v="86"/>
    <n v="80"/>
    <n v="62"/>
    <n v="61"/>
    <n v="83"/>
    <n v="79"/>
    <n v="51"/>
    <n v="55"/>
    <n v="76"/>
    <n v="40"/>
    <n v="40"/>
    <n v="40"/>
    <n v="40"/>
    <n v="40"/>
    <n v="1"/>
    <n v="2"/>
    <n v="6"/>
    <n v="1"/>
  </r>
  <r>
    <n v="250"/>
    <s v="N. KEÏTA"/>
    <x v="6"/>
    <x v="2"/>
    <x v="5"/>
    <x v="3"/>
    <s v="几内亚"/>
    <n v="172"/>
    <n v="64"/>
    <n v="24"/>
    <s v="右脚"/>
    <x v="10"/>
    <n v="34"/>
    <n v="91"/>
    <n v="75"/>
    <n v="85"/>
    <n v="85"/>
    <n v="86"/>
    <n v="84"/>
    <n v="77"/>
    <n v="75"/>
    <n v="60"/>
    <n v="70"/>
    <n v="64"/>
    <n v="80"/>
    <n v="83"/>
    <n v="77"/>
    <n v="71"/>
    <n v="70"/>
    <n v="87"/>
    <n v="85"/>
    <n v="68"/>
    <n v="71"/>
    <n v="81"/>
    <n v="40"/>
    <n v="40"/>
    <n v="40"/>
    <n v="40"/>
    <n v="40"/>
    <n v="2"/>
    <n v="3"/>
    <n v="5"/>
    <n v="2"/>
  </r>
  <r>
    <n v="251"/>
    <s v="MALCOM"/>
    <x v="1"/>
    <x v="2"/>
    <x v="56"/>
    <x v="14"/>
    <s v="巴西"/>
    <n v="172"/>
    <n v="74"/>
    <n v="22"/>
    <s v="左脚"/>
    <x v="10"/>
    <n v="40"/>
    <n v="92"/>
    <n v="75"/>
    <n v="84"/>
    <n v="84"/>
    <n v="83"/>
    <n v="82"/>
    <n v="81"/>
    <n v="76"/>
    <n v="60"/>
    <n v="84"/>
    <n v="83"/>
    <n v="83"/>
    <n v="86"/>
    <n v="82"/>
    <n v="64"/>
    <n v="71"/>
    <n v="88"/>
    <n v="78"/>
    <n v="51"/>
    <n v="48"/>
    <n v="71"/>
    <n v="40"/>
    <n v="40"/>
    <n v="40"/>
    <n v="40"/>
    <n v="40"/>
    <n v="2"/>
    <n v="2"/>
    <n v="5"/>
    <n v="2"/>
  </r>
  <r>
    <n v="252"/>
    <s v="E. FORSBERG"/>
    <x v="0"/>
    <x v="2"/>
    <x v="14"/>
    <x v="5"/>
    <s v="瑞典"/>
    <n v="179"/>
    <n v="78"/>
    <n v="28"/>
    <s v="右脚"/>
    <x v="10"/>
    <n v="28"/>
    <n v="89"/>
    <n v="77"/>
    <n v="85"/>
    <n v="85"/>
    <n v="88"/>
    <n v="81"/>
    <n v="83"/>
    <n v="75"/>
    <n v="66"/>
    <n v="81"/>
    <n v="83"/>
    <n v="76"/>
    <n v="85"/>
    <n v="77"/>
    <n v="63"/>
    <n v="68"/>
    <n v="85"/>
    <n v="75"/>
    <n v="53"/>
    <n v="56"/>
    <n v="70"/>
    <n v="40"/>
    <n v="40"/>
    <n v="40"/>
    <n v="40"/>
    <n v="40"/>
    <n v="3"/>
    <n v="3"/>
    <n v="6"/>
    <n v="2"/>
  </r>
  <r>
    <n v="253"/>
    <s v="D. RUGANI"/>
    <x v="3"/>
    <x v="2"/>
    <x v="0"/>
    <x v="0"/>
    <s v="意大利"/>
    <n v="190"/>
    <n v="84"/>
    <n v="25"/>
    <s v="右脚"/>
    <x v="10"/>
    <n v="33"/>
    <n v="90"/>
    <n v="62"/>
    <n v="74"/>
    <n v="75"/>
    <n v="72"/>
    <n v="78"/>
    <n v="76"/>
    <n v="62"/>
    <n v="83"/>
    <n v="56"/>
    <n v="65"/>
    <n v="75"/>
    <n v="73"/>
    <n v="77"/>
    <n v="83"/>
    <n v="82"/>
    <n v="72"/>
    <n v="79"/>
    <n v="86"/>
    <n v="85"/>
    <n v="79"/>
    <n v="40"/>
    <n v="40"/>
    <n v="40"/>
    <n v="40"/>
    <n v="40"/>
    <n v="2"/>
    <n v="3"/>
    <n v="5"/>
    <n v="2"/>
  </r>
  <r>
    <n v="254"/>
    <s v="P. KIMPEMBE"/>
    <x v="3"/>
    <x v="0"/>
    <x v="2"/>
    <x v="2"/>
    <s v="法国"/>
    <n v="183"/>
    <n v="71"/>
    <n v="24"/>
    <s v="左脚"/>
    <x v="10"/>
    <n v="34"/>
    <n v="91"/>
    <n v="58"/>
    <n v="75"/>
    <n v="70"/>
    <n v="62"/>
    <n v="78"/>
    <n v="78"/>
    <n v="55"/>
    <n v="81"/>
    <n v="62"/>
    <n v="76"/>
    <n v="83"/>
    <n v="74"/>
    <n v="76"/>
    <n v="87"/>
    <n v="86"/>
    <n v="75"/>
    <n v="81"/>
    <n v="83"/>
    <n v="84"/>
    <n v="79"/>
    <n v="40"/>
    <n v="40"/>
    <n v="40"/>
    <n v="40"/>
    <n v="40"/>
    <n v="1"/>
    <n v="2"/>
    <n v="6"/>
    <n v="3"/>
  </r>
  <r>
    <n v="255"/>
    <s v="ASENSIO"/>
    <x v="12"/>
    <x v="2"/>
    <x v="4"/>
    <x v="1"/>
    <s v="西班牙"/>
    <n v="182"/>
    <n v="76"/>
    <n v="23"/>
    <s v="左脚"/>
    <x v="10"/>
    <n v="36"/>
    <n v="91"/>
    <n v="81"/>
    <n v="84"/>
    <n v="86"/>
    <n v="87"/>
    <n v="85"/>
    <n v="80"/>
    <n v="82"/>
    <n v="60"/>
    <n v="77"/>
    <n v="81"/>
    <n v="86"/>
    <n v="88"/>
    <n v="89"/>
    <n v="67"/>
    <n v="60"/>
    <n v="81"/>
    <n v="77"/>
    <n v="50"/>
    <n v="50"/>
    <n v="63"/>
    <n v="40"/>
    <n v="40"/>
    <n v="40"/>
    <n v="40"/>
    <n v="40"/>
    <n v="1"/>
    <n v="1"/>
    <n v="4"/>
    <n v="1"/>
  </r>
  <r>
    <n v="256"/>
    <s v="RÚBEN NEVES"/>
    <x v="7"/>
    <x v="2"/>
    <x v="29"/>
    <x v="3"/>
    <s v="葡萄牙"/>
    <n v="180"/>
    <n v="75"/>
    <n v="22"/>
    <s v="右脚"/>
    <x v="10"/>
    <n v="40"/>
    <n v="92"/>
    <n v="70"/>
    <n v="83"/>
    <n v="76"/>
    <n v="75"/>
    <n v="85"/>
    <n v="86"/>
    <n v="68"/>
    <n v="61"/>
    <n v="83"/>
    <n v="82"/>
    <n v="69"/>
    <n v="70"/>
    <n v="84"/>
    <n v="70"/>
    <n v="70"/>
    <n v="72"/>
    <n v="80"/>
    <n v="71"/>
    <n v="74"/>
    <n v="80"/>
    <n v="40"/>
    <n v="40"/>
    <n v="40"/>
    <n v="40"/>
    <n v="40"/>
    <n v="2"/>
    <n v="2"/>
    <n v="6"/>
    <n v="2"/>
  </r>
  <r>
    <n v="257"/>
    <s v="A. MERET"/>
    <x v="4"/>
    <x v="0"/>
    <x v="12"/>
    <x v="0"/>
    <s v="意大利"/>
    <n v="190"/>
    <n v="82"/>
    <n v="22"/>
    <s v="左脚"/>
    <x v="10"/>
    <n v="40"/>
    <n v="91"/>
    <n v="42"/>
    <n v="60"/>
    <n v="51"/>
    <n v="47"/>
    <n v="60"/>
    <n v="61"/>
    <n v="42"/>
    <n v="60"/>
    <n v="55"/>
    <n v="43"/>
    <n v="65"/>
    <n v="65"/>
    <n v="78"/>
    <n v="86"/>
    <n v="78"/>
    <n v="58"/>
    <n v="59"/>
    <n v="50"/>
    <n v="50"/>
    <n v="47"/>
    <n v="88"/>
    <n v="85"/>
    <n v="90"/>
    <n v="93"/>
    <n v="89"/>
    <n v="2"/>
    <n v="2"/>
    <n v="7"/>
    <n v="2"/>
  </r>
  <r>
    <n v="258"/>
    <s v="A. RÜDIGER"/>
    <x v="3"/>
    <x v="0"/>
    <x v="11"/>
    <x v="3"/>
    <s v="德国"/>
    <n v="190"/>
    <n v="85"/>
    <n v="26"/>
    <s v="右脚"/>
    <x v="10"/>
    <n v="31"/>
    <n v="90"/>
    <n v="58"/>
    <n v="75"/>
    <n v="68"/>
    <n v="65"/>
    <n v="77"/>
    <n v="78"/>
    <n v="57"/>
    <n v="85"/>
    <n v="61"/>
    <n v="60"/>
    <n v="82"/>
    <n v="80"/>
    <n v="75"/>
    <n v="82"/>
    <n v="86"/>
    <n v="65"/>
    <n v="80"/>
    <n v="86"/>
    <n v="86"/>
    <n v="85"/>
    <n v="40"/>
    <n v="40"/>
    <n v="40"/>
    <n v="40"/>
    <n v="40"/>
    <n v="2"/>
    <n v="2"/>
    <n v="6"/>
    <n v="2"/>
  </r>
  <r>
    <n v="259"/>
    <s v="S. BERGWIJN"/>
    <x v="0"/>
    <x v="0"/>
    <x v="46"/>
    <x v="6"/>
    <s v="荷兰"/>
    <n v="171"/>
    <n v="74"/>
    <n v="22"/>
    <s v="右脚"/>
    <x v="10"/>
    <n v="40"/>
    <n v="93"/>
    <n v="76"/>
    <n v="81"/>
    <n v="85"/>
    <n v="83"/>
    <n v="73"/>
    <n v="78"/>
    <n v="77"/>
    <n v="66"/>
    <n v="66"/>
    <n v="73"/>
    <n v="87"/>
    <n v="89"/>
    <n v="80"/>
    <n v="71"/>
    <n v="84"/>
    <n v="89"/>
    <n v="79"/>
    <n v="56"/>
    <n v="53"/>
    <n v="54"/>
    <n v="40"/>
    <n v="40"/>
    <n v="40"/>
    <n v="40"/>
    <n v="40"/>
    <n v="2"/>
    <n v="2"/>
    <n v="6"/>
    <n v="2"/>
  </r>
  <r>
    <n v="260"/>
    <s v="A. ONANA"/>
    <x v="4"/>
    <x v="0"/>
    <x v="21"/>
    <x v="6"/>
    <s v="喀麦隆"/>
    <n v="190"/>
    <n v="82"/>
    <n v="23"/>
    <s v="右脚"/>
    <x v="10"/>
    <n v="36"/>
    <n v="89"/>
    <n v="40"/>
    <n v="63"/>
    <n v="60"/>
    <n v="52"/>
    <n v="63"/>
    <n v="70"/>
    <n v="40"/>
    <n v="66"/>
    <n v="59"/>
    <n v="63"/>
    <n v="67"/>
    <n v="69"/>
    <n v="82"/>
    <n v="87"/>
    <n v="80"/>
    <n v="64"/>
    <n v="67"/>
    <n v="51"/>
    <n v="53"/>
    <n v="47"/>
    <n v="87"/>
    <n v="85"/>
    <n v="86"/>
    <n v="94"/>
    <n v="89"/>
    <n v="2"/>
    <n v="2"/>
    <n v="5"/>
    <n v="2"/>
  </r>
  <r>
    <n v="261"/>
    <s v="J. PAVLENKA"/>
    <x v="4"/>
    <x v="0"/>
    <x v="14"/>
    <x v="5"/>
    <s v="捷克"/>
    <n v="196"/>
    <n v="81"/>
    <n v="27"/>
    <s v="右脚"/>
    <x v="10"/>
    <n v="30"/>
    <n v="89"/>
    <n v="40"/>
    <n v="55"/>
    <n v="44"/>
    <n v="46"/>
    <n v="60"/>
    <n v="62"/>
    <n v="40"/>
    <n v="70"/>
    <n v="55"/>
    <n v="51"/>
    <n v="61"/>
    <n v="60"/>
    <n v="85"/>
    <n v="80"/>
    <n v="83"/>
    <n v="61"/>
    <n v="70"/>
    <n v="51"/>
    <n v="52"/>
    <n v="47"/>
    <n v="88"/>
    <n v="85"/>
    <n v="91"/>
    <n v="87"/>
    <n v="94"/>
    <n v="1"/>
    <n v="3"/>
    <n v="6"/>
    <n v="2"/>
  </r>
  <r>
    <n v="262"/>
    <s v="C. PAVÓN"/>
    <x v="1"/>
    <x v="0"/>
    <x v="14"/>
    <x v="5"/>
    <s v="阿根廷"/>
    <n v="174"/>
    <n v="78"/>
    <n v="23"/>
    <s v="右脚"/>
    <x v="10"/>
    <n v="36"/>
    <n v="91"/>
    <n v="76"/>
    <n v="81"/>
    <n v="82"/>
    <n v="83"/>
    <n v="75"/>
    <n v="77"/>
    <n v="76"/>
    <n v="60"/>
    <n v="77"/>
    <n v="85"/>
    <n v="89"/>
    <n v="90"/>
    <n v="85"/>
    <n v="65"/>
    <n v="65"/>
    <n v="83"/>
    <n v="80"/>
    <n v="45"/>
    <n v="52"/>
    <n v="75"/>
    <n v="40"/>
    <n v="40"/>
    <n v="40"/>
    <n v="40"/>
    <n v="40"/>
    <n v="3"/>
    <n v="3"/>
    <n v="6"/>
    <n v="3"/>
  </r>
  <r>
    <n v="263"/>
    <s v="GONÇALO GUEDES"/>
    <x v="0"/>
    <x v="0"/>
    <x v="34"/>
    <x v="1"/>
    <s v="葡萄牙"/>
    <n v="179"/>
    <n v="68"/>
    <n v="23"/>
    <s v="右脚"/>
    <x v="10"/>
    <n v="36"/>
    <n v="91"/>
    <n v="81"/>
    <n v="83"/>
    <n v="87"/>
    <n v="84"/>
    <n v="75"/>
    <n v="78"/>
    <n v="84"/>
    <n v="60"/>
    <n v="68"/>
    <n v="74"/>
    <n v="83"/>
    <n v="85"/>
    <n v="90"/>
    <n v="60"/>
    <n v="71"/>
    <n v="81"/>
    <n v="75"/>
    <n v="57"/>
    <n v="55"/>
    <n v="49"/>
    <n v="40"/>
    <n v="40"/>
    <n v="40"/>
    <n v="40"/>
    <n v="40"/>
    <n v="3"/>
    <n v="3"/>
    <n v="5"/>
    <n v="1"/>
  </r>
  <r>
    <n v="264"/>
    <s v="D. DAKONAM"/>
    <x v="3"/>
    <x v="2"/>
    <x v="57"/>
    <x v="1"/>
    <s v="多哥"/>
    <n v="178"/>
    <n v="71"/>
    <n v="28"/>
    <s v="右脚"/>
    <x v="10"/>
    <n v="28"/>
    <n v="90"/>
    <n v="60"/>
    <n v="72"/>
    <n v="69"/>
    <n v="65"/>
    <n v="72"/>
    <n v="68"/>
    <n v="55"/>
    <n v="80"/>
    <n v="58"/>
    <n v="60"/>
    <n v="81"/>
    <n v="84"/>
    <n v="63"/>
    <n v="86"/>
    <n v="87"/>
    <n v="77"/>
    <n v="84"/>
    <n v="86"/>
    <n v="90"/>
    <n v="91"/>
    <n v="40"/>
    <n v="40"/>
    <n v="40"/>
    <n v="40"/>
    <n v="40"/>
    <n v="3"/>
    <n v="1"/>
    <n v="7"/>
    <n v="2"/>
  </r>
  <r>
    <n v="265"/>
    <s v="G. LO CELSO"/>
    <x v="6"/>
    <x v="2"/>
    <x v="9"/>
    <x v="3"/>
    <s v="阿根廷"/>
    <n v="177"/>
    <n v="69"/>
    <n v="23"/>
    <s v="左脚"/>
    <x v="10"/>
    <n v="36"/>
    <n v="92"/>
    <n v="80"/>
    <n v="86"/>
    <n v="87"/>
    <n v="87"/>
    <n v="85"/>
    <n v="84"/>
    <n v="79"/>
    <n v="60"/>
    <n v="76"/>
    <n v="83"/>
    <n v="79"/>
    <n v="79"/>
    <n v="75"/>
    <n v="60"/>
    <n v="64"/>
    <n v="87"/>
    <n v="81"/>
    <n v="56"/>
    <n v="62"/>
    <n v="64"/>
    <n v="40"/>
    <n v="40"/>
    <n v="40"/>
    <n v="40"/>
    <n v="40"/>
    <n v="2"/>
    <n v="2"/>
    <n v="6"/>
    <n v="3"/>
  </r>
  <r>
    <n v="266"/>
    <s v="V. LINDELÖF"/>
    <x v="3"/>
    <x v="0"/>
    <x v="7"/>
    <x v="3"/>
    <s v="瑞典"/>
    <n v="187"/>
    <n v="81"/>
    <n v="25"/>
    <s v="右脚"/>
    <x v="10"/>
    <n v="33"/>
    <n v="91"/>
    <n v="58"/>
    <n v="77"/>
    <n v="70"/>
    <n v="80"/>
    <n v="76"/>
    <n v="81"/>
    <n v="56"/>
    <n v="83"/>
    <n v="66"/>
    <n v="65"/>
    <n v="79"/>
    <n v="77"/>
    <n v="73"/>
    <n v="85"/>
    <n v="82"/>
    <n v="71"/>
    <n v="82"/>
    <n v="86"/>
    <n v="84"/>
    <n v="83"/>
    <n v="40"/>
    <n v="40"/>
    <n v="40"/>
    <n v="40"/>
    <n v="40"/>
    <n v="2"/>
    <n v="2"/>
    <n v="6"/>
    <n v="2"/>
  </r>
  <r>
    <n v="267"/>
    <s v="M. AKANJI"/>
    <x v="3"/>
    <x v="2"/>
    <x v="14"/>
    <x v="5"/>
    <s v="瑞士"/>
    <n v="187"/>
    <n v="91"/>
    <n v="24"/>
    <s v="右脚"/>
    <x v="10"/>
    <n v="34"/>
    <n v="91"/>
    <n v="61"/>
    <n v="73"/>
    <n v="66"/>
    <n v="65"/>
    <n v="77"/>
    <n v="75"/>
    <n v="61"/>
    <n v="85"/>
    <n v="61"/>
    <n v="64"/>
    <n v="80"/>
    <n v="76"/>
    <n v="75"/>
    <n v="84"/>
    <n v="86"/>
    <n v="74"/>
    <n v="80"/>
    <n v="84"/>
    <n v="86"/>
    <n v="83"/>
    <n v="40"/>
    <n v="40"/>
    <n v="40"/>
    <n v="40"/>
    <n v="40"/>
    <n v="2"/>
    <n v="2"/>
    <n v="6"/>
    <n v="2"/>
  </r>
  <r>
    <n v="268"/>
    <s v="M. RASHFORD"/>
    <x v="2"/>
    <x v="2"/>
    <x v="7"/>
    <x v="3"/>
    <s v="英格兰"/>
    <n v="187"/>
    <n v="72"/>
    <n v="22"/>
    <s v="右脚"/>
    <x v="10"/>
    <n v="40"/>
    <n v="92"/>
    <n v="82"/>
    <n v="82"/>
    <n v="83"/>
    <n v="87"/>
    <n v="74"/>
    <n v="72"/>
    <n v="80"/>
    <n v="70"/>
    <n v="75"/>
    <n v="78"/>
    <n v="93"/>
    <n v="89"/>
    <n v="85"/>
    <n v="68"/>
    <n v="74"/>
    <n v="75"/>
    <n v="84"/>
    <n v="57"/>
    <n v="53"/>
    <n v="70"/>
    <n v="40"/>
    <n v="40"/>
    <n v="40"/>
    <n v="40"/>
    <n v="40"/>
    <n v="2"/>
    <n v="2"/>
    <n v="5"/>
    <n v="2"/>
  </r>
  <r>
    <n v="269"/>
    <s v="L. JOVIĆ"/>
    <x v="2"/>
    <x v="2"/>
    <x v="4"/>
    <x v="1"/>
    <s v="塞尔维亚"/>
    <n v="181"/>
    <n v="79"/>
    <n v="22"/>
    <s v="右脚"/>
    <x v="10"/>
    <n v="40"/>
    <n v="93"/>
    <n v="84"/>
    <n v="80"/>
    <n v="78"/>
    <n v="80"/>
    <n v="73"/>
    <n v="69"/>
    <n v="83"/>
    <n v="82"/>
    <n v="69"/>
    <n v="71"/>
    <n v="83"/>
    <n v="82"/>
    <n v="81"/>
    <n v="79"/>
    <n v="77"/>
    <n v="79"/>
    <n v="81"/>
    <n v="53"/>
    <n v="57"/>
    <n v="67"/>
    <n v="40"/>
    <n v="40"/>
    <n v="40"/>
    <n v="40"/>
    <n v="40"/>
    <n v="3"/>
    <n v="4"/>
    <n v="5"/>
    <n v="2"/>
  </r>
  <r>
    <n v="270"/>
    <s v="A. GOLOVIN"/>
    <x v="5"/>
    <x v="2"/>
    <x v="37"/>
    <x v="2"/>
    <s v="俄罗斯"/>
    <n v="180"/>
    <n v="69"/>
    <n v="23"/>
    <s v="右脚"/>
    <x v="10"/>
    <n v="36"/>
    <n v="92"/>
    <n v="76"/>
    <n v="84"/>
    <n v="84"/>
    <n v="79"/>
    <n v="85"/>
    <n v="75"/>
    <n v="75"/>
    <n v="64"/>
    <n v="81"/>
    <n v="83"/>
    <n v="83"/>
    <n v="84"/>
    <n v="81"/>
    <n v="65"/>
    <n v="68"/>
    <n v="83"/>
    <n v="82"/>
    <n v="67"/>
    <n v="69"/>
    <n v="63"/>
    <n v="40"/>
    <n v="40"/>
    <n v="40"/>
    <n v="40"/>
    <n v="40"/>
    <n v="2"/>
    <n v="4"/>
    <n v="6"/>
    <n v="2"/>
  </r>
  <r>
    <n v="271"/>
    <s v="J. TAH"/>
    <x v="3"/>
    <x v="0"/>
    <x v="58"/>
    <x v="4"/>
    <s v="德国"/>
    <n v="194"/>
    <n v="95"/>
    <n v="23"/>
    <s v="右脚"/>
    <x v="10"/>
    <n v="36"/>
    <n v="92"/>
    <n v="60"/>
    <n v="70"/>
    <n v="65"/>
    <n v="72"/>
    <n v="75"/>
    <n v="70"/>
    <n v="55"/>
    <n v="88"/>
    <n v="55"/>
    <n v="58"/>
    <n v="79"/>
    <n v="70"/>
    <n v="78"/>
    <n v="82"/>
    <n v="91"/>
    <n v="65"/>
    <n v="85"/>
    <n v="84"/>
    <n v="87"/>
    <n v="82"/>
    <n v="40"/>
    <n v="40"/>
    <n v="40"/>
    <n v="40"/>
    <n v="40"/>
    <n v="3"/>
    <n v="3"/>
    <n v="6"/>
    <n v="2"/>
  </r>
  <r>
    <n v="272"/>
    <s v="ÉDER MILITÃO"/>
    <x v="3"/>
    <x v="0"/>
    <x v="4"/>
    <x v="1"/>
    <s v="巴西"/>
    <n v="187"/>
    <n v="79"/>
    <n v="21"/>
    <s v="右脚"/>
    <x v="10"/>
    <n v="42"/>
    <n v="93"/>
    <n v="69"/>
    <n v="75"/>
    <n v="72"/>
    <n v="76"/>
    <n v="73"/>
    <n v="74"/>
    <n v="63"/>
    <n v="81"/>
    <n v="70"/>
    <n v="71"/>
    <n v="79"/>
    <n v="79"/>
    <n v="72"/>
    <n v="85"/>
    <n v="78"/>
    <n v="77"/>
    <n v="83"/>
    <n v="86"/>
    <n v="85"/>
    <n v="88"/>
    <n v="40"/>
    <n v="40"/>
    <n v="40"/>
    <n v="40"/>
    <n v="40"/>
    <n v="2"/>
    <n v="2"/>
    <n v="7"/>
    <n v="2"/>
  </r>
  <r>
    <n v="273"/>
    <s v="F. CHIESA"/>
    <x v="1"/>
    <x v="2"/>
    <x v="28"/>
    <x v="0"/>
    <s v="意大利"/>
    <n v="175"/>
    <n v="70"/>
    <n v="22"/>
    <s v="右脚"/>
    <x v="10"/>
    <n v="40"/>
    <n v="92"/>
    <n v="79"/>
    <n v="83"/>
    <n v="84"/>
    <n v="85"/>
    <n v="77"/>
    <n v="74"/>
    <n v="78"/>
    <n v="62"/>
    <n v="72"/>
    <n v="73"/>
    <n v="85"/>
    <n v="86"/>
    <n v="80"/>
    <n v="65"/>
    <n v="69"/>
    <n v="80"/>
    <n v="84"/>
    <n v="50"/>
    <n v="51"/>
    <n v="75"/>
    <n v="40"/>
    <n v="40"/>
    <n v="40"/>
    <n v="40"/>
    <n v="40"/>
    <n v="3"/>
    <n v="3"/>
    <n v="6"/>
    <n v="3"/>
  </r>
  <r>
    <n v="274"/>
    <s v="DAVID NERES"/>
    <x v="1"/>
    <x v="0"/>
    <x v="21"/>
    <x v="6"/>
    <s v="巴西"/>
    <n v="177"/>
    <n v="74"/>
    <n v="22"/>
    <s v="左脚"/>
    <x v="10"/>
    <n v="40"/>
    <n v="91"/>
    <n v="68"/>
    <n v="87"/>
    <n v="88"/>
    <n v="89"/>
    <n v="78"/>
    <n v="78"/>
    <n v="80"/>
    <n v="61"/>
    <n v="62"/>
    <n v="67"/>
    <n v="87"/>
    <n v="89"/>
    <n v="76"/>
    <n v="64"/>
    <n v="65"/>
    <n v="85"/>
    <n v="74"/>
    <n v="56"/>
    <n v="55"/>
    <n v="62"/>
    <n v="40"/>
    <n v="40"/>
    <n v="40"/>
    <n v="40"/>
    <n v="40"/>
    <n v="2"/>
    <n v="3"/>
    <n v="5"/>
    <n v="2"/>
  </r>
  <r>
    <n v="275"/>
    <s v="PEPE REINA"/>
    <x v="4"/>
    <x v="3"/>
    <x v="22"/>
    <x v="0"/>
    <s v="西班牙"/>
    <n v="188"/>
    <n v="92"/>
    <n v="37"/>
    <s v="右脚"/>
    <x v="11"/>
    <n v="19"/>
    <n v="86"/>
    <n v="40"/>
    <n v="63"/>
    <n v="55"/>
    <n v="52"/>
    <n v="63"/>
    <n v="62"/>
    <n v="48"/>
    <n v="60"/>
    <n v="56"/>
    <n v="64"/>
    <n v="70"/>
    <n v="66"/>
    <n v="72"/>
    <n v="77"/>
    <n v="74"/>
    <n v="66"/>
    <n v="67"/>
    <n v="62"/>
    <n v="56"/>
    <n v="58"/>
    <n v="90"/>
    <n v="90"/>
    <n v="88"/>
    <n v="92"/>
    <n v="88"/>
    <n v="2"/>
    <n v="3"/>
    <n v="5"/>
    <n v="3"/>
  </r>
  <r>
    <n v="276"/>
    <s v="D. DE ROSSI"/>
    <x v="7"/>
    <x v="2"/>
    <x v="59"/>
    <x v="11"/>
    <s v="意大利"/>
    <n v="184"/>
    <n v="83"/>
    <n v="36"/>
    <s v="右脚"/>
    <x v="11"/>
    <n v="21"/>
    <n v="87"/>
    <n v="70"/>
    <n v="76"/>
    <n v="70"/>
    <n v="78"/>
    <n v="78"/>
    <n v="82"/>
    <n v="73"/>
    <n v="84"/>
    <n v="70"/>
    <n v="68"/>
    <n v="69"/>
    <n v="68"/>
    <n v="78"/>
    <n v="79"/>
    <n v="81"/>
    <n v="78"/>
    <n v="78"/>
    <n v="84"/>
    <n v="86"/>
    <n v="85"/>
    <n v="40"/>
    <n v="40"/>
    <n v="40"/>
    <n v="40"/>
    <n v="40"/>
    <n v="3"/>
    <n v="3"/>
    <n v="5"/>
    <n v="3"/>
  </r>
  <r>
    <n v="277"/>
    <s v="DANI ALVES"/>
    <x v="10"/>
    <x v="0"/>
    <x v="60"/>
    <x v="13"/>
    <s v="巴西"/>
    <n v="172"/>
    <n v="68"/>
    <n v="36"/>
    <s v="右脚"/>
    <x v="11"/>
    <n v="21"/>
    <n v="87"/>
    <n v="75"/>
    <n v="79"/>
    <n v="78"/>
    <n v="83"/>
    <n v="81"/>
    <n v="79"/>
    <n v="70"/>
    <n v="60"/>
    <n v="72"/>
    <n v="78"/>
    <n v="78"/>
    <n v="79"/>
    <n v="83"/>
    <n v="73"/>
    <n v="70"/>
    <n v="79"/>
    <n v="75"/>
    <n v="79"/>
    <n v="80"/>
    <n v="76"/>
    <n v="40"/>
    <n v="40"/>
    <n v="40"/>
    <n v="40"/>
    <n v="40"/>
    <n v="2"/>
    <n v="3"/>
    <n v="6"/>
    <n v="2"/>
  </r>
  <r>
    <n v="278"/>
    <s v="PEPE"/>
    <x v="3"/>
    <x v="2"/>
    <x v="51"/>
    <x v="7"/>
    <s v="葡萄牙"/>
    <n v="188"/>
    <n v="81"/>
    <n v="36"/>
    <s v="右脚"/>
    <x v="11"/>
    <n v="21"/>
    <n v="87"/>
    <n v="66"/>
    <n v="72"/>
    <n v="70"/>
    <n v="66"/>
    <n v="74"/>
    <n v="70"/>
    <n v="61"/>
    <n v="85"/>
    <n v="62"/>
    <n v="62"/>
    <n v="78"/>
    <n v="78"/>
    <n v="73"/>
    <n v="83"/>
    <n v="86"/>
    <n v="68"/>
    <n v="77"/>
    <n v="88"/>
    <n v="85"/>
    <n v="79"/>
    <n v="40"/>
    <n v="40"/>
    <n v="40"/>
    <n v="40"/>
    <n v="40"/>
    <n v="2"/>
    <n v="2"/>
    <n v="7"/>
    <n v="2"/>
  </r>
  <r>
    <n v="279"/>
    <s v="FILIPE LUIS"/>
    <x v="8"/>
    <x v="2"/>
    <x v="55"/>
    <x v="13"/>
    <s v="巴西"/>
    <n v="182"/>
    <n v="74"/>
    <n v="34"/>
    <s v="左脚"/>
    <x v="11"/>
    <n v="25"/>
    <n v="89"/>
    <n v="76"/>
    <n v="81"/>
    <n v="78"/>
    <n v="79"/>
    <n v="77"/>
    <n v="82"/>
    <n v="59"/>
    <n v="69"/>
    <n v="74"/>
    <n v="79"/>
    <n v="82"/>
    <n v="80"/>
    <n v="75"/>
    <n v="66"/>
    <n v="71"/>
    <n v="71"/>
    <n v="82"/>
    <n v="80"/>
    <n v="83"/>
    <n v="80"/>
    <n v="40"/>
    <n v="40"/>
    <n v="40"/>
    <n v="40"/>
    <n v="40"/>
    <n v="1"/>
    <n v="1"/>
    <n v="5"/>
    <n v="1"/>
  </r>
  <r>
    <n v="280"/>
    <s v="MIRANDA"/>
    <x v="3"/>
    <x v="2"/>
    <x v="61"/>
    <x v="9"/>
    <s v="巴西"/>
    <n v="186"/>
    <n v="78"/>
    <n v="35"/>
    <s v="右脚"/>
    <x v="11"/>
    <n v="23"/>
    <n v="89"/>
    <n v="59"/>
    <n v="70"/>
    <n v="66"/>
    <n v="72"/>
    <n v="75"/>
    <n v="70"/>
    <n v="58"/>
    <n v="89"/>
    <n v="59"/>
    <n v="62"/>
    <n v="73"/>
    <n v="69"/>
    <n v="75"/>
    <n v="83"/>
    <n v="85"/>
    <n v="65"/>
    <n v="77"/>
    <n v="90"/>
    <n v="88"/>
    <n v="85"/>
    <n v="40"/>
    <n v="40"/>
    <n v="40"/>
    <n v="40"/>
    <n v="40"/>
    <n v="2"/>
    <n v="2"/>
    <n v="5"/>
    <n v="2"/>
  </r>
  <r>
    <n v="281"/>
    <s v="L. BIGLIA"/>
    <x v="7"/>
    <x v="0"/>
    <x v="22"/>
    <x v="0"/>
    <s v="阿根廷"/>
    <n v="178"/>
    <n v="74"/>
    <n v="33"/>
    <s v="右脚"/>
    <x v="11"/>
    <n v="26"/>
    <n v="88"/>
    <n v="73"/>
    <n v="82"/>
    <n v="77"/>
    <n v="77"/>
    <n v="84"/>
    <n v="83"/>
    <n v="66"/>
    <n v="62"/>
    <n v="80"/>
    <n v="74"/>
    <n v="70"/>
    <n v="75"/>
    <n v="77"/>
    <n v="65"/>
    <n v="72"/>
    <n v="80"/>
    <n v="74"/>
    <n v="77"/>
    <n v="78"/>
    <n v="80"/>
    <n v="40"/>
    <n v="40"/>
    <n v="40"/>
    <n v="40"/>
    <n v="40"/>
    <n v="3"/>
    <n v="3"/>
    <n v="5"/>
    <n v="1"/>
  </r>
  <r>
    <n v="282"/>
    <s v="M. ARNAUTOVIĆ"/>
    <x v="2"/>
    <x v="2"/>
    <x v="41"/>
    <x v="9"/>
    <s v="奥地利"/>
    <n v="192"/>
    <n v="83"/>
    <n v="30"/>
    <s v="右脚"/>
    <x v="11"/>
    <n v="29"/>
    <n v="89"/>
    <n v="81"/>
    <n v="83"/>
    <n v="82"/>
    <n v="79"/>
    <n v="76"/>
    <n v="76"/>
    <n v="77"/>
    <n v="74"/>
    <n v="73"/>
    <n v="80"/>
    <n v="83"/>
    <n v="80"/>
    <n v="83"/>
    <n v="72"/>
    <n v="83"/>
    <n v="71"/>
    <n v="78"/>
    <n v="55"/>
    <n v="58"/>
    <n v="85"/>
    <n v="40"/>
    <n v="40"/>
    <n v="40"/>
    <n v="40"/>
    <n v="40"/>
    <n v="2"/>
    <n v="3"/>
    <n v="6"/>
    <n v="2"/>
  </r>
  <r>
    <n v="283"/>
    <s v="NACHO MONREAL"/>
    <x v="8"/>
    <x v="2"/>
    <x v="50"/>
    <x v="1"/>
    <s v="西班牙"/>
    <n v="180"/>
    <n v="77"/>
    <n v="33"/>
    <s v="左脚"/>
    <x v="11"/>
    <n v="26"/>
    <n v="88"/>
    <n v="67"/>
    <n v="78"/>
    <n v="75"/>
    <n v="72"/>
    <n v="79"/>
    <n v="78"/>
    <n v="63"/>
    <n v="77"/>
    <n v="62"/>
    <n v="74"/>
    <n v="73"/>
    <n v="75"/>
    <n v="73"/>
    <n v="84"/>
    <n v="72"/>
    <n v="75"/>
    <n v="82"/>
    <n v="86"/>
    <n v="86"/>
    <n v="82"/>
    <n v="40"/>
    <n v="40"/>
    <n v="40"/>
    <n v="40"/>
    <n v="40"/>
    <n v="2"/>
    <n v="2"/>
    <n v="6"/>
    <n v="2"/>
  </r>
  <r>
    <n v="284"/>
    <s v="F. FAZIO"/>
    <x v="3"/>
    <x v="2"/>
    <x v="15"/>
    <x v="0"/>
    <s v="阿根廷"/>
    <n v="195"/>
    <n v="85"/>
    <n v="32"/>
    <s v="右脚"/>
    <x v="11"/>
    <n v="27"/>
    <n v="89"/>
    <n v="58"/>
    <n v="66"/>
    <n v="64"/>
    <n v="68"/>
    <n v="72"/>
    <n v="69"/>
    <n v="60"/>
    <n v="90"/>
    <n v="56"/>
    <n v="59"/>
    <n v="68"/>
    <n v="67"/>
    <n v="80"/>
    <n v="78"/>
    <n v="93"/>
    <n v="77"/>
    <n v="80"/>
    <n v="87"/>
    <n v="84"/>
    <n v="86"/>
    <n v="40"/>
    <n v="40"/>
    <n v="40"/>
    <n v="40"/>
    <n v="40"/>
    <n v="2"/>
    <n v="2"/>
    <n v="6"/>
    <n v="2"/>
  </r>
  <r>
    <n v="285"/>
    <s v="É. BANEGA"/>
    <x v="5"/>
    <x v="2"/>
    <x v="62"/>
    <x v="1"/>
    <s v="阿根廷"/>
    <n v="174"/>
    <n v="71"/>
    <n v="31"/>
    <s v="右脚"/>
    <x v="11"/>
    <n v="28"/>
    <n v="89"/>
    <n v="73"/>
    <n v="87"/>
    <n v="83"/>
    <n v="86"/>
    <n v="85"/>
    <n v="81"/>
    <n v="70"/>
    <n v="62"/>
    <n v="77"/>
    <n v="72"/>
    <n v="71"/>
    <n v="73"/>
    <n v="75"/>
    <n v="64"/>
    <n v="78"/>
    <n v="90"/>
    <n v="80"/>
    <n v="61"/>
    <n v="71"/>
    <n v="77"/>
    <n v="40"/>
    <n v="40"/>
    <n v="40"/>
    <n v="40"/>
    <n v="40"/>
    <n v="2"/>
    <n v="2"/>
    <n v="5"/>
    <n v="3"/>
  </r>
  <r>
    <n v="286"/>
    <s v="M. ZÁRATE"/>
    <x v="9"/>
    <x v="0"/>
    <x v="59"/>
    <x v="11"/>
    <s v="阿根廷"/>
    <n v="176"/>
    <n v="77"/>
    <n v="32"/>
    <s v="右脚"/>
    <x v="11"/>
    <n v="27"/>
    <n v="89"/>
    <n v="80"/>
    <n v="84"/>
    <n v="85"/>
    <n v="86"/>
    <n v="77"/>
    <n v="80"/>
    <n v="79"/>
    <n v="60"/>
    <n v="80"/>
    <n v="85"/>
    <n v="77"/>
    <n v="84"/>
    <n v="82"/>
    <n v="60"/>
    <n v="70"/>
    <n v="83"/>
    <n v="74"/>
    <n v="44"/>
    <n v="48"/>
    <n v="68"/>
    <n v="40"/>
    <n v="40"/>
    <n v="40"/>
    <n v="40"/>
    <n v="40"/>
    <n v="3"/>
    <n v="4"/>
    <n v="6"/>
    <n v="2"/>
  </r>
  <r>
    <n v="287"/>
    <s v="D. OSPINA"/>
    <x v="4"/>
    <x v="0"/>
    <x v="12"/>
    <x v="0"/>
    <s v="哥伦比亚"/>
    <n v="183"/>
    <n v="76"/>
    <n v="31"/>
    <s v="右脚"/>
    <x v="11"/>
    <n v="28"/>
    <n v="88"/>
    <n v="43"/>
    <n v="58"/>
    <n v="53"/>
    <n v="65"/>
    <n v="66"/>
    <n v="67"/>
    <n v="40"/>
    <n v="60"/>
    <n v="56"/>
    <n v="58"/>
    <n v="63"/>
    <n v="61"/>
    <n v="84"/>
    <n v="85"/>
    <n v="77"/>
    <n v="60"/>
    <n v="61"/>
    <n v="62"/>
    <n v="43"/>
    <n v="48"/>
    <n v="89"/>
    <n v="84"/>
    <n v="90"/>
    <n v="92"/>
    <n v="87"/>
    <n v="2"/>
    <n v="2"/>
    <n v="5"/>
    <n v="2"/>
  </r>
  <r>
    <n v="288"/>
    <s v="MATA"/>
    <x v="11"/>
    <x v="0"/>
    <x v="7"/>
    <x v="3"/>
    <s v="西班牙"/>
    <n v="170"/>
    <n v="63"/>
    <n v="31"/>
    <s v="左脚"/>
    <x v="11"/>
    <n v="28"/>
    <n v="88"/>
    <n v="85"/>
    <n v="87"/>
    <n v="85"/>
    <n v="89"/>
    <n v="86"/>
    <n v="83"/>
    <n v="78"/>
    <n v="61"/>
    <n v="85"/>
    <n v="86"/>
    <n v="71"/>
    <n v="77"/>
    <n v="79"/>
    <n v="75"/>
    <n v="64"/>
    <n v="88"/>
    <n v="75"/>
    <n v="57"/>
    <n v="60"/>
    <n v="74"/>
    <n v="40"/>
    <n v="40"/>
    <n v="40"/>
    <n v="40"/>
    <n v="40"/>
    <n v="2"/>
    <n v="2"/>
    <n v="6"/>
    <n v="2"/>
  </r>
  <r>
    <n v="289"/>
    <s v="CÁSSIO"/>
    <x v="4"/>
    <x v="0"/>
    <x v="63"/>
    <x v="13"/>
    <s v="巴西"/>
    <n v="195"/>
    <n v="92"/>
    <n v="32"/>
    <s v="左脚"/>
    <x v="11"/>
    <n v="27"/>
    <n v="87"/>
    <n v="48"/>
    <n v="56"/>
    <n v="50"/>
    <n v="59"/>
    <n v="61"/>
    <n v="69"/>
    <n v="40"/>
    <n v="70"/>
    <n v="55"/>
    <n v="41"/>
    <n v="62"/>
    <n v="69"/>
    <n v="82"/>
    <n v="81"/>
    <n v="86"/>
    <n v="54"/>
    <n v="61"/>
    <n v="62"/>
    <n v="45"/>
    <n v="47"/>
    <n v="88"/>
    <n v="83"/>
    <n v="83"/>
    <n v="92"/>
    <n v="89"/>
    <n v="2"/>
    <n v="2"/>
    <n v="6"/>
    <n v="2"/>
  </r>
  <r>
    <n v="290"/>
    <s v="S. MANDANDA"/>
    <x v="4"/>
    <x v="2"/>
    <x v="18"/>
    <x v="2"/>
    <s v="法国"/>
    <n v="185"/>
    <n v="82"/>
    <n v="34"/>
    <s v="右脚"/>
    <x v="11"/>
    <n v="25"/>
    <n v="87"/>
    <n v="49"/>
    <n v="55"/>
    <n v="50"/>
    <n v="53"/>
    <n v="62"/>
    <n v="63"/>
    <n v="46"/>
    <n v="67"/>
    <n v="55"/>
    <n v="55"/>
    <n v="65"/>
    <n v="71"/>
    <n v="81"/>
    <n v="84"/>
    <n v="82"/>
    <n v="72"/>
    <n v="64"/>
    <n v="64"/>
    <n v="58"/>
    <n v="59"/>
    <n v="89"/>
    <n v="83"/>
    <n v="88"/>
    <n v="91"/>
    <n v="88"/>
    <n v="2"/>
    <n v="2"/>
    <n v="6"/>
    <n v="1"/>
  </r>
  <r>
    <n v="291"/>
    <s v="M. BALOTELLI"/>
    <x v="2"/>
    <x v="0"/>
    <x v="64"/>
    <x v="0"/>
    <s v="意大利"/>
    <n v="189"/>
    <n v="88"/>
    <n v="29"/>
    <s v="右脚"/>
    <x v="11"/>
    <n v="29"/>
    <n v="89"/>
    <n v="85"/>
    <n v="81"/>
    <n v="83"/>
    <n v="73"/>
    <n v="75"/>
    <n v="68"/>
    <n v="83"/>
    <n v="74"/>
    <n v="76"/>
    <n v="71"/>
    <n v="81"/>
    <n v="76"/>
    <n v="87"/>
    <n v="76"/>
    <n v="85"/>
    <n v="68"/>
    <n v="69"/>
    <n v="42"/>
    <n v="44"/>
    <n v="73"/>
    <n v="40"/>
    <n v="40"/>
    <n v="40"/>
    <n v="40"/>
    <n v="40"/>
    <n v="2"/>
    <n v="3"/>
    <n v="4"/>
    <n v="1"/>
  </r>
  <r>
    <n v="292"/>
    <s v="TAISON"/>
    <x v="0"/>
    <x v="0"/>
    <x v="65"/>
    <x v="4"/>
    <s v="巴西"/>
    <n v="172"/>
    <n v="68"/>
    <n v="31"/>
    <s v="右脚"/>
    <x v="11"/>
    <n v="28"/>
    <n v="90"/>
    <n v="78"/>
    <n v="85"/>
    <n v="87"/>
    <n v="85"/>
    <n v="82"/>
    <n v="78"/>
    <n v="75"/>
    <n v="60"/>
    <n v="75"/>
    <n v="75"/>
    <n v="88"/>
    <n v="89"/>
    <n v="81"/>
    <n v="60"/>
    <n v="62"/>
    <n v="85"/>
    <n v="76"/>
    <n v="47"/>
    <n v="49"/>
    <n v="53"/>
    <n v="40"/>
    <n v="40"/>
    <n v="40"/>
    <n v="40"/>
    <n v="40"/>
    <n v="2"/>
    <n v="3"/>
    <n v="6"/>
    <n v="3"/>
  </r>
  <r>
    <n v="293"/>
    <s v="G. BONAVENTURA"/>
    <x v="6"/>
    <x v="2"/>
    <x v="22"/>
    <x v="0"/>
    <s v="意大利"/>
    <n v="180"/>
    <n v="75"/>
    <n v="30"/>
    <s v="右脚"/>
    <x v="11"/>
    <n v="29"/>
    <n v="90"/>
    <n v="76"/>
    <n v="84"/>
    <n v="82"/>
    <n v="78"/>
    <n v="84"/>
    <n v="82"/>
    <n v="72"/>
    <n v="69"/>
    <n v="77"/>
    <n v="78"/>
    <n v="76"/>
    <n v="77"/>
    <n v="83"/>
    <n v="72"/>
    <n v="70"/>
    <n v="78"/>
    <n v="82"/>
    <n v="70"/>
    <n v="74"/>
    <n v="70"/>
    <n v="40"/>
    <n v="40"/>
    <n v="40"/>
    <n v="40"/>
    <n v="40"/>
    <n v="2"/>
    <n v="2"/>
    <n v="6"/>
    <n v="1"/>
  </r>
  <r>
    <n v="294"/>
    <s v="L. DE JONG"/>
    <x v="2"/>
    <x v="2"/>
    <x v="62"/>
    <x v="1"/>
    <s v="荷兰"/>
    <n v="188"/>
    <n v="86"/>
    <n v="29"/>
    <s v="右脚"/>
    <x v="11"/>
    <n v="29"/>
    <n v="89"/>
    <n v="86"/>
    <n v="78"/>
    <n v="65"/>
    <n v="78"/>
    <n v="72"/>
    <n v="67"/>
    <n v="85"/>
    <n v="91"/>
    <n v="63"/>
    <n v="67"/>
    <n v="72"/>
    <n v="69"/>
    <n v="87"/>
    <n v="86"/>
    <n v="90"/>
    <n v="68"/>
    <n v="82"/>
    <n v="60"/>
    <n v="57"/>
    <n v="61"/>
    <n v="40"/>
    <n v="40"/>
    <n v="40"/>
    <n v="40"/>
    <n v="40"/>
    <n v="3"/>
    <n v="3"/>
    <n v="7"/>
    <n v="3"/>
  </r>
  <r>
    <n v="295"/>
    <s v="K. STROOTMAN"/>
    <x v="6"/>
    <x v="0"/>
    <x v="18"/>
    <x v="2"/>
    <s v="荷兰"/>
    <n v="186"/>
    <n v="80"/>
    <n v="29"/>
    <s v="左脚"/>
    <x v="11"/>
    <n v="29"/>
    <n v="89"/>
    <n v="81"/>
    <n v="80"/>
    <n v="73"/>
    <n v="81"/>
    <n v="83"/>
    <n v="84"/>
    <n v="72"/>
    <n v="73"/>
    <n v="70"/>
    <n v="74"/>
    <n v="71"/>
    <n v="70"/>
    <n v="84"/>
    <n v="75"/>
    <n v="84"/>
    <n v="65"/>
    <n v="80"/>
    <n v="85"/>
    <n v="84"/>
    <n v="88"/>
    <n v="40"/>
    <n v="40"/>
    <n v="40"/>
    <n v="40"/>
    <n v="40"/>
    <n v="2"/>
    <n v="2"/>
    <n v="6"/>
    <n v="1"/>
  </r>
  <r>
    <n v="296"/>
    <s v="J. CILLESSEN"/>
    <x v="4"/>
    <x v="2"/>
    <x v="34"/>
    <x v="1"/>
    <s v="荷兰"/>
    <n v="185"/>
    <n v="83"/>
    <n v="30"/>
    <s v="右脚"/>
    <x v="11"/>
    <n v="29"/>
    <n v="87"/>
    <n v="46"/>
    <n v="62"/>
    <n v="64"/>
    <n v="46"/>
    <n v="71"/>
    <n v="70"/>
    <n v="46"/>
    <n v="60"/>
    <n v="55"/>
    <n v="46"/>
    <n v="68"/>
    <n v="71"/>
    <n v="84"/>
    <n v="81"/>
    <n v="77"/>
    <n v="64"/>
    <n v="70"/>
    <n v="74"/>
    <n v="49"/>
    <n v="53"/>
    <n v="89"/>
    <n v="90"/>
    <n v="85"/>
    <n v="87"/>
    <n v="89"/>
    <n v="2"/>
    <n v="2"/>
    <n v="6"/>
    <n v="3"/>
  </r>
  <r>
    <n v="297"/>
    <s v="D. BLIND"/>
    <x v="3"/>
    <x v="2"/>
    <x v="21"/>
    <x v="6"/>
    <s v="荷兰"/>
    <n v="180"/>
    <n v="72"/>
    <n v="29"/>
    <s v="左脚"/>
    <x v="11"/>
    <n v="29"/>
    <n v="88"/>
    <n v="69"/>
    <n v="81"/>
    <n v="74"/>
    <n v="76"/>
    <n v="83"/>
    <n v="79"/>
    <n v="68"/>
    <n v="77"/>
    <n v="71"/>
    <n v="82"/>
    <n v="69"/>
    <n v="67"/>
    <n v="76"/>
    <n v="80"/>
    <n v="76"/>
    <n v="73"/>
    <n v="84"/>
    <n v="87"/>
    <n v="85"/>
    <n v="85"/>
    <n v="40"/>
    <n v="40"/>
    <n v="40"/>
    <n v="40"/>
    <n v="40"/>
    <n v="2"/>
    <n v="2"/>
    <n v="7"/>
    <n v="2"/>
  </r>
  <r>
    <n v="298"/>
    <s v="H. MKHITARYAN"/>
    <x v="11"/>
    <x v="0"/>
    <x v="15"/>
    <x v="0"/>
    <s v="亚美尼亚"/>
    <n v="177"/>
    <n v="76"/>
    <n v="30"/>
    <s v="右脚"/>
    <x v="11"/>
    <n v="29"/>
    <n v="89"/>
    <n v="81"/>
    <n v="84"/>
    <n v="82"/>
    <n v="85"/>
    <n v="80"/>
    <n v="78"/>
    <n v="74"/>
    <n v="63"/>
    <n v="70"/>
    <n v="81"/>
    <n v="80"/>
    <n v="86"/>
    <n v="85"/>
    <n v="70"/>
    <n v="66"/>
    <n v="85"/>
    <n v="80"/>
    <n v="64"/>
    <n v="60"/>
    <n v="70"/>
    <n v="40"/>
    <n v="40"/>
    <n v="40"/>
    <n v="40"/>
    <n v="40"/>
    <n v="3"/>
    <n v="3"/>
    <n v="5"/>
    <n v="2"/>
  </r>
  <r>
    <n v="299"/>
    <s v="S. KHEDIRA"/>
    <x v="6"/>
    <x v="0"/>
    <x v="0"/>
    <x v="0"/>
    <s v="德国"/>
    <n v="189"/>
    <n v="90"/>
    <n v="32"/>
    <s v="右脚"/>
    <x v="11"/>
    <n v="27"/>
    <n v="88"/>
    <n v="76"/>
    <n v="80"/>
    <n v="79"/>
    <n v="75"/>
    <n v="84"/>
    <n v="82"/>
    <n v="76"/>
    <n v="78"/>
    <n v="68"/>
    <n v="73"/>
    <n v="77"/>
    <n v="73"/>
    <n v="83"/>
    <n v="77"/>
    <n v="86"/>
    <n v="72"/>
    <n v="79"/>
    <n v="77"/>
    <n v="80"/>
    <n v="79"/>
    <n v="40"/>
    <n v="40"/>
    <n v="40"/>
    <n v="40"/>
    <n v="40"/>
    <n v="3"/>
    <n v="3"/>
    <n v="4"/>
    <n v="1"/>
  </r>
  <r>
    <n v="300"/>
    <s v="ANDER HERRERA"/>
    <x v="6"/>
    <x v="0"/>
    <x v="2"/>
    <x v="2"/>
    <s v="西班牙"/>
    <n v="182"/>
    <n v="73"/>
    <n v="30"/>
    <s v="右脚"/>
    <x v="11"/>
    <n v="29"/>
    <n v="88"/>
    <n v="75"/>
    <n v="83"/>
    <n v="78"/>
    <n v="82"/>
    <n v="83"/>
    <n v="79"/>
    <n v="70"/>
    <n v="62"/>
    <n v="68"/>
    <n v="79"/>
    <n v="69"/>
    <n v="75"/>
    <n v="74"/>
    <n v="68"/>
    <n v="68"/>
    <n v="76"/>
    <n v="85"/>
    <n v="80"/>
    <n v="81"/>
    <n v="87"/>
    <n v="40"/>
    <n v="40"/>
    <n v="40"/>
    <n v="40"/>
    <n v="40"/>
    <n v="2"/>
    <n v="3"/>
    <n v="6"/>
    <n v="2"/>
  </r>
  <r>
    <n v="301"/>
    <s v="ADÁN"/>
    <x v="4"/>
    <x v="2"/>
    <x v="8"/>
    <x v="1"/>
    <s v="西班牙"/>
    <n v="191"/>
    <n v="88"/>
    <n v="32"/>
    <s v="左脚"/>
    <x v="11"/>
    <n v="27"/>
    <n v="87"/>
    <n v="40"/>
    <n v="55"/>
    <n v="45"/>
    <n v="46"/>
    <n v="60"/>
    <n v="58"/>
    <n v="40"/>
    <n v="70"/>
    <n v="55"/>
    <n v="59"/>
    <n v="58"/>
    <n v="56"/>
    <n v="81"/>
    <n v="76"/>
    <n v="86"/>
    <n v="56"/>
    <n v="66"/>
    <n v="50"/>
    <n v="52"/>
    <n v="51"/>
    <n v="90"/>
    <n v="87"/>
    <n v="85"/>
    <n v="89"/>
    <n v="88"/>
    <n v="1"/>
    <n v="1"/>
    <n v="6"/>
    <n v="2"/>
  </r>
  <r>
    <n v="302"/>
    <s v="R. CABELLA"/>
    <x v="5"/>
    <x v="0"/>
    <x v="66"/>
    <x v="14"/>
    <s v="法国"/>
    <n v="171"/>
    <n v="68"/>
    <n v="29"/>
    <s v="右脚"/>
    <x v="11"/>
    <n v="29"/>
    <n v="89"/>
    <n v="83"/>
    <n v="85"/>
    <n v="85"/>
    <n v="86"/>
    <n v="79"/>
    <n v="78"/>
    <n v="76"/>
    <n v="63"/>
    <n v="77"/>
    <n v="80"/>
    <n v="80"/>
    <n v="85"/>
    <n v="75"/>
    <n v="63"/>
    <n v="60"/>
    <n v="86"/>
    <n v="79"/>
    <n v="53"/>
    <n v="51"/>
    <n v="55"/>
    <n v="40"/>
    <n v="40"/>
    <n v="40"/>
    <n v="40"/>
    <n v="40"/>
    <n v="2"/>
    <n v="3"/>
    <n v="5"/>
    <n v="3"/>
  </r>
  <r>
    <n v="303"/>
    <s v="OSCAR"/>
    <x v="5"/>
    <x v="0"/>
    <x v="41"/>
    <x v="9"/>
    <s v="巴西"/>
    <n v="179"/>
    <n v="66"/>
    <n v="28"/>
    <s v="右脚"/>
    <x v="11"/>
    <n v="29"/>
    <n v="90"/>
    <n v="82"/>
    <n v="85"/>
    <n v="83"/>
    <n v="80"/>
    <n v="83"/>
    <n v="81"/>
    <n v="77"/>
    <n v="60"/>
    <n v="77"/>
    <n v="80"/>
    <n v="76"/>
    <n v="78"/>
    <n v="80"/>
    <n v="64"/>
    <n v="62"/>
    <n v="85"/>
    <n v="82"/>
    <n v="58"/>
    <n v="64"/>
    <n v="55"/>
    <n v="40"/>
    <n v="40"/>
    <n v="40"/>
    <n v="40"/>
    <n v="40"/>
    <n v="2"/>
    <n v="3"/>
    <n v="7"/>
    <n v="2"/>
  </r>
  <r>
    <n v="304"/>
    <s v="PIZZI"/>
    <x v="11"/>
    <x v="0"/>
    <x v="67"/>
    <x v="7"/>
    <s v="葡萄牙"/>
    <n v="179"/>
    <n v="72"/>
    <n v="30"/>
    <s v="右脚"/>
    <x v="11"/>
    <n v="29"/>
    <n v="88"/>
    <n v="77"/>
    <n v="85"/>
    <n v="84"/>
    <n v="83"/>
    <n v="87"/>
    <n v="86"/>
    <n v="75"/>
    <n v="60"/>
    <n v="81"/>
    <n v="85"/>
    <n v="75"/>
    <n v="75"/>
    <n v="80"/>
    <n v="70"/>
    <n v="70"/>
    <n v="84"/>
    <n v="84"/>
    <n v="75"/>
    <n v="62"/>
    <n v="67"/>
    <n v="40"/>
    <n v="40"/>
    <n v="40"/>
    <n v="40"/>
    <n v="40"/>
    <n v="2"/>
    <n v="2"/>
    <n v="7"/>
    <n v="3"/>
  </r>
  <r>
    <n v="305"/>
    <s v="B. LECOMTE"/>
    <x v="4"/>
    <x v="0"/>
    <x v="37"/>
    <x v="2"/>
    <s v="法国"/>
    <n v="186"/>
    <n v="78"/>
    <n v="28"/>
    <s v="左脚"/>
    <x v="11"/>
    <n v="29"/>
    <n v="88"/>
    <n v="52"/>
    <n v="63"/>
    <n v="58"/>
    <n v="54"/>
    <n v="65"/>
    <n v="70"/>
    <n v="47"/>
    <n v="62"/>
    <n v="55"/>
    <n v="56"/>
    <n v="70"/>
    <n v="72"/>
    <n v="80"/>
    <n v="85"/>
    <n v="84"/>
    <n v="66"/>
    <n v="78"/>
    <n v="70"/>
    <n v="58"/>
    <n v="61"/>
    <n v="89"/>
    <n v="87"/>
    <n v="87"/>
    <n v="89"/>
    <n v="88"/>
    <n v="2"/>
    <n v="2"/>
    <n v="6"/>
    <n v="3"/>
  </r>
  <r>
    <n v="306"/>
    <s v="ILLARRAMENDI"/>
    <x v="7"/>
    <x v="2"/>
    <x v="50"/>
    <x v="1"/>
    <s v="西班牙"/>
    <n v="179"/>
    <n v="76"/>
    <n v="29"/>
    <s v="右脚"/>
    <x v="11"/>
    <n v="29"/>
    <n v="90"/>
    <n v="79"/>
    <n v="83"/>
    <n v="77"/>
    <n v="78"/>
    <n v="86"/>
    <n v="84"/>
    <n v="69"/>
    <n v="61"/>
    <n v="77"/>
    <n v="78"/>
    <n v="59"/>
    <n v="67"/>
    <n v="70"/>
    <n v="62"/>
    <n v="69"/>
    <n v="75"/>
    <n v="79"/>
    <n v="78"/>
    <n v="83"/>
    <n v="75"/>
    <n v="40"/>
    <n v="40"/>
    <n v="40"/>
    <n v="40"/>
    <n v="40"/>
    <n v="3"/>
    <n v="3"/>
    <n v="5"/>
    <n v="1"/>
  </r>
  <r>
    <n v="307"/>
    <s v="NACHO"/>
    <x v="3"/>
    <x v="2"/>
    <x v="4"/>
    <x v="1"/>
    <s v="西班牙"/>
    <n v="180"/>
    <n v="76"/>
    <n v="29"/>
    <s v="右脚"/>
    <x v="11"/>
    <n v="29"/>
    <n v="88"/>
    <n v="61"/>
    <n v="79"/>
    <n v="76"/>
    <n v="71"/>
    <n v="75"/>
    <n v="77"/>
    <n v="59"/>
    <n v="76"/>
    <n v="56"/>
    <n v="68"/>
    <n v="82"/>
    <n v="81"/>
    <n v="62"/>
    <n v="80"/>
    <n v="82"/>
    <n v="72"/>
    <n v="86"/>
    <n v="87"/>
    <n v="82"/>
    <n v="82"/>
    <n v="40"/>
    <n v="40"/>
    <n v="40"/>
    <n v="40"/>
    <n v="40"/>
    <n v="1"/>
    <n v="2"/>
    <n v="6"/>
    <n v="1"/>
  </r>
  <r>
    <n v="308"/>
    <s v="S. SANÉ"/>
    <x v="3"/>
    <x v="2"/>
    <x v="68"/>
    <x v="4"/>
    <s v="塞内加尔"/>
    <n v="196"/>
    <n v="85"/>
    <n v="29"/>
    <s v="右脚"/>
    <x v="11"/>
    <n v="29"/>
    <n v="89"/>
    <n v="67"/>
    <n v="70"/>
    <n v="69"/>
    <n v="72"/>
    <n v="73"/>
    <n v="71"/>
    <n v="65"/>
    <n v="89"/>
    <n v="73"/>
    <n v="72"/>
    <n v="74"/>
    <n v="70"/>
    <n v="82"/>
    <n v="73"/>
    <n v="90"/>
    <n v="62"/>
    <n v="82"/>
    <n v="82"/>
    <n v="84"/>
    <n v="78"/>
    <n v="40"/>
    <n v="40"/>
    <n v="40"/>
    <n v="40"/>
    <n v="40"/>
    <n v="2"/>
    <n v="2"/>
    <n v="5"/>
    <n v="3"/>
  </r>
  <r>
    <n v="309"/>
    <s v="G. KONDOGBIA"/>
    <x v="6"/>
    <x v="0"/>
    <x v="34"/>
    <x v="1"/>
    <s v="中非共和国"/>
    <n v="188"/>
    <n v="76"/>
    <n v="26"/>
    <s v="左脚"/>
    <x v="11"/>
    <n v="31"/>
    <n v="89"/>
    <n v="73"/>
    <n v="83"/>
    <n v="75"/>
    <n v="71"/>
    <n v="85"/>
    <n v="81"/>
    <n v="74"/>
    <n v="77"/>
    <n v="66"/>
    <n v="67"/>
    <n v="79"/>
    <n v="74"/>
    <n v="85"/>
    <n v="75"/>
    <n v="90"/>
    <n v="75"/>
    <n v="78"/>
    <n v="75"/>
    <n v="82"/>
    <n v="80"/>
    <n v="40"/>
    <n v="40"/>
    <n v="40"/>
    <n v="40"/>
    <n v="40"/>
    <n v="1"/>
    <n v="1"/>
    <n v="4"/>
    <n v="1"/>
  </r>
  <r>
    <n v="310"/>
    <s v="LUIZ GUSTAVO"/>
    <x v="7"/>
    <x v="0"/>
    <x v="69"/>
    <x v="10"/>
    <s v="巴西"/>
    <n v="187"/>
    <n v="78"/>
    <n v="32"/>
    <s v="左脚"/>
    <x v="11"/>
    <n v="27"/>
    <n v="89"/>
    <n v="67"/>
    <n v="79"/>
    <n v="76"/>
    <n v="72"/>
    <n v="82"/>
    <n v="80"/>
    <n v="65"/>
    <n v="77"/>
    <n v="64"/>
    <n v="65"/>
    <n v="73"/>
    <n v="74"/>
    <n v="77"/>
    <n v="77"/>
    <n v="80"/>
    <n v="78"/>
    <n v="84"/>
    <n v="83"/>
    <n v="82"/>
    <n v="84"/>
    <n v="40"/>
    <n v="40"/>
    <n v="40"/>
    <n v="40"/>
    <n v="40"/>
    <n v="2"/>
    <n v="3"/>
    <n v="6"/>
    <n v="3"/>
  </r>
  <r>
    <n v="311"/>
    <s v="M. KOVAČIĆ"/>
    <x v="6"/>
    <x v="2"/>
    <x v="11"/>
    <x v="3"/>
    <s v="克罗地亚"/>
    <n v="181"/>
    <n v="77"/>
    <n v="25"/>
    <s v="右脚"/>
    <x v="11"/>
    <n v="34"/>
    <n v="91"/>
    <n v="72"/>
    <n v="87"/>
    <n v="87"/>
    <n v="83"/>
    <n v="88"/>
    <n v="82"/>
    <n v="66"/>
    <n v="71"/>
    <n v="71"/>
    <n v="75"/>
    <n v="78"/>
    <n v="82"/>
    <n v="73"/>
    <n v="62"/>
    <n v="75"/>
    <n v="73"/>
    <n v="75"/>
    <n v="64"/>
    <n v="63"/>
    <n v="65"/>
    <n v="40"/>
    <n v="40"/>
    <n v="40"/>
    <n v="40"/>
    <n v="40"/>
    <n v="3"/>
    <n v="2"/>
    <n v="5"/>
    <n v="2"/>
  </r>
  <r>
    <n v="312"/>
    <s v="MARCOS ALONSO"/>
    <x v="8"/>
    <x v="2"/>
    <x v="11"/>
    <x v="3"/>
    <s v="西班牙"/>
    <n v="188"/>
    <n v="84"/>
    <n v="29"/>
    <s v="左脚"/>
    <x v="11"/>
    <n v="29"/>
    <n v="89"/>
    <n v="74"/>
    <n v="80"/>
    <n v="76"/>
    <n v="70"/>
    <n v="81"/>
    <n v="83"/>
    <n v="69"/>
    <n v="80"/>
    <n v="87"/>
    <n v="83"/>
    <n v="77"/>
    <n v="73"/>
    <n v="83"/>
    <n v="69"/>
    <n v="75"/>
    <n v="62"/>
    <n v="88"/>
    <n v="75"/>
    <n v="76"/>
    <n v="73"/>
    <n v="40"/>
    <n v="40"/>
    <n v="40"/>
    <n v="40"/>
    <n v="40"/>
    <n v="2"/>
    <n v="3"/>
    <n v="6"/>
    <n v="2"/>
  </r>
  <r>
    <n v="313"/>
    <s v="NETO"/>
    <x v="4"/>
    <x v="2"/>
    <x v="1"/>
    <x v="1"/>
    <s v="巴西"/>
    <n v="191"/>
    <n v="83"/>
    <n v="30"/>
    <s v="右脚"/>
    <x v="11"/>
    <n v="29"/>
    <n v="88"/>
    <n v="40"/>
    <n v="57"/>
    <n v="54"/>
    <n v="46"/>
    <n v="58"/>
    <n v="62"/>
    <n v="53"/>
    <n v="70"/>
    <n v="55"/>
    <n v="57"/>
    <n v="70"/>
    <n v="70"/>
    <n v="74"/>
    <n v="83"/>
    <n v="86"/>
    <n v="64"/>
    <n v="62"/>
    <n v="56"/>
    <n v="57"/>
    <n v="47"/>
    <n v="90"/>
    <n v="86"/>
    <n v="86"/>
    <n v="88"/>
    <n v="88"/>
    <n v="1"/>
    <n v="1"/>
    <n v="6"/>
    <n v="2"/>
  </r>
  <r>
    <n v="314"/>
    <s v="L. HRÁDECKÝ"/>
    <x v="4"/>
    <x v="2"/>
    <x v="58"/>
    <x v="4"/>
    <s v="芬兰"/>
    <n v="190"/>
    <n v="79"/>
    <n v="30"/>
    <s v="右脚"/>
    <x v="11"/>
    <n v="29"/>
    <n v="88"/>
    <n v="40"/>
    <n v="55"/>
    <n v="48"/>
    <n v="48"/>
    <n v="57"/>
    <n v="60"/>
    <n v="40"/>
    <n v="69"/>
    <n v="55"/>
    <n v="50"/>
    <n v="62"/>
    <n v="57"/>
    <n v="83"/>
    <n v="77"/>
    <n v="81"/>
    <n v="60"/>
    <n v="60"/>
    <n v="48"/>
    <n v="49"/>
    <n v="50"/>
    <n v="89"/>
    <n v="86"/>
    <n v="90"/>
    <n v="88"/>
    <n v="90"/>
    <n v="1"/>
    <n v="3"/>
    <n v="5"/>
    <n v="2"/>
  </r>
  <r>
    <n v="315"/>
    <s v="M. FERNANDES"/>
    <x v="10"/>
    <x v="2"/>
    <x v="70"/>
    <x v="14"/>
    <s v="俄罗斯"/>
    <n v="187"/>
    <n v="80"/>
    <n v="29"/>
    <s v="右脚"/>
    <x v="11"/>
    <n v="29"/>
    <n v="89"/>
    <n v="71"/>
    <n v="78"/>
    <n v="76"/>
    <n v="77"/>
    <n v="77"/>
    <n v="72"/>
    <n v="64"/>
    <n v="81"/>
    <n v="55"/>
    <n v="69"/>
    <n v="83"/>
    <n v="77"/>
    <n v="78"/>
    <n v="78"/>
    <n v="76"/>
    <n v="75"/>
    <n v="85"/>
    <n v="78"/>
    <n v="77"/>
    <n v="77"/>
    <n v="40"/>
    <n v="40"/>
    <n v="40"/>
    <n v="40"/>
    <n v="40"/>
    <n v="2"/>
    <n v="3"/>
    <n v="7"/>
    <n v="2"/>
  </r>
  <r>
    <n v="316"/>
    <s v="M. BATSHUAYI"/>
    <x v="2"/>
    <x v="2"/>
    <x v="11"/>
    <x v="3"/>
    <s v="比利时"/>
    <n v="184"/>
    <n v="88"/>
    <n v="26"/>
    <s v="右脚"/>
    <x v="11"/>
    <n v="31"/>
    <n v="89"/>
    <n v="83"/>
    <n v="82"/>
    <n v="79"/>
    <n v="76"/>
    <n v="68"/>
    <n v="69"/>
    <n v="83"/>
    <n v="77"/>
    <n v="61"/>
    <n v="68"/>
    <n v="78"/>
    <n v="80"/>
    <n v="82"/>
    <n v="83"/>
    <n v="81"/>
    <n v="78"/>
    <n v="76"/>
    <n v="49"/>
    <n v="53"/>
    <n v="65"/>
    <n v="40"/>
    <n v="40"/>
    <n v="40"/>
    <n v="40"/>
    <n v="40"/>
    <n v="2"/>
    <n v="3"/>
    <n v="6"/>
    <n v="2"/>
  </r>
  <r>
    <n v="317"/>
    <s v="OXLADE-CHAMBERLAIN"/>
    <x v="6"/>
    <x v="2"/>
    <x v="5"/>
    <x v="3"/>
    <s v="英格兰"/>
    <n v="175"/>
    <n v="70"/>
    <n v="26"/>
    <s v="右脚"/>
    <x v="11"/>
    <n v="31"/>
    <n v="90"/>
    <n v="77"/>
    <n v="80"/>
    <n v="85"/>
    <n v="84"/>
    <n v="79"/>
    <n v="78"/>
    <n v="73"/>
    <n v="60"/>
    <n v="70"/>
    <n v="74"/>
    <n v="88"/>
    <n v="88"/>
    <n v="80"/>
    <n v="71"/>
    <n v="72"/>
    <n v="87"/>
    <n v="84"/>
    <n v="68"/>
    <n v="70"/>
    <n v="68"/>
    <n v="40"/>
    <n v="40"/>
    <n v="40"/>
    <n v="40"/>
    <n v="40"/>
    <n v="2"/>
    <n v="3"/>
    <n v="5"/>
    <n v="1"/>
  </r>
  <r>
    <n v="318"/>
    <s v="S. HALLER"/>
    <x v="2"/>
    <x v="0"/>
    <x v="32"/>
    <x v="3"/>
    <s v="法国"/>
    <n v="190"/>
    <n v="82"/>
    <n v="25"/>
    <s v="右脚"/>
    <x v="11"/>
    <n v="34"/>
    <n v="91"/>
    <n v="85"/>
    <n v="79"/>
    <n v="76"/>
    <n v="80"/>
    <n v="75"/>
    <n v="67"/>
    <n v="84"/>
    <n v="86"/>
    <n v="61"/>
    <n v="72"/>
    <n v="80"/>
    <n v="77"/>
    <n v="83"/>
    <n v="77"/>
    <n v="89"/>
    <n v="70"/>
    <n v="81"/>
    <n v="45"/>
    <n v="47"/>
    <n v="62"/>
    <n v="40"/>
    <n v="40"/>
    <n v="40"/>
    <n v="40"/>
    <n v="40"/>
    <n v="1"/>
    <n v="2"/>
    <n v="6"/>
    <n v="2"/>
  </r>
  <r>
    <n v="319"/>
    <s v="T. VACLÍK"/>
    <x v="4"/>
    <x v="2"/>
    <x v="62"/>
    <x v="1"/>
    <s v="捷克"/>
    <n v="188"/>
    <n v="84"/>
    <n v="30"/>
    <s v="右脚"/>
    <x v="11"/>
    <n v="29"/>
    <n v="88"/>
    <n v="40"/>
    <n v="58"/>
    <n v="45"/>
    <n v="46"/>
    <n v="59"/>
    <n v="63"/>
    <n v="40"/>
    <n v="68"/>
    <n v="58"/>
    <n v="44"/>
    <n v="62"/>
    <n v="59"/>
    <n v="81"/>
    <n v="82"/>
    <n v="81"/>
    <n v="57"/>
    <n v="75"/>
    <n v="57"/>
    <n v="53"/>
    <n v="47"/>
    <n v="86"/>
    <n v="86"/>
    <n v="91"/>
    <n v="86"/>
    <n v="90"/>
    <n v="2"/>
    <n v="2"/>
    <n v="6"/>
    <n v="1"/>
  </r>
  <r>
    <n v="320"/>
    <s v="J. QUINTERO"/>
    <x v="5"/>
    <x v="2"/>
    <x v="49"/>
    <x v="11"/>
    <s v="哥伦比亚"/>
    <n v="168"/>
    <n v="67"/>
    <n v="26"/>
    <s v="左脚"/>
    <x v="11"/>
    <n v="31"/>
    <n v="90"/>
    <n v="73"/>
    <n v="85"/>
    <n v="84"/>
    <n v="88"/>
    <n v="87"/>
    <n v="90"/>
    <n v="75"/>
    <n v="50"/>
    <n v="88"/>
    <n v="89"/>
    <n v="75"/>
    <n v="80"/>
    <n v="86"/>
    <n v="55"/>
    <n v="63"/>
    <n v="78"/>
    <n v="73"/>
    <n v="46"/>
    <n v="52"/>
    <n v="75"/>
    <n v="40"/>
    <n v="40"/>
    <n v="40"/>
    <n v="40"/>
    <n v="40"/>
    <n v="2"/>
    <n v="2"/>
    <n v="7"/>
    <n v="1"/>
  </r>
  <r>
    <n v="321"/>
    <s v="ÉVERTON RIBEIRO"/>
    <x v="11"/>
    <x v="2"/>
    <x v="55"/>
    <x v="13"/>
    <s v="巴西"/>
    <n v="174"/>
    <n v="69"/>
    <n v="30"/>
    <s v="左脚"/>
    <x v="11"/>
    <n v="29"/>
    <n v="89"/>
    <n v="79"/>
    <n v="86"/>
    <n v="87"/>
    <n v="85"/>
    <n v="80"/>
    <n v="78"/>
    <n v="76"/>
    <n v="63"/>
    <n v="79"/>
    <n v="85"/>
    <n v="78"/>
    <n v="85"/>
    <n v="80"/>
    <n v="71"/>
    <n v="66"/>
    <n v="88"/>
    <n v="77"/>
    <n v="53"/>
    <n v="53"/>
    <n v="60"/>
    <n v="40"/>
    <n v="40"/>
    <n v="40"/>
    <n v="40"/>
    <n v="40"/>
    <n v="2"/>
    <n v="3"/>
    <n v="6"/>
    <n v="3"/>
  </r>
  <r>
    <n v="322"/>
    <s v="W. KHAZRI"/>
    <x v="5"/>
    <x v="0"/>
    <x v="33"/>
    <x v="2"/>
    <s v="突尼斯"/>
    <n v="176"/>
    <n v="82"/>
    <n v="28"/>
    <s v="右脚"/>
    <x v="11"/>
    <n v="29"/>
    <n v="89"/>
    <n v="79"/>
    <n v="85"/>
    <n v="84"/>
    <n v="81"/>
    <n v="80"/>
    <n v="76"/>
    <n v="78"/>
    <n v="65"/>
    <n v="85"/>
    <n v="83"/>
    <n v="80"/>
    <n v="79"/>
    <n v="83"/>
    <n v="64"/>
    <n v="78"/>
    <n v="77"/>
    <n v="77"/>
    <n v="56"/>
    <n v="54"/>
    <n v="70"/>
    <n v="40"/>
    <n v="40"/>
    <n v="40"/>
    <n v="40"/>
    <n v="40"/>
    <n v="2"/>
    <n v="3"/>
    <n v="5"/>
    <n v="2"/>
  </r>
  <r>
    <n v="323"/>
    <s v="D. SIDIBÉ"/>
    <x v="10"/>
    <x v="2"/>
    <x v="23"/>
    <x v="3"/>
    <s v="法国"/>
    <n v="182"/>
    <n v="71"/>
    <n v="27"/>
    <s v="右脚"/>
    <x v="11"/>
    <n v="31"/>
    <n v="90"/>
    <n v="62"/>
    <n v="71"/>
    <n v="75"/>
    <n v="71"/>
    <n v="77"/>
    <n v="75"/>
    <n v="60"/>
    <n v="76"/>
    <n v="56"/>
    <n v="78"/>
    <n v="85"/>
    <n v="86"/>
    <n v="70"/>
    <n v="80"/>
    <n v="81"/>
    <n v="75"/>
    <n v="87"/>
    <n v="78"/>
    <n v="80"/>
    <n v="69"/>
    <n v="40"/>
    <n v="40"/>
    <n v="40"/>
    <n v="40"/>
    <n v="40"/>
    <n v="2"/>
    <n v="3"/>
    <n v="5"/>
    <n v="1"/>
  </r>
  <r>
    <n v="324"/>
    <s v="RICARDO PEREIRA"/>
    <x v="10"/>
    <x v="0"/>
    <x v="27"/>
    <x v="3"/>
    <s v="葡萄牙"/>
    <n v="175"/>
    <n v="70"/>
    <n v="26"/>
    <s v="右脚"/>
    <x v="11"/>
    <n v="31"/>
    <n v="90"/>
    <n v="74"/>
    <n v="78"/>
    <n v="80"/>
    <n v="79"/>
    <n v="78"/>
    <n v="79"/>
    <n v="64"/>
    <n v="64"/>
    <n v="55"/>
    <n v="75"/>
    <n v="84"/>
    <n v="84"/>
    <n v="70"/>
    <n v="71"/>
    <n v="68"/>
    <n v="74"/>
    <n v="84"/>
    <n v="78"/>
    <n v="79"/>
    <n v="72"/>
    <n v="40"/>
    <n v="40"/>
    <n v="40"/>
    <n v="40"/>
    <n v="40"/>
    <n v="2"/>
    <n v="3"/>
    <n v="7"/>
    <n v="2"/>
  </r>
  <r>
    <n v="325"/>
    <s v="PACO ALCÁCER"/>
    <x v="2"/>
    <x v="0"/>
    <x v="14"/>
    <x v="5"/>
    <s v="西班牙"/>
    <n v="175"/>
    <n v="71"/>
    <n v="26"/>
    <s v="右脚"/>
    <x v="11"/>
    <n v="31"/>
    <n v="90"/>
    <n v="87"/>
    <n v="80"/>
    <n v="79"/>
    <n v="77"/>
    <n v="73"/>
    <n v="70"/>
    <n v="85"/>
    <n v="78"/>
    <n v="79"/>
    <n v="81"/>
    <n v="70"/>
    <n v="80"/>
    <n v="80"/>
    <n v="82"/>
    <n v="69"/>
    <n v="79"/>
    <n v="73"/>
    <n v="53"/>
    <n v="54"/>
    <n v="59"/>
    <n v="40"/>
    <n v="40"/>
    <n v="40"/>
    <n v="40"/>
    <n v="40"/>
    <n v="3"/>
    <n v="3"/>
    <n v="6"/>
    <n v="1"/>
  </r>
  <r>
    <n v="326"/>
    <s v="ANDRÉ GOMES"/>
    <x v="6"/>
    <x v="2"/>
    <x v="23"/>
    <x v="3"/>
    <s v="葡萄牙"/>
    <n v="188"/>
    <n v="84"/>
    <n v="26"/>
    <s v="右脚"/>
    <x v="11"/>
    <n v="31"/>
    <n v="90"/>
    <n v="74"/>
    <n v="80"/>
    <n v="82"/>
    <n v="79"/>
    <n v="84"/>
    <n v="86"/>
    <n v="73"/>
    <n v="70"/>
    <n v="69"/>
    <n v="82"/>
    <n v="72"/>
    <n v="70"/>
    <n v="82"/>
    <n v="68"/>
    <n v="79"/>
    <n v="74"/>
    <n v="77"/>
    <n v="73"/>
    <n v="72"/>
    <n v="78"/>
    <n v="40"/>
    <n v="40"/>
    <n v="40"/>
    <n v="40"/>
    <n v="40"/>
    <n v="3"/>
    <n v="3"/>
    <n v="6"/>
    <n v="2"/>
  </r>
  <r>
    <n v="327"/>
    <s v="A. DOUCOURÉ"/>
    <x v="6"/>
    <x v="2"/>
    <x v="71"/>
    <x v="3"/>
    <s v="法国"/>
    <n v="184"/>
    <n v="75"/>
    <n v="26"/>
    <s v="右脚"/>
    <x v="11"/>
    <n v="31"/>
    <n v="90"/>
    <n v="75"/>
    <n v="81"/>
    <n v="80"/>
    <n v="75"/>
    <n v="83"/>
    <n v="77"/>
    <n v="74"/>
    <n v="68"/>
    <n v="62"/>
    <n v="61"/>
    <n v="77"/>
    <n v="74"/>
    <n v="78"/>
    <n v="73"/>
    <n v="85"/>
    <n v="72"/>
    <n v="87"/>
    <n v="81"/>
    <n v="85"/>
    <n v="81"/>
    <n v="40"/>
    <n v="40"/>
    <n v="40"/>
    <n v="40"/>
    <n v="40"/>
    <n v="2"/>
    <n v="2"/>
    <n v="6"/>
    <n v="3"/>
  </r>
  <r>
    <n v="328"/>
    <s v="W. BARRIOS"/>
    <x v="7"/>
    <x v="2"/>
    <x v="56"/>
    <x v="14"/>
    <s v="哥伦比亚"/>
    <n v="178"/>
    <n v="74"/>
    <n v="26"/>
    <s v="右脚"/>
    <x v="11"/>
    <n v="31"/>
    <n v="90"/>
    <n v="60"/>
    <n v="79"/>
    <n v="77"/>
    <n v="75"/>
    <n v="79"/>
    <n v="70"/>
    <n v="57"/>
    <n v="81"/>
    <n v="58"/>
    <n v="60"/>
    <n v="84"/>
    <n v="81"/>
    <n v="73"/>
    <n v="82"/>
    <n v="87"/>
    <n v="77"/>
    <n v="90"/>
    <n v="88"/>
    <n v="90"/>
    <n v="88"/>
    <n v="40"/>
    <n v="40"/>
    <n v="40"/>
    <n v="40"/>
    <n v="40"/>
    <n v="2"/>
    <n v="3"/>
    <n v="7"/>
    <n v="2"/>
  </r>
  <r>
    <n v="329"/>
    <s v="L. KURZAWA"/>
    <x v="8"/>
    <x v="2"/>
    <x v="2"/>
    <x v="2"/>
    <s v="法国"/>
    <n v="182"/>
    <n v="74"/>
    <n v="27"/>
    <s v="左脚"/>
    <x v="11"/>
    <n v="31"/>
    <n v="89"/>
    <n v="77"/>
    <n v="78"/>
    <n v="81"/>
    <n v="75"/>
    <n v="73"/>
    <n v="79"/>
    <n v="68"/>
    <n v="73"/>
    <n v="66"/>
    <n v="83"/>
    <n v="81"/>
    <n v="78"/>
    <n v="79"/>
    <n v="81"/>
    <n v="77"/>
    <n v="75"/>
    <n v="81"/>
    <n v="68"/>
    <n v="71"/>
    <n v="76"/>
    <n v="40"/>
    <n v="40"/>
    <n v="40"/>
    <n v="40"/>
    <n v="40"/>
    <n v="1"/>
    <n v="2"/>
    <n v="5"/>
    <n v="2"/>
  </r>
  <r>
    <n v="330"/>
    <s v="Y. CARRASCO"/>
    <x v="12"/>
    <x v="2"/>
    <x v="31"/>
    <x v="9"/>
    <s v="比利时"/>
    <n v="180"/>
    <n v="71"/>
    <n v="26"/>
    <s v="右脚"/>
    <x v="11"/>
    <n v="31"/>
    <n v="90"/>
    <n v="78"/>
    <n v="84"/>
    <n v="86"/>
    <n v="80"/>
    <n v="82"/>
    <n v="82"/>
    <n v="77"/>
    <n v="61"/>
    <n v="78"/>
    <n v="79"/>
    <n v="86"/>
    <n v="87"/>
    <n v="85"/>
    <n v="67"/>
    <n v="67"/>
    <n v="72"/>
    <n v="75"/>
    <n v="47"/>
    <n v="51"/>
    <n v="64"/>
    <n v="40"/>
    <n v="40"/>
    <n v="40"/>
    <n v="40"/>
    <n v="40"/>
    <n v="3"/>
    <n v="4"/>
    <n v="5"/>
    <n v="3"/>
  </r>
  <r>
    <n v="331"/>
    <s v="E. VIŠĆA"/>
    <x v="11"/>
    <x v="2"/>
    <x v="72"/>
    <x v="10"/>
    <s v="波黑"/>
    <n v="172"/>
    <n v="68"/>
    <n v="29"/>
    <s v="右脚"/>
    <x v="11"/>
    <n v="29"/>
    <n v="90"/>
    <n v="86"/>
    <n v="80"/>
    <n v="82"/>
    <n v="79"/>
    <n v="74"/>
    <n v="78"/>
    <n v="82"/>
    <n v="60"/>
    <n v="75"/>
    <n v="77"/>
    <n v="88"/>
    <n v="90"/>
    <n v="83"/>
    <n v="65"/>
    <n v="61"/>
    <n v="87"/>
    <n v="85"/>
    <n v="51"/>
    <n v="50"/>
    <n v="54"/>
    <n v="40"/>
    <n v="40"/>
    <n v="40"/>
    <n v="40"/>
    <n v="40"/>
    <n v="3"/>
    <n v="3"/>
    <n v="8"/>
    <n v="3"/>
  </r>
  <r>
    <n v="332"/>
    <s v="A. MILIK"/>
    <x v="2"/>
    <x v="0"/>
    <x v="12"/>
    <x v="0"/>
    <s v="波兰"/>
    <n v="186"/>
    <n v="78"/>
    <n v="25"/>
    <s v="左脚"/>
    <x v="11"/>
    <n v="34"/>
    <n v="91"/>
    <n v="86"/>
    <n v="80"/>
    <n v="73"/>
    <n v="67"/>
    <n v="72"/>
    <n v="63"/>
    <n v="86"/>
    <n v="85"/>
    <n v="85"/>
    <n v="74"/>
    <n v="77"/>
    <n v="74"/>
    <n v="85"/>
    <n v="75"/>
    <n v="85"/>
    <n v="76"/>
    <n v="78"/>
    <n v="51"/>
    <n v="52"/>
    <n v="49"/>
    <n v="40"/>
    <n v="40"/>
    <n v="40"/>
    <n v="40"/>
    <n v="40"/>
    <n v="2"/>
    <n v="2"/>
    <n v="5"/>
    <n v="2"/>
  </r>
  <r>
    <n v="333"/>
    <s v="GABRIEL BARBOSA"/>
    <x v="2"/>
    <x v="0"/>
    <x v="55"/>
    <x v="13"/>
    <s v="巴西"/>
    <n v="176"/>
    <n v="68"/>
    <n v="23"/>
    <s v="左脚"/>
    <x v="11"/>
    <n v="36"/>
    <n v="91"/>
    <n v="82"/>
    <n v="84"/>
    <n v="84"/>
    <n v="83"/>
    <n v="75"/>
    <n v="71"/>
    <n v="84"/>
    <n v="75"/>
    <n v="68"/>
    <n v="78"/>
    <n v="82"/>
    <n v="83"/>
    <n v="81"/>
    <n v="74"/>
    <n v="73"/>
    <n v="82"/>
    <n v="78"/>
    <n v="48"/>
    <n v="44"/>
    <n v="63"/>
    <n v="40"/>
    <n v="40"/>
    <n v="40"/>
    <n v="40"/>
    <n v="40"/>
    <n v="1"/>
    <n v="2"/>
    <n v="6"/>
    <n v="2"/>
  </r>
  <r>
    <n v="334"/>
    <s v="R. GUERREIRO"/>
    <x v="12"/>
    <x v="2"/>
    <x v="14"/>
    <x v="5"/>
    <s v="葡萄牙"/>
    <n v="170"/>
    <n v="71"/>
    <n v="26"/>
    <s v="左脚"/>
    <x v="11"/>
    <n v="31"/>
    <n v="90"/>
    <n v="77"/>
    <n v="80"/>
    <n v="85"/>
    <n v="89"/>
    <n v="80"/>
    <n v="86"/>
    <n v="70"/>
    <n v="50"/>
    <n v="82"/>
    <n v="82"/>
    <n v="78"/>
    <n v="83"/>
    <n v="80"/>
    <n v="70"/>
    <n v="64"/>
    <n v="82"/>
    <n v="81"/>
    <n v="68"/>
    <n v="72"/>
    <n v="70"/>
    <n v="40"/>
    <n v="40"/>
    <n v="40"/>
    <n v="40"/>
    <n v="40"/>
    <n v="2"/>
    <n v="2"/>
    <n v="6"/>
    <n v="1"/>
  </r>
  <r>
    <n v="335"/>
    <s v="M. SANSON"/>
    <x v="6"/>
    <x v="2"/>
    <x v="18"/>
    <x v="2"/>
    <s v="法国"/>
    <n v="180"/>
    <n v="73"/>
    <n v="25"/>
    <s v="右脚"/>
    <x v="11"/>
    <n v="34"/>
    <n v="90"/>
    <n v="75"/>
    <n v="82"/>
    <n v="79"/>
    <n v="78"/>
    <n v="84"/>
    <n v="83"/>
    <n v="75"/>
    <n v="63"/>
    <n v="72"/>
    <n v="74"/>
    <n v="77"/>
    <n v="79"/>
    <n v="74"/>
    <n v="68"/>
    <n v="71"/>
    <n v="82"/>
    <n v="81"/>
    <n v="75"/>
    <n v="72"/>
    <n v="71"/>
    <n v="40"/>
    <n v="40"/>
    <n v="40"/>
    <n v="40"/>
    <n v="40"/>
    <n v="3"/>
    <n v="3"/>
    <n v="7"/>
    <n v="2"/>
  </r>
  <r>
    <n v="336"/>
    <s v="G. RULLI"/>
    <x v="4"/>
    <x v="2"/>
    <x v="73"/>
    <x v="2"/>
    <s v="阿根廷"/>
    <n v="189"/>
    <n v="84"/>
    <n v="27"/>
    <s v="右脚"/>
    <x v="11"/>
    <n v="31"/>
    <n v="88"/>
    <n v="46"/>
    <n v="58"/>
    <n v="50"/>
    <n v="62"/>
    <n v="65"/>
    <n v="60"/>
    <n v="43"/>
    <n v="60"/>
    <n v="55"/>
    <n v="61"/>
    <n v="60"/>
    <n v="65"/>
    <n v="83"/>
    <n v="80"/>
    <n v="86"/>
    <n v="62"/>
    <n v="65"/>
    <n v="63"/>
    <n v="58"/>
    <n v="47"/>
    <n v="90"/>
    <n v="83"/>
    <n v="84"/>
    <n v="91"/>
    <n v="89"/>
    <n v="1"/>
    <n v="1"/>
    <n v="5"/>
    <n v="1"/>
  </r>
  <r>
    <n v="337"/>
    <s v="W. BENÍTEZ"/>
    <x v="4"/>
    <x v="0"/>
    <x v="74"/>
    <x v="2"/>
    <s v="阿根廷"/>
    <n v="191"/>
    <n v="91"/>
    <n v="26"/>
    <s v="右脚"/>
    <x v="11"/>
    <n v="31"/>
    <n v="88"/>
    <n v="43"/>
    <n v="60"/>
    <n v="54"/>
    <n v="48"/>
    <n v="61"/>
    <n v="65"/>
    <n v="47"/>
    <n v="70"/>
    <n v="58"/>
    <n v="57"/>
    <n v="66"/>
    <n v="67"/>
    <n v="80"/>
    <n v="82"/>
    <n v="88"/>
    <n v="63"/>
    <n v="72"/>
    <n v="57"/>
    <n v="55"/>
    <n v="52"/>
    <n v="88"/>
    <n v="85"/>
    <n v="86"/>
    <n v="90"/>
    <n v="87"/>
    <n v="2"/>
    <n v="2"/>
    <n v="6"/>
    <n v="3"/>
  </r>
  <r>
    <n v="338"/>
    <s v="Á. CORREA"/>
    <x v="1"/>
    <x v="2"/>
    <x v="8"/>
    <x v="1"/>
    <s v="阿根廷"/>
    <n v="171"/>
    <n v="68"/>
    <n v="24"/>
    <s v="右脚"/>
    <x v="11"/>
    <n v="35"/>
    <n v="91"/>
    <n v="79"/>
    <n v="85"/>
    <n v="86"/>
    <n v="83"/>
    <n v="76"/>
    <n v="73"/>
    <n v="79"/>
    <n v="60"/>
    <n v="64"/>
    <n v="79"/>
    <n v="83"/>
    <n v="88"/>
    <n v="75"/>
    <n v="57"/>
    <n v="60"/>
    <n v="82"/>
    <n v="79"/>
    <n v="52"/>
    <n v="52"/>
    <n v="78"/>
    <n v="40"/>
    <n v="40"/>
    <n v="40"/>
    <n v="40"/>
    <n v="40"/>
    <n v="3"/>
    <n v="4"/>
    <n v="5"/>
    <n v="3"/>
  </r>
  <r>
    <n v="339"/>
    <s v="R. DE PAUL"/>
    <x v="0"/>
    <x v="2"/>
    <x v="75"/>
    <x v="0"/>
    <s v="阿根廷"/>
    <n v="180"/>
    <n v="70"/>
    <n v="25"/>
    <s v="右脚"/>
    <x v="11"/>
    <n v="34"/>
    <n v="91"/>
    <n v="76"/>
    <n v="83"/>
    <n v="85"/>
    <n v="84"/>
    <n v="81"/>
    <n v="82"/>
    <n v="77"/>
    <n v="60"/>
    <n v="76"/>
    <n v="80"/>
    <n v="81"/>
    <n v="83"/>
    <n v="83"/>
    <n v="60"/>
    <n v="68"/>
    <n v="76"/>
    <n v="83"/>
    <n v="60"/>
    <n v="51"/>
    <n v="63"/>
    <n v="40"/>
    <n v="40"/>
    <n v="40"/>
    <n v="40"/>
    <n v="40"/>
    <n v="3"/>
    <n v="3"/>
    <n v="6"/>
    <n v="3"/>
  </r>
  <r>
    <n v="340"/>
    <s v="RAFA SILVA"/>
    <x v="0"/>
    <x v="2"/>
    <x v="67"/>
    <x v="7"/>
    <s v="葡萄牙"/>
    <n v="170"/>
    <n v="63"/>
    <n v="26"/>
    <s v="右脚"/>
    <x v="11"/>
    <n v="31"/>
    <n v="90"/>
    <n v="80"/>
    <n v="81"/>
    <n v="85"/>
    <n v="85"/>
    <n v="75"/>
    <n v="70"/>
    <n v="75"/>
    <n v="50"/>
    <n v="55"/>
    <n v="63"/>
    <n v="94"/>
    <n v="95"/>
    <n v="80"/>
    <n v="70"/>
    <n v="63"/>
    <n v="88"/>
    <n v="81"/>
    <n v="50"/>
    <n v="50"/>
    <n v="59"/>
    <n v="40"/>
    <n v="40"/>
    <n v="40"/>
    <n v="40"/>
    <n v="40"/>
    <n v="2"/>
    <n v="2"/>
    <n v="6"/>
    <n v="3"/>
  </r>
  <r>
    <n v="341"/>
    <s v="A.SAINT-MAXIMIN"/>
    <x v="1"/>
    <x v="0"/>
    <x v="76"/>
    <x v="3"/>
    <s v="法国"/>
    <n v="173"/>
    <n v="67"/>
    <n v="22"/>
    <s v="右脚"/>
    <x v="11"/>
    <n v="41"/>
    <n v="91"/>
    <n v="76"/>
    <n v="80"/>
    <n v="89"/>
    <n v="83"/>
    <n v="73"/>
    <n v="68"/>
    <n v="75"/>
    <n v="60"/>
    <n v="59"/>
    <n v="66"/>
    <n v="94"/>
    <n v="95"/>
    <n v="78"/>
    <n v="72"/>
    <n v="65"/>
    <n v="89"/>
    <n v="78"/>
    <n v="45"/>
    <n v="47"/>
    <n v="54"/>
    <n v="40"/>
    <n v="40"/>
    <n v="40"/>
    <n v="40"/>
    <n v="40"/>
    <n v="2"/>
    <n v="3"/>
    <n v="5"/>
    <n v="2"/>
  </r>
  <r>
    <n v="342"/>
    <s v="T. BAKAYOKO"/>
    <x v="7"/>
    <x v="2"/>
    <x v="37"/>
    <x v="2"/>
    <s v="法国"/>
    <n v="185"/>
    <n v="77"/>
    <n v="25"/>
    <s v="右脚"/>
    <x v="11"/>
    <n v="34"/>
    <n v="91"/>
    <n v="72"/>
    <n v="78"/>
    <n v="77"/>
    <n v="74"/>
    <n v="80"/>
    <n v="77"/>
    <n v="60"/>
    <n v="75"/>
    <n v="65"/>
    <n v="68"/>
    <n v="73"/>
    <n v="73"/>
    <n v="75"/>
    <n v="77"/>
    <n v="86"/>
    <n v="72"/>
    <n v="85"/>
    <n v="83"/>
    <n v="81"/>
    <n v="90"/>
    <n v="40"/>
    <n v="40"/>
    <n v="40"/>
    <n v="40"/>
    <n v="40"/>
    <n v="2"/>
    <n v="2"/>
    <n v="6"/>
    <n v="2"/>
  </r>
  <r>
    <n v="343"/>
    <s v="WILLIAM"/>
    <x v="7"/>
    <x v="2"/>
    <x v="24"/>
    <x v="1"/>
    <s v="葡萄牙"/>
    <n v="187"/>
    <n v="79"/>
    <n v="27"/>
    <s v="右脚"/>
    <x v="11"/>
    <n v="31"/>
    <n v="90"/>
    <n v="69"/>
    <n v="82"/>
    <n v="79"/>
    <n v="80"/>
    <n v="84"/>
    <n v="86"/>
    <n v="59"/>
    <n v="73"/>
    <n v="60"/>
    <n v="79"/>
    <n v="58"/>
    <n v="50"/>
    <n v="71"/>
    <n v="68"/>
    <n v="90"/>
    <n v="56"/>
    <n v="84"/>
    <n v="80"/>
    <n v="82"/>
    <n v="76"/>
    <n v="40"/>
    <n v="40"/>
    <n v="40"/>
    <n v="40"/>
    <n v="40"/>
    <n v="2"/>
    <n v="3"/>
    <n v="5"/>
    <n v="2"/>
  </r>
  <r>
    <n v="344"/>
    <s v="A. REBIĆ"/>
    <x v="9"/>
    <x v="2"/>
    <x v="22"/>
    <x v="0"/>
    <s v="克罗地亚"/>
    <n v="185"/>
    <n v="78"/>
    <n v="26"/>
    <s v="右脚"/>
    <x v="11"/>
    <n v="31"/>
    <n v="89"/>
    <n v="82"/>
    <n v="78"/>
    <n v="83"/>
    <n v="74"/>
    <n v="71"/>
    <n v="64"/>
    <n v="79"/>
    <n v="77"/>
    <n v="63"/>
    <n v="69"/>
    <n v="88"/>
    <n v="85"/>
    <n v="79"/>
    <n v="82"/>
    <n v="83"/>
    <n v="83"/>
    <n v="81"/>
    <n v="56"/>
    <n v="60"/>
    <n v="77"/>
    <n v="40"/>
    <n v="40"/>
    <n v="40"/>
    <n v="40"/>
    <n v="40"/>
    <n v="2"/>
    <n v="3"/>
    <n v="5"/>
    <n v="1"/>
  </r>
  <r>
    <n v="345"/>
    <s v="T. STRAKOSHA"/>
    <x v="4"/>
    <x v="2"/>
    <x v="16"/>
    <x v="0"/>
    <s v="阿尔巴尼亚"/>
    <n v="186"/>
    <n v="80"/>
    <n v="24"/>
    <s v="右脚"/>
    <x v="11"/>
    <n v="35"/>
    <n v="89"/>
    <n v="40"/>
    <n v="55"/>
    <n v="45"/>
    <n v="50"/>
    <n v="56"/>
    <n v="55"/>
    <n v="48"/>
    <n v="70"/>
    <n v="55"/>
    <n v="50"/>
    <n v="66"/>
    <n v="65"/>
    <n v="78"/>
    <n v="84"/>
    <n v="82"/>
    <n v="68"/>
    <n v="62"/>
    <n v="49"/>
    <n v="47"/>
    <n v="50"/>
    <n v="89"/>
    <n v="87"/>
    <n v="84"/>
    <n v="89"/>
    <n v="89"/>
    <n v="2"/>
    <n v="2"/>
    <n v="5"/>
    <n v="3"/>
  </r>
  <r>
    <n v="346"/>
    <s v="PAU LÓPEZ"/>
    <x v="4"/>
    <x v="0"/>
    <x v="15"/>
    <x v="0"/>
    <s v="西班牙"/>
    <n v="189"/>
    <n v="77"/>
    <n v="25"/>
    <s v="左脚"/>
    <x v="11"/>
    <n v="34"/>
    <n v="88"/>
    <n v="52"/>
    <n v="62"/>
    <n v="54"/>
    <n v="56"/>
    <n v="68"/>
    <n v="65"/>
    <n v="49"/>
    <n v="60"/>
    <n v="55"/>
    <n v="64"/>
    <n v="56"/>
    <n v="52"/>
    <n v="61"/>
    <n v="78"/>
    <n v="80"/>
    <n v="59"/>
    <n v="69"/>
    <n v="49"/>
    <n v="50"/>
    <n v="64"/>
    <n v="90"/>
    <n v="89"/>
    <n v="87"/>
    <n v="91"/>
    <n v="84"/>
    <n v="2"/>
    <n v="2"/>
    <n v="5"/>
    <n v="2"/>
  </r>
  <r>
    <n v="347"/>
    <s v="J. LINGARD"/>
    <x v="11"/>
    <x v="2"/>
    <x v="7"/>
    <x v="3"/>
    <s v="英格兰"/>
    <n v="175"/>
    <n v="62"/>
    <n v="27"/>
    <s v="右脚"/>
    <x v="11"/>
    <n v="31"/>
    <n v="90"/>
    <n v="82"/>
    <n v="83"/>
    <n v="83"/>
    <n v="85"/>
    <n v="80"/>
    <n v="75"/>
    <n v="77"/>
    <n v="65"/>
    <n v="68"/>
    <n v="78"/>
    <n v="81"/>
    <n v="85"/>
    <n v="79"/>
    <n v="70"/>
    <n v="65"/>
    <n v="82"/>
    <n v="86"/>
    <n v="65"/>
    <n v="62"/>
    <n v="75"/>
    <n v="40"/>
    <n v="40"/>
    <n v="40"/>
    <n v="40"/>
    <n v="40"/>
    <n v="2"/>
    <n v="2"/>
    <n v="5"/>
    <n v="2"/>
  </r>
  <r>
    <n v="348"/>
    <s v="K. VOLLAND"/>
    <x v="2"/>
    <x v="2"/>
    <x v="58"/>
    <x v="4"/>
    <s v="德国"/>
    <n v="179"/>
    <n v="81"/>
    <n v="27"/>
    <s v="左脚"/>
    <x v="11"/>
    <n v="31"/>
    <n v="89"/>
    <n v="81"/>
    <n v="82"/>
    <n v="82"/>
    <n v="80"/>
    <n v="78"/>
    <n v="70"/>
    <n v="81"/>
    <n v="60"/>
    <n v="68"/>
    <n v="77"/>
    <n v="80"/>
    <n v="84"/>
    <n v="88"/>
    <n v="62"/>
    <n v="76"/>
    <n v="84"/>
    <n v="87"/>
    <n v="55"/>
    <n v="58"/>
    <n v="64"/>
    <n v="40"/>
    <n v="40"/>
    <n v="40"/>
    <n v="40"/>
    <n v="40"/>
    <n v="2"/>
    <n v="3"/>
    <n v="6"/>
    <n v="2"/>
  </r>
  <r>
    <n v="349"/>
    <s v="T. HAZARD"/>
    <x v="1"/>
    <x v="0"/>
    <x v="14"/>
    <x v="5"/>
    <s v="比利时"/>
    <n v="174"/>
    <n v="69"/>
    <n v="26"/>
    <s v="右脚"/>
    <x v="11"/>
    <n v="31"/>
    <n v="90"/>
    <n v="82"/>
    <n v="83"/>
    <n v="84"/>
    <n v="82"/>
    <n v="79"/>
    <n v="76"/>
    <n v="76"/>
    <n v="61"/>
    <n v="77"/>
    <n v="84"/>
    <n v="81"/>
    <n v="85"/>
    <n v="78"/>
    <n v="70"/>
    <n v="63"/>
    <n v="83"/>
    <n v="79"/>
    <n v="52"/>
    <n v="55"/>
    <n v="61"/>
    <n v="40"/>
    <n v="40"/>
    <n v="40"/>
    <n v="40"/>
    <n v="40"/>
    <n v="2"/>
    <n v="3"/>
    <n v="6"/>
    <n v="2"/>
  </r>
  <r>
    <n v="350"/>
    <s v="A. IZZO"/>
    <x v="3"/>
    <x v="2"/>
    <x v="39"/>
    <x v="0"/>
    <s v="意大利"/>
    <n v="183"/>
    <n v="78"/>
    <n v="27"/>
    <s v="右脚"/>
    <x v="11"/>
    <n v="31"/>
    <n v="89"/>
    <n v="63"/>
    <n v="71"/>
    <n v="67"/>
    <n v="63"/>
    <n v="73"/>
    <n v="75"/>
    <n v="63"/>
    <n v="84"/>
    <n v="55"/>
    <n v="62"/>
    <n v="77"/>
    <n v="76"/>
    <n v="71"/>
    <n v="88"/>
    <n v="83"/>
    <n v="68"/>
    <n v="80"/>
    <n v="86"/>
    <n v="84"/>
    <n v="84"/>
    <n v="40"/>
    <n v="40"/>
    <n v="40"/>
    <n v="40"/>
    <n v="40"/>
    <n v="2"/>
    <n v="2"/>
    <n v="6"/>
    <n v="3"/>
  </r>
  <r>
    <n v="351"/>
    <s v="H. ÇALHANOĞLU"/>
    <x v="0"/>
    <x v="0"/>
    <x v="22"/>
    <x v="0"/>
    <s v="土耳其"/>
    <n v="178"/>
    <n v="76"/>
    <n v="25"/>
    <s v="右脚"/>
    <x v="11"/>
    <n v="34"/>
    <n v="90"/>
    <n v="76"/>
    <n v="87"/>
    <n v="86"/>
    <n v="90"/>
    <n v="82"/>
    <n v="84"/>
    <n v="75"/>
    <n v="60"/>
    <n v="92"/>
    <n v="90"/>
    <n v="72"/>
    <n v="76"/>
    <n v="85"/>
    <n v="66"/>
    <n v="64"/>
    <n v="76"/>
    <n v="78"/>
    <n v="56"/>
    <n v="54"/>
    <n v="60"/>
    <n v="40"/>
    <n v="40"/>
    <n v="40"/>
    <n v="40"/>
    <n v="40"/>
    <n v="3"/>
    <n v="3"/>
    <n v="5"/>
    <n v="2"/>
  </r>
  <r>
    <n v="352"/>
    <s v="MARLOS"/>
    <x v="1"/>
    <x v="2"/>
    <x v="65"/>
    <x v="4"/>
    <s v="乌克兰"/>
    <n v="173"/>
    <n v="69"/>
    <n v="31"/>
    <s v="左脚"/>
    <x v="11"/>
    <n v="28"/>
    <n v="90"/>
    <n v="77"/>
    <n v="88"/>
    <n v="87"/>
    <n v="85"/>
    <n v="83"/>
    <n v="75"/>
    <n v="73"/>
    <n v="60"/>
    <n v="77"/>
    <n v="83"/>
    <n v="83"/>
    <n v="86"/>
    <n v="80"/>
    <n v="66"/>
    <n v="66"/>
    <n v="85"/>
    <n v="78"/>
    <n v="52"/>
    <n v="51"/>
    <n v="57"/>
    <n v="40"/>
    <n v="40"/>
    <n v="40"/>
    <n v="40"/>
    <n v="40"/>
    <n v="1"/>
    <n v="2"/>
    <n v="6"/>
    <n v="2"/>
  </r>
  <r>
    <n v="353"/>
    <s v="J. GOMEZ"/>
    <x v="3"/>
    <x v="0"/>
    <x v="5"/>
    <x v="3"/>
    <s v="英格兰"/>
    <n v="188"/>
    <n v="77"/>
    <n v="22"/>
    <s v="右脚"/>
    <x v="11"/>
    <n v="41"/>
    <n v="92"/>
    <n v="66"/>
    <n v="76"/>
    <n v="75"/>
    <n v="77"/>
    <n v="77"/>
    <n v="76"/>
    <n v="57"/>
    <n v="80"/>
    <n v="59"/>
    <n v="63"/>
    <n v="85"/>
    <n v="83"/>
    <n v="76"/>
    <n v="79"/>
    <n v="83"/>
    <n v="78"/>
    <n v="80"/>
    <n v="86"/>
    <n v="85"/>
    <n v="81"/>
    <n v="40"/>
    <n v="40"/>
    <n v="40"/>
    <n v="40"/>
    <n v="40"/>
    <n v="2"/>
    <n v="2"/>
    <n v="5"/>
    <n v="1"/>
  </r>
  <r>
    <n v="354"/>
    <s v="R. BENTANCUR"/>
    <x v="6"/>
    <x v="2"/>
    <x v="0"/>
    <x v="0"/>
    <s v="乌拉圭"/>
    <n v="187"/>
    <n v="72"/>
    <n v="22"/>
    <s v="右脚"/>
    <x v="11"/>
    <n v="41"/>
    <n v="92"/>
    <n v="73"/>
    <n v="81"/>
    <n v="80"/>
    <n v="82"/>
    <n v="83"/>
    <n v="79"/>
    <n v="67"/>
    <n v="72"/>
    <n v="71"/>
    <n v="73"/>
    <n v="77"/>
    <n v="74"/>
    <n v="78"/>
    <n v="73"/>
    <n v="81"/>
    <n v="77"/>
    <n v="83"/>
    <n v="74"/>
    <n v="76"/>
    <n v="82"/>
    <n v="40"/>
    <n v="40"/>
    <n v="40"/>
    <n v="40"/>
    <n v="40"/>
    <n v="2"/>
    <n v="3"/>
    <n v="6"/>
    <n v="2"/>
  </r>
  <r>
    <n v="355"/>
    <s v="D. CALIGIURI"/>
    <x v="11"/>
    <x v="0"/>
    <x v="68"/>
    <x v="4"/>
    <s v="意大利"/>
    <n v="182"/>
    <n v="79"/>
    <n v="31"/>
    <s v="右脚"/>
    <x v="11"/>
    <n v="28"/>
    <n v="89"/>
    <n v="77"/>
    <n v="80"/>
    <n v="80"/>
    <n v="81"/>
    <n v="75"/>
    <n v="79"/>
    <n v="74"/>
    <n v="66"/>
    <n v="79"/>
    <n v="82"/>
    <n v="82"/>
    <n v="84"/>
    <n v="83"/>
    <n v="72"/>
    <n v="75"/>
    <n v="78"/>
    <n v="84"/>
    <n v="60"/>
    <n v="70"/>
    <n v="75"/>
    <n v="40"/>
    <n v="40"/>
    <n v="40"/>
    <n v="40"/>
    <n v="40"/>
    <n v="3"/>
    <n v="3"/>
    <n v="6"/>
    <n v="3"/>
  </r>
  <r>
    <n v="356"/>
    <s v="F. MENDY"/>
    <x v="8"/>
    <x v="0"/>
    <x v="4"/>
    <x v="1"/>
    <s v="法国"/>
    <n v="178"/>
    <n v="73"/>
    <n v="24"/>
    <s v="左脚"/>
    <x v="11"/>
    <n v="35"/>
    <n v="90"/>
    <n v="61"/>
    <n v="72"/>
    <n v="77"/>
    <n v="69"/>
    <n v="75"/>
    <n v="73"/>
    <n v="57"/>
    <n v="67"/>
    <n v="63"/>
    <n v="82"/>
    <n v="90"/>
    <n v="89"/>
    <n v="78"/>
    <n v="77"/>
    <n v="75"/>
    <n v="81"/>
    <n v="83"/>
    <n v="75"/>
    <n v="73"/>
    <n v="76"/>
    <n v="40"/>
    <n v="40"/>
    <n v="40"/>
    <n v="40"/>
    <n v="40"/>
    <n v="3"/>
    <n v="2"/>
    <n v="3"/>
    <n v="2"/>
  </r>
  <r>
    <n v="357"/>
    <s v="D. VAN DE BEEK"/>
    <x v="5"/>
    <x v="0"/>
    <x v="21"/>
    <x v="6"/>
    <s v="荷兰"/>
    <n v="181"/>
    <n v="76"/>
    <n v="22"/>
    <s v="右脚"/>
    <x v="11"/>
    <n v="41"/>
    <n v="91"/>
    <n v="80"/>
    <n v="82"/>
    <n v="80"/>
    <n v="84"/>
    <n v="77"/>
    <n v="73"/>
    <n v="81"/>
    <n v="70"/>
    <n v="65"/>
    <n v="74"/>
    <n v="78"/>
    <n v="76"/>
    <n v="82"/>
    <n v="74"/>
    <n v="80"/>
    <n v="76"/>
    <n v="84"/>
    <n v="69"/>
    <n v="73"/>
    <n v="80"/>
    <n v="40"/>
    <n v="40"/>
    <n v="40"/>
    <n v="40"/>
    <n v="40"/>
    <n v="2"/>
    <n v="2"/>
    <n v="5"/>
    <n v="2"/>
  </r>
  <r>
    <n v="358"/>
    <s v="FABIÁN RUIZ"/>
    <x v="6"/>
    <x v="2"/>
    <x v="12"/>
    <x v="0"/>
    <s v="西班牙"/>
    <n v="189"/>
    <n v="70"/>
    <n v="23"/>
    <s v="左脚"/>
    <x v="11"/>
    <n v="36"/>
    <n v="91"/>
    <n v="79"/>
    <n v="84"/>
    <n v="83"/>
    <n v="76"/>
    <n v="84"/>
    <n v="81"/>
    <n v="79"/>
    <n v="73"/>
    <n v="65"/>
    <n v="82"/>
    <n v="74"/>
    <n v="71"/>
    <n v="82"/>
    <n v="64"/>
    <n v="80"/>
    <n v="81"/>
    <n v="79"/>
    <n v="70"/>
    <n v="77"/>
    <n v="72"/>
    <n v="40"/>
    <n v="40"/>
    <n v="40"/>
    <n v="40"/>
    <n v="40"/>
    <n v="2"/>
    <n v="2"/>
    <n v="6"/>
    <n v="3"/>
  </r>
  <r>
    <n v="359"/>
    <s v="L. MARTÍNEZ"/>
    <x v="2"/>
    <x v="0"/>
    <x v="13"/>
    <x v="0"/>
    <s v="阿根廷"/>
    <n v="174"/>
    <n v="79"/>
    <n v="22"/>
    <s v="右脚"/>
    <x v="11"/>
    <n v="41"/>
    <n v="91"/>
    <n v="80"/>
    <n v="82"/>
    <n v="80"/>
    <n v="81"/>
    <n v="70"/>
    <n v="67"/>
    <n v="81"/>
    <n v="80"/>
    <n v="70"/>
    <n v="79"/>
    <n v="83"/>
    <n v="85"/>
    <n v="82"/>
    <n v="81"/>
    <n v="69"/>
    <n v="82"/>
    <n v="79"/>
    <n v="43"/>
    <n v="50"/>
    <n v="83"/>
    <n v="40"/>
    <n v="40"/>
    <n v="40"/>
    <n v="40"/>
    <n v="40"/>
    <n v="3"/>
    <n v="3"/>
    <n v="6"/>
    <n v="2"/>
  </r>
  <r>
    <n v="360"/>
    <s v="NÉLSON SEMEDO"/>
    <x v="10"/>
    <x v="2"/>
    <x v="1"/>
    <x v="1"/>
    <s v="葡萄牙"/>
    <n v="177"/>
    <n v="67"/>
    <n v="26"/>
    <s v="右脚"/>
    <x v="11"/>
    <n v="31"/>
    <n v="91"/>
    <n v="75"/>
    <n v="82"/>
    <n v="83"/>
    <n v="79"/>
    <n v="72"/>
    <n v="70"/>
    <n v="62"/>
    <n v="62"/>
    <n v="59"/>
    <n v="66"/>
    <n v="90"/>
    <n v="90"/>
    <n v="70"/>
    <n v="76"/>
    <n v="70"/>
    <n v="80"/>
    <n v="84"/>
    <n v="70"/>
    <n v="74"/>
    <n v="77"/>
    <n v="40"/>
    <n v="40"/>
    <n v="40"/>
    <n v="40"/>
    <n v="40"/>
    <n v="2"/>
    <n v="3"/>
    <n v="5"/>
    <n v="2"/>
  </r>
  <r>
    <n v="361"/>
    <s v="RÚBEN DIAS"/>
    <x v="3"/>
    <x v="0"/>
    <x v="67"/>
    <x v="7"/>
    <s v="葡萄牙"/>
    <n v="187"/>
    <n v="70"/>
    <n v="22"/>
    <s v="右脚"/>
    <x v="11"/>
    <n v="41"/>
    <n v="91"/>
    <n v="61"/>
    <n v="75"/>
    <n v="70"/>
    <n v="65"/>
    <n v="76"/>
    <n v="73"/>
    <n v="54"/>
    <n v="84"/>
    <n v="56"/>
    <n v="55"/>
    <n v="77"/>
    <n v="77"/>
    <n v="75"/>
    <n v="85"/>
    <n v="85"/>
    <n v="66"/>
    <n v="82"/>
    <n v="82"/>
    <n v="83"/>
    <n v="90"/>
    <n v="40"/>
    <n v="40"/>
    <n v="40"/>
    <n v="40"/>
    <n v="40"/>
    <n v="3"/>
    <n v="3"/>
    <n v="7"/>
    <n v="3"/>
  </r>
  <r>
    <n v="362"/>
    <s v="D. DUMFRIES"/>
    <x v="10"/>
    <x v="0"/>
    <x v="46"/>
    <x v="6"/>
    <s v="荷兰"/>
    <n v="189"/>
    <n v="80"/>
    <n v="23"/>
    <s v="右脚"/>
    <x v="11"/>
    <n v="36"/>
    <n v="91"/>
    <n v="67"/>
    <n v="72"/>
    <n v="74"/>
    <n v="71"/>
    <n v="76"/>
    <n v="81"/>
    <n v="64"/>
    <n v="79"/>
    <n v="55"/>
    <n v="62"/>
    <n v="85"/>
    <n v="83"/>
    <n v="77"/>
    <n v="83"/>
    <n v="88"/>
    <n v="65"/>
    <n v="87"/>
    <n v="67"/>
    <n v="77"/>
    <n v="79"/>
    <n v="40"/>
    <n v="40"/>
    <n v="40"/>
    <n v="40"/>
    <n v="40"/>
    <n v="2"/>
    <n v="3"/>
    <n v="6"/>
    <n v="3"/>
  </r>
  <r>
    <n v="363"/>
    <s v="T. KEHRER"/>
    <x v="3"/>
    <x v="0"/>
    <x v="2"/>
    <x v="2"/>
    <s v="德国"/>
    <n v="186"/>
    <n v="72"/>
    <n v="23"/>
    <s v="右脚"/>
    <x v="11"/>
    <n v="36"/>
    <n v="90"/>
    <n v="66"/>
    <n v="72"/>
    <n v="73"/>
    <n v="69"/>
    <n v="76"/>
    <n v="77"/>
    <n v="60"/>
    <n v="83"/>
    <n v="57"/>
    <n v="67"/>
    <n v="80"/>
    <n v="77"/>
    <n v="72"/>
    <n v="84"/>
    <n v="84"/>
    <n v="70"/>
    <n v="82"/>
    <n v="81"/>
    <n v="84"/>
    <n v="79"/>
    <n v="40"/>
    <n v="40"/>
    <n v="40"/>
    <n v="40"/>
    <n v="40"/>
    <n v="2"/>
    <n v="2"/>
    <n v="5"/>
    <n v="3"/>
  </r>
  <r>
    <n v="364"/>
    <s v="K. HAVERTZ"/>
    <x v="5"/>
    <x v="2"/>
    <x v="58"/>
    <x v="4"/>
    <s v="德国"/>
    <n v="188"/>
    <n v="82"/>
    <n v="20"/>
    <s v="左脚"/>
    <x v="11"/>
    <n v="49"/>
    <n v="93"/>
    <n v="77"/>
    <n v="85"/>
    <n v="84"/>
    <n v="80"/>
    <n v="81"/>
    <n v="76"/>
    <n v="74"/>
    <n v="78"/>
    <n v="72"/>
    <n v="76"/>
    <n v="87"/>
    <n v="81"/>
    <n v="76"/>
    <n v="72"/>
    <n v="75"/>
    <n v="74"/>
    <n v="76"/>
    <n v="57"/>
    <n v="54"/>
    <n v="59"/>
    <n v="40"/>
    <n v="40"/>
    <n v="40"/>
    <n v="40"/>
    <n v="40"/>
    <n v="2"/>
    <n v="4"/>
    <n v="5"/>
    <n v="2"/>
  </r>
  <r>
    <n v="365"/>
    <s v="W. NDIDI"/>
    <x v="7"/>
    <x v="2"/>
    <x v="27"/>
    <x v="3"/>
    <s v="尼日利亚"/>
    <n v="183"/>
    <n v="74"/>
    <n v="23"/>
    <s v="右脚"/>
    <x v="11"/>
    <n v="36"/>
    <n v="90"/>
    <n v="69"/>
    <n v="78"/>
    <n v="74"/>
    <n v="75"/>
    <n v="77"/>
    <n v="72"/>
    <n v="65"/>
    <n v="76"/>
    <n v="65"/>
    <n v="64"/>
    <n v="75"/>
    <n v="75"/>
    <n v="81"/>
    <n v="85"/>
    <n v="80"/>
    <n v="72"/>
    <n v="88"/>
    <n v="84"/>
    <n v="85"/>
    <n v="85"/>
    <n v="40"/>
    <n v="40"/>
    <n v="40"/>
    <n v="40"/>
    <n v="40"/>
    <n v="2"/>
    <n v="3"/>
    <n v="7"/>
    <n v="2"/>
  </r>
  <r>
    <n v="366"/>
    <s v="L. BAILEY"/>
    <x v="0"/>
    <x v="2"/>
    <x v="58"/>
    <x v="4"/>
    <s v="牙买加"/>
    <n v="180"/>
    <n v="75"/>
    <n v="22"/>
    <s v="左脚"/>
    <x v="11"/>
    <n v="41"/>
    <n v="91"/>
    <n v="72"/>
    <n v="79"/>
    <n v="85"/>
    <n v="82"/>
    <n v="75"/>
    <n v="72"/>
    <n v="75"/>
    <n v="60"/>
    <n v="74"/>
    <n v="78"/>
    <n v="92"/>
    <n v="94"/>
    <n v="83"/>
    <n v="77"/>
    <n v="70"/>
    <n v="84"/>
    <n v="75"/>
    <n v="51"/>
    <n v="54"/>
    <n v="59"/>
    <n v="40"/>
    <n v="40"/>
    <n v="40"/>
    <n v="40"/>
    <n v="40"/>
    <n v="2"/>
    <n v="3"/>
    <n v="4"/>
    <n v="2"/>
  </r>
  <r>
    <n v="367"/>
    <s v="W. ORBAN"/>
    <x v="3"/>
    <x v="0"/>
    <x v="14"/>
    <x v="5"/>
    <s v="匈牙利"/>
    <n v="186"/>
    <n v="83"/>
    <n v="27"/>
    <s v="右脚"/>
    <x v="11"/>
    <n v="31"/>
    <n v="89"/>
    <n v="60"/>
    <n v="70"/>
    <n v="59"/>
    <n v="65"/>
    <n v="72"/>
    <n v="68"/>
    <n v="60"/>
    <n v="87"/>
    <n v="59"/>
    <n v="61"/>
    <n v="74"/>
    <n v="72"/>
    <n v="80"/>
    <n v="84"/>
    <n v="84"/>
    <n v="69"/>
    <n v="82"/>
    <n v="86"/>
    <n v="86"/>
    <n v="82"/>
    <n v="40"/>
    <n v="40"/>
    <n v="40"/>
    <n v="40"/>
    <n v="40"/>
    <n v="2"/>
    <n v="2"/>
    <n v="6"/>
    <n v="1"/>
  </r>
  <r>
    <n v="368"/>
    <s v="J. SANCHO"/>
    <x v="1"/>
    <x v="0"/>
    <x v="14"/>
    <x v="5"/>
    <s v="英格兰"/>
    <n v="180"/>
    <n v="76"/>
    <n v="19"/>
    <s v="右脚"/>
    <x v="11"/>
    <n v="52"/>
    <n v="94"/>
    <n v="75"/>
    <n v="85"/>
    <n v="88"/>
    <n v="89"/>
    <n v="78"/>
    <n v="71"/>
    <n v="73"/>
    <n v="60"/>
    <n v="69"/>
    <n v="79"/>
    <n v="90"/>
    <n v="93"/>
    <n v="74"/>
    <n v="68"/>
    <n v="61"/>
    <n v="86"/>
    <n v="74"/>
    <n v="51"/>
    <n v="50"/>
    <n v="53"/>
    <n v="40"/>
    <n v="40"/>
    <n v="40"/>
    <n v="40"/>
    <n v="40"/>
    <n v="1"/>
    <n v="2"/>
    <n v="5"/>
    <n v="2"/>
  </r>
  <r>
    <n v="369"/>
    <s v="K. DEMIRBAY"/>
    <x v="6"/>
    <x v="2"/>
    <x v="58"/>
    <x v="4"/>
    <s v="德国"/>
    <n v="182"/>
    <n v="72"/>
    <n v="26"/>
    <s v="左脚"/>
    <x v="11"/>
    <n v="31"/>
    <n v="90"/>
    <n v="70"/>
    <n v="83"/>
    <n v="80"/>
    <n v="84"/>
    <n v="84"/>
    <n v="82"/>
    <n v="73"/>
    <n v="62"/>
    <n v="86"/>
    <n v="88"/>
    <n v="76"/>
    <n v="79"/>
    <n v="87"/>
    <n v="69"/>
    <n v="68"/>
    <n v="77"/>
    <n v="83"/>
    <n v="63"/>
    <n v="68"/>
    <n v="73"/>
    <n v="40"/>
    <n v="40"/>
    <n v="40"/>
    <n v="40"/>
    <n v="40"/>
    <n v="1"/>
    <n v="2"/>
    <n v="6"/>
    <n v="1"/>
  </r>
  <r>
    <n v="370"/>
    <s v="S. GIOVINCO"/>
    <x v="9"/>
    <x v="0"/>
    <x v="77"/>
    <x v="15"/>
    <s v="意大利"/>
    <n v="164"/>
    <n v="61"/>
    <n v="32"/>
    <s v="右脚"/>
    <x v="11"/>
    <n v="27"/>
    <n v="89"/>
    <n v="81"/>
    <n v="84"/>
    <n v="84"/>
    <n v="85"/>
    <n v="77"/>
    <n v="80"/>
    <n v="82"/>
    <n v="62"/>
    <n v="81"/>
    <n v="84"/>
    <n v="78"/>
    <n v="84"/>
    <n v="79"/>
    <n v="72"/>
    <n v="68"/>
    <n v="81"/>
    <n v="78"/>
    <n v="43"/>
    <n v="41"/>
    <n v="64"/>
    <n v="40"/>
    <n v="40"/>
    <n v="40"/>
    <n v="40"/>
    <n v="40"/>
    <n v="2"/>
    <n v="3"/>
    <n v="6"/>
    <n v="2"/>
  </r>
  <r>
    <n v="371"/>
    <s v="GIULIANO"/>
    <x v="5"/>
    <x v="0"/>
    <x v="78"/>
    <x v="15"/>
    <s v="巴西"/>
    <n v="172"/>
    <n v="68"/>
    <n v="29"/>
    <s v="右脚"/>
    <x v="11"/>
    <n v="29"/>
    <n v="89"/>
    <n v="78"/>
    <n v="84"/>
    <n v="83"/>
    <n v="82"/>
    <n v="82"/>
    <n v="71"/>
    <n v="78"/>
    <n v="65"/>
    <n v="73"/>
    <n v="78"/>
    <n v="81"/>
    <n v="85"/>
    <n v="78"/>
    <n v="64"/>
    <n v="72"/>
    <n v="85"/>
    <n v="80"/>
    <n v="56"/>
    <n v="55"/>
    <n v="64"/>
    <n v="40"/>
    <n v="40"/>
    <n v="40"/>
    <n v="40"/>
    <n v="40"/>
    <n v="3"/>
    <n v="3"/>
    <n v="7"/>
    <n v="3"/>
  </r>
  <r>
    <n v="372"/>
    <s v="E. BELÖZOĞLU"/>
    <x v="6"/>
    <x v="0"/>
    <x v="69"/>
    <x v="10"/>
    <s v="土耳其"/>
    <n v="170"/>
    <n v="66"/>
    <n v="39"/>
    <s v="左脚"/>
    <x v="12"/>
    <n v="16"/>
    <n v="86"/>
    <n v="52"/>
    <n v="91"/>
    <n v="80"/>
    <n v="90"/>
    <n v="88"/>
    <n v="92"/>
    <n v="70"/>
    <n v="61"/>
    <n v="87"/>
    <n v="89"/>
    <n v="60"/>
    <n v="63"/>
    <n v="85"/>
    <n v="65"/>
    <n v="63"/>
    <n v="80"/>
    <n v="65"/>
    <n v="60"/>
    <n v="77"/>
    <n v="91"/>
    <n v="40"/>
    <n v="40"/>
    <n v="40"/>
    <n v="40"/>
    <n v="40"/>
    <n v="1"/>
    <n v="3"/>
    <n v="7"/>
    <n v="1"/>
  </r>
  <r>
    <n v="373"/>
    <s v="R. QUARESMA"/>
    <x v="1"/>
    <x v="2"/>
    <x v="79"/>
    <x v="10"/>
    <s v="葡萄牙"/>
    <n v="175"/>
    <n v="67"/>
    <n v="36"/>
    <s v="右脚"/>
    <x v="12"/>
    <n v="21"/>
    <n v="88"/>
    <n v="71"/>
    <n v="91"/>
    <n v="90"/>
    <n v="88"/>
    <n v="80"/>
    <n v="92"/>
    <n v="68"/>
    <n v="61"/>
    <n v="78"/>
    <n v="92"/>
    <n v="75"/>
    <n v="81"/>
    <n v="82"/>
    <n v="63"/>
    <n v="62"/>
    <n v="80"/>
    <n v="72"/>
    <n v="43"/>
    <n v="47"/>
    <n v="76"/>
    <n v="40"/>
    <n v="40"/>
    <n v="40"/>
    <n v="40"/>
    <n v="40"/>
    <n v="1"/>
    <n v="3"/>
    <n v="6"/>
    <n v="2"/>
  </r>
  <r>
    <n v="374"/>
    <s v="J. FARFÁN"/>
    <x v="1"/>
    <x v="0"/>
    <x v="80"/>
    <x v="14"/>
    <s v="秘鲁"/>
    <n v="178"/>
    <n v="84"/>
    <n v="35"/>
    <s v="右脚"/>
    <x v="12"/>
    <n v="23"/>
    <n v="87"/>
    <n v="79"/>
    <n v="81"/>
    <n v="79"/>
    <n v="80"/>
    <n v="78"/>
    <n v="75"/>
    <n v="75"/>
    <n v="73"/>
    <n v="81"/>
    <n v="77"/>
    <n v="81"/>
    <n v="83"/>
    <n v="82"/>
    <n v="80"/>
    <n v="76"/>
    <n v="77"/>
    <n v="76"/>
    <n v="54"/>
    <n v="55"/>
    <n v="72"/>
    <n v="40"/>
    <n v="40"/>
    <n v="40"/>
    <n v="40"/>
    <n v="40"/>
    <n v="3"/>
    <n v="3"/>
    <n v="5"/>
    <n v="3"/>
  </r>
  <r>
    <n v="375"/>
    <s v="R. BABEL"/>
    <x v="0"/>
    <x v="2"/>
    <x v="42"/>
    <x v="10"/>
    <s v="荷兰"/>
    <n v="185"/>
    <n v="84"/>
    <n v="33"/>
    <s v="右脚"/>
    <x v="12"/>
    <n v="27"/>
    <n v="87"/>
    <n v="74"/>
    <n v="82"/>
    <n v="83"/>
    <n v="84"/>
    <n v="73"/>
    <n v="73"/>
    <n v="77"/>
    <n v="70"/>
    <n v="60"/>
    <n v="75"/>
    <n v="82"/>
    <n v="84"/>
    <n v="84"/>
    <n v="80"/>
    <n v="79"/>
    <n v="73"/>
    <n v="74"/>
    <n v="49"/>
    <n v="51"/>
    <n v="71"/>
    <n v="40"/>
    <n v="40"/>
    <n v="40"/>
    <n v="40"/>
    <n v="40"/>
    <n v="1"/>
    <n v="3"/>
    <n v="6"/>
    <n v="3"/>
  </r>
  <r>
    <n v="376"/>
    <s v="M. FERNANDES"/>
    <x v="6"/>
    <x v="2"/>
    <x v="66"/>
    <x v="14"/>
    <s v="葡萄牙"/>
    <n v="176"/>
    <n v="75"/>
    <n v="33"/>
    <s v="右脚"/>
    <x v="12"/>
    <n v="27"/>
    <n v="88"/>
    <n v="73"/>
    <n v="85"/>
    <n v="84"/>
    <n v="81"/>
    <n v="82"/>
    <n v="80"/>
    <n v="72"/>
    <n v="67"/>
    <n v="85"/>
    <n v="84"/>
    <n v="74"/>
    <n v="78"/>
    <n v="84"/>
    <n v="73"/>
    <n v="75"/>
    <n v="82"/>
    <n v="73"/>
    <n v="60"/>
    <n v="73"/>
    <n v="65"/>
    <n v="40"/>
    <n v="40"/>
    <n v="40"/>
    <n v="40"/>
    <n v="40"/>
    <n v="4"/>
    <n v="4"/>
    <n v="5"/>
    <n v="2"/>
  </r>
  <r>
    <n v="377"/>
    <s v="B. COSTIL"/>
    <x v="4"/>
    <x v="0"/>
    <x v="35"/>
    <x v="2"/>
    <s v="法国"/>
    <n v="187"/>
    <n v="86"/>
    <n v="32"/>
    <s v="右脚"/>
    <x v="12"/>
    <n v="28"/>
    <n v="86"/>
    <n v="51"/>
    <n v="74"/>
    <n v="71"/>
    <n v="46"/>
    <n v="72"/>
    <n v="80"/>
    <n v="48"/>
    <n v="71"/>
    <n v="55"/>
    <n v="57"/>
    <n v="73"/>
    <n v="82"/>
    <n v="79"/>
    <n v="79"/>
    <n v="85"/>
    <n v="65"/>
    <n v="80"/>
    <n v="61"/>
    <n v="72"/>
    <n v="47"/>
    <n v="85"/>
    <n v="87"/>
    <n v="90"/>
    <n v="90"/>
    <n v="85"/>
    <n v="2"/>
    <n v="2"/>
    <n v="5"/>
    <n v="3"/>
  </r>
  <r>
    <n v="378"/>
    <s v="L. PERRIN"/>
    <x v="3"/>
    <x v="2"/>
    <x v="33"/>
    <x v="2"/>
    <s v="法国"/>
    <n v="181"/>
    <n v="80"/>
    <n v="34"/>
    <s v="右脚"/>
    <x v="12"/>
    <n v="25"/>
    <n v="87"/>
    <n v="64"/>
    <n v="72"/>
    <n v="72"/>
    <n v="69"/>
    <n v="80"/>
    <n v="77"/>
    <n v="62"/>
    <n v="84"/>
    <n v="71"/>
    <n v="65"/>
    <n v="70"/>
    <n v="68"/>
    <n v="74"/>
    <n v="83"/>
    <n v="85"/>
    <n v="70"/>
    <n v="75"/>
    <n v="85"/>
    <n v="81"/>
    <n v="81"/>
    <n v="40"/>
    <n v="40"/>
    <n v="40"/>
    <n v="40"/>
    <n v="40"/>
    <n v="2"/>
    <n v="3"/>
    <n v="7"/>
    <n v="1"/>
  </r>
  <r>
    <n v="379"/>
    <s v="P. GUERRERO"/>
    <x v="2"/>
    <x v="0"/>
    <x v="81"/>
    <x v="13"/>
    <s v="秘鲁"/>
    <n v="185"/>
    <n v="79"/>
    <n v="35"/>
    <s v="右脚"/>
    <x v="12"/>
    <n v="23"/>
    <n v="88"/>
    <n v="82"/>
    <n v="83"/>
    <n v="76"/>
    <n v="77"/>
    <n v="73"/>
    <n v="69"/>
    <n v="81"/>
    <n v="86"/>
    <n v="78"/>
    <n v="75"/>
    <n v="77"/>
    <n v="72"/>
    <n v="80"/>
    <n v="83"/>
    <n v="81"/>
    <n v="71"/>
    <n v="75"/>
    <n v="54"/>
    <n v="51"/>
    <n v="68"/>
    <n v="40"/>
    <n v="40"/>
    <n v="40"/>
    <n v="40"/>
    <n v="40"/>
    <n v="2"/>
    <n v="3"/>
    <n v="7"/>
    <n v="2"/>
  </r>
  <r>
    <n v="380"/>
    <s v="H. SAKAI"/>
    <x v="10"/>
    <x v="2"/>
    <x v="18"/>
    <x v="2"/>
    <s v="日本"/>
    <n v="183"/>
    <n v="70"/>
    <n v="29"/>
    <s v="右脚"/>
    <x v="12"/>
    <n v="30"/>
    <n v="89"/>
    <n v="70"/>
    <n v="75"/>
    <n v="72"/>
    <n v="68"/>
    <n v="74"/>
    <n v="76"/>
    <n v="60"/>
    <n v="68"/>
    <n v="62"/>
    <n v="75"/>
    <n v="81"/>
    <n v="80"/>
    <n v="76"/>
    <n v="77"/>
    <n v="76"/>
    <n v="77"/>
    <n v="87"/>
    <n v="77"/>
    <n v="79"/>
    <n v="82"/>
    <n v="40"/>
    <n v="40"/>
    <n v="40"/>
    <n v="40"/>
    <n v="40"/>
    <n v="3"/>
    <n v="3"/>
    <n v="7"/>
    <n v="3"/>
  </r>
  <r>
    <n v="381"/>
    <s v="R. JARSTEIN"/>
    <x v="4"/>
    <x v="2"/>
    <x v="14"/>
    <x v="5"/>
    <s v="挪威"/>
    <n v="190"/>
    <n v="82"/>
    <n v="35"/>
    <s v="右脚"/>
    <x v="12"/>
    <n v="23"/>
    <n v="86"/>
    <n v="49"/>
    <n v="60"/>
    <n v="56"/>
    <n v="50"/>
    <n v="57"/>
    <n v="65"/>
    <n v="50"/>
    <n v="64"/>
    <n v="63"/>
    <n v="49"/>
    <n v="70"/>
    <n v="73"/>
    <n v="80"/>
    <n v="86"/>
    <n v="89"/>
    <n v="63"/>
    <n v="67"/>
    <n v="70"/>
    <n v="53"/>
    <n v="59"/>
    <n v="87"/>
    <n v="86"/>
    <n v="82"/>
    <n v="86"/>
    <n v="88"/>
    <n v="1"/>
    <n v="2"/>
    <n v="8"/>
    <n v="3"/>
  </r>
  <r>
    <n v="382"/>
    <s v="E. GARAY"/>
    <x v="3"/>
    <x v="0"/>
    <x v="34"/>
    <x v="1"/>
    <s v="阿根廷"/>
    <n v="189"/>
    <n v="90"/>
    <n v="33"/>
    <s v="右脚"/>
    <x v="12"/>
    <n v="27"/>
    <n v="88"/>
    <n v="66"/>
    <n v="78"/>
    <n v="67"/>
    <n v="58"/>
    <n v="79"/>
    <n v="79"/>
    <n v="59"/>
    <n v="86"/>
    <n v="78"/>
    <n v="68"/>
    <n v="63"/>
    <n v="61"/>
    <n v="80"/>
    <n v="77"/>
    <n v="85"/>
    <n v="67"/>
    <n v="79"/>
    <n v="90"/>
    <n v="83"/>
    <n v="87"/>
    <n v="40"/>
    <n v="40"/>
    <n v="40"/>
    <n v="40"/>
    <n v="40"/>
    <n v="1"/>
    <n v="3"/>
    <n v="6"/>
    <n v="1"/>
  </r>
  <r>
    <n v="383"/>
    <s v="A. GUARDADO"/>
    <x v="6"/>
    <x v="2"/>
    <x v="24"/>
    <x v="1"/>
    <s v="墨西哥"/>
    <n v="169"/>
    <n v="60"/>
    <n v="33"/>
    <s v="左脚"/>
    <x v="12"/>
    <n v="27"/>
    <n v="88"/>
    <n v="68"/>
    <n v="82"/>
    <n v="79"/>
    <n v="80"/>
    <n v="84"/>
    <n v="83"/>
    <n v="65"/>
    <n v="56"/>
    <n v="77"/>
    <n v="78"/>
    <n v="75"/>
    <n v="77"/>
    <n v="72"/>
    <n v="74"/>
    <n v="63"/>
    <n v="85"/>
    <n v="81"/>
    <n v="73"/>
    <n v="79"/>
    <n v="83"/>
    <n v="40"/>
    <n v="40"/>
    <n v="40"/>
    <n v="40"/>
    <n v="40"/>
    <n v="1"/>
    <n v="1"/>
    <n v="6"/>
    <n v="1"/>
  </r>
  <r>
    <n v="384"/>
    <s v="JOSÉ FONTE"/>
    <x v="3"/>
    <x v="0"/>
    <x v="53"/>
    <x v="2"/>
    <s v="葡萄牙"/>
    <n v="191"/>
    <n v="83"/>
    <n v="36"/>
    <s v="右脚"/>
    <x v="12"/>
    <n v="21"/>
    <n v="85"/>
    <n v="63"/>
    <n v="73"/>
    <n v="69"/>
    <n v="66"/>
    <n v="76"/>
    <n v="74"/>
    <n v="53"/>
    <n v="86"/>
    <n v="63"/>
    <n v="65"/>
    <n v="68"/>
    <n v="67"/>
    <n v="65"/>
    <n v="84"/>
    <n v="85"/>
    <n v="63"/>
    <n v="78"/>
    <n v="85"/>
    <n v="84"/>
    <n v="85"/>
    <n v="40"/>
    <n v="40"/>
    <n v="40"/>
    <n v="40"/>
    <n v="40"/>
    <n v="2"/>
    <n v="2"/>
    <n v="7"/>
    <n v="2"/>
  </r>
  <r>
    <n v="385"/>
    <s v="B. YILMAZ"/>
    <x v="2"/>
    <x v="0"/>
    <x v="82"/>
    <x v="10"/>
    <s v="土耳其"/>
    <n v="188"/>
    <n v="77"/>
    <n v="34"/>
    <s v="右脚"/>
    <x v="12"/>
    <n v="25"/>
    <n v="88"/>
    <n v="86"/>
    <n v="72"/>
    <n v="78"/>
    <n v="76"/>
    <n v="74"/>
    <n v="63"/>
    <n v="87"/>
    <n v="75"/>
    <n v="84"/>
    <n v="75"/>
    <n v="82"/>
    <n v="80"/>
    <n v="85"/>
    <n v="75"/>
    <n v="75"/>
    <n v="73"/>
    <n v="75"/>
    <n v="46"/>
    <n v="51"/>
    <n v="80"/>
    <n v="40"/>
    <n v="40"/>
    <n v="40"/>
    <n v="40"/>
    <n v="40"/>
    <n v="3"/>
    <n v="3"/>
    <n v="6"/>
    <n v="2"/>
  </r>
  <r>
    <n v="386"/>
    <s v="V. ĆORLUKA"/>
    <x v="3"/>
    <x v="0"/>
    <x v="80"/>
    <x v="14"/>
    <s v="克罗地亚"/>
    <n v="192"/>
    <n v="84"/>
    <n v="33"/>
    <s v="右脚"/>
    <x v="12"/>
    <n v="27"/>
    <n v="88"/>
    <n v="65"/>
    <n v="74"/>
    <n v="67"/>
    <n v="59"/>
    <n v="77"/>
    <n v="75"/>
    <n v="56"/>
    <n v="83"/>
    <n v="62"/>
    <n v="71"/>
    <n v="74"/>
    <n v="68"/>
    <n v="75"/>
    <n v="81"/>
    <n v="83"/>
    <n v="72"/>
    <n v="80"/>
    <n v="85"/>
    <n v="83"/>
    <n v="83"/>
    <n v="40"/>
    <n v="40"/>
    <n v="40"/>
    <n v="40"/>
    <n v="40"/>
    <n v="2"/>
    <n v="3"/>
    <n v="6"/>
    <n v="1"/>
  </r>
  <r>
    <n v="387"/>
    <s v="Ş. RADU"/>
    <x v="3"/>
    <x v="2"/>
    <x v="16"/>
    <x v="0"/>
    <s v="罗马尼亚"/>
    <n v="183"/>
    <n v="79"/>
    <n v="33"/>
    <s v="左脚"/>
    <x v="12"/>
    <n v="27"/>
    <n v="88"/>
    <n v="68"/>
    <n v="73"/>
    <n v="69"/>
    <n v="72"/>
    <n v="76"/>
    <n v="75"/>
    <n v="60"/>
    <n v="80"/>
    <n v="58"/>
    <n v="64"/>
    <n v="75"/>
    <n v="70"/>
    <n v="82"/>
    <n v="82"/>
    <n v="82"/>
    <n v="72"/>
    <n v="85"/>
    <n v="81"/>
    <n v="83"/>
    <n v="86"/>
    <n v="40"/>
    <n v="40"/>
    <n v="40"/>
    <n v="40"/>
    <n v="40"/>
    <n v="2"/>
    <n v="3"/>
    <n v="6"/>
    <n v="1"/>
  </r>
  <r>
    <n v="388"/>
    <s v="A. DZYUBA"/>
    <x v="2"/>
    <x v="0"/>
    <x v="56"/>
    <x v="14"/>
    <s v="俄罗斯"/>
    <n v="196"/>
    <n v="91"/>
    <n v="31"/>
    <s v="右脚"/>
    <x v="12"/>
    <n v="29"/>
    <n v="88"/>
    <n v="82"/>
    <n v="81"/>
    <n v="75"/>
    <n v="72"/>
    <n v="76"/>
    <n v="67"/>
    <n v="80"/>
    <n v="88"/>
    <n v="71"/>
    <n v="67"/>
    <n v="76"/>
    <n v="68"/>
    <n v="81"/>
    <n v="77"/>
    <n v="91"/>
    <n v="76"/>
    <n v="80"/>
    <n v="55"/>
    <n v="44"/>
    <n v="73"/>
    <n v="40"/>
    <n v="40"/>
    <n v="40"/>
    <n v="40"/>
    <n v="40"/>
    <n v="2"/>
    <n v="4"/>
    <n v="6"/>
    <n v="2"/>
  </r>
  <r>
    <n v="389"/>
    <s v="Y. GERVINHO"/>
    <x v="0"/>
    <x v="0"/>
    <x v="83"/>
    <x v="0"/>
    <s v="科特迪瓦"/>
    <n v="180"/>
    <n v="79"/>
    <n v="32"/>
    <s v="右脚"/>
    <x v="12"/>
    <n v="28"/>
    <n v="88"/>
    <n v="78"/>
    <n v="81"/>
    <n v="84"/>
    <n v="86"/>
    <n v="74"/>
    <n v="75"/>
    <n v="77"/>
    <n v="63"/>
    <n v="65"/>
    <n v="72"/>
    <n v="90"/>
    <n v="92"/>
    <n v="72"/>
    <n v="66"/>
    <n v="66"/>
    <n v="82"/>
    <n v="80"/>
    <n v="50"/>
    <n v="52"/>
    <n v="54"/>
    <n v="40"/>
    <n v="40"/>
    <n v="40"/>
    <n v="40"/>
    <n v="40"/>
    <n v="2"/>
    <n v="2"/>
    <n v="5"/>
    <n v="1"/>
  </r>
  <r>
    <n v="390"/>
    <s v="D. ROSE"/>
    <x v="8"/>
    <x v="0"/>
    <x v="9"/>
    <x v="3"/>
    <s v="英格兰"/>
    <n v="173"/>
    <n v="72"/>
    <n v="29"/>
    <s v="左脚"/>
    <x v="12"/>
    <n v="30"/>
    <n v="89"/>
    <n v="73"/>
    <n v="77"/>
    <n v="77"/>
    <n v="81"/>
    <n v="75"/>
    <n v="80"/>
    <n v="62"/>
    <n v="61"/>
    <n v="62"/>
    <n v="64"/>
    <n v="80"/>
    <n v="81"/>
    <n v="72"/>
    <n v="70"/>
    <n v="71"/>
    <n v="80"/>
    <n v="82"/>
    <n v="78"/>
    <n v="80"/>
    <n v="86"/>
    <n v="40"/>
    <n v="40"/>
    <n v="40"/>
    <n v="40"/>
    <n v="40"/>
    <n v="2"/>
    <n v="2"/>
    <n v="5"/>
    <n v="2"/>
  </r>
  <r>
    <n v="391"/>
    <s v="Y. M'VILA"/>
    <x v="7"/>
    <x v="0"/>
    <x v="33"/>
    <x v="2"/>
    <s v="法国"/>
    <n v="182"/>
    <n v="82"/>
    <n v="29"/>
    <s v="右脚"/>
    <x v="12"/>
    <n v="30"/>
    <n v="89"/>
    <n v="67"/>
    <n v="79"/>
    <n v="72"/>
    <n v="74"/>
    <n v="83"/>
    <n v="81"/>
    <n v="61"/>
    <n v="66"/>
    <n v="69"/>
    <n v="72"/>
    <n v="74"/>
    <n v="79"/>
    <n v="73"/>
    <n v="72"/>
    <n v="77"/>
    <n v="63"/>
    <n v="83"/>
    <n v="83"/>
    <n v="80"/>
    <n v="83"/>
    <n v="40"/>
    <n v="40"/>
    <n v="40"/>
    <n v="40"/>
    <n v="40"/>
    <n v="2"/>
    <n v="3"/>
    <n v="6"/>
    <n v="3"/>
  </r>
  <r>
    <n v="392"/>
    <s v="S. KJÆR"/>
    <x v="3"/>
    <x v="2"/>
    <x v="17"/>
    <x v="0"/>
    <s v="丹麦"/>
    <n v="191"/>
    <n v="82"/>
    <n v="30"/>
    <s v="右脚"/>
    <x v="12"/>
    <n v="30"/>
    <n v="89"/>
    <n v="51"/>
    <n v="64"/>
    <n v="57"/>
    <n v="61"/>
    <n v="76"/>
    <n v="75"/>
    <n v="60"/>
    <n v="89"/>
    <n v="74"/>
    <n v="64"/>
    <n v="73"/>
    <n v="68"/>
    <n v="80"/>
    <n v="79"/>
    <n v="86"/>
    <n v="68"/>
    <n v="80"/>
    <n v="85"/>
    <n v="86"/>
    <n v="86"/>
    <n v="40"/>
    <n v="40"/>
    <n v="40"/>
    <n v="40"/>
    <n v="40"/>
    <n v="2"/>
    <n v="2"/>
    <n v="6"/>
    <n v="1"/>
  </r>
  <r>
    <n v="393"/>
    <s v="N. N'KOULOU"/>
    <x v="3"/>
    <x v="0"/>
    <x v="39"/>
    <x v="0"/>
    <s v="喀麦隆"/>
    <n v="184"/>
    <n v="77"/>
    <n v="29"/>
    <s v="右脚"/>
    <x v="12"/>
    <n v="30"/>
    <n v="89"/>
    <n v="60"/>
    <n v="75"/>
    <n v="67"/>
    <n v="62"/>
    <n v="80"/>
    <n v="76"/>
    <n v="62"/>
    <n v="83"/>
    <n v="58"/>
    <n v="63"/>
    <n v="77"/>
    <n v="76"/>
    <n v="70"/>
    <n v="85"/>
    <n v="83"/>
    <n v="67"/>
    <n v="77"/>
    <n v="87"/>
    <n v="84"/>
    <n v="80"/>
    <n v="40"/>
    <n v="40"/>
    <n v="40"/>
    <n v="40"/>
    <n v="40"/>
    <n v="2"/>
    <n v="3"/>
    <n v="6"/>
    <n v="3"/>
  </r>
  <r>
    <n v="394"/>
    <s v="S. FEGHOULI"/>
    <x v="1"/>
    <x v="0"/>
    <x v="42"/>
    <x v="10"/>
    <s v="阿尔及利亚"/>
    <n v="177"/>
    <n v="75"/>
    <n v="30"/>
    <s v="右脚"/>
    <x v="12"/>
    <n v="30"/>
    <n v="89"/>
    <n v="81"/>
    <n v="81"/>
    <n v="84"/>
    <n v="83"/>
    <n v="79"/>
    <n v="75"/>
    <n v="81"/>
    <n v="65"/>
    <n v="70"/>
    <n v="72"/>
    <n v="87"/>
    <n v="84"/>
    <n v="81"/>
    <n v="70"/>
    <n v="63"/>
    <n v="81"/>
    <n v="77"/>
    <n v="50"/>
    <n v="51"/>
    <n v="55"/>
    <n v="40"/>
    <n v="40"/>
    <n v="40"/>
    <n v="40"/>
    <n v="40"/>
    <n v="3"/>
    <n v="3"/>
    <n v="7"/>
    <n v="3"/>
  </r>
  <r>
    <n v="395"/>
    <s v="D. LOVREN"/>
    <x v="3"/>
    <x v="2"/>
    <x v="5"/>
    <x v="3"/>
    <s v="克罗地亚"/>
    <n v="188"/>
    <n v="84"/>
    <n v="30"/>
    <s v="右脚"/>
    <x v="12"/>
    <n v="30"/>
    <n v="89"/>
    <n v="61"/>
    <n v="72"/>
    <n v="68"/>
    <n v="69"/>
    <n v="74"/>
    <n v="71"/>
    <n v="55"/>
    <n v="85"/>
    <n v="55"/>
    <n v="56"/>
    <n v="72"/>
    <n v="68"/>
    <n v="73"/>
    <n v="86"/>
    <n v="87"/>
    <n v="62"/>
    <n v="78"/>
    <n v="82"/>
    <n v="87"/>
    <n v="90"/>
    <n v="40"/>
    <n v="40"/>
    <n v="40"/>
    <n v="40"/>
    <n v="40"/>
    <n v="2"/>
    <n v="3"/>
    <n v="5"/>
    <n v="2"/>
  </r>
  <r>
    <n v="396"/>
    <s v="CANALES"/>
    <x v="5"/>
    <x v="0"/>
    <x v="24"/>
    <x v="1"/>
    <s v="西班牙"/>
    <n v="176"/>
    <n v="65"/>
    <n v="28"/>
    <s v="左脚"/>
    <x v="12"/>
    <n v="30"/>
    <n v="89"/>
    <n v="79"/>
    <n v="86"/>
    <n v="83"/>
    <n v="86"/>
    <n v="86"/>
    <n v="79"/>
    <n v="75"/>
    <n v="60"/>
    <n v="78"/>
    <n v="82"/>
    <n v="81"/>
    <n v="77"/>
    <n v="70"/>
    <n v="52"/>
    <n v="66"/>
    <n v="78"/>
    <n v="80"/>
    <n v="54"/>
    <n v="61"/>
    <n v="57"/>
    <n v="40"/>
    <n v="40"/>
    <n v="40"/>
    <n v="40"/>
    <n v="40"/>
    <n v="2"/>
    <n v="3"/>
    <n v="6"/>
    <n v="2"/>
  </r>
  <r>
    <n v="397"/>
    <s v="T. DELANEY"/>
    <x v="6"/>
    <x v="2"/>
    <x v="14"/>
    <x v="5"/>
    <s v="丹麦"/>
    <n v="182"/>
    <n v="71"/>
    <n v="28"/>
    <s v="左脚"/>
    <x v="12"/>
    <n v="30"/>
    <n v="89"/>
    <n v="72"/>
    <n v="80"/>
    <n v="72"/>
    <n v="75"/>
    <n v="82"/>
    <n v="84"/>
    <n v="70"/>
    <n v="77"/>
    <n v="66"/>
    <n v="70"/>
    <n v="72"/>
    <n v="72"/>
    <n v="76"/>
    <n v="82"/>
    <n v="76"/>
    <n v="74"/>
    <n v="89"/>
    <n v="78"/>
    <n v="83"/>
    <n v="86"/>
    <n v="40"/>
    <n v="40"/>
    <n v="40"/>
    <n v="40"/>
    <n v="40"/>
    <n v="4"/>
    <n v="4"/>
    <n v="6"/>
    <n v="1"/>
  </r>
  <r>
    <n v="398"/>
    <s v="L. SIGALI"/>
    <x v="3"/>
    <x v="2"/>
    <x v="43"/>
    <x v="11"/>
    <s v="阿根廷"/>
    <n v="181"/>
    <n v="74"/>
    <n v="32"/>
    <s v="右脚"/>
    <x v="12"/>
    <n v="28"/>
    <n v="88"/>
    <n v="69"/>
    <n v="68"/>
    <n v="72"/>
    <n v="66"/>
    <n v="72"/>
    <n v="71"/>
    <n v="64"/>
    <n v="82"/>
    <n v="63"/>
    <n v="66"/>
    <n v="81"/>
    <n v="75"/>
    <n v="79"/>
    <n v="84"/>
    <n v="82"/>
    <n v="68"/>
    <n v="80"/>
    <n v="81"/>
    <n v="83"/>
    <n v="82"/>
    <n v="40"/>
    <n v="40"/>
    <n v="40"/>
    <n v="40"/>
    <n v="40"/>
    <n v="3"/>
    <n v="3"/>
    <n v="7"/>
    <n v="2"/>
  </r>
  <r>
    <n v="399"/>
    <s v="M. PAROLO"/>
    <x v="6"/>
    <x v="2"/>
    <x v="16"/>
    <x v="0"/>
    <s v="意大利"/>
    <n v="186"/>
    <n v="82"/>
    <n v="34"/>
    <s v="右脚"/>
    <x v="12"/>
    <n v="25"/>
    <n v="87"/>
    <n v="82"/>
    <n v="80"/>
    <n v="75"/>
    <n v="74"/>
    <n v="82"/>
    <n v="81"/>
    <n v="75"/>
    <n v="83"/>
    <n v="70"/>
    <n v="76"/>
    <n v="74"/>
    <n v="70"/>
    <n v="85"/>
    <n v="77"/>
    <n v="83"/>
    <n v="66"/>
    <n v="86"/>
    <n v="68"/>
    <n v="69"/>
    <n v="80"/>
    <n v="40"/>
    <n v="40"/>
    <n v="40"/>
    <n v="40"/>
    <n v="40"/>
    <n v="2"/>
    <n v="3"/>
    <n v="5"/>
    <n v="2"/>
  </r>
  <r>
    <n v="400"/>
    <s v="D. PEROTTI"/>
    <x v="0"/>
    <x v="2"/>
    <x v="15"/>
    <x v="0"/>
    <s v="阿根廷"/>
    <n v="179"/>
    <n v="70"/>
    <n v="31"/>
    <s v="右脚"/>
    <x v="12"/>
    <n v="29"/>
    <n v="90"/>
    <n v="80"/>
    <n v="86"/>
    <n v="85"/>
    <n v="85"/>
    <n v="79"/>
    <n v="80"/>
    <n v="73"/>
    <n v="63"/>
    <n v="74"/>
    <n v="75"/>
    <n v="80"/>
    <n v="83"/>
    <n v="79"/>
    <n v="65"/>
    <n v="65"/>
    <n v="76"/>
    <n v="74"/>
    <n v="55"/>
    <n v="59"/>
    <n v="71"/>
    <n v="40"/>
    <n v="40"/>
    <n v="40"/>
    <n v="40"/>
    <n v="40"/>
    <n v="2"/>
    <n v="3"/>
    <n v="6"/>
    <n v="1"/>
  </r>
  <r>
    <n v="401"/>
    <s v="Y. BELHANDA"/>
    <x v="5"/>
    <x v="2"/>
    <x v="42"/>
    <x v="10"/>
    <s v="摩洛哥"/>
    <n v="175"/>
    <n v="74"/>
    <n v="29"/>
    <s v="右脚"/>
    <x v="12"/>
    <n v="30"/>
    <n v="89"/>
    <n v="73"/>
    <n v="84"/>
    <n v="85"/>
    <n v="82"/>
    <n v="82"/>
    <n v="78"/>
    <n v="74"/>
    <n v="62"/>
    <n v="78"/>
    <n v="83"/>
    <n v="75"/>
    <n v="82"/>
    <n v="80"/>
    <n v="73"/>
    <n v="63"/>
    <n v="80"/>
    <n v="78"/>
    <n v="58"/>
    <n v="63"/>
    <n v="81"/>
    <n v="40"/>
    <n v="40"/>
    <n v="40"/>
    <n v="40"/>
    <n v="40"/>
    <n v="3"/>
    <n v="3"/>
    <n v="7"/>
    <n v="3"/>
  </r>
  <r>
    <n v="402"/>
    <s v="Y. RAKITSKIY"/>
    <x v="3"/>
    <x v="2"/>
    <x v="56"/>
    <x v="14"/>
    <s v="乌克兰"/>
    <n v="180"/>
    <n v="70"/>
    <n v="30"/>
    <s v="左脚"/>
    <x v="12"/>
    <n v="30"/>
    <n v="88"/>
    <n v="63"/>
    <n v="77"/>
    <n v="69"/>
    <n v="67"/>
    <n v="79"/>
    <n v="84"/>
    <n v="63"/>
    <n v="77"/>
    <n v="82"/>
    <n v="81"/>
    <n v="75"/>
    <n v="71"/>
    <n v="84"/>
    <n v="75"/>
    <n v="81"/>
    <n v="71"/>
    <n v="80"/>
    <n v="84"/>
    <n v="83"/>
    <n v="84"/>
    <n v="40"/>
    <n v="40"/>
    <n v="40"/>
    <n v="40"/>
    <n v="40"/>
    <n v="1"/>
    <n v="3"/>
    <n v="6"/>
    <n v="3"/>
  </r>
  <r>
    <n v="403"/>
    <s v="Š. VRSALJKO"/>
    <x v="10"/>
    <x v="1"/>
    <x v="8"/>
    <x v="1"/>
    <s v="克罗地亚"/>
    <n v="181"/>
    <n v="73"/>
    <n v="27"/>
    <s v="右脚"/>
    <x v="12"/>
    <n v="31"/>
    <n v="90"/>
    <n v="72"/>
    <n v="79"/>
    <n v="79"/>
    <n v="78"/>
    <n v="76"/>
    <n v="71"/>
    <n v="60"/>
    <n v="64"/>
    <n v="57"/>
    <n v="76"/>
    <n v="85"/>
    <n v="82"/>
    <n v="75"/>
    <n v="80"/>
    <n v="69"/>
    <n v="75"/>
    <n v="85"/>
    <n v="77"/>
    <n v="74"/>
    <n v="75"/>
    <n v="40"/>
    <n v="40"/>
    <n v="40"/>
    <n v="40"/>
    <n v="40"/>
    <n v="2"/>
    <n v="3"/>
    <n v="5"/>
    <n v="1"/>
  </r>
  <r>
    <n v="404"/>
    <s v="R. PEREYRA"/>
    <x v="12"/>
    <x v="2"/>
    <x v="71"/>
    <x v="3"/>
    <s v="阿根廷"/>
    <n v="182"/>
    <n v="77"/>
    <n v="28"/>
    <s v="右脚"/>
    <x v="12"/>
    <n v="30"/>
    <n v="88"/>
    <n v="75"/>
    <n v="80"/>
    <n v="83"/>
    <n v="78"/>
    <n v="78"/>
    <n v="79"/>
    <n v="74"/>
    <n v="63"/>
    <n v="74"/>
    <n v="77"/>
    <n v="84"/>
    <n v="85"/>
    <n v="79"/>
    <n v="65"/>
    <n v="68"/>
    <n v="81"/>
    <n v="81"/>
    <n v="55"/>
    <n v="60"/>
    <n v="73"/>
    <n v="40"/>
    <n v="40"/>
    <n v="40"/>
    <n v="40"/>
    <n v="40"/>
    <n v="4"/>
    <n v="4"/>
    <n v="5"/>
    <n v="3"/>
  </r>
  <r>
    <n v="405"/>
    <s v="E. PÉREZ"/>
    <x v="6"/>
    <x v="0"/>
    <x v="49"/>
    <x v="11"/>
    <s v="阿根廷"/>
    <n v="178"/>
    <n v="77"/>
    <n v="33"/>
    <s v="右脚"/>
    <x v="12"/>
    <n v="27"/>
    <n v="88"/>
    <n v="72"/>
    <n v="79"/>
    <n v="79"/>
    <n v="82"/>
    <n v="82"/>
    <n v="83"/>
    <n v="70"/>
    <n v="67"/>
    <n v="70"/>
    <n v="78"/>
    <n v="78"/>
    <n v="77"/>
    <n v="76"/>
    <n v="72"/>
    <n v="75"/>
    <n v="79"/>
    <n v="80"/>
    <n v="74"/>
    <n v="77"/>
    <n v="80"/>
    <n v="40"/>
    <n v="40"/>
    <n v="40"/>
    <n v="40"/>
    <n v="40"/>
    <n v="3"/>
    <n v="3"/>
    <n v="6"/>
    <n v="2"/>
  </r>
  <r>
    <n v="406"/>
    <s v="M. DÍAZ"/>
    <x v="7"/>
    <x v="0"/>
    <x v="43"/>
    <x v="11"/>
    <s v="智利"/>
    <n v="167"/>
    <n v="68"/>
    <n v="33"/>
    <s v="右脚"/>
    <x v="12"/>
    <n v="27"/>
    <n v="88"/>
    <n v="72"/>
    <n v="83"/>
    <n v="78"/>
    <n v="82"/>
    <n v="84"/>
    <n v="82"/>
    <n v="70"/>
    <n v="62"/>
    <n v="82"/>
    <n v="84"/>
    <n v="67"/>
    <n v="68"/>
    <n v="82"/>
    <n v="60"/>
    <n v="64"/>
    <n v="81"/>
    <n v="80"/>
    <n v="76"/>
    <n v="66"/>
    <n v="69"/>
    <n v="40"/>
    <n v="40"/>
    <n v="40"/>
    <n v="40"/>
    <n v="40"/>
    <n v="3"/>
    <n v="3"/>
    <n v="5"/>
    <n v="2"/>
  </r>
  <r>
    <n v="407"/>
    <s v="B. HÖWEDES"/>
    <x v="3"/>
    <x v="2"/>
    <x v="80"/>
    <x v="14"/>
    <s v="德国"/>
    <n v="187"/>
    <n v="82"/>
    <n v="31"/>
    <s v="右脚"/>
    <x v="12"/>
    <n v="29"/>
    <n v="89"/>
    <n v="62"/>
    <n v="70"/>
    <n v="68"/>
    <n v="61"/>
    <n v="73"/>
    <n v="69"/>
    <n v="63"/>
    <n v="84"/>
    <n v="60"/>
    <n v="67"/>
    <n v="75"/>
    <n v="72"/>
    <n v="77"/>
    <n v="84"/>
    <n v="85"/>
    <n v="68"/>
    <n v="77"/>
    <n v="88"/>
    <n v="83"/>
    <n v="84"/>
    <n v="40"/>
    <n v="40"/>
    <n v="40"/>
    <n v="40"/>
    <n v="40"/>
    <n v="2"/>
    <n v="2"/>
    <n v="6"/>
    <n v="1"/>
  </r>
  <r>
    <n v="408"/>
    <s v="RODRIGO"/>
    <x v="2"/>
    <x v="2"/>
    <x v="34"/>
    <x v="1"/>
    <s v="西班牙"/>
    <n v="182"/>
    <n v="77"/>
    <n v="28"/>
    <s v="左脚"/>
    <x v="12"/>
    <n v="30"/>
    <n v="89"/>
    <n v="82"/>
    <n v="87"/>
    <n v="83"/>
    <n v="78"/>
    <n v="79"/>
    <n v="69"/>
    <n v="84"/>
    <n v="73"/>
    <n v="72"/>
    <n v="76"/>
    <n v="85"/>
    <n v="85"/>
    <n v="81"/>
    <n v="74"/>
    <n v="69"/>
    <n v="78"/>
    <n v="80"/>
    <n v="43"/>
    <n v="41"/>
    <n v="49"/>
    <n v="40"/>
    <n v="40"/>
    <n v="40"/>
    <n v="40"/>
    <n v="40"/>
    <n v="1"/>
    <n v="1"/>
    <n v="5"/>
    <n v="1"/>
  </r>
  <r>
    <n v="409"/>
    <s v="J. CORONA"/>
    <x v="1"/>
    <x v="0"/>
    <x v="51"/>
    <x v="7"/>
    <s v="墨西哥"/>
    <n v="173"/>
    <n v="62"/>
    <n v="26"/>
    <s v="右脚"/>
    <x v="12"/>
    <n v="32"/>
    <n v="89"/>
    <n v="79"/>
    <n v="82"/>
    <n v="82"/>
    <n v="82"/>
    <n v="77"/>
    <n v="76"/>
    <n v="75"/>
    <n v="66"/>
    <n v="73"/>
    <n v="76"/>
    <n v="82"/>
    <n v="84"/>
    <n v="70"/>
    <n v="71"/>
    <n v="62"/>
    <n v="80"/>
    <n v="80"/>
    <n v="60"/>
    <n v="63"/>
    <n v="65"/>
    <n v="40"/>
    <n v="40"/>
    <n v="40"/>
    <n v="40"/>
    <n v="40"/>
    <n v="3"/>
    <n v="3"/>
    <n v="8"/>
    <n v="2"/>
  </r>
  <r>
    <n v="410"/>
    <s v="C. BAKAMBU"/>
    <x v="2"/>
    <x v="2"/>
    <x v="84"/>
    <x v="9"/>
    <s v="刚果"/>
    <n v="182"/>
    <n v="74"/>
    <n v="28"/>
    <s v="右脚"/>
    <x v="12"/>
    <n v="30"/>
    <n v="89"/>
    <n v="84"/>
    <n v="80"/>
    <n v="77"/>
    <n v="77"/>
    <n v="73"/>
    <n v="72"/>
    <n v="82"/>
    <n v="79"/>
    <n v="64"/>
    <n v="75"/>
    <n v="87"/>
    <n v="86"/>
    <n v="82"/>
    <n v="76"/>
    <n v="76"/>
    <n v="70"/>
    <n v="76"/>
    <n v="50"/>
    <n v="47"/>
    <n v="69"/>
    <n v="40"/>
    <n v="40"/>
    <n v="40"/>
    <n v="40"/>
    <n v="40"/>
    <n v="3"/>
    <n v="3"/>
    <n v="5"/>
    <n v="3"/>
  </r>
  <r>
    <n v="411"/>
    <s v="BARTRA"/>
    <x v="3"/>
    <x v="2"/>
    <x v="24"/>
    <x v="1"/>
    <s v="西班牙"/>
    <n v="184"/>
    <n v="70"/>
    <n v="28"/>
    <s v="右脚"/>
    <x v="12"/>
    <n v="30"/>
    <n v="88"/>
    <n v="66"/>
    <n v="81"/>
    <n v="68"/>
    <n v="68"/>
    <n v="82"/>
    <n v="81"/>
    <n v="64"/>
    <n v="82"/>
    <n v="58"/>
    <n v="69"/>
    <n v="80"/>
    <n v="79"/>
    <n v="71"/>
    <n v="82"/>
    <n v="75"/>
    <n v="70"/>
    <n v="78"/>
    <n v="84"/>
    <n v="82"/>
    <n v="79"/>
    <n v="40"/>
    <n v="40"/>
    <n v="40"/>
    <n v="40"/>
    <n v="40"/>
    <n v="2"/>
    <n v="3"/>
    <n v="6"/>
    <n v="2"/>
  </r>
  <r>
    <n v="412"/>
    <s v="DANILO PEREIRA"/>
    <x v="7"/>
    <x v="2"/>
    <x v="51"/>
    <x v="7"/>
    <s v="葡萄牙"/>
    <n v="188"/>
    <n v="83"/>
    <n v="28"/>
    <s v="右脚"/>
    <x v="12"/>
    <n v="30"/>
    <n v="89"/>
    <n v="66"/>
    <n v="78"/>
    <n v="75"/>
    <n v="70"/>
    <n v="77"/>
    <n v="76"/>
    <n v="57"/>
    <n v="80"/>
    <n v="61"/>
    <n v="63"/>
    <n v="77"/>
    <n v="73"/>
    <n v="82"/>
    <n v="78"/>
    <n v="87"/>
    <n v="79"/>
    <n v="85"/>
    <n v="83"/>
    <n v="84"/>
    <n v="83"/>
    <n v="40"/>
    <n v="40"/>
    <n v="40"/>
    <n v="40"/>
    <n v="40"/>
    <n v="2"/>
    <n v="3"/>
    <n v="7"/>
    <n v="3"/>
  </r>
  <r>
    <n v="413"/>
    <s v="F. GHOULAM"/>
    <x v="8"/>
    <x v="2"/>
    <x v="12"/>
    <x v="0"/>
    <s v="阿尔及利亚"/>
    <n v="188"/>
    <n v="80"/>
    <n v="28"/>
    <s v="左脚"/>
    <x v="12"/>
    <n v="30"/>
    <n v="89"/>
    <n v="70"/>
    <n v="80"/>
    <n v="76"/>
    <n v="74"/>
    <n v="75"/>
    <n v="79"/>
    <n v="62"/>
    <n v="72"/>
    <n v="71"/>
    <n v="77"/>
    <n v="81"/>
    <n v="79"/>
    <n v="81"/>
    <n v="76"/>
    <n v="74"/>
    <n v="71"/>
    <n v="85"/>
    <n v="74"/>
    <n v="75"/>
    <n v="74"/>
    <n v="40"/>
    <n v="40"/>
    <n v="40"/>
    <n v="40"/>
    <n v="40"/>
    <n v="2"/>
    <n v="2"/>
    <n v="5"/>
    <n v="3"/>
  </r>
  <r>
    <n v="414"/>
    <s v="R. RODRÍGUEZ"/>
    <x v="8"/>
    <x v="0"/>
    <x v="22"/>
    <x v="0"/>
    <s v="瑞士"/>
    <n v="180"/>
    <n v="77"/>
    <n v="27"/>
    <s v="左脚"/>
    <x v="12"/>
    <n v="31"/>
    <n v="88"/>
    <n v="76"/>
    <n v="77"/>
    <n v="74"/>
    <n v="74"/>
    <n v="77"/>
    <n v="85"/>
    <n v="64"/>
    <n v="66"/>
    <n v="83"/>
    <n v="81"/>
    <n v="75"/>
    <n v="74"/>
    <n v="80"/>
    <n v="73"/>
    <n v="73"/>
    <n v="71"/>
    <n v="76"/>
    <n v="78"/>
    <n v="78"/>
    <n v="76"/>
    <n v="40"/>
    <n v="40"/>
    <n v="40"/>
    <n v="40"/>
    <n v="40"/>
    <n v="1"/>
    <n v="2"/>
    <n v="5"/>
    <n v="3"/>
  </r>
  <r>
    <n v="415"/>
    <s v="C. TĂTĂRUŞANU"/>
    <x v="4"/>
    <x v="2"/>
    <x v="20"/>
    <x v="2"/>
    <s v="罗马尼亚"/>
    <n v="196"/>
    <n v="86"/>
    <n v="33"/>
    <s v="右脚"/>
    <x v="12"/>
    <n v="27"/>
    <n v="87"/>
    <n v="47"/>
    <n v="55"/>
    <n v="53"/>
    <n v="46"/>
    <n v="65"/>
    <n v="61"/>
    <n v="48"/>
    <n v="70"/>
    <n v="55"/>
    <n v="52"/>
    <n v="68"/>
    <n v="69"/>
    <n v="80"/>
    <n v="79"/>
    <n v="85"/>
    <n v="65"/>
    <n v="68"/>
    <n v="68"/>
    <n v="53"/>
    <n v="46"/>
    <n v="87"/>
    <n v="87"/>
    <n v="86"/>
    <n v="90"/>
    <n v="88"/>
    <n v="2"/>
    <n v="2"/>
    <n v="7"/>
    <n v="2"/>
  </r>
  <r>
    <n v="416"/>
    <s v="ISMAILY"/>
    <x v="8"/>
    <x v="0"/>
    <x v="65"/>
    <x v="4"/>
    <s v="巴西"/>
    <n v="177"/>
    <n v="78"/>
    <n v="29"/>
    <s v="左脚"/>
    <x v="12"/>
    <n v="30"/>
    <n v="88"/>
    <n v="72"/>
    <n v="79"/>
    <n v="80"/>
    <n v="76"/>
    <n v="79"/>
    <n v="76"/>
    <n v="66"/>
    <n v="61"/>
    <n v="71"/>
    <n v="81"/>
    <n v="85"/>
    <n v="84"/>
    <n v="79"/>
    <n v="65"/>
    <n v="75"/>
    <n v="79"/>
    <n v="87"/>
    <n v="67"/>
    <n v="72"/>
    <n v="71"/>
    <n v="40"/>
    <n v="40"/>
    <n v="40"/>
    <n v="40"/>
    <n v="40"/>
    <n v="1"/>
    <n v="3"/>
    <n v="6"/>
    <n v="3"/>
  </r>
  <r>
    <n v="417"/>
    <s v="V. WANYAMA"/>
    <x v="7"/>
    <x v="2"/>
    <x v="9"/>
    <x v="3"/>
    <s v="肯尼亚"/>
    <n v="188"/>
    <n v="80"/>
    <n v="28"/>
    <s v="右脚"/>
    <x v="12"/>
    <n v="30"/>
    <n v="87"/>
    <n v="65"/>
    <n v="76"/>
    <n v="70"/>
    <n v="76"/>
    <n v="77"/>
    <n v="71"/>
    <n v="65"/>
    <n v="73"/>
    <n v="62"/>
    <n v="66"/>
    <n v="71"/>
    <n v="68"/>
    <n v="80"/>
    <n v="81"/>
    <n v="93"/>
    <n v="65"/>
    <n v="86"/>
    <n v="84"/>
    <n v="86"/>
    <n v="88"/>
    <n v="40"/>
    <n v="40"/>
    <n v="40"/>
    <n v="40"/>
    <n v="40"/>
    <n v="2"/>
    <n v="2"/>
    <n v="5"/>
    <n v="2"/>
  </r>
  <r>
    <n v="418"/>
    <s v="S. MUSTAFI"/>
    <x v="3"/>
    <x v="2"/>
    <x v="10"/>
    <x v="3"/>
    <s v="德国"/>
    <n v="185"/>
    <n v="83"/>
    <n v="27"/>
    <s v="右脚"/>
    <x v="12"/>
    <n v="31"/>
    <n v="88"/>
    <n v="60"/>
    <n v="73"/>
    <n v="63"/>
    <n v="66"/>
    <n v="75"/>
    <n v="69"/>
    <n v="59"/>
    <n v="85"/>
    <n v="58"/>
    <n v="65"/>
    <n v="72"/>
    <n v="69"/>
    <n v="74"/>
    <n v="88"/>
    <n v="82"/>
    <n v="72"/>
    <n v="79"/>
    <n v="79"/>
    <n v="85"/>
    <n v="88"/>
    <n v="40"/>
    <n v="40"/>
    <n v="40"/>
    <n v="40"/>
    <n v="40"/>
    <n v="2"/>
    <n v="2"/>
    <n v="3"/>
    <n v="2"/>
  </r>
  <r>
    <n v="419"/>
    <s v="M. NASTASIĆ"/>
    <x v="3"/>
    <x v="0"/>
    <x v="68"/>
    <x v="4"/>
    <s v="塞尔维亚"/>
    <n v="188"/>
    <n v="83"/>
    <n v="26"/>
    <s v="左脚"/>
    <x v="12"/>
    <n v="32"/>
    <n v="89"/>
    <n v="60"/>
    <n v="69"/>
    <n v="67"/>
    <n v="72"/>
    <n v="75"/>
    <n v="75"/>
    <n v="59"/>
    <n v="82"/>
    <n v="70"/>
    <n v="69"/>
    <n v="79"/>
    <n v="77"/>
    <n v="78"/>
    <n v="83"/>
    <n v="84"/>
    <n v="68"/>
    <n v="80"/>
    <n v="81"/>
    <n v="84"/>
    <n v="80"/>
    <n v="40"/>
    <n v="40"/>
    <n v="40"/>
    <n v="40"/>
    <n v="40"/>
    <n v="2"/>
    <n v="2"/>
    <n v="6"/>
    <n v="1"/>
  </r>
  <r>
    <n v="420"/>
    <s v="JUAN BERNAT"/>
    <x v="8"/>
    <x v="0"/>
    <x v="2"/>
    <x v="2"/>
    <s v="西班牙"/>
    <n v="170"/>
    <n v="67"/>
    <n v="26"/>
    <s v="左脚"/>
    <x v="12"/>
    <n v="32"/>
    <n v="90"/>
    <n v="74"/>
    <n v="84"/>
    <n v="83"/>
    <n v="82"/>
    <n v="78"/>
    <n v="81"/>
    <n v="63"/>
    <n v="59"/>
    <n v="57"/>
    <n v="76"/>
    <n v="81"/>
    <n v="86"/>
    <n v="69"/>
    <n v="72"/>
    <n v="64"/>
    <n v="87"/>
    <n v="80"/>
    <n v="72"/>
    <n v="74"/>
    <n v="68"/>
    <n v="40"/>
    <n v="40"/>
    <n v="40"/>
    <n v="40"/>
    <n v="40"/>
    <n v="1"/>
    <n v="2"/>
    <n v="5"/>
    <n v="2"/>
  </r>
  <r>
    <n v="421"/>
    <s v="S. KVERKVELIA"/>
    <x v="3"/>
    <x v="2"/>
    <x v="80"/>
    <x v="14"/>
    <s v="格鲁吉亚"/>
    <n v="196"/>
    <n v="87"/>
    <n v="27"/>
    <s v="右脚"/>
    <x v="12"/>
    <n v="31"/>
    <n v="89"/>
    <n v="63"/>
    <n v="70"/>
    <n v="66"/>
    <n v="67"/>
    <n v="73"/>
    <n v="69"/>
    <n v="66"/>
    <n v="85"/>
    <n v="55"/>
    <n v="63"/>
    <n v="78"/>
    <n v="73"/>
    <n v="75"/>
    <n v="81"/>
    <n v="86"/>
    <n v="67"/>
    <n v="79"/>
    <n v="85"/>
    <n v="84"/>
    <n v="85"/>
    <n v="40"/>
    <n v="40"/>
    <n v="40"/>
    <n v="40"/>
    <n v="40"/>
    <n v="4"/>
    <n v="3"/>
    <n v="6"/>
    <n v="2"/>
  </r>
  <r>
    <n v="422"/>
    <s v="DEDÉ"/>
    <x v="3"/>
    <x v="2"/>
    <x v="85"/>
    <x v="13"/>
    <s v="巴西"/>
    <n v="192"/>
    <n v="88"/>
    <n v="31"/>
    <s v="右脚"/>
    <x v="12"/>
    <n v="29"/>
    <n v="88"/>
    <n v="60"/>
    <n v="66"/>
    <n v="64"/>
    <n v="58"/>
    <n v="71"/>
    <n v="69"/>
    <n v="53"/>
    <n v="90"/>
    <n v="59"/>
    <n v="59"/>
    <n v="81"/>
    <n v="75"/>
    <n v="76"/>
    <n v="83"/>
    <n v="88"/>
    <n v="63"/>
    <n v="71"/>
    <n v="88"/>
    <n v="87"/>
    <n v="74"/>
    <n v="40"/>
    <n v="40"/>
    <n v="40"/>
    <n v="40"/>
    <n v="40"/>
    <n v="2"/>
    <n v="2"/>
    <n v="5"/>
    <n v="1"/>
  </r>
  <r>
    <n v="423"/>
    <s v="FELIPE"/>
    <x v="3"/>
    <x v="2"/>
    <x v="8"/>
    <x v="1"/>
    <s v="巴西"/>
    <n v="191"/>
    <n v="77"/>
    <n v="30"/>
    <s v="右脚"/>
    <x v="12"/>
    <n v="30"/>
    <n v="88"/>
    <n v="75"/>
    <n v="70"/>
    <n v="67"/>
    <n v="62"/>
    <n v="72"/>
    <n v="68"/>
    <n v="63"/>
    <n v="90"/>
    <n v="63"/>
    <n v="63"/>
    <n v="74"/>
    <n v="72"/>
    <n v="74"/>
    <n v="82"/>
    <n v="80"/>
    <n v="73"/>
    <n v="81"/>
    <n v="81"/>
    <n v="83"/>
    <n v="90"/>
    <n v="40"/>
    <n v="40"/>
    <n v="40"/>
    <n v="40"/>
    <n v="40"/>
    <n v="2"/>
    <n v="2"/>
    <n v="7"/>
    <n v="2"/>
  </r>
  <r>
    <n v="424"/>
    <s v="F. KOSTIĆ"/>
    <x v="12"/>
    <x v="0"/>
    <x v="14"/>
    <x v="5"/>
    <s v="塞尔维亚"/>
    <n v="184"/>
    <n v="82"/>
    <n v="27"/>
    <s v="左脚"/>
    <x v="12"/>
    <n v="31"/>
    <n v="89"/>
    <n v="72"/>
    <n v="81"/>
    <n v="80"/>
    <n v="78"/>
    <n v="75"/>
    <n v="77"/>
    <n v="68"/>
    <n v="65"/>
    <n v="72"/>
    <n v="75"/>
    <n v="87"/>
    <n v="88"/>
    <n v="81"/>
    <n v="71"/>
    <n v="75"/>
    <n v="77"/>
    <n v="85"/>
    <n v="64"/>
    <n v="68"/>
    <n v="70"/>
    <n v="40"/>
    <n v="40"/>
    <n v="40"/>
    <n v="40"/>
    <n v="40"/>
    <n v="1"/>
    <n v="2"/>
    <n v="5"/>
    <n v="2"/>
  </r>
  <r>
    <n v="425"/>
    <s v="RAFINHA"/>
    <x v="5"/>
    <x v="2"/>
    <x v="19"/>
    <x v="1"/>
    <s v="巴西"/>
    <n v="174"/>
    <n v="71"/>
    <n v="26"/>
    <s v="左脚"/>
    <x v="12"/>
    <n v="32"/>
    <n v="88"/>
    <n v="80"/>
    <n v="84"/>
    <n v="85"/>
    <n v="81"/>
    <n v="84"/>
    <n v="76"/>
    <n v="72"/>
    <n v="65"/>
    <n v="66"/>
    <n v="72"/>
    <n v="74"/>
    <n v="75"/>
    <n v="76"/>
    <n v="72"/>
    <n v="68"/>
    <n v="80"/>
    <n v="73"/>
    <n v="66"/>
    <n v="71"/>
    <n v="74"/>
    <n v="40"/>
    <n v="40"/>
    <n v="40"/>
    <n v="40"/>
    <n v="40"/>
    <n v="2"/>
    <n v="2"/>
    <n v="4"/>
    <n v="1"/>
  </r>
  <r>
    <n v="426"/>
    <s v="E. DIER"/>
    <x v="7"/>
    <x v="2"/>
    <x v="9"/>
    <x v="3"/>
    <s v="英格兰"/>
    <n v="188"/>
    <n v="88"/>
    <n v="25"/>
    <s v="右脚"/>
    <x v="12"/>
    <n v="35"/>
    <n v="90"/>
    <n v="68"/>
    <n v="77"/>
    <n v="69"/>
    <n v="57"/>
    <n v="81"/>
    <n v="82"/>
    <n v="66"/>
    <n v="84"/>
    <n v="78"/>
    <n v="69"/>
    <n v="71"/>
    <n v="68"/>
    <n v="84"/>
    <n v="81"/>
    <n v="86"/>
    <n v="65"/>
    <n v="84"/>
    <n v="80"/>
    <n v="83"/>
    <n v="80"/>
    <n v="40"/>
    <n v="40"/>
    <n v="40"/>
    <n v="40"/>
    <n v="40"/>
    <n v="2"/>
    <n v="2"/>
    <n v="5"/>
    <n v="2"/>
  </r>
  <r>
    <n v="427"/>
    <s v="D. BENEDETTO"/>
    <x v="2"/>
    <x v="2"/>
    <x v="18"/>
    <x v="2"/>
    <s v="阿根廷"/>
    <n v="177"/>
    <n v="80"/>
    <n v="29"/>
    <s v="右脚"/>
    <x v="12"/>
    <n v="30"/>
    <n v="90"/>
    <n v="85"/>
    <n v="77"/>
    <n v="77"/>
    <n v="76"/>
    <n v="73"/>
    <n v="67"/>
    <n v="82"/>
    <n v="78"/>
    <n v="74"/>
    <n v="80"/>
    <n v="80"/>
    <n v="82"/>
    <n v="86"/>
    <n v="78"/>
    <n v="76"/>
    <n v="79"/>
    <n v="77"/>
    <n v="45"/>
    <n v="46"/>
    <n v="74"/>
    <n v="40"/>
    <n v="40"/>
    <n v="40"/>
    <n v="40"/>
    <n v="40"/>
    <n v="3"/>
    <n v="4"/>
    <n v="6"/>
    <n v="1"/>
  </r>
  <r>
    <n v="428"/>
    <s v="G. PEREIRO"/>
    <x v="5"/>
    <x v="1"/>
    <x v="46"/>
    <x v="6"/>
    <s v="乌拉圭"/>
    <n v="188"/>
    <n v="76"/>
    <n v="24"/>
    <s v="左脚"/>
    <x v="12"/>
    <n v="36"/>
    <n v="90"/>
    <n v="78"/>
    <n v="84"/>
    <n v="83"/>
    <n v="85"/>
    <n v="75"/>
    <n v="77"/>
    <n v="79"/>
    <n v="78"/>
    <n v="82"/>
    <n v="85"/>
    <n v="79"/>
    <n v="82"/>
    <n v="85"/>
    <n v="70"/>
    <n v="76"/>
    <n v="75"/>
    <n v="75"/>
    <n v="42"/>
    <n v="50"/>
    <n v="74"/>
    <n v="40"/>
    <n v="40"/>
    <n v="40"/>
    <n v="40"/>
    <n v="40"/>
    <n v="3"/>
    <n v="3"/>
    <n v="6"/>
    <n v="3"/>
  </r>
  <r>
    <n v="429"/>
    <s v="J. VERETOUT"/>
    <x v="6"/>
    <x v="3"/>
    <x v="15"/>
    <x v="0"/>
    <s v="法国"/>
    <n v="177"/>
    <n v="67"/>
    <n v="26"/>
    <s v="右脚"/>
    <x v="12"/>
    <n v="32"/>
    <n v="89"/>
    <n v="69"/>
    <n v="79"/>
    <n v="78"/>
    <n v="79"/>
    <n v="83"/>
    <n v="82"/>
    <n v="70"/>
    <n v="63"/>
    <n v="81"/>
    <n v="82"/>
    <n v="76"/>
    <n v="77"/>
    <n v="83"/>
    <n v="72"/>
    <n v="74"/>
    <n v="77"/>
    <n v="83"/>
    <n v="72"/>
    <n v="74"/>
    <n v="76"/>
    <n v="40"/>
    <n v="40"/>
    <n v="40"/>
    <n v="40"/>
    <n v="40"/>
    <n v="2"/>
    <n v="3"/>
    <n v="5"/>
    <n v="3"/>
  </r>
  <r>
    <n v="430"/>
    <s v="GERARD MORENO"/>
    <x v="2"/>
    <x v="2"/>
    <x v="40"/>
    <x v="1"/>
    <s v="西班牙"/>
    <n v="180"/>
    <n v="77"/>
    <n v="27"/>
    <s v="左脚"/>
    <x v="12"/>
    <n v="31"/>
    <n v="89"/>
    <n v="85"/>
    <n v="78"/>
    <n v="78"/>
    <n v="75"/>
    <n v="77"/>
    <n v="70"/>
    <n v="84"/>
    <n v="79"/>
    <n v="66"/>
    <n v="71"/>
    <n v="77"/>
    <n v="82"/>
    <n v="76"/>
    <n v="82"/>
    <n v="71"/>
    <n v="77"/>
    <n v="81"/>
    <n v="57"/>
    <n v="51"/>
    <n v="58"/>
    <n v="40"/>
    <n v="40"/>
    <n v="40"/>
    <n v="40"/>
    <n v="40"/>
    <n v="3"/>
    <n v="3"/>
    <n v="5"/>
    <n v="2"/>
  </r>
  <r>
    <n v="431"/>
    <s v="FRED"/>
    <x v="6"/>
    <x v="2"/>
    <x v="7"/>
    <x v="3"/>
    <s v="巴西"/>
    <n v="169"/>
    <n v="64"/>
    <n v="26"/>
    <s v="左脚"/>
    <x v="12"/>
    <n v="32"/>
    <n v="89"/>
    <n v="71"/>
    <n v="81"/>
    <n v="80"/>
    <n v="83"/>
    <n v="83"/>
    <n v="76"/>
    <n v="73"/>
    <n v="60"/>
    <n v="77"/>
    <n v="71"/>
    <n v="82"/>
    <n v="78"/>
    <n v="75"/>
    <n v="75"/>
    <n v="65"/>
    <n v="81"/>
    <n v="83"/>
    <n v="80"/>
    <n v="78"/>
    <n v="73"/>
    <n v="40"/>
    <n v="40"/>
    <n v="40"/>
    <n v="40"/>
    <n v="40"/>
    <n v="3"/>
    <n v="3"/>
    <n v="5"/>
    <n v="3"/>
  </r>
  <r>
    <n v="432"/>
    <s v="MORALES"/>
    <x v="0"/>
    <x v="2"/>
    <x v="86"/>
    <x v="1"/>
    <s v="西班牙"/>
    <n v="180"/>
    <n v="70"/>
    <n v="32"/>
    <s v="右脚"/>
    <x v="12"/>
    <n v="28"/>
    <n v="88"/>
    <n v="85"/>
    <n v="83"/>
    <n v="85"/>
    <n v="79"/>
    <n v="76"/>
    <n v="74"/>
    <n v="82"/>
    <n v="62"/>
    <n v="77"/>
    <n v="69"/>
    <n v="85"/>
    <n v="83"/>
    <n v="77"/>
    <n v="63"/>
    <n v="65"/>
    <n v="72"/>
    <n v="80"/>
    <n v="61"/>
    <n v="53"/>
    <n v="49"/>
    <n v="40"/>
    <n v="40"/>
    <n v="40"/>
    <n v="40"/>
    <n v="40"/>
    <n v="3"/>
    <n v="3"/>
    <n v="6"/>
    <n v="2"/>
  </r>
  <r>
    <n v="433"/>
    <s v="VITOLO"/>
    <x v="0"/>
    <x v="2"/>
    <x v="8"/>
    <x v="1"/>
    <s v="西班牙"/>
    <n v="185"/>
    <n v="79"/>
    <n v="30"/>
    <s v="右脚"/>
    <x v="12"/>
    <n v="30"/>
    <n v="89"/>
    <n v="82"/>
    <n v="84"/>
    <n v="82"/>
    <n v="80"/>
    <n v="83"/>
    <n v="73"/>
    <n v="72"/>
    <n v="68"/>
    <n v="56"/>
    <n v="75"/>
    <n v="81"/>
    <n v="84"/>
    <n v="70"/>
    <n v="60"/>
    <n v="89"/>
    <n v="73"/>
    <n v="87"/>
    <n v="69"/>
    <n v="60"/>
    <n v="64"/>
    <n v="40"/>
    <n v="40"/>
    <n v="40"/>
    <n v="40"/>
    <n v="40"/>
    <n v="1"/>
    <n v="3"/>
    <n v="4"/>
    <n v="1"/>
  </r>
  <r>
    <n v="434"/>
    <s v="N. AKÉ"/>
    <x v="3"/>
    <x v="0"/>
    <x v="87"/>
    <x v="3"/>
    <s v="荷兰"/>
    <n v="180"/>
    <n v="75"/>
    <n v="24"/>
    <s v="左脚"/>
    <x v="12"/>
    <n v="36"/>
    <n v="89"/>
    <n v="65"/>
    <n v="79"/>
    <n v="72"/>
    <n v="75"/>
    <n v="75"/>
    <n v="75"/>
    <n v="58"/>
    <n v="75"/>
    <n v="60"/>
    <n v="62"/>
    <n v="81"/>
    <n v="78"/>
    <n v="76"/>
    <n v="88"/>
    <n v="82"/>
    <n v="77"/>
    <n v="78"/>
    <n v="83"/>
    <n v="83"/>
    <n v="82"/>
    <n v="40"/>
    <n v="40"/>
    <n v="40"/>
    <n v="40"/>
    <n v="40"/>
    <n v="2"/>
    <n v="2"/>
    <n v="6"/>
    <n v="2"/>
  </r>
  <r>
    <n v="435"/>
    <s v="J. MARTÍNEZ"/>
    <x v="2"/>
    <x v="2"/>
    <x v="14"/>
    <x v="5"/>
    <s v="委内瑞拉"/>
    <n v="172"/>
    <n v="70"/>
    <n v="26"/>
    <s v="右脚"/>
    <x v="12"/>
    <n v="32"/>
    <n v="90"/>
    <n v="81"/>
    <n v="80"/>
    <n v="79"/>
    <n v="81"/>
    <n v="70"/>
    <n v="65"/>
    <n v="82"/>
    <n v="79"/>
    <n v="70"/>
    <n v="67"/>
    <n v="90"/>
    <n v="87"/>
    <n v="75"/>
    <n v="81"/>
    <n v="70"/>
    <n v="82"/>
    <n v="75"/>
    <n v="50"/>
    <n v="50"/>
    <n v="65"/>
    <n v="40"/>
    <n v="40"/>
    <n v="40"/>
    <n v="40"/>
    <n v="40"/>
    <n v="2"/>
    <n v="4"/>
    <n v="5"/>
    <n v="2"/>
  </r>
  <r>
    <n v="436"/>
    <s v="H. HERRERA"/>
    <x v="6"/>
    <x v="0"/>
    <x v="8"/>
    <x v="1"/>
    <s v="墨西哥"/>
    <n v="180"/>
    <n v="74"/>
    <n v="29"/>
    <s v="右脚"/>
    <x v="12"/>
    <n v="30"/>
    <n v="89"/>
    <n v="79"/>
    <n v="80"/>
    <n v="79"/>
    <n v="71"/>
    <n v="81"/>
    <n v="77"/>
    <n v="73"/>
    <n v="64"/>
    <n v="65"/>
    <n v="72"/>
    <n v="77"/>
    <n v="76"/>
    <n v="84"/>
    <n v="74"/>
    <n v="77"/>
    <n v="76"/>
    <n v="89"/>
    <n v="79"/>
    <n v="81"/>
    <n v="82"/>
    <n v="40"/>
    <n v="40"/>
    <n v="40"/>
    <n v="40"/>
    <n v="40"/>
    <n v="2"/>
    <n v="3"/>
    <n v="8"/>
    <n v="3"/>
  </r>
  <r>
    <n v="437"/>
    <s v="J. CORREA"/>
    <x v="9"/>
    <x v="0"/>
    <x v="16"/>
    <x v="0"/>
    <s v="阿根廷"/>
    <n v="189"/>
    <n v="77"/>
    <n v="25"/>
    <s v="右脚"/>
    <x v="12"/>
    <n v="35"/>
    <n v="91"/>
    <n v="79"/>
    <n v="84"/>
    <n v="86"/>
    <n v="85"/>
    <n v="80"/>
    <n v="75"/>
    <n v="76"/>
    <n v="60"/>
    <n v="74"/>
    <n v="76"/>
    <n v="84"/>
    <n v="81"/>
    <n v="80"/>
    <n v="71"/>
    <n v="83"/>
    <n v="78"/>
    <n v="82"/>
    <n v="54"/>
    <n v="46"/>
    <n v="58"/>
    <n v="40"/>
    <n v="40"/>
    <n v="40"/>
    <n v="40"/>
    <n v="40"/>
    <n v="2"/>
    <n v="2"/>
    <n v="5"/>
    <n v="3"/>
  </r>
  <r>
    <n v="438"/>
    <s v="L. ALARIO"/>
    <x v="2"/>
    <x v="2"/>
    <x v="58"/>
    <x v="4"/>
    <s v="阿根廷"/>
    <n v="184"/>
    <n v="79"/>
    <n v="27"/>
    <s v="右脚"/>
    <x v="12"/>
    <n v="31"/>
    <n v="90"/>
    <n v="84"/>
    <n v="80"/>
    <n v="77"/>
    <n v="77"/>
    <n v="77"/>
    <n v="68"/>
    <n v="83"/>
    <n v="83"/>
    <n v="73"/>
    <n v="65"/>
    <n v="79"/>
    <n v="75"/>
    <n v="82"/>
    <n v="81"/>
    <n v="79"/>
    <n v="73"/>
    <n v="76"/>
    <n v="50"/>
    <n v="51"/>
    <n v="67"/>
    <n v="40"/>
    <n v="40"/>
    <n v="40"/>
    <n v="40"/>
    <n v="40"/>
    <n v="3"/>
    <n v="3"/>
    <n v="5"/>
    <n v="2"/>
  </r>
  <r>
    <n v="439"/>
    <s v="W. KANNEMANN"/>
    <x v="3"/>
    <x v="0"/>
    <x v="54"/>
    <x v="13"/>
    <s v="阿根廷"/>
    <n v="183"/>
    <n v="77"/>
    <n v="28"/>
    <s v="左脚"/>
    <x v="12"/>
    <n v="30"/>
    <n v="89"/>
    <n v="69"/>
    <n v="70"/>
    <n v="73"/>
    <n v="71"/>
    <n v="66"/>
    <n v="69"/>
    <n v="62"/>
    <n v="83"/>
    <n v="65"/>
    <n v="67"/>
    <n v="80"/>
    <n v="78"/>
    <n v="75"/>
    <n v="82"/>
    <n v="81"/>
    <n v="67"/>
    <n v="80"/>
    <n v="85"/>
    <n v="86"/>
    <n v="83"/>
    <n v="40"/>
    <n v="40"/>
    <n v="40"/>
    <n v="40"/>
    <n v="40"/>
    <n v="2"/>
    <n v="2"/>
    <n v="7"/>
    <n v="2"/>
  </r>
  <r>
    <n v="440"/>
    <s v="J. MUSSO"/>
    <x v="4"/>
    <x v="0"/>
    <x v="75"/>
    <x v="0"/>
    <s v="阿根廷"/>
    <n v="191"/>
    <n v="98"/>
    <n v="25"/>
    <s v="右脚"/>
    <x v="12"/>
    <n v="35"/>
    <n v="89"/>
    <n v="46"/>
    <n v="62"/>
    <n v="55"/>
    <n v="50"/>
    <n v="62"/>
    <n v="64"/>
    <n v="45"/>
    <n v="70"/>
    <n v="55"/>
    <n v="54"/>
    <n v="65"/>
    <n v="66"/>
    <n v="83"/>
    <n v="76"/>
    <n v="80"/>
    <n v="62"/>
    <n v="63"/>
    <n v="55"/>
    <n v="53"/>
    <n v="50"/>
    <n v="90"/>
    <n v="86"/>
    <n v="90"/>
    <n v="90"/>
    <n v="87"/>
    <n v="2"/>
    <n v="2"/>
    <n v="7"/>
    <n v="2"/>
  </r>
  <r>
    <n v="441"/>
    <s v="I. FERNÁNDEZ"/>
    <x v="6"/>
    <x v="0"/>
    <x v="49"/>
    <x v="11"/>
    <s v="阿根廷"/>
    <n v="182"/>
    <n v="67"/>
    <n v="29"/>
    <s v="左脚"/>
    <x v="12"/>
    <n v="30"/>
    <n v="89"/>
    <n v="74"/>
    <n v="83"/>
    <n v="82"/>
    <n v="82"/>
    <n v="83"/>
    <n v="84"/>
    <n v="73"/>
    <n v="68"/>
    <n v="76"/>
    <n v="80"/>
    <n v="78"/>
    <n v="76"/>
    <n v="79"/>
    <n v="70"/>
    <n v="74"/>
    <n v="78"/>
    <n v="78"/>
    <n v="58"/>
    <n v="62"/>
    <n v="76"/>
    <n v="40"/>
    <n v="40"/>
    <n v="40"/>
    <n v="40"/>
    <n v="40"/>
    <n v="2"/>
    <n v="3"/>
    <n v="5"/>
    <n v="2"/>
  </r>
  <r>
    <n v="442"/>
    <s v="K. BALDÉ"/>
    <x v="1"/>
    <x v="2"/>
    <x v="37"/>
    <x v="2"/>
    <s v="塞内加尔"/>
    <n v="184"/>
    <n v="77"/>
    <n v="24"/>
    <s v="右脚"/>
    <x v="12"/>
    <n v="36"/>
    <n v="91"/>
    <n v="81"/>
    <n v="83"/>
    <n v="82"/>
    <n v="83"/>
    <n v="72"/>
    <n v="69"/>
    <n v="78"/>
    <n v="63"/>
    <n v="63"/>
    <n v="70"/>
    <n v="89"/>
    <n v="89"/>
    <n v="82"/>
    <n v="64"/>
    <n v="72"/>
    <n v="76"/>
    <n v="77"/>
    <n v="42"/>
    <n v="45"/>
    <n v="68"/>
    <n v="40"/>
    <n v="40"/>
    <n v="40"/>
    <n v="40"/>
    <n v="40"/>
    <n v="3"/>
    <n v="4"/>
    <n v="5"/>
    <n v="2"/>
  </r>
  <r>
    <n v="443"/>
    <s v="GAYÁ"/>
    <x v="8"/>
    <x v="2"/>
    <x v="34"/>
    <x v="1"/>
    <s v="西班牙"/>
    <n v="172"/>
    <n v="62"/>
    <n v="24"/>
    <s v="左脚"/>
    <x v="12"/>
    <n v="36"/>
    <n v="91"/>
    <n v="80"/>
    <n v="82"/>
    <n v="84"/>
    <n v="77"/>
    <n v="78"/>
    <n v="73"/>
    <n v="63"/>
    <n v="62"/>
    <n v="63"/>
    <n v="70"/>
    <n v="87"/>
    <n v="90"/>
    <n v="71"/>
    <n v="58"/>
    <n v="68"/>
    <n v="70"/>
    <n v="88"/>
    <n v="79"/>
    <n v="75"/>
    <n v="73"/>
    <n v="40"/>
    <n v="40"/>
    <n v="40"/>
    <n v="40"/>
    <n v="40"/>
    <n v="1"/>
    <n v="1"/>
    <n v="6"/>
    <n v="2"/>
  </r>
  <r>
    <n v="444"/>
    <s v="A. DIALLO"/>
    <x v="3"/>
    <x v="0"/>
    <x v="2"/>
    <x v="2"/>
    <s v="法国"/>
    <n v="186"/>
    <n v="79"/>
    <n v="23"/>
    <s v="左脚"/>
    <x v="12"/>
    <n v="37"/>
    <n v="89"/>
    <n v="63"/>
    <n v="69"/>
    <n v="73"/>
    <n v="75"/>
    <n v="77"/>
    <n v="79"/>
    <n v="62"/>
    <n v="83"/>
    <n v="60"/>
    <n v="69"/>
    <n v="79"/>
    <n v="76"/>
    <n v="76"/>
    <n v="83"/>
    <n v="79"/>
    <n v="73"/>
    <n v="78"/>
    <n v="79"/>
    <n v="81"/>
    <n v="80"/>
    <n v="40"/>
    <n v="40"/>
    <n v="40"/>
    <n v="40"/>
    <n v="40"/>
    <n v="1"/>
    <n v="2"/>
    <n v="5"/>
    <n v="2"/>
  </r>
  <r>
    <n v="445"/>
    <s v="S. AZMOUN"/>
    <x v="2"/>
    <x v="2"/>
    <x v="56"/>
    <x v="14"/>
    <s v="伊朗"/>
    <n v="186"/>
    <n v="79"/>
    <n v="24"/>
    <s v="右脚"/>
    <x v="12"/>
    <n v="36"/>
    <n v="91"/>
    <n v="84"/>
    <n v="80"/>
    <n v="79"/>
    <n v="77"/>
    <n v="74"/>
    <n v="65"/>
    <n v="78"/>
    <n v="85"/>
    <n v="67"/>
    <n v="73"/>
    <n v="86"/>
    <n v="85"/>
    <n v="79"/>
    <n v="88"/>
    <n v="82"/>
    <n v="78"/>
    <n v="77"/>
    <n v="47"/>
    <n v="50"/>
    <n v="58"/>
    <n v="40"/>
    <n v="40"/>
    <n v="40"/>
    <n v="40"/>
    <n v="40"/>
    <n v="2"/>
    <n v="3"/>
    <n v="6"/>
    <n v="2"/>
  </r>
  <r>
    <n v="446"/>
    <s v="Q. PROMES"/>
    <x v="0"/>
    <x v="2"/>
    <x v="21"/>
    <x v="6"/>
    <s v="荷兰"/>
    <n v="174"/>
    <n v="71"/>
    <n v="27"/>
    <s v="右脚"/>
    <x v="12"/>
    <n v="31"/>
    <n v="89"/>
    <n v="71"/>
    <n v="83"/>
    <n v="83"/>
    <n v="86"/>
    <n v="71"/>
    <n v="73"/>
    <n v="75"/>
    <n v="64"/>
    <n v="77"/>
    <n v="81"/>
    <n v="89"/>
    <n v="88"/>
    <n v="73"/>
    <n v="70"/>
    <n v="65"/>
    <n v="82"/>
    <n v="77"/>
    <n v="58"/>
    <n v="61"/>
    <n v="64"/>
    <n v="40"/>
    <n v="40"/>
    <n v="40"/>
    <n v="40"/>
    <n v="40"/>
    <n v="2"/>
    <n v="3"/>
    <n v="6"/>
    <n v="3"/>
  </r>
  <r>
    <n v="447"/>
    <s v="DIEGO"/>
    <x v="5"/>
    <x v="0"/>
    <x v="55"/>
    <x v="13"/>
    <s v="巴西"/>
    <n v="173"/>
    <n v="73"/>
    <n v="34"/>
    <s v="右脚"/>
    <x v="12"/>
    <n v="25"/>
    <n v="88"/>
    <n v="75"/>
    <n v="83"/>
    <n v="84"/>
    <n v="88"/>
    <n v="85"/>
    <n v="83"/>
    <n v="73"/>
    <n v="60"/>
    <n v="88"/>
    <n v="85"/>
    <n v="68"/>
    <n v="80"/>
    <n v="81"/>
    <n v="66"/>
    <n v="71"/>
    <n v="88"/>
    <n v="70"/>
    <n v="50"/>
    <n v="53"/>
    <n v="60"/>
    <n v="40"/>
    <n v="40"/>
    <n v="40"/>
    <n v="40"/>
    <n v="40"/>
    <n v="2"/>
    <n v="3"/>
    <n v="6"/>
    <n v="2"/>
  </r>
  <r>
    <n v="448"/>
    <s v="M. KRUSE"/>
    <x v="9"/>
    <x v="0"/>
    <x v="69"/>
    <x v="10"/>
    <s v="德国"/>
    <n v="180"/>
    <n v="76"/>
    <n v="31"/>
    <s v="左脚"/>
    <x v="12"/>
    <n v="29"/>
    <n v="88"/>
    <n v="81"/>
    <n v="84"/>
    <n v="82"/>
    <n v="79"/>
    <n v="83"/>
    <n v="79"/>
    <n v="82"/>
    <n v="67"/>
    <n v="70"/>
    <n v="80"/>
    <n v="71"/>
    <n v="77"/>
    <n v="81"/>
    <n v="73"/>
    <n v="75"/>
    <n v="80"/>
    <n v="74"/>
    <n v="55"/>
    <n v="54"/>
    <n v="65"/>
    <n v="40"/>
    <n v="40"/>
    <n v="40"/>
    <n v="40"/>
    <n v="40"/>
    <n v="2"/>
    <n v="3"/>
    <n v="6"/>
    <n v="3"/>
  </r>
  <r>
    <n v="449"/>
    <s v="S. BENDER"/>
    <x v="3"/>
    <x v="2"/>
    <x v="58"/>
    <x v="4"/>
    <s v="德国"/>
    <n v="186"/>
    <n v="80"/>
    <n v="30"/>
    <s v="右脚"/>
    <x v="12"/>
    <n v="30"/>
    <n v="87"/>
    <n v="55"/>
    <n v="70"/>
    <n v="60"/>
    <n v="71"/>
    <n v="79"/>
    <n v="75"/>
    <n v="54"/>
    <n v="81"/>
    <n v="55"/>
    <n v="61"/>
    <n v="73"/>
    <n v="69"/>
    <n v="78"/>
    <n v="77"/>
    <n v="85"/>
    <n v="64"/>
    <n v="86"/>
    <n v="85"/>
    <n v="87"/>
    <n v="84"/>
    <n v="40"/>
    <n v="40"/>
    <n v="40"/>
    <n v="40"/>
    <n v="40"/>
    <n v="3"/>
    <n v="4"/>
    <n v="7"/>
    <n v="1"/>
  </r>
  <r>
    <n v="450"/>
    <s v="K. TRIPPIER"/>
    <x v="10"/>
    <x v="2"/>
    <x v="8"/>
    <x v="1"/>
    <s v="英格兰"/>
    <n v="178"/>
    <n v="71"/>
    <n v="29"/>
    <s v="右脚"/>
    <x v="12"/>
    <n v="30"/>
    <n v="89"/>
    <n v="72"/>
    <n v="78"/>
    <n v="79"/>
    <n v="76"/>
    <n v="81"/>
    <n v="85"/>
    <n v="60"/>
    <n v="70"/>
    <n v="82"/>
    <n v="80"/>
    <n v="79"/>
    <n v="79"/>
    <n v="76"/>
    <n v="70"/>
    <n v="65"/>
    <n v="72"/>
    <n v="86"/>
    <n v="71"/>
    <n v="73"/>
    <n v="80"/>
    <n v="40"/>
    <n v="40"/>
    <n v="40"/>
    <n v="40"/>
    <n v="40"/>
    <n v="2"/>
    <n v="3"/>
    <n v="5"/>
    <n v="3"/>
  </r>
  <r>
    <n v="451"/>
    <s v="GABRIEL PIRES"/>
    <x v="6"/>
    <x v="0"/>
    <x v="67"/>
    <x v="7"/>
    <s v="巴西"/>
    <n v="187"/>
    <n v="82"/>
    <n v="26"/>
    <s v="左脚"/>
    <x v="12"/>
    <n v="32"/>
    <n v="89"/>
    <n v="70"/>
    <n v="82"/>
    <n v="81"/>
    <n v="82"/>
    <n v="81"/>
    <n v="88"/>
    <n v="62"/>
    <n v="73"/>
    <n v="73"/>
    <n v="75"/>
    <n v="69"/>
    <n v="70"/>
    <n v="78"/>
    <n v="75"/>
    <n v="82"/>
    <n v="71"/>
    <n v="81"/>
    <n v="72"/>
    <n v="72"/>
    <n v="77"/>
    <n v="40"/>
    <n v="40"/>
    <n v="40"/>
    <n v="40"/>
    <n v="40"/>
    <n v="3"/>
    <n v="3"/>
    <n v="6"/>
    <n v="2"/>
  </r>
  <r>
    <n v="452"/>
    <s v="L. SPINAZZOLA"/>
    <x v="8"/>
    <x v="0"/>
    <x v="15"/>
    <x v="0"/>
    <s v="意大利"/>
    <n v="186"/>
    <n v="75"/>
    <n v="26"/>
    <s v="右脚"/>
    <x v="12"/>
    <n v="32"/>
    <n v="90"/>
    <n v="71"/>
    <n v="79"/>
    <n v="80"/>
    <n v="79"/>
    <n v="75"/>
    <n v="76"/>
    <n v="64"/>
    <n v="65"/>
    <n v="58"/>
    <n v="67"/>
    <n v="84"/>
    <n v="84"/>
    <n v="77"/>
    <n v="73"/>
    <n v="77"/>
    <n v="73"/>
    <n v="85"/>
    <n v="69"/>
    <n v="72"/>
    <n v="73"/>
    <n v="40"/>
    <n v="40"/>
    <n v="40"/>
    <n v="40"/>
    <n v="40"/>
    <n v="3"/>
    <n v="3"/>
    <n v="5"/>
    <n v="2"/>
  </r>
  <r>
    <n v="453"/>
    <s v="RONY LOPES"/>
    <x v="11"/>
    <x v="2"/>
    <x v="62"/>
    <x v="1"/>
    <s v="葡萄牙"/>
    <n v="169"/>
    <n v="72"/>
    <n v="24"/>
    <s v="左脚"/>
    <x v="12"/>
    <n v="36"/>
    <n v="90"/>
    <n v="76"/>
    <n v="80"/>
    <n v="87"/>
    <n v="82"/>
    <n v="85"/>
    <n v="78"/>
    <n v="73"/>
    <n v="62"/>
    <n v="71"/>
    <n v="81"/>
    <n v="85"/>
    <n v="88"/>
    <n v="76"/>
    <n v="64"/>
    <n v="63"/>
    <n v="86"/>
    <n v="80"/>
    <n v="45"/>
    <n v="48"/>
    <n v="60"/>
    <n v="40"/>
    <n v="40"/>
    <n v="40"/>
    <n v="40"/>
    <n v="40"/>
    <n v="2"/>
    <n v="3"/>
    <n v="6"/>
    <n v="2"/>
  </r>
  <r>
    <n v="454"/>
    <s v="M. DEMBÉLÉ"/>
    <x v="2"/>
    <x v="0"/>
    <x v="20"/>
    <x v="2"/>
    <s v="法国"/>
    <n v="183"/>
    <n v="74"/>
    <n v="23"/>
    <s v="右脚"/>
    <x v="12"/>
    <n v="37"/>
    <n v="90"/>
    <n v="79"/>
    <n v="80"/>
    <n v="77"/>
    <n v="74"/>
    <n v="71"/>
    <n v="63"/>
    <n v="83"/>
    <n v="78"/>
    <n v="62"/>
    <n v="72"/>
    <n v="83"/>
    <n v="82"/>
    <n v="84"/>
    <n v="86"/>
    <n v="86"/>
    <n v="74"/>
    <n v="77"/>
    <n v="49"/>
    <n v="51"/>
    <n v="59"/>
    <n v="40"/>
    <n v="40"/>
    <n v="40"/>
    <n v="40"/>
    <n v="40"/>
    <n v="2"/>
    <n v="2"/>
    <n v="5"/>
    <n v="2"/>
  </r>
  <r>
    <n v="455"/>
    <s v="ÁLEX GRIMALDO"/>
    <x v="8"/>
    <x v="1"/>
    <x v="67"/>
    <x v="7"/>
    <s v="西班牙"/>
    <n v="170"/>
    <n v="63"/>
    <n v="24"/>
    <s v="左脚"/>
    <x v="12"/>
    <n v="36"/>
    <n v="90"/>
    <n v="73"/>
    <n v="81"/>
    <n v="83"/>
    <n v="85"/>
    <n v="78"/>
    <n v="80"/>
    <n v="67"/>
    <n v="50"/>
    <n v="83"/>
    <n v="84"/>
    <n v="87"/>
    <n v="86"/>
    <n v="82"/>
    <n v="61"/>
    <n v="64"/>
    <n v="83"/>
    <n v="85"/>
    <n v="66"/>
    <n v="70"/>
    <n v="66"/>
    <n v="40"/>
    <n v="40"/>
    <n v="40"/>
    <n v="40"/>
    <n v="40"/>
    <n v="2"/>
    <n v="2"/>
    <n v="8"/>
    <n v="2"/>
  </r>
  <r>
    <n v="456"/>
    <s v="WILLIAMS"/>
    <x v="1"/>
    <x v="2"/>
    <x v="88"/>
    <x v="1"/>
    <s v="西班牙"/>
    <n v="186"/>
    <n v="79"/>
    <n v="25"/>
    <s v="右脚"/>
    <x v="12"/>
    <n v="35"/>
    <n v="90"/>
    <n v="83"/>
    <n v="79"/>
    <n v="81"/>
    <n v="75"/>
    <n v="75"/>
    <n v="72"/>
    <n v="83"/>
    <n v="68"/>
    <n v="60"/>
    <n v="65"/>
    <n v="90"/>
    <n v="88"/>
    <n v="74"/>
    <n v="77"/>
    <n v="82"/>
    <n v="69"/>
    <n v="82"/>
    <n v="50"/>
    <n v="62"/>
    <n v="64"/>
    <n v="40"/>
    <n v="40"/>
    <n v="40"/>
    <n v="40"/>
    <n v="40"/>
    <n v="4"/>
    <n v="1"/>
    <n v="6"/>
    <n v="3"/>
  </r>
  <r>
    <n v="457"/>
    <s v="A. CRAGNO"/>
    <x v="4"/>
    <x v="0"/>
    <x v="36"/>
    <x v="0"/>
    <s v="意大利"/>
    <n v="184"/>
    <n v="78"/>
    <n v="25"/>
    <s v="右脚"/>
    <x v="12"/>
    <n v="35"/>
    <n v="88"/>
    <n v="40"/>
    <n v="60"/>
    <n v="56"/>
    <n v="54"/>
    <n v="59"/>
    <n v="61"/>
    <n v="49"/>
    <n v="66"/>
    <n v="56"/>
    <n v="53"/>
    <n v="65"/>
    <n v="68"/>
    <n v="72"/>
    <n v="85"/>
    <n v="71"/>
    <n v="75"/>
    <n v="66"/>
    <n v="68"/>
    <n v="55"/>
    <n v="58"/>
    <n v="87"/>
    <n v="90"/>
    <n v="86"/>
    <n v="90"/>
    <n v="88"/>
    <n v="2"/>
    <n v="2"/>
    <n v="6"/>
    <n v="3"/>
  </r>
  <r>
    <n v="458"/>
    <s v="M. SABITZER"/>
    <x v="1"/>
    <x v="2"/>
    <x v="14"/>
    <x v="5"/>
    <s v="奥地利"/>
    <n v="177"/>
    <n v="74"/>
    <n v="25"/>
    <s v="右脚"/>
    <x v="12"/>
    <n v="35"/>
    <n v="89"/>
    <n v="75"/>
    <n v="80"/>
    <n v="82"/>
    <n v="81"/>
    <n v="76"/>
    <n v="70"/>
    <n v="73"/>
    <n v="66"/>
    <n v="68"/>
    <n v="73"/>
    <n v="85"/>
    <n v="88"/>
    <n v="80"/>
    <n v="82"/>
    <n v="68"/>
    <n v="80"/>
    <n v="84"/>
    <n v="55"/>
    <n v="58"/>
    <n v="65"/>
    <n v="40"/>
    <n v="40"/>
    <n v="40"/>
    <n v="40"/>
    <n v="40"/>
    <n v="2"/>
    <n v="3"/>
    <n v="5"/>
    <n v="2"/>
  </r>
  <r>
    <n v="459"/>
    <s v="SAMU CASTILLEJO"/>
    <x v="1"/>
    <x v="2"/>
    <x v="22"/>
    <x v="0"/>
    <s v="西班牙"/>
    <n v="182"/>
    <n v="67"/>
    <n v="24"/>
    <s v="左脚"/>
    <x v="12"/>
    <n v="36"/>
    <n v="90"/>
    <n v="76"/>
    <n v="83"/>
    <n v="86"/>
    <n v="81"/>
    <n v="79"/>
    <n v="81"/>
    <n v="77"/>
    <n v="65"/>
    <n v="80"/>
    <n v="83"/>
    <n v="87"/>
    <n v="86"/>
    <n v="79"/>
    <n v="63"/>
    <n v="65"/>
    <n v="80"/>
    <n v="74"/>
    <n v="54"/>
    <n v="51"/>
    <n v="54"/>
    <n v="40"/>
    <n v="40"/>
    <n v="40"/>
    <n v="40"/>
    <n v="40"/>
    <n v="2"/>
    <n v="1"/>
    <n v="5"/>
    <n v="2"/>
  </r>
  <r>
    <n v="460"/>
    <s v="C. WILSON"/>
    <x v="2"/>
    <x v="0"/>
    <x v="87"/>
    <x v="3"/>
    <s v="英格兰"/>
    <n v="180"/>
    <n v="66"/>
    <n v="27"/>
    <s v="右脚"/>
    <x v="12"/>
    <n v="31"/>
    <n v="89"/>
    <n v="84"/>
    <n v="78"/>
    <n v="78"/>
    <n v="80"/>
    <n v="71"/>
    <n v="65"/>
    <n v="84"/>
    <n v="78"/>
    <n v="60"/>
    <n v="68"/>
    <n v="88"/>
    <n v="88"/>
    <n v="76"/>
    <n v="70"/>
    <n v="76"/>
    <n v="75"/>
    <n v="76"/>
    <n v="52"/>
    <n v="50"/>
    <n v="75"/>
    <n v="40"/>
    <n v="40"/>
    <n v="40"/>
    <n v="40"/>
    <n v="40"/>
    <n v="2"/>
    <n v="2"/>
    <n v="6"/>
    <n v="1"/>
  </r>
  <r>
    <n v="461"/>
    <s v="DIEGO CARLOS"/>
    <x v="3"/>
    <x v="2"/>
    <x v="62"/>
    <x v="1"/>
    <s v="巴西"/>
    <n v="185"/>
    <n v="79"/>
    <n v="26"/>
    <s v="右脚"/>
    <x v="12"/>
    <n v="32"/>
    <n v="89"/>
    <n v="57"/>
    <n v="72"/>
    <n v="68"/>
    <n v="65"/>
    <n v="72"/>
    <n v="74"/>
    <n v="56"/>
    <n v="81"/>
    <n v="73"/>
    <n v="70"/>
    <n v="79"/>
    <n v="82"/>
    <n v="74"/>
    <n v="82"/>
    <n v="84"/>
    <n v="76"/>
    <n v="79"/>
    <n v="83"/>
    <n v="82"/>
    <n v="83"/>
    <n v="40"/>
    <n v="40"/>
    <n v="40"/>
    <n v="40"/>
    <n v="40"/>
    <n v="2"/>
    <n v="3"/>
    <n v="6"/>
    <n v="2"/>
  </r>
  <r>
    <n v="462"/>
    <s v="J. DENAYER"/>
    <x v="3"/>
    <x v="3"/>
    <x v="20"/>
    <x v="2"/>
    <s v="比利时"/>
    <n v="184"/>
    <n v="80"/>
    <n v="24"/>
    <s v="右脚"/>
    <x v="12"/>
    <n v="36"/>
    <n v="90"/>
    <n v="62"/>
    <n v="70"/>
    <n v="67"/>
    <n v="72"/>
    <n v="74"/>
    <n v="71"/>
    <n v="61"/>
    <n v="78"/>
    <n v="55"/>
    <n v="57"/>
    <n v="82"/>
    <n v="77"/>
    <n v="79"/>
    <n v="87"/>
    <n v="85"/>
    <n v="77"/>
    <n v="80"/>
    <n v="82"/>
    <n v="81"/>
    <n v="79"/>
    <n v="40"/>
    <n v="40"/>
    <n v="40"/>
    <n v="40"/>
    <n v="40"/>
    <n v="2"/>
    <n v="3"/>
    <n v="6"/>
    <n v="2"/>
  </r>
  <r>
    <n v="463"/>
    <s v="M. ACUÑA"/>
    <x v="12"/>
    <x v="2"/>
    <x v="25"/>
    <x v="7"/>
    <s v="阿根廷"/>
    <n v="172"/>
    <n v="77"/>
    <n v="28"/>
    <s v="左脚"/>
    <x v="12"/>
    <n v="30"/>
    <n v="88"/>
    <n v="75"/>
    <n v="80"/>
    <n v="82"/>
    <n v="77"/>
    <n v="79"/>
    <n v="82"/>
    <n v="65"/>
    <n v="60"/>
    <n v="73"/>
    <n v="82"/>
    <n v="80"/>
    <n v="80"/>
    <n v="81"/>
    <n v="62"/>
    <n v="81"/>
    <n v="81"/>
    <n v="85"/>
    <n v="70"/>
    <n v="71"/>
    <n v="88"/>
    <n v="40"/>
    <n v="40"/>
    <n v="40"/>
    <n v="40"/>
    <n v="40"/>
    <n v="3"/>
    <n v="2"/>
    <n v="7"/>
    <n v="3"/>
  </r>
  <r>
    <n v="464"/>
    <s v="M. ØDEGAARD"/>
    <x v="5"/>
    <x v="0"/>
    <x v="50"/>
    <x v="1"/>
    <s v="挪威"/>
    <n v="176"/>
    <n v="68"/>
    <n v="21"/>
    <s v="左脚"/>
    <x v="12"/>
    <n v="43"/>
    <n v="91"/>
    <n v="72"/>
    <n v="87"/>
    <n v="90"/>
    <n v="92"/>
    <n v="76"/>
    <n v="77"/>
    <n v="74"/>
    <n v="62"/>
    <n v="76"/>
    <n v="80"/>
    <n v="76"/>
    <n v="81"/>
    <n v="79"/>
    <n v="65"/>
    <n v="68"/>
    <n v="88"/>
    <n v="74"/>
    <n v="57"/>
    <n v="60"/>
    <n v="58"/>
    <n v="40"/>
    <n v="40"/>
    <n v="40"/>
    <n v="40"/>
    <n v="40"/>
    <n v="1"/>
    <n v="2"/>
    <n v="6"/>
    <n v="2"/>
  </r>
  <r>
    <n v="465"/>
    <s v="LUCAS VÁZQUEZ"/>
    <x v="1"/>
    <x v="2"/>
    <x v="4"/>
    <x v="1"/>
    <s v="西班牙"/>
    <n v="173"/>
    <n v="70"/>
    <n v="28"/>
    <s v="右脚"/>
    <x v="12"/>
    <n v="30"/>
    <n v="88"/>
    <n v="80"/>
    <n v="82"/>
    <n v="82"/>
    <n v="74"/>
    <n v="75"/>
    <n v="80"/>
    <n v="77"/>
    <n v="60"/>
    <n v="73"/>
    <n v="71"/>
    <n v="79"/>
    <n v="84"/>
    <n v="71"/>
    <n v="68"/>
    <n v="71"/>
    <n v="72"/>
    <n v="80"/>
    <n v="73"/>
    <n v="70"/>
    <n v="60"/>
    <n v="40"/>
    <n v="40"/>
    <n v="40"/>
    <n v="40"/>
    <n v="40"/>
    <n v="2"/>
    <n v="3"/>
    <n v="6"/>
    <n v="2"/>
  </r>
  <r>
    <n v="466"/>
    <s v="M. CALDARA"/>
    <x v="3"/>
    <x v="2"/>
    <x v="22"/>
    <x v="0"/>
    <s v="意大利"/>
    <n v="187"/>
    <n v="75"/>
    <n v="25"/>
    <s v="右脚"/>
    <x v="12"/>
    <n v="35"/>
    <n v="90"/>
    <n v="69"/>
    <n v="68"/>
    <n v="71"/>
    <n v="66"/>
    <n v="72"/>
    <n v="68"/>
    <n v="66"/>
    <n v="84"/>
    <n v="58"/>
    <n v="61"/>
    <n v="74"/>
    <n v="72"/>
    <n v="76"/>
    <n v="84"/>
    <n v="81"/>
    <n v="66"/>
    <n v="78"/>
    <n v="86"/>
    <n v="85"/>
    <n v="83"/>
    <n v="40"/>
    <n v="40"/>
    <n v="40"/>
    <n v="40"/>
    <n v="40"/>
    <n v="1"/>
    <n v="2"/>
    <n v="5"/>
    <n v="2"/>
  </r>
  <r>
    <n v="467"/>
    <s v="N. BARELLA"/>
    <x v="6"/>
    <x v="0"/>
    <x v="13"/>
    <x v="0"/>
    <s v="意大利"/>
    <n v="172"/>
    <n v="68"/>
    <n v="22"/>
    <s v="右脚"/>
    <x v="12"/>
    <n v="41"/>
    <n v="91"/>
    <n v="73"/>
    <n v="82"/>
    <n v="79"/>
    <n v="77"/>
    <n v="82"/>
    <n v="79"/>
    <n v="69"/>
    <n v="65"/>
    <n v="70"/>
    <n v="74"/>
    <n v="78"/>
    <n v="81"/>
    <n v="73"/>
    <n v="67"/>
    <n v="65"/>
    <n v="84"/>
    <n v="85"/>
    <n v="73"/>
    <n v="77"/>
    <n v="85"/>
    <n v="40"/>
    <n v="40"/>
    <n v="40"/>
    <n v="40"/>
    <n v="40"/>
    <n v="2"/>
    <n v="2"/>
    <n v="6"/>
    <n v="3"/>
  </r>
  <r>
    <n v="468"/>
    <s v="A. CHRISTENSEN"/>
    <x v="3"/>
    <x v="0"/>
    <x v="11"/>
    <x v="3"/>
    <s v="丹麦"/>
    <n v="188"/>
    <n v="78"/>
    <n v="23"/>
    <s v="右脚"/>
    <x v="12"/>
    <n v="37"/>
    <n v="89"/>
    <n v="63"/>
    <n v="74"/>
    <n v="70"/>
    <n v="70"/>
    <n v="81"/>
    <n v="78"/>
    <n v="58"/>
    <n v="85"/>
    <n v="60"/>
    <n v="67"/>
    <n v="75"/>
    <n v="76"/>
    <n v="74"/>
    <n v="78"/>
    <n v="76"/>
    <n v="75"/>
    <n v="76"/>
    <n v="88"/>
    <n v="84"/>
    <n v="85"/>
    <n v="40"/>
    <n v="40"/>
    <n v="40"/>
    <n v="40"/>
    <n v="40"/>
    <n v="2"/>
    <n v="2"/>
    <n v="6"/>
    <n v="2"/>
  </r>
  <r>
    <n v="469"/>
    <s v="DANI CEBALLOS"/>
    <x v="6"/>
    <x v="2"/>
    <x v="10"/>
    <x v="3"/>
    <s v="西班牙"/>
    <n v="179"/>
    <n v="71"/>
    <n v="23"/>
    <s v="右脚"/>
    <x v="12"/>
    <n v="37"/>
    <n v="90"/>
    <n v="78"/>
    <n v="88"/>
    <n v="87"/>
    <n v="86"/>
    <n v="83"/>
    <n v="81"/>
    <n v="66"/>
    <n v="60"/>
    <n v="70"/>
    <n v="75"/>
    <n v="69"/>
    <n v="73"/>
    <n v="63"/>
    <n v="57"/>
    <n v="61"/>
    <n v="82"/>
    <n v="78"/>
    <n v="67"/>
    <n v="77"/>
    <n v="73"/>
    <n v="40"/>
    <n v="40"/>
    <n v="40"/>
    <n v="40"/>
    <n v="40"/>
    <n v="2"/>
    <n v="2"/>
    <n v="5"/>
    <n v="3"/>
  </r>
  <r>
    <n v="470"/>
    <s v="A. KRAMARIĆ"/>
    <x v="2"/>
    <x v="2"/>
    <x v="14"/>
    <x v="5"/>
    <s v="克罗地亚"/>
    <n v="177"/>
    <n v="70"/>
    <n v="28"/>
    <s v="右脚"/>
    <x v="12"/>
    <n v="30"/>
    <n v="89"/>
    <n v="81"/>
    <n v="82"/>
    <n v="80"/>
    <n v="78"/>
    <n v="73"/>
    <n v="67"/>
    <n v="84"/>
    <n v="79"/>
    <n v="82"/>
    <n v="73"/>
    <n v="77"/>
    <n v="80"/>
    <n v="84"/>
    <n v="77"/>
    <n v="67"/>
    <n v="78"/>
    <n v="77"/>
    <n v="56"/>
    <n v="51"/>
    <n v="62"/>
    <n v="40"/>
    <n v="40"/>
    <n v="40"/>
    <n v="40"/>
    <n v="40"/>
    <n v="3"/>
    <n v="3"/>
    <n v="6"/>
    <n v="2"/>
  </r>
  <r>
    <n v="471"/>
    <s v="BRUNO HENRIQUE"/>
    <x v="0"/>
    <x v="0"/>
    <x v="55"/>
    <x v="13"/>
    <s v="巴西"/>
    <n v="184"/>
    <n v="71"/>
    <n v="29"/>
    <s v="右脚"/>
    <x v="12"/>
    <n v="30"/>
    <n v="89"/>
    <n v="80"/>
    <n v="80"/>
    <n v="83"/>
    <n v="77"/>
    <n v="71"/>
    <n v="67"/>
    <n v="80"/>
    <n v="78"/>
    <n v="66"/>
    <n v="71"/>
    <n v="92"/>
    <n v="89"/>
    <n v="75"/>
    <n v="84"/>
    <n v="71"/>
    <n v="78"/>
    <n v="78"/>
    <n v="44"/>
    <n v="50"/>
    <n v="54"/>
    <n v="40"/>
    <n v="40"/>
    <n v="40"/>
    <n v="40"/>
    <n v="40"/>
    <n v="2"/>
    <n v="3"/>
    <n v="6"/>
    <n v="2"/>
  </r>
  <r>
    <n v="472"/>
    <s v="V. TSYGANKOV"/>
    <x v="1"/>
    <x v="0"/>
    <x v="89"/>
    <x v="4"/>
    <s v="乌克兰"/>
    <n v="177"/>
    <n v="69"/>
    <n v="22"/>
    <s v="左脚"/>
    <x v="12"/>
    <n v="41"/>
    <n v="91"/>
    <n v="77"/>
    <n v="81"/>
    <n v="84"/>
    <n v="85"/>
    <n v="79"/>
    <n v="71"/>
    <n v="74"/>
    <n v="64"/>
    <n v="75"/>
    <n v="82"/>
    <n v="89"/>
    <n v="88"/>
    <n v="77"/>
    <n v="64"/>
    <n v="63"/>
    <n v="80"/>
    <n v="75"/>
    <n v="50"/>
    <n v="50"/>
    <n v="59"/>
    <n v="40"/>
    <n v="40"/>
    <n v="40"/>
    <n v="40"/>
    <n v="40"/>
    <n v="2"/>
    <n v="3"/>
    <n v="5"/>
    <n v="3"/>
  </r>
  <r>
    <n v="473"/>
    <s v="R. ZOBNIN"/>
    <x v="6"/>
    <x v="0"/>
    <x v="90"/>
    <x v="14"/>
    <s v="俄罗斯"/>
    <n v="182"/>
    <n v="72"/>
    <n v="25"/>
    <s v="右脚"/>
    <x v="12"/>
    <n v="35"/>
    <n v="90"/>
    <n v="67"/>
    <n v="82"/>
    <n v="80"/>
    <n v="77"/>
    <n v="82"/>
    <n v="71"/>
    <n v="58"/>
    <n v="80"/>
    <n v="57"/>
    <n v="68"/>
    <n v="83"/>
    <n v="79"/>
    <n v="75"/>
    <n v="70"/>
    <n v="83"/>
    <n v="80"/>
    <n v="87"/>
    <n v="88"/>
    <n v="85"/>
    <n v="84"/>
    <n v="40"/>
    <n v="40"/>
    <n v="40"/>
    <n v="40"/>
    <n v="40"/>
    <n v="2"/>
    <n v="3"/>
    <n v="6"/>
    <n v="2"/>
  </r>
  <r>
    <n v="474"/>
    <s v="GELSON MARTINS"/>
    <x v="1"/>
    <x v="2"/>
    <x v="37"/>
    <x v="2"/>
    <s v="葡萄牙"/>
    <n v="173"/>
    <n v="65"/>
    <n v="24"/>
    <s v="右脚"/>
    <x v="12"/>
    <n v="36"/>
    <n v="90"/>
    <n v="80"/>
    <n v="82"/>
    <n v="85"/>
    <n v="62"/>
    <n v="75"/>
    <n v="76"/>
    <n v="68"/>
    <n v="62"/>
    <n v="61"/>
    <n v="81"/>
    <n v="92"/>
    <n v="96"/>
    <n v="78"/>
    <n v="74"/>
    <n v="62"/>
    <n v="87"/>
    <n v="81"/>
    <n v="51"/>
    <n v="51"/>
    <n v="60"/>
    <n v="40"/>
    <n v="40"/>
    <n v="40"/>
    <n v="40"/>
    <n v="40"/>
    <n v="2"/>
    <n v="3"/>
    <n v="6"/>
    <n v="3"/>
  </r>
  <r>
    <n v="475"/>
    <s v="A. MIRANCHUK"/>
    <x v="5"/>
    <x v="0"/>
    <x v="80"/>
    <x v="14"/>
    <s v="俄罗斯"/>
    <n v="182"/>
    <n v="74"/>
    <n v="24"/>
    <s v="左脚"/>
    <x v="12"/>
    <n v="36"/>
    <n v="89"/>
    <n v="77"/>
    <n v="81"/>
    <n v="83"/>
    <n v="81"/>
    <n v="81"/>
    <n v="80"/>
    <n v="72"/>
    <n v="66"/>
    <n v="79"/>
    <n v="77"/>
    <n v="83"/>
    <n v="77"/>
    <n v="83"/>
    <n v="71"/>
    <n v="74"/>
    <n v="76"/>
    <n v="78"/>
    <n v="59"/>
    <n v="54"/>
    <n v="66"/>
    <n v="40"/>
    <n v="40"/>
    <n v="40"/>
    <n v="40"/>
    <n v="40"/>
    <n v="1"/>
    <n v="3"/>
    <n v="5"/>
    <n v="2"/>
  </r>
  <r>
    <n v="476"/>
    <s v="F. KESSIÉ"/>
    <x v="6"/>
    <x v="2"/>
    <x v="22"/>
    <x v="0"/>
    <s v="科特迪瓦"/>
    <n v="183"/>
    <n v="74"/>
    <n v="23"/>
    <s v="右脚"/>
    <x v="12"/>
    <n v="37"/>
    <n v="89"/>
    <n v="72"/>
    <n v="77"/>
    <n v="76"/>
    <n v="76"/>
    <n v="79"/>
    <n v="75"/>
    <n v="74"/>
    <n v="68"/>
    <n v="65"/>
    <n v="65"/>
    <n v="76"/>
    <n v="73"/>
    <n v="83"/>
    <n v="79"/>
    <n v="88"/>
    <n v="81"/>
    <n v="90"/>
    <n v="77"/>
    <n v="78"/>
    <n v="87"/>
    <n v="40"/>
    <n v="40"/>
    <n v="40"/>
    <n v="40"/>
    <n v="40"/>
    <n v="3"/>
    <n v="3"/>
    <n v="6"/>
    <n v="2"/>
  </r>
  <r>
    <n v="477"/>
    <s v="L. PELLEGRINI"/>
    <x v="6"/>
    <x v="2"/>
    <x v="15"/>
    <x v="0"/>
    <s v="意大利"/>
    <n v="186"/>
    <n v="77"/>
    <n v="23"/>
    <s v="右脚"/>
    <x v="12"/>
    <n v="37"/>
    <n v="90"/>
    <n v="75"/>
    <n v="81"/>
    <n v="78"/>
    <n v="78"/>
    <n v="84"/>
    <n v="82"/>
    <n v="73"/>
    <n v="73"/>
    <n v="70"/>
    <n v="77"/>
    <n v="77"/>
    <n v="79"/>
    <n v="78"/>
    <n v="72"/>
    <n v="73"/>
    <n v="71"/>
    <n v="80"/>
    <n v="70"/>
    <n v="72"/>
    <n v="71"/>
    <n v="40"/>
    <n v="40"/>
    <n v="40"/>
    <n v="40"/>
    <n v="40"/>
    <n v="3"/>
    <n v="4"/>
    <n v="6"/>
    <n v="2"/>
  </r>
  <r>
    <n v="478"/>
    <s v="N. ELVEDI"/>
    <x v="3"/>
    <x v="0"/>
    <x v="14"/>
    <x v="5"/>
    <s v="瑞士"/>
    <n v="188"/>
    <n v="78"/>
    <n v="23"/>
    <s v="右脚"/>
    <x v="12"/>
    <n v="37"/>
    <n v="91"/>
    <n v="62"/>
    <n v="72"/>
    <n v="70"/>
    <n v="64"/>
    <n v="74"/>
    <n v="75"/>
    <n v="61"/>
    <n v="84"/>
    <n v="55"/>
    <n v="74"/>
    <n v="85"/>
    <n v="79"/>
    <n v="73"/>
    <n v="87"/>
    <n v="84"/>
    <n v="70"/>
    <n v="86"/>
    <n v="78"/>
    <n v="82"/>
    <n v="77"/>
    <n v="40"/>
    <n v="40"/>
    <n v="40"/>
    <n v="40"/>
    <n v="40"/>
    <n v="2"/>
    <n v="2"/>
    <n v="5"/>
    <n v="2"/>
  </r>
  <r>
    <n v="479"/>
    <s v="M. GÓMEZ"/>
    <x v="2"/>
    <x v="2"/>
    <x v="34"/>
    <x v="1"/>
    <s v="乌拉圭"/>
    <n v="186"/>
    <n v="91"/>
    <n v="23"/>
    <s v="右脚"/>
    <x v="12"/>
    <n v="37"/>
    <n v="91"/>
    <n v="86"/>
    <n v="75"/>
    <n v="75"/>
    <n v="76"/>
    <n v="70"/>
    <n v="68"/>
    <n v="84"/>
    <n v="87"/>
    <n v="74"/>
    <n v="73"/>
    <n v="76"/>
    <n v="71"/>
    <n v="85"/>
    <n v="75"/>
    <n v="87"/>
    <n v="65"/>
    <n v="79"/>
    <n v="48"/>
    <n v="58"/>
    <n v="80"/>
    <n v="40"/>
    <n v="40"/>
    <n v="40"/>
    <n v="40"/>
    <n v="40"/>
    <n v="2"/>
    <n v="2"/>
    <n v="6"/>
    <n v="2"/>
  </r>
  <r>
    <n v="480"/>
    <s v="N. SCHULZ"/>
    <x v="8"/>
    <x v="2"/>
    <x v="14"/>
    <x v="5"/>
    <s v="德国"/>
    <n v="180"/>
    <n v="78"/>
    <n v="26"/>
    <s v="左脚"/>
    <x v="12"/>
    <n v="32"/>
    <n v="89"/>
    <n v="68"/>
    <n v="73"/>
    <n v="79"/>
    <n v="75"/>
    <n v="71"/>
    <n v="66"/>
    <n v="65"/>
    <n v="64"/>
    <n v="66"/>
    <n v="73"/>
    <n v="90"/>
    <n v="91"/>
    <n v="76"/>
    <n v="72"/>
    <n v="79"/>
    <n v="77"/>
    <n v="86"/>
    <n v="67"/>
    <n v="71"/>
    <n v="72"/>
    <n v="40"/>
    <n v="40"/>
    <n v="40"/>
    <n v="40"/>
    <n v="40"/>
    <n v="1"/>
    <n v="3"/>
    <n v="6"/>
    <n v="2"/>
  </r>
  <r>
    <n v="481"/>
    <s v="HERMOSO"/>
    <x v="3"/>
    <x v="0"/>
    <x v="8"/>
    <x v="1"/>
    <s v="西班牙"/>
    <n v="184"/>
    <n v="74"/>
    <n v="24"/>
    <s v="左脚"/>
    <x v="12"/>
    <n v="36"/>
    <n v="89"/>
    <n v="63"/>
    <n v="74"/>
    <n v="66"/>
    <n v="71"/>
    <n v="74"/>
    <n v="76"/>
    <n v="61"/>
    <n v="80"/>
    <n v="67"/>
    <n v="71"/>
    <n v="85"/>
    <n v="80"/>
    <n v="72"/>
    <n v="88"/>
    <n v="77"/>
    <n v="71"/>
    <n v="80"/>
    <n v="79"/>
    <n v="83"/>
    <n v="78"/>
    <n v="40"/>
    <n v="40"/>
    <n v="40"/>
    <n v="40"/>
    <n v="40"/>
    <n v="2"/>
    <n v="2"/>
    <n v="6"/>
    <n v="2"/>
  </r>
  <r>
    <n v="482"/>
    <s v="PABLO FORNALS"/>
    <x v="5"/>
    <x v="0"/>
    <x v="32"/>
    <x v="3"/>
    <s v="西班牙"/>
    <n v="178"/>
    <n v="67"/>
    <n v="23"/>
    <s v="右脚"/>
    <x v="12"/>
    <n v="37"/>
    <n v="90"/>
    <n v="83"/>
    <n v="87"/>
    <n v="84"/>
    <n v="78"/>
    <n v="82"/>
    <n v="77"/>
    <n v="75"/>
    <n v="63"/>
    <n v="67"/>
    <n v="73"/>
    <n v="73"/>
    <n v="73"/>
    <n v="76"/>
    <n v="62"/>
    <n v="71"/>
    <n v="72"/>
    <n v="82"/>
    <n v="70"/>
    <n v="74"/>
    <n v="68"/>
    <n v="40"/>
    <n v="40"/>
    <n v="40"/>
    <n v="40"/>
    <n v="40"/>
    <n v="2"/>
    <n v="3"/>
    <n v="6"/>
    <n v="2"/>
  </r>
  <r>
    <n v="483"/>
    <s v="MIKEL OYARZABAL"/>
    <x v="0"/>
    <x v="2"/>
    <x v="50"/>
    <x v="1"/>
    <s v="西班牙"/>
    <n v="181"/>
    <n v="78"/>
    <n v="22"/>
    <s v="左脚"/>
    <x v="12"/>
    <n v="41"/>
    <n v="91"/>
    <n v="81"/>
    <n v="85"/>
    <n v="84"/>
    <n v="84"/>
    <n v="80"/>
    <n v="80"/>
    <n v="80"/>
    <n v="63"/>
    <n v="74"/>
    <n v="76"/>
    <n v="75"/>
    <n v="78"/>
    <n v="78"/>
    <n v="59"/>
    <n v="66"/>
    <n v="81"/>
    <n v="78"/>
    <n v="55"/>
    <n v="62"/>
    <n v="53"/>
    <n v="40"/>
    <n v="40"/>
    <n v="40"/>
    <n v="40"/>
    <n v="40"/>
    <n v="1"/>
    <n v="3"/>
    <n v="7"/>
    <n v="2"/>
  </r>
  <r>
    <n v="484"/>
    <s v="LUCAS PAQUETÁ"/>
    <x v="5"/>
    <x v="2"/>
    <x v="22"/>
    <x v="0"/>
    <s v="巴西"/>
    <n v="180"/>
    <n v="72"/>
    <n v="22"/>
    <s v="左脚"/>
    <x v="12"/>
    <n v="41"/>
    <n v="91"/>
    <n v="79"/>
    <n v="81"/>
    <n v="85"/>
    <n v="81"/>
    <n v="76"/>
    <n v="74"/>
    <n v="76"/>
    <n v="65"/>
    <n v="77"/>
    <n v="85"/>
    <n v="83"/>
    <n v="78"/>
    <n v="76"/>
    <n v="81"/>
    <n v="73"/>
    <n v="70"/>
    <n v="82"/>
    <n v="61"/>
    <n v="65"/>
    <n v="78"/>
    <n v="40"/>
    <n v="40"/>
    <n v="40"/>
    <n v="40"/>
    <n v="40"/>
    <n v="2"/>
    <n v="2"/>
    <n v="6"/>
    <n v="2"/>
  </r>
  <r>
    <n v="485"/>
    <s v="ODRIOZOLA"/>
    <x v="10"/>
    <x v="0"/>
    <x v="4"/>
    <x v="1"/>
    <s v="西班牙"/>
    <n v="176"/>
    <n v="66"/>
    <n v="24"/>
    <s v="右脚"/>
    <x v="12"/>
    <n v="36"/>
    <n v="90"/>
    <n v="68"/>
    <n v="76"/>
    <n v="73"/>
    <n v="70"/>
    <n v="75"/>
    <n v="80"/>
    <n v="63"/>
    <n v="74"/>
    <n v="62"/>
    <n v="82"/>
    <n v="88"/>
    <n v="85"/>
    <n v="68"/>
    <n v="70"/>
    <n v="65"/>
    <n v="78"/>
    <n v="85"/>
    <n v="76"/>
    <n v="80"/>
    <n v="73"/>
    <n v="40"/>
    <n v="40"/>
    <n v="40"/>
    <n v="40"/>
    <n v="40"/>
    <n v="1"/>
    <n v="1"/>
    <n v="5"/>
    <n v="2"/>
  </r>
  <r>
    <n v="486"/>
    <s v="F. CHALOV"/>
    <x v="2"/>
    <x v="0"/>
    <x v="70"/>
    <x v="14"/>
    <s v="俄罗斯"/>
    <n v="180"/>
    <n v="77"/>
    <n v="21"/>
    <s v="右脚"/>
    <x v="12"/>
    <n v="43"/>
    <n v="93"/>
    <n v="85"/>
    <n v="80"/>
    <n v="77"/>
    <n v="81"/>
    <n v="75"/>
    <n v="69"/>
    <n v="79"/>
    <n v="81"/>
    <n v="69"/>
    <n v="78"/>
    <n v="84"/>
    <n v="88"/>
    <n v="79"/>
    <n v="69"/>
    <n v="78"/>
    <n v="82"/>
    <n v="78"/>
    <n v="50"/>
    <n v="48"/>
    <n v="62"/>
    <n v="40"/>
    <n v="40"/>
    <n v="40"/>
    <n v="40"/>
    <n v="40"/>
    <n v="2"/>
    <n v="4"/>
    <n v="5"/>
    <n v="3"/>
  </r>
  <r>
    <n v="487"/>
    <s v="H. VANAKEN"/>
    <x v="6"/>
    <x v="2"/>
    <x v="91"/>
    <x v="8"/>
    <s v="比利时"/>
    <n v="194"/>
    <n v="77"/>
    <n v="27"/>
    <s v="右脚"/>
    <x v="12"/>
    <n v="31"/>
    <n v="89"/>
    <n v="80"/>
    <n v="85"/>
    <n v="80"/>
    <n v="77"/>
    <n v="85"/>
    <n v="81"/>
    <n v="79"/>
    <n v="77"/>
    <n v="80"/>
    <n v="78"/>
    <n v="72"/>
    <n v="67"/>
    <n v="79"/>
    <n v="64"/>
    <n v="78"/>
    <n v="63"/>
    <n v="83"/>
    <n v="60"/>
    <n v="64"/>
    <n v="70"/>
    <n v="40"/>
    <n v="40"/>
    <n v="40"/>
    <n v="40"/>
    <n v="40"/>
    <n v="4"/>
    <n v="4"/>
    <n v="7"/>
    <n v="3"/>
  </r>
  <r>
    <n v="488"/>
    <s v="WESLEY"/>
    <x v="2"/>
    <x v="0"/>
    <x v="92"/>
    <x v="3"/>
    <s v="巴西"/>
    <n v="191"/>
    <n v="93"/>
    <n v="23"/>
    <s v="右脚"/>
    <x v="12"/>
    <n v="37"/>
    <n v="90"/>
    <n v="84"/>
    <n v="82"/>
    <n v="74"/>
    <n v="68"/>
    <n v="73"/>
    <n v="68"/>
    <n v="83"/>
    <n v="83"/>
    <n v="64"/>
    <n v="68"/>
    <n v="81"/>
    <n v="76"/>
    <n v="87"/>
    <n v="78"/>
    <n v="90"/>
    <n v="62"/>
    <n v="79"/>
    <n v="46"/>
    <n v="48"/>
    <n v="58"/>
    <n v="40"/>
    <n v="40"/>
    <n v="40"/>
    <n v="40"/>
    <n v="40"/>
    <n v="2"/>
    <n v="2"/>
    <n v="6"/>
    <n v="2"/>
  </r>
  <r>
    <n v="489"/>
    <s v="H. AOUAR"/>
    <x v="6"/>
    <x v="0"/>
    <x v="20"/>
    <x v="2"/>
    <s v="法国"/>
    <n v="175"/>
    <n v="70"/>
    <n v="21"/>
    <s v="右脚"/>
    <x v="12"/>
    <n v="43"/>
    <n v="92"/>
    <n v="84"/>
    <n v="86"/>
    <n v="84"/>
    <n v="89"/>
    <n v="85"/>
    <n v="77"/>
    <n v="74"/>
    <n v="65"/>
    <n v="66"/>
    <n v="73"/>
    <n v="78"/>
    <n v="82"/>
    <n v="72"/>
    <n v="68"/>
    <n v="64"/>
    <n v="84"/>
    <n v="78"/>
    <n v="64"/>
    <n v="61"/>
    <n v="58"/>
    <n v="40"/>
    <n v="40"/>
    <n v="40"/>
    <n v="40"/>
    <n v="40"/>
    <n v="2"/>
    <n v="3"/>
    <n v="5"/>
    <n v="3"/>
  </r>
  <r>
    <n v="490"/>
    <s v="S. LOBOTKA"/>
    <x v="7"/>
    <x v="0"/>
    <x v="19"/>
    <x v="1"/>
    <s v="斯洛伐克"/>
    <n v="170"/>
    <n v="64"/>
    <n v="25"/>
    <s v="右脚"/>
    <x v="12"/>
    <n v="35"/>
    <n v="90"/>
    <n v="69"/>
    <n v="82"/>
    <n v="78"/>
    <n v="80"/>
    <n v="84"/>
    <n v="78"/>
    <n v="60"/>
    <n v="62"/>
    <n v="64"/>
    <n v="71"/>
    <n v="71"/>
    <n v="79"/>
    <n v="64"/>
    <n v="82"/>
    <n v="60"/>
    <n v="86"/>
    <n v="88"/>
    <n v="70"/>
    <n v="74"/>
    <n v="80"/>
    <n v="40"/>
    <n v="40"/>
    <n v="40"/>
    <n v="40"/>
    <n v="40"/>
    <n v="3"/>
    <n v="4"/>
    <n v="6"/>
    <n v="2"/>
  </r>
  <r>
    <n v="491"/>
    <s v="G. DZHIKIYA"/>
    <x v="3"/>
    <x v="0"/>
    <x v="90"/>
    <x v="14"/>
    <s v="俄罗斯"/>
    <n v="188"/>
    <n v="87"/>
    <n v="26"/>
    <s v="左脚"/>
    <x v="12"/>
    <n v="32"/>
    <n v="89"/>
    <n v="55"/>
    <n v="68"/>
    <n v="63"/>
    <n v="60"/>
    <n v="75"/>
    <n v="77"/>
    <n v="51"/>
    <n v="84"/>
    <n v="74"/>
    <n v="75"/>
    <n v="79"/>
    <n v="72"/>
    <n v="75"/>
    <n v="76"/>
    <n v="86"/>
    <n v="63"/>
    <n v="78"/>
    <n v="88"/>
    <n v="86"/>
    <n v="85"/>
    <n v="40"/>
    <n v="40"/>
    <n v="40"/>
    <n v="40"/>
    <n v="40"/>
    <n v="2"/>
    <n v="3"/>
    <n v="6"/>
    <n v="2"/>
  </r>
  <r>
    <n v="492"/>
    <s v="M. HALSTENBERG"/>
    <x v="8"/>
    <x v="0"/>
    <x v="14"/>
    <x v="5"/>
    <s v="德国"/>
    <n v="187"/>
    <n v="82"/>
    <n v="28"/>
    <s v="左脚"/>
    <x v="12"/>
    <n v="30"/>
    <n v="88"/>
    <n v="67"/>
    <n v="71"/>
    <n v="73"/>
    <n v="71"/>
    <n v="72"/>
    <n v="75"/>
    <n v="68"/>
    <n v="79"/>
    <n v="81"/>
    <n v="78"/>
    <n v="80"/>
    <n v="78"/>
    <n v="84"/>
    <n v="73"/>
    <n v="79"/>
    <n v="70"/>
    <n v="87"/>
    <n v="75"/>
    <n v="78"/>
    <n v="73"/>
    <n v="40"/>
    <n v="40"/>
    <n v="40"/>
    <n v="40"/>
    <n v="40"/>
    <n v="2"/>
    <n v="3"/>
    <n v="6"/>
    <n v="3"/>
  </r>
  <r>
    <n v="493"/>
    <s v="VINÍCIUS JÚNIOR"/>
    <x v="0"/>
    <x v="0"/>
    <x v="4"/>
    <x v="1"/>
    <s v="巴西"/>
    <n v="176"/>
    <n v="73"/>
    <n v="19"/>
    <s v="右脚"/>
    <x v="12"/>
    <n v="52"/>
    <n v="93"/>
    <n v="80"/>
    <n v="84"/>
    <n v="92"/>
    <n v="86"/>
    <n v="78"/>
    <n v="71"/>
    <n v="65"/>
    <n v="63"/>
    <n v="68"/>
    <n v="75"/>
    <n v="86"/>
    <n v="91"/>
    <n v="71"/>
    <n v="60"/>
    <n v="60"/>
    <n v="83"/>
    <n v="80"/>
    <n v="46"/>
    <n v="49"/>
    <n v="67"/>
    <n v="40"/>
    <n v="40"/>
    <n v="40"/>
    <n v="40"/>
    <n v="40"/>
    <n v="1"/>
    <n v="2"/>
    <n v="5"/>
    <n v="1"/>
  </r>
  <r>
    <n v="494"/>
    <s v="Y. ATAL"/>
    <x v="10"/>
    <x v="2"/>
    <x v="74"/>
    <x v="2"/>
    <s v="阿尔及利亚"/>
    <n v="176"/>
    <n v="70"/>
    <n v="23"/>
    <s v="右脚"/>
    <x v="12"/>
    <n v="37"/>
    <n v="91"/>
    <n v="74"/>
    <n v="81"/>
    <n v="85"/>
    <n v="78"/>
    <n v="71"/>
    <n v="70"/>
    <n v="72"/>
    <n v="66"/>
    <n v="60"/>
    <n v="70"/>
    <n v="86"/>
    <n v="87"/>
    <n v="67"/>
    <n v="73"/>
    <n v="66"/>
    <n v="82"/>
    <n v="82"/>
    <n v="71"/>
    <n v="71"/>
    <n v="80"/>
    <n v="40"/>
    <n v="40"/>
    <n v="40"/>
    <n v="40"/>
    <n v="40"/>
    <n v="2"/>
    <n v="3"/>
    <n v="5"/>
    <n v="1"/>
  </r>
  <r>
    <n v="495"/>
    <s v="M. EGGESTEIN"/>
    <x v="6"/>
    <x v="2"/>
    <x v="14"/>
    <x v="5"/>
    <s v="德国"/>
    <n v="181"/>
    <n v="75"/>
    <n v="23"/>
    <s v="右脚"/>
    <x v="12"/>
    <n v="37"/>
    <n v="90"/>
    <n v="77"/>
    <n v="80"/>
    <n v="80"/>
    <n v="82"/>
    <n v="83"/>
    <n v="81"/>
    <n v="74"/>
    <n v="66"/>
    <n v="70"/>
    <n v="76"/>
    <n v="82"/>
    <n v="81"/>
    <n v="83"/>
    <n v="68"/>
    <n v="71"/>
    <n v="76"/>
    <n v="84"/>
    <n v="62"/>
    <n v="65"/>
    <n v="73"/>
    <n v="40"/>
    <n v="40"/>
    <n v="40"/>
    <n v="40"/>
    <n v="40"/>
    <n v="2"/>
    <n v="3"/>
    <n v="6"/>
    <n v="3"/>
  </r>
  <r>
    <n v="496"/>
    <s v="GABI"/>
    <x v="6"/>
    <x v="0"/>
    <x v="93"/>
    <x v="15"/>
    <s v="西班牙"/>
    <n v="180"/>
    <n v="76"/>
    <n v="36"/>
    <s v="右脚"/>
    <x v="12"/>
    <n v="21"/>
    <n v="86"/>
    <n v="72"/>
    <n v="82"/>
    <n v="73"/>
    <n v="79"/>
    <n v="86"/>
    <n v="82"/>
    <n v="69"/>
    <n v="66"/>
    <n v="77"/>
    <n v="82"/>
    <n v="69"/>
    <n v="74"/>
    <n v="82"/>
    <n v="64"/>
    <n v="73"/>
    <n v="79"/>
    <n v="80"/>
    <n v="78"/>
    <n v="81"/>
    <n v="74"/>
    <n v="40"/>
    <n v="40"/>
    <n v="40"/>
    <n v="40"/>
    <n v="40"/>
    <n v="3"/>
    <n v="2"/>
    <n v="6"/>
    <n v="2"/>
  </r>
  <r>
    <n v="497"/>
    <s v="OSCAR"/>
    <x v="5"/>
    <x v="2"/>
    <x v="41"/>
    <x v="15"/>
    <s v="巴西"/>
    <n v="179"/>
    <n v="66"/>
    <n v="28"/>
    <s v="右脚"/>
    <x v="12"/>
    <n v="30"/>
    <n v="89"/>
    <n v="81"/>
    <n v="84"/>
    <n v="82"/>
    <n v="80"/>
    <n v="83"/>
    <n v="80"/>
    <n v="77"/>
    <n v="64"/>
    <n v="79"/>
    <n v="80"/>
    <n v="76"/>
    <n v="77"/>
    <n v="78"/>
    <n v="71"/>
    <n v="60"/>
    <n v="85"/>
    <n v="82"/>
    <n v="57"/>
    <n v="60"/>
    <n v="55"/>
    <n v="40"/>
    <n v="40"/>
    <n v="40"/>
    <n v="40"/>
    <n v="40"/>
    <n v="2"/>
    <n v="3"/>
    <n v="7"/>
    <n v="2"/>
  </r>
  <r>
    <n v="498"/>
    <s v="C. TEVEZ"/>
    <x v="9"/>
    <x v="0"/>
    <x v="59"/>
    <x v="11"/>
    <s v="阿根廷"/>
    <n v="171"/>
    <n v="80"/>
    <n v="35"/>
    <s v="右脚"/>
    <x v="13"/>
    <n v="23"/>
    <n v="86"/>
    <n v="79"/>
    <n v="80"/>
    <n v="80"/>
    <n v="81"/>
    <n v="75"/>
    <n v="78"/>
    <n v="78"/>
    <n v="75"/>
    <n v="77"/>
    <n v="81"/>
    <n v="76"/>
    <n v="79"/>
    <n v="85"/>
    <n v="65"/>
    <n v="82"/>
    <n v="75"/>
    <n v="75"/>
    <n v="43"/>
    <n v="48"/>
    <n v="80"/>
    <n v="40"/>
    <n v="40"/>
    <n v="40"/>
    <n v="40"/>
    <n v="40"/>
    <n v="2"/>
    <n v="3"/>
    <n v="6"/>
    <n v="2"/>
  </r>
  <r>
    <n v="499"/>
    <s v="JOAQUÍN"/>
    <x v="1"/>
    <x v="0"/>
    <x v="24"/>
    <x v="1"/>
    <s v="西班牙"/>
    <n v="179"/>
    <n v="75"/>
    <n v="38"/>
    <s v="右脚"/>
    <x v="13"/>
    <n v="17"/>
    <n v="84"/>
    <n v="75"/>
    <n v="85"/>
    <n v="87"/>
    <n v="86"/>
    <n v="84"/>
    <n v="85"/>
    <n v="73"/>
    <n v="70"/>
    <n v="77"/>
    <n v="87"/>
    <n v="79"/>
    <n v="77"/>
    <n v="75"/>
    <n v="56"/>
    <n v="62"/>
    <n v="84"/>
    <n v="72"/>
    <n v="50"/>
    <n v="51"/>
    <n v="57"/>
    <n v="40"/>
    <n v="40"/>
    <n v="40"/>
    <n v="40"/>
    <n v="40"/>
    <n v="1"/>
    <n v="1"/>
    <n v="6"/>
    <n v="3"/>
  </r>
  <r>
    <n v="500"/>
    <s v="FÁBIO"/>
    <x v="4"/>
    <x v="0"/>
    <x v="85"/>
    <x v="13"/>
    <s v="巴西"/>
    <n v="188"/>
    <n v="92"/>
    <n v="39"/>
    <s v="右脚"/>
    <x v="13"/>
    <n v="16"/>
    <n v="83"/>
    <n v="42"/>
    <n v="55"/>
    <n v="46"/>
    <n v="46"/>
    <n v="55"/>
    <n v="60"/>
    <n v="42"/>
    <n v="60"/>
    <n v="56"/>
    <n v="41"/>
    <n v="51"/>
    <n v="71"/>
    <n v="69"/>
    <n v="76"/>
    <n v="75"/>
    <n v="54"/>
    <n v="62"/>
    <n v="61"/>
    <n v="48"/>
    <n v="47"/>
    <n v="88"/>
    <n v="88"/>
    <n v="83"/>
    <n v="90"/>
    <n v="87"/>
    <n v="2"/>
    <n v="2"/>
    <n v="5"/>
    <n v="2"/>
  </r>
  <r>
    <n v="501"/>
    <s v="I. AKINFEEV"/>
    <x v="4"/>
    <x v="0"/>
    <x v="70"/>
    <x v="14"/>
    <s v="俄罗斯"/>
    <n v="186"/>
    <n v="82"/>
    <n v="33"/>
    <s v="右脚"/>
    <x v="13"/>
    <n v="27"/>
    <n v="85"/>
    <n v="41"/>
    <n v="55"/>
    <n v="45"/>
    <n v="46"/>
    <n v="64"/>
    <n v="67"/>
    <n v="41"/>
    <n v="60"/>
    <n v="55"/>
    <n v="60"/>
    <n v="68"/>
    <n v="63"/>
    <n v="75"/>
    <n v="75"/>
    <n v="80"/>
    <n v="65"/>
    <n v="62"/>
    <n v="64"/>
    <n v="43"/>
    <n v="55"/>
    <n v="89"/>
    <n v="81"/>
    <n v="88"/>
    <n v="90"/>
    <n v="87"/>
    <n v="2"/>
    <n v="2"/>
    <n v="6"/>
    <n v="2"/>
  </r>
  <r>
    <n v="502"/>
    <s v="T. VERMAELEN"/>
    <x v="3"/>
    <x v="0"/>
    <x v="14"/>
    <x v="5"/>
    <s v="比利时"/>
    <n v="183"/>
    <n v="80"/>
    <n v="34"/>
    <s v="左脚"/>
    <x v="13"/>
    <n v="26"/>
    <n v="87"/>
    <n v="62"/>
    <n v="66"/>
    <n v="63"/>
    <n v="67"/>
    <n v="80"/>
    <n v="75"/>
    <n v="53"/>
    <n v="85"/>
    <n v="64"/>
    <n v="61"/>
    <n v="72"/>
    <n v="73"/>
    <n v="78"/>
    <n v="90"/>
    <n v="82"/>
    <n v="66"/>
    <n v="73"/>
    <n v="82"/>
    <n v="84"/>
    <n v="82"/>
    <n v="40"/>
    <n v="40"/>
    <n v="40"/>
    <n v="40"/>
    <n v="40"/>
    <n v="1"/>
    <n v="2"/>
    <n v="5"/>
    <n v="1"/>
  </r>
  <r>
    <n v="503"/>
    <s v="NAVAS"/>
    <x v="11"/>
    <x v="2"/>
    <x v="62"/>
    <x v="1"/>
    <s v="西班牙"/>
    <n v="172"/>
    <n v="64"/>
    <n v="34"/>
    <s v="右脚"/>
    <x v="13"/>
    <n v="26"/>
    <n v="87"/>
    <n v="83"/>
    <n v="76"/>
    <n v="81"/>
    <n v="76"/>
    <n v="75"/>
    <n v="83"/>
    <n v="65"/>
    <n v="61"/>
    <n v="60"/>
    <n v="84"/>
    <n v="86"/>
    <n v="88"/>
    <n v="74"/>
    <n v="60"/>
    <n v="60"/>
    <n v="83"/>
    <n v="82"/>
    <n v="65"/>
    <n v="67"/>
    <n v="68"/>
    <n v="40"/>
    <n v="40"/>
    <n v="40"/>
    <n v="40"/>
    <n v="40"/>
    <n v="1"/>
    <n v="1"/>
    <n v="6"/>
    <n v="1"/>
  </r>
  <r>
    <n v="504"/>
    <s v="L. PONZIO"/>
    <x v="7"/>
    <x v="0"/>
    <x v="49"/>
    <x v="11"/>
    <s v="阿根廷"/>
    <n v="174"/>
    <n v="71"/>
    <n v="37"/>
    <s v="右脚"/>
    <x v="13"/>
    <n v="19"/>
    <n v="84"/>
    <n v="70"/>
    <n v="74"/>
    <n v="73"/>
    <n v="76"/>
    <n v="80"/>
    <n v="81"/>
    <n v="68"/>
    <n v="63"/>
    <n v="74"/>
    <n v="79"/>
    <n v="73"/>
    <n v="72"/>
    <n v="82"/>
    <n v="63"/>
    <n v="77"/>
    <n v="75"/>
    <n v="78"/>
    <n v="75"/>
    <n v="78"/>
    <n v="81"/>
    <n v="40"/>
    <n v="40"/>
    <n v="40"/>
    <n v="40"/>
    <n v="40"/>
    <n v="3"/>
    <n v="3"/>
    <n v="6"/>
    <n v="2"/>
  </r>
  <r>
    <n v="505"/>
    <s v="JUANFRAN"/>
    <x v="10"/>
    <x v="0"/>
    <x v="60"/>
    <x v="13"/>
    <s v="西班牙"/>
    <n v="181"/>
    <n v="71"/>
    <n v="34"/>
    <s v="右脚"/>
    <x v="13"/>
    <n v="26"/>
    <n v="86"/>
    <n v="75"/>
    <n v="81"/>
    <n v="74"/>
    <n v="72"/>
    <n v="72"/>
    <n v="78"/>
    <n v="58"/>
    <n v="61"/>
    <n v="58"/>
    <n v="80"/>
    <n v="85"/>
    <n v="82"/>
    <n v="69"/>
    <n v="67"/>
    <n v="75"/>
    <n v="64"/>
    <n v="79"/>
    <n v="82"/>
    <n v="85"/>
    <n v="71"/>
    <n v="40"/>
    <n v="40"/>
    <n v="40"/>
    <n v="40"/>
    <n v="40"/>
    <n v="2"/>
    <n v="1"/>
    <n v="4"/>
    <n v="1"/>
  </r>
  <r>
    <n v="506"/>
    <s v="DANTE"/>
    <x v="3"/>
    <x v="0"/>
    <x v="74"/>
    <x v="2"/>
    <s v="巴西"/>
    <n v="188"/>
    <n v="89"/>
    <n v="36"/>
    <s v="左脚"/>
    <x v="13"/>
    <n v="21"/>
    <n v="86"/>
    <n v="58"/>
    <n v="75"/>
    <n v="70"/>
    <n v="71"/>
    <n v="77"/>
    <n v="75"/>
    <n v="54"/>
    <n v="83"/>
    <n v="63"/>
    <n v="67"/>
    <n v="70"/>
    <n v="72"/>
    <n v="72"/>
    <n v="80"/>
    <n v="86"/>
    <n v="68"/>
    <n v="77"/>
    <n v="84"/>
    <n v="83"/>
    <n v="85"/>
    <n v="40"/>
    <n v="40"/>
    <n v="40"/>
    <n v="40"/>
    <n v="40"/>
    <n v="2"/>
    <n v="3"/>
    <n v="5"/>
    <n v="3"/>
  </r>
  <r>
    <n v="507"/>
    <s v="J. MATHIEU"/>
    <x v="3"/>
    <x v="0"/>
    <x v="25"/>
    <x v="7"/>
    <s v="法国"/>
    <n v="189"/>
    <n v="84"/>
    <n v="36"/>
    <s v="左脚"/>
    <x v="13"/>
    <n v="21"/>
    <n v="85"/>
    <n v="68"/>
    <n v="71"/>
    <n v="71"/>
    <n v="58"/>
    <n v="76"/>
    <n v="79"/>
    <n v="61"/>
    <n v="83"/>
    <n v="80"/>
    <n v="83"/>
    <n v="76"/>
    <n v="67"/>
    <n v="84"/>
    <n v="65"/>
    <n v="89"/>
    <n v="62"/>
    <n v="80"/>
    <n v="82"/>
    <n v="83"/>
    <n v="75"/>
    <n v="40"/>
    <n v="40"/>
    <n v="40"/>
    <n v="40"/>
    <n v="40"/>
    <n v="1"/>
    <n v="2"/>
    <n v="5"/>
    <n v="1"/>
  </r>
  <r>
    <n v="508"/>
    <s v="M. DEBUCHY"/>
    <x v="10"/>
    <x v="0"/>
    <x v="33"/>
    <x v="2"/>
    <s v="法国"/>
    <n v="177"/>
    <n v="76"/>
    <n v="34"/>
    <s v="右脚"/>
    <x v="13"/>
    <n v="26"/>
    <n v="86"/>
    <n v="66"/>
    <n v="76"/>
    <n v="76"/>
    <n v="75"/>
    <n v="75"/>
    <n v="79"/>
    <n v="63"/>
    <n v="73"/>
    <n v="64"/>
    <n v="74"/>
    <n v="77"/>
    <n v="78"/>
    <n v="74"/>
    <n v="78"/>
    <n v="74"/>
    <n v="76"/>
    <n v="79"/>
    <n v="77"/>
    <n v="81"/>
    <n v="77"/>
    <n v="40"/>
    <n v="40"/>
    <n v="40"/>
    <n v="40"/>
    <n v="40"/>
    <n v="2"/>
    <n v="2"/>
    <n v="6"/>
    <n v="1"/>
  </r>
  <r>
    <n v="509"/>
    <s v="FÀBREGAS"/>
    <x v="6"/>
    <x v="2"/>
    <x v="37"/>
    <x v="2"/>
    <s v="西班牙"/>
    <n v="180"/>
    <n v="77"/>
    <n v="32"/>
    <s v="右脚"/>
    <x v="13"/>
    <n v="29"/>
    <n v="88"/>
    <n v="75"/>
    <n v="86"/>
    <n v="81"/>
    <n v="81"/>
    <n v="89"/>
    <n v="85"/>
    <n v="72"/>
    <n v="69"/>
    <n v="82"/>
    <n v="79"/>
    <n v="63"/>
    <n v="66"/>
    <n v="80"/>
    <n v="68"/>
    <n v="69"/>
    <n v="73"/>
    <n v="73"/>
    <n v="64"/>
    <n v="57"/>
    <n v="60"/>
    <n v="40"/>
    <n v="40"/>
    <n v="40"/>
    <n v="40"/>
    <n v="40"/>
    <n v="2"/>
    <n v="3"/>
    <n v="6"/>
    <n v="2"/>
  </r>
  <r>
    <n v="510"/>
    <s v="S. NAKAJIMA"/>
    <x v="0"/>
    <x v="2"/>
    <x v="51"/>
    <x v="7"/>
    <s v="日本"/>
    <n v="164"/>
    <n v="64"/>
    <n v="25"/>
    <s v="右脚"/>
    <x v="13"/>
    <n v="35"/>
    <n v="89"/>
    <n v="75"/>
    <n v="80"/>
    <n v="83"/>
    <n v="84"/>
    <n v="78"/>
    <n v="76"/>
    <n v="74"/>
    <n v="58"/>
    <n v="73"/>
    <n v="78"/>
    <n v="81"/>
    <n v="88"/>
    <n v="75"/>
    <n v="70"/>
    <n v="63"/>
    <n v="87"/>
    <n v="73"/>
    <n v="49"/>
    <n v="51"/>
    <n v="56"/>
    <n v="40"/>
    <n v="40"/>
    <n v="40"/>
    <n v="40"/>
    <n v="40"/>
    <n v="4"/>
    <n v="4"/>
    <n v="6"/>
    <n v="2"/>
  </r>
  <r>
    <n v="511"/>
    <s v="K. GAMEIRO"/>
    <x v="2"/>
    <x v="2"/>
    <x v="34"/>
    <x v="1"/>
    <s v="法国"/>
    <n v="172"/>
    <n v="69"/>
    <n v="32"/>
    <s v="右脚"/>
    <x v="13"/>
    <n v="29"/>
    <n v="87"/>
    <n v="84"/>
    <n v="76"/>
    <n v="76"/>
    <n v="79"/>
    <n v="75"/>
    <n v="73"/>
    <n v="82"/>
    <n v="70"/>
    <n v="55"/>
    <n v="75"/>
    <n v="85"/>
    <n v="89"/>
    <n v="76"/>
    <n v="77"/>
    <n v="74"/>
    <n v="83"/>
    <n v="82"/>
    <n v="54"/>
    <n v="49"/>
    <n v="49"/>
    <n v="40"/>
    <n v="40"/>
    <n v="40"/>
    <n v="40"/>
    <n v="40"/>
    <n v="1"/>
    <n v="1"/>
    <n v="5"/>
    <n v="1"/>
  </r>
  <r>
    <n v="512"/>
    <s v="Y. CABAYE"/>
    <x v="6"/>
    <x v="0"/>
    <x v="33"/>
    <x v="2"/>
    <s v="法国"/>
    <n v="174"/>
    <n v="71"/>
    <n v="33"/>
    <s v="右脚"/>
    <x v="13"/>
    <n v="27"/>
    <n v="86"/>
    <n v="68"/>
    <n v="83"/>
    <n v="74"/>
    <n v="80"/>
    <n v="84"/>
    <n v="82"/>
    <n v="70"/>
    <n v="66"/>
    <n v="79"/>
    <n v="76"/>
    <n v="68"/>
    <n v="66"/>
    <n v="80"/>
    <n v="72"/>
    <n v="68"/>
    <n v="78"/>
    <n v="70"/>
    <n v="79"/>
    <n v="77"/>
    <n v="73"/>
    <n v="40"/>
    <n v="40"/>
    <n v="40"/>
    <n v="40"/>
    <n v="40"/>
    <n v="3"/>
    <n v="3"/>
    <n v="6"/>
    <n v="1"/>
  </r>
  <r>
    <n v="513"/>
    <s v="L. SCHÖNE"/>
    <x v="6"/>
    <x v="0"/>
    <x v="94"/>
    <x v="0"/>
    <s v="丹麦"/>
    <n v="177"/>
    <n v="73"/>
    <n v="33"/>
    <s v="右脚"/>
    <x v="13"/>
    <n v="27"/>
    <n v="87"/>
    <n v="73"/>
    <n v="82"/>
    <n v="76"/>
    <n v="78"/>
    <n v="81"/>
    <n v="82"/>
    <n v="74"/>
    <n v="69"/>
    <n v="86"/>
    <n v="85"/>
    <n v="71"/>
    <n v="69"/>
    <n v="85"/>
    <n v="75"/>
    <n v="72"/>
    <n v="81"/>
    <n v="78"/>
    <n v="73"/>
    <n v="67"/>
    <n v="69"/>
    <n v="40"/>
    <n v="40"/>
    <n v="40"/>
    <n v="40"/>
    <n v="40"/>
    <n v="2"/>
    <n v="2"/>
    <n v="5"/>
    <n v="2"/>
  </r>
  <r>
    <n v="514"/>
    <s v="A. PYATOV"/>
    <x v="4"/>
    <x v="0"/>
    <x v="65"/>
    <x v="4"/>
    <s v="乌克兰"/>
    <n v="190"/>
    <n v="87"/>
    <n v="35"/>
    <s v="右脚"/>
    <x v="13"/>
    <n v="23"/>
    <n v="84"/>
    <n v="40"/>
    <n v="55"/>
    <n v="45"/>
    <n v="44"/>
    <n v="57"/>
    <n v="60"/>
    <n v="40"/>
    <n v="69"/>
    <n v="55"/>
    <n v="48"/>
    <n v="65"/>
    <n v="60"/>
    <n v="81"/>
    <n v="81"/>
    <n v="85"/>
    <n v="57"/>
    <n v="62"/>
    <n v="51"/>
    <n v="52"/>
    <n v="58"/>
    <n v="85"/>
    <n v="82"/>
    <n v="83"/>
    <n v="87"/>
    <n v="87"/>
    <n v="1"/>
    <n v="2"/>
    <n v="6"/>
    <n v="3"/>
  </r>
  <r>
    <n v="515"/>
    <s v="R. VORMER"/>
    <x v="6"/>
    <x v="2"/>
    <x v="91"/>
    <x v="8"/>
    <s v="荷兰"/>
    <n v="178"/>
    <n v="80"/>
    <n v="31"/>
    <s v="右脚"/>
    <x v="13"/>
    <n v="30"/>
    <n v="88"/>
    <n v="80"/>
    <n v="81"/>
    <n v="71"/>
    <n v="78"/>
    <n v="84"/>
    <n v="81"/>
    <n v="73"/>
    <n v="67"/>
    <n v="82"/>
    <n v="75"/>
    <n v="71"/>
    <n v="67"/>
    <n v="82"/>
    <n v="70"/>
    <n v="77"/>
    <n v="72"/>
    <n v="85"/>
    <n v="71"/>
    <n v="74"/>
    <n v="73"/>
    <n v="40"/>
    <n v="40"/>
    <n v="40"/>
    <n v="40"/>
    <n v="40"/>
    <n v="2"/>
    <n v="3"/>
    <n v="7"/>
    <n v="3"/>
  </r>
  <r>
    <n v="516"/>
    <s v="ADRIEN SILVA"/>
    <x v="6"/>
    <x v="2"/>
    <x v="37"/>
    <x v="2"/>
    <s v="葡萄牙"/>
    <n v="175"/>
    <n v="69"/>
    <n v="30"/>
    <s v="右脚"/>
    <x v="13"/>
    <n v="30"/>
    <n v="88"/>
    <n v="72"/>
    <n v="82"/>
    <n v="79"/>
    <n v="76"/>
    <n v="83"/>
    <n v="80"/>
    <n v="70"/>
    <n v="60"/>
    <n v="80"/>
    <n v="78"/>
    <n v="69"/>
    <n v="71"/>
    <n v="83"/>
    <n v="62"/>
    <n v="66"/>
    <n v="70"/>
    <n v="85"/>
    <n v="80"/>
    <n v="81"/>
    <n v="64"/>
    <n v="40"/>
    <n v="40"/>
    <n v="40"/>
    <n v="40"/>
    <n v="40"/>
    <n v="3"/>
    <n v="3"/>
    <n v="6"/>
    <n v="3"/>
  </r>
  <r>
    <n v="517"/>
    <s v="DIEGO ALVES"/>
    <x v="4"/>
    <x v="0"/>
    <x v="55"/>
    <x v="13"/>
    <s v="巴西"/>
    <n v="187"/>
    <n v="83"/>
    <n v="34"/>
    <s v="左脚"/>
    <x v="13"/>
    <n v="26"/>
    <n v="85"/>
    <n v="40"/>
    <n v="55"/>
    <n v="52"/>
    <n v="48"/>
    <n v="55"/>
    <n v="61"/>
    <n v="40"/>
    <n v="67"/>
    <n v="55"/>
    <n v="52"/>
    <n v="58"/>
    <n v="52"/>
    <n v="81"/>
    <n v="81"/>
    <n v="82"/>
    <n v="59"/>
    <n v="60"/>
    <n v="53"/>
    <n v="50"/>
    <n v="52"/>
    <n v="86"/>
    <n v="81"/>
    <n v="83"/>
    <n v="88"/>
    <n v="88"/>
    <n v="1"/>
    <n v="2"/>
    <n v="5"/>
    <n v="2"/>
  </r>
  <r>
    <n v="518"/>
    <s v="FÁGNER"/>
    <x v="10"/>
    <x v="0"/>
    <x v="63"/>
    <x v="13"/>
    <s v="巴西"/>
    <n v="168"/>
    <n v="67"/>
    <n v="30"/>
    <s v="右脚"/>
    <x v="13"/>
    <n v="30"/>
    <n v="88"/>
    <n v="70"/>
    <n v="77"/>
    <n v="77"/>
    <n v="76"/>
    <n v="78"/>
    <n v="74"/>
    <n v="62"/>
    <n v="58"/>
    <n v="70"/>
    <n v="70"/>
    <n v="82"/>
    <n v="85"/>
    <n v="77"/>
    <n v="64"/>
    <n v="68"/>
    <n v="83"/>
    <n v="83"/>
    <n v="76"/>
    <n v="80"/>
    <n v="82"/>
    <n v="40"/>
    <n v="40"/>
    <n v="40"/>
    <n v="40"/>
    <n v="40"/>
    <n v="2"/>
    <n v="2"/>
    <n v="7"/>
    <n v="2"/>
  </r>
  <r>
    <n v="519"/>
    <s v="LJ. FEJSA"/>
    <x v="7"/>
    <x v="2"/>
    <x v="67"/>
    <x v="7"/>
    <s v="塞尔维亚"/>
    <n v="185"/>
    <n v="81"/>
    <n v="31"/>
    <s v="右脚"/>
    <x v="13"/>
    <n v="30"/>
    <n v="88"/>
    <n v="66"/>
    <n v="78"/>
    <n v="76"/>
    <n v="70"/>
    <n v="80"/>
    <n v="76"/>
    <n v="60"/>
    <n v="81"/>
    <n v="55"/>
    <n v="55"/>
    <n v="75"/>
    <n v="75"/>
    <n v="75"/>
    <n v="83"/>
    <n v="88"/>
    <n v="72"/>
    <n v="88"/>
    <n v="86"/>
    <n v="87"/>
    <n v="64"/>
    <n v="40"/>
    <n v="40"/>
    <n v="40"/>
    <n v="40"/>
    <n v="40"/>
    <n v="2"/>
    <n v="2"/>
    <n v="7"/>
    <n v="1"/>
  </r>
  <r>
    <n v="520"/>
    <s v="M. MUSACCHIO"/>
    <x v="3"/>
    <x v="2"/>
    <x v="22"/>
    <x v="0"/>
    <s v="阿根廷"/>
    <n v="180"/>
    <n v="72"/>
    <n v="29"/>
    <s v="右脚"/>
    <x v="13"/>
    <n v="31"/>
    <n v="87"/>
    <n v="62"/>
    <n v="71"/>
    <n v="67"/>
    <n v="67"/>
    <n v="75"/>
    <n v="72"/>
    <n v="57"/>
    <n v="82"/>
    <n v="59"/>
    <n v="65"/>
    <n v="75"/>
    <n v="73"/>
    <n v="68"/>
    <n v="85"/>
    <n v="80"/>
    <n v="72"/>
    <n v="77"/>
    <n v="84"/>
    <n v="85"/>
    <n v="79"/>
    <n v="40"/>
    <n v="40"/>
    <n v="40"/>
    <n v="40"/>
    <n v="40"/>
    <n v="2"/>
    <n v="2"/>
    <n v="5"/>
    <n v="2"/>
  </r>
  <r>
    <n v="521"/>
    <s v="IBORRA"/>
    <x v="6"/>
    <x v="2"/>
    <x v="40"/>
    <x v="1"/>
    <s v="西班牙"/>
    <n v="190"/>
    <n v="91"/>
    <n v="31"/>
    <s v="右脚"/>
    <x v="13"/>
    <n v="30"/>
    <n v="86"/>
    <n v="74"/>
    <n v="82"/>
    <n v="68"/>
    <n v="66"/>
    <n v="89"/>
    <n v="74"/>
    <n v="75"/>
    <n v="92"/>
    <n v="56"/>
    <n v="64"/>
    <n v="65"/>
    <n v="68"/>
    <n v="76"/>
    <n v="91"/>
    <n v="93"/>
    <n v="77"/>
    <n v="83"/>
    <n v="75"/>
    <n v="77"/>
    <n v="74"/>
    <n v="40"/>
    <n v="40"/>
    <n v="40"/>
    <n v="40"/>
    <n v="40"/>
    <n v="2"/>
    <n v="2"/>
    <n v="6"/>
    <n v="2"/>
  </r>
  <r>
    <n v="522"/>
    <s v="ASENJO"/>
    <x v="4"/>
    <x v="2"/>
    <x v="40"/>
    <x v="1"/>
    <s v="西班牙"/>
    <n v="189"/>
    <n v="87"/>
    <n v="30"/>
    <s v="右脚"/>
    <x v="13"/>
    <n v="30"/>
    <n v="86"/>
    <n v="40"/>
    <n v="60"/>
    <n v="57"/>
    <n v="46"/>
    <n v="65"/>
    <n v="64"/>
    <n v="45"/>
    <n v="60"/>
    <n v="55"/>
    <n v="40"/>
    <n v="66"/>
    <n v="69"/>
    <n v="82"/>
    <n v="84"/>
    <n v="84"/>
    <n v="63"/>
    <n v="57"/>
    <n v="63"/>
    <n v="43"/>
    <n v="47"/>
    <n v="85"/>
    <n v="88"/>
    <n v="82"/>
    <n v="85"/>
    <n v="88"/>
    <n v="2"/>
    <n v="2"/>
    <n v="4"/>
    <n v="1"/>
  </r>
  <r>
    <n v="523"/>
    <s v="K. ASAMOAH"/>
    <x v="8"/>
    <x v="0"/>
    <x v="13"/>
    <x v="0"/>
    <s v="加纳"/>
    <n v="173"/>
    <n v="76"/>
    <n v="31"/>
    <s v="左脚"/>
    <x v="13"/>
    <n v="30"/>
    <n v="88"/>
    <n v="70"/>
    <n v="80"/>
    <n v="80"/>
    <n v="79"/>
    <n v="77"/>
    <n v="79"/>
    <n v="62"/>
    <n v="66"/>
    <n v="55"/>
    <n v="75"/>
    <n v="79"/>
    <n v="78"/>
    <n v="81"/>
    <n v="76"/>
    <n v="76"/>
    <n v="77"/>
    <n v="77"/>
    <n v="73"/>
    <n v="75"/>
    <n v="77"/>
    <n v="40"/>
    <n v="40"/>
    <n v="40"/>
    <n v="40"/>
    <n v="40"/>
    <n v="2"/>
    <n v="2"/>
    <n v="6"/>
    <n v="2"/>
  </r>
  <r>
    <n v="524"/>
    <s v="A. YARMOLENKO"/>
    <x v="11"/>
    <x v="2"/>
    <x v="32"/>
    <x v="3"/>
    <s v="乌克兰"/>
    <n v="190"/>
    <n v="83"/>
    <n v="30"/>
    <s v="左脚"/>
    <x v="13"/>
    <n v="30"/>
    <n v="86"/>
    <n v="79"/>
    <n v="84"/>
    <n v="86"/>
    <n v="80"/>
    <n v="79"/>
    <n v="80"/>
    <n v="76"/>
    <n v="70"/>
    <n v="77"/>
    <n v="82"/>
    <n v="77"/>
    <n v="78"/>
    <n v="84"/>
    <n v="68"/>
    <n v="76"/>
    <n v="82"/>
    <n v="75"/>
    <n v="57"/>
    <n v="55"/>
    <n v="55"/>
    <n v="40"/>
    <n v="40"/>
    <n v="40"/>
    <n v="40"/>
    <n v="40"/>
    <n v="1"/>
    <n v="1"/>
    <n v="5"/>
    <n v="1"/>
  </r>
  <r>
    <n v="525"/>
    <s v="D. SUBAŠIĆ"/>
    <x v="4"/>
    <x v="0"/>
    <x v="37"/>
    <x v="2"/>
    <s v="克罗地亚"/>
    <n v="191"/>
    <n v="84"/>
    <n v="35"/>
    <s v="右脚"/>
    <x v="13"/>
    <n v="23"/>
    <n v="85"/>
    <n v="40"/>
    <n v="55"/>
    <n v="45"/>
    <n v="49"/>
    <n v="61"/>
    <n v="69"/>
    <n v="41"/>
    <n v="70"/>
    <n v="65"/>
    <n v="60"/>
    <n v="60"/>
    <n v="58"/>
    <n v="85"/>
    <n v="81"/>
    <n v="86"/>
    <n v="57"/>
    <n v="64"/>
    <n v="65"/>
    <n v="50"/>
    <n v="47"/>
    <n v="87"/>
    <n v="82"/>
    <n v="85"/>
    <n v="87"/>
    <n v="87"/>
    <n v="2"/>
    <n v="2"/>
    <n v="4"/>
    <n v="2"/>
  </r>
  <r>
    <n v="526"/>
    <s v="RENATO AUGUSTO"/>
    <x v="6"/>
    <x v="2"/>
    <x v="84"/>
    <x v="9"/>
    <s v="巴西"/>
    <n v="186"/>
    <n v="86"/>
    <n v="31"/>
    <s v="右脚"/>
    <x v="13"/>
    <n v="30"/>
    <n v="88"/>
    <n v="76"/>
    <n v="82"/>
    <n v="83"/>
    <n v="84"/>
    <n v="82"/>
    <n v="82"/>
    <n v="69"/>
    <n v="67"/>
    <n v="76"/>
    <n v="80"/>
    <n v="70"/>
    <n v="73"/>
    <n v="80"/>
    <n v="61"/>
    <n v="76"/>
    <n v="68"/>
    <n v="80"/>
    <n v="65"/>
    <n v="68"/>
    <n v="70"/>
    <n v="40"/>
    <n v="40"/>
    <n v="40"/>
    <n v="40"/>
    <n v="40"/>
    <n v="2"/>
    <n v="3"/>
    <n v="8"/>
    <n v="2"/>
  </r>
  <r>
    <n v="527"/>
    <s v="V. MOSES"/>
    <x v="11"/>
    <x v="0"/>
    <x v="69"/>
    <x v="10"/>
    <s v="尼日利亚"/>
    <n v="177"/>
    <n v="79"/>
    <n v="29"/>
    <s v="右脚"/>
    <x v="13"/>
    <n v="31"/>
    <n v="88"/>
    <n v="78"/>
    <n v="80"/>
    <n v="83"/>
    <n v="76"/>
    <n v="71"/>
    <n v="72"/>
    <n v="76"/>
    <n v="67"/>
    <n v="65"/>
    <n v="73"/>
    <n v="84"/>
    <n v="82"/>
    <n v="76"/>
    <n v="69"/>
    <n v="78"/>
    <n v="82"/>
    <n v="83"/>
    <n v="74"/>
    <n v="73"/>
    <n v="72"/>
    <n v="40"/>
    <n v="40"/>
    <n v="40"/>
    <n v="40"/>
    <n v="40"/>
    <n v="2"/>
    <n v="3"/>
    <n v="6"/>
    <n v="3"/>
  </r>
  <r>
    <n v="528"/>
    <s v="C. ANSALDI"/>
    <x v="8"/>
    <x v="0"/>
    <x v="39"/>
    <x v="0"/>
    <s v="阿根廷"/>
    <n v="181"/>
    <n v="76"/>
    <n v="33"/>
    <s v="左脚"/>
    <x v="13"/>
    <n v="27"/>
    <n v="87"/>
    <n v="70"/>
    <n v="77"/>
    <n v="78"/>
    <n v="72"/>
    <n v="73"/>
    <n v="78"/>
    <n v="65"/>
    <n v="67"/>
    <n v="74"/>
    <n v="77"/>
    <n v="79"/>
    <n v="80"/>
    <n v="80"/>
    <n v="68"/>
    <n v="75"/>
    <n v="72"/>
    <n v="82"/>
    <n v="74"/>
    <n v="75"/>
    <n v="76"/>
    <n v="40"/>
    <n v="40"/>
    <n v="40"/>
    <n v="40"/>
    <n v="40"/>
    <n v="4"/>
    <n v="4"/>
    <n v="6"/>
    <n v="2"/>
  </r>
  <r>
    <n v="529"/>
    <s v="MARCELO"/>
    <x v="3"/>
    <x v="2"/>
    <x v="20"/>
    <x v="2"/>
    <s v="巴西"/>
    <n v="191"/>
    <n v="85"/>
    <n v="32"/>
    <s v="右脚"/>
    <x v="13"/>
    <n v="29"/>
    <n v="87"/>
    <n v="59"/>
    <n v="68"/>
    <n v="65"/>
    <n v="63"/>
    <n v="75"/>
    <n v="77"/>
    <n v="60"/>
    <n v="86"/>
    <n v="61"/>
    <n v="57"/>
    <n v="68"/>
    <n v="65"/>
    <n v="77"/>
    <n v="82"/>
    <n v="89"/>
    <n v="73"/>
    <n v="79"/>
    <n v="82"/>
    <n v="81"/>
    <n v="85"/>
    <n v="40"/>
    <n v="40"/>
    <n v="40"/>
    <n v="40"/>
    <n v="40"/>
    <n v="2"/>
    <n v="2"/>
    <n v="6"/>
    <n v="3"/>
  </r>
  <r>
    <n v="530"/>
    <s v="G. MEDEL"/>
    <x v="7"/>
    <x v="2"/>
    <x v="95"/>
    <x v="0"/>
    <s v="智利"/>
    <n v="171"/>
    <n v="71"/>
    <n v="32"/>
    <s v="右脚"/>
    <x v="13"/>
    <n v="29"/>
    <n v="88"/>
    <n v="56"/>
    <n v="77"/>
    <n v="66"/>
    <n v="81"/>
    <n v="81"/>
    <n v="79"/>
    <n v="60"/>
    <n v="65"/>
    <n v="60"/>
    <n v="62"/>
    <n v="74"/>
    <n v="78"/>
    <n v="72"/>
    <n v="82"/>
    <n v="80"/>
    <n v="88"/>
    <n v="84"/>
    <n v="78"/>
    <n v="82"/>
    <n v="87"/>
    <n v="40"/>
    <n v="40"/>
    <n v="40"/>
    <n v="40"/>
    <n v="40"/>
    <n v="2"/>
    <n v="3"/>
    <n v="6"/>
    <n v="2"/>
  </r>
  <r>
    <n v="531"/>
    <s v="J. PASTORE"/>
    <x v="5"/>
    <x v="2"/>
    <x v="15"/>
    <x v="0"/>
    <s v="阿根廷"/>
    <n v="187"/>
    <n v="78"/>
    <n v="30"/>
    <s v="右脚"/>
    <x v="13"/>
    <n v="30"/>
    <n v="88"/>
    <n v="76"/>
    <n v="83"/>
    <n v="82"/>
    <n v="84"/>
    <n v="84"/>
    <n v="83"/>
    <n v="73"/>
    <n v="63"/>
    <n v="75"/>
    <n v="83"/>
    <n v="74"/>
    <n v="76"/>
    <n v="78"/>
    <n v="66"/>
    <n v="68"/>
    <n v="72"/>
    <n v="74"/>
    <n v="59"/>
    <n v="61"/>
    <n v="60"/>
    <n v="40"/>
    <n v="40"/>
    <n v="40"/>
    <n v="40"/>
    <n v="40"/>
    <n v="2"/>
    <n v="3"/>
    <n v="5"/>
    <n v="1"/>
  </r>
  <r>
    <n v="532"/>
    <s v="A. LJAJIĆ"/>
    <x v="5"/>
    <x v="2"/>
    <x v="82"/>
    <x v="10"/>
    <s v="塞尔维亚"/>
    <n v="182"/>
    <n v="74"/>
    <n v="28"/>
    <s v="右脚"/>
    <x v="13"/>
    <n v="31"/>
    <n v="88"/>
    <n v="77"/>
    <n v="85"/>
    <n v="85"/>
    <n v="83"/>
    <n v="82"/>
    <n v="77"/>
    <n v="75"/>
    <n v="60"/>
    <n v="86"/>
    <n v="84"/>
    <n v="77"/>
    <n v="83"/>
    <n v="82"/>
    <n v="63"/>
    <n v="62"/>
    <n v="78"/>
    <n v="72"/>
    <n v="50"/>
    <n v="50"/>
    <n v="58"/>
    <n v="40"/>
    <n v="40"/>
    <n v="40"/>
    <n v="40"/>
    <n v="40"/>
    <n v="3"/>
    <n v="3"/>
    <n v="6"/>
    <n v="2"/>
  </r>
  <r>
    <n v="533"/>
    <s v="S. NZONZI"/>
    <x v="7"/>
    <x v="2"/>
    <x v="42"/>
    <x v="10"/>
    <s v="法国"/>
    <n v="196"/>
    <n v="75"/>
    <n v="31"/>
    <s v="右脚"/>
    <x v="13"/>
    <n v="30"/>
    <n v="88"/>
    <n v="69"/>
    <n v="75"/>
    <n v="70"/>
    <n v="78"/>
    <n v="79"/>
    <n v="77"/>
    <n v="65"/>
    <n v="86"/>
    <n v="60"/>
    <n v="70"/>
    <n v="66"/>
    <n v="60"/>
    <n v="83"/>
    <n v="77"/>
    <n v="87"/>
    <n v="68"/>
    <n v="85"/>
    <n v="80"/>
    <n v="79"/>
    <n v="78"/>
    <n v="40"/>
    <n v="40"/>
    <n v="40"/>
    <n v="40"/>
    <n v="40"/>
    <n v="2"/>
    <n v="2"/>
    <n v="5"/>
    <n v="3"/>
  </r>
  <r>
    <n v="534"/>
    <s v="L. PRATTO"/>
    <x v="2"/>
    <x v="0"/>
    <x v="49"/>
    <x v="11"/>
    <s v="阿根廷"/>
    <n v="187"/>
    <n v="91"/>
    <n v="31"/>
    <s v="右脚"/>
    <x v="13"/>
    <n v="30"/>
    <n v="88"/>
    <n v="80"/>
    <n v="77"/>
    <n v="74"/>
    <n v="70"/>
    <n v="75"/>
    <n v="70"/>
    <n v="80"/>
    <n v="85"/>
    <n v="67"/>
    <n v="75"/>
    <n v="79"/>
    <n v="73"/>
    <n v="86"/>
    <n v="78"/>
    <n v="89"/>
    <n v="75"/>
    <n v="79"/>
    <n v="55"/>
    <n v="52"/>
    <n v="73"/>
    <n v="40"/>
    <n v="40"/>
    <n v="40"/>
    <n v="40"/>
    <n v="40"/>
    <n v="3"/>
    <n v="3"/>
    <n v="5"/>
    <n v="3"/>
  </r>
  <r>
    <n v="535"/>
    <s v="E. LAMELA"/>
    <x v="1"/>
    <x v="2"/>
    <x v="9"/>
    <x v="3"/>
    <s v="阿根廷"/>
    <n v="181"/>
    <n v="79"/>
    <n v="27"/>
    <s v="左脚"/>
    <x v="13"/>
    <n v="32"/>
    <n v="88"/>
    <n v="79"/>
    <n v="81"/>
    <n v="85"/>
    <n v="84"/>
    <n v="78"/>
    <n v="75"/>
    <n v="73"/>
    <n v="65"/>
    <n v="80"/>
    <n v="82"/>
    <n v="76"/>
    <n v="79"/>
    <n v="82"/>
    <n v="67"/>
    <n v="67"/>
    <n v="75"/>
    <n v="76"/>
    <n v="54"/>
    <n v="56"/>
    <n v="78"/>
    <n v="40"/>
    <n v="40"/>
    <n v="40"/>
    <n v="40"/>
    <n v="40"/>
    <n v="1"/>
    <n v="2"/>
    <n v="4"/>
    <n v="1"/>
  </r>
  <r>
    <n v="536"/>
    <s v="ALEX TEIXEIRA"/>
    <x v="2"/>
    <x v="2"/>
    <x v="61"/>
    <x v="9"/>
    <s v="巴西"/>
    <n v="174"/>
    <n v="72"/>
    <n v="29"/>
    <s v="右脚"/>
    <x v="13"/>
    <n v="31"/>
    <n v="88"/>
    <n v="78"/>
    <n v="83"/>
    <n v="82"/>
    <n v="85"/>
    <n v="81"/>
    <n v="75"/>
    <n v="79"/>
    <n v="62"/>
    <n v="65"/>
    <n v="75"/>
    <n v="85"/>
    <n v="88"/>
    <n v="72"/>
    <n v="62"/>
    <n v="70"/>
    <n v="85"/>
    <n v="77"/>
    <n v="62"/>
    <n v="60"/>
    <n v="62"/>
    <n v="40"/>
    <n v="40"/>
    <n v="40"/>
    <n v="40"/>
    <n v="40"/>
    <n v="3"/>
    <n v="3"/>
    <n v="5"/>
    <n v="2"/>
  </r>
  <r>
    <n v="537"/>
    <s v="H. SEFEROVIĆ"/>
    <x v="2"/>
    <x v="0"/>
    <x v="67"/>
    <x v="7"/>
    <s v="瑞士"/>
    <n v="185"/>
    <n v="85"/>
    <n v="27"/>
    <s v="左脚"/>
    <x v="13"/>
    <n v="32"/>
    <n v="88"/>
    <n v="79"/>
    <n v="80"/>
    <n v="76"/>
    <n v="74"/>
    <n v="72"/>
    <n v="72"/>
    <n v="81"/>
    <n v="80"/>
    <n v="55"/>
    <n v="64"/>
    <n v="81"/>
    <n v="80"/>
    <n v="83"/>
    <n v="80"/>
    <n v="87"/>
    <n v="77"/>
    <n v="84"/>
    <n v="45"/>
    <n v="44"/>
    <n v="75"/>
    <n v="40"/>
    <n v="40"/>
    <n v="40"/>
    <n v="40"/>
    <n v="40"/>
    <n v="2"/>
    <n v="3"/>
    <n v="5"/>
    <n v="3"/>
  </r>
  <r>
    <n v="538"/>
    <s v="E. SALVIO"/>
    <x v="1"/>
    <x v="2"/>
    <x v="59"/>
    <x v="11"/>
    <s v="阿根廷"/>
    <n v="173"/>
    <n v="71"/>
    <n v="29"/>
    <s v="右脚"/>
    <x v="13"/>
    <n v="31"/>
    <n v="89"/>
    <n v="77"/>
    <n v="83"/>
    <n v="86"/>
    <n v="83"/>
    <n v="77"/>
    <n v="74"/>
    <n v="78"/>
    <n v="60"/>
    <n v="57"/>
    <n v="61"/>
    <n v="87"/>
    <n v="88"/>
    <n v="80"/>
    <n v="81"/>
    <n v="72"/>
    <n v="85"/>
    <n v="79"/>
    <n v="45"/>
    <n v="45"/>
    <n v="49"/>
    <n v="40"/>
    <n v="40"/>
    <n v="40"/>
    <n v="40"/>
    <n v="40"/>
    <n v="2"/>
    <n v="2"/>
    <n v="6"/>
    <n v="1"/>
  </r>
  <r>
    <n v="539"/>
    <s v="S. COATES"/>
    <x v="3"/>
    <x v="2"/>
    <x v="25"/>
    <x v="7"/>
    <s v="乌拉圭"/>
    <n v="196"/>
    <n v="92"/>
    <n v="29"/>
    <s v="右脚"/>
    <x v="13"/>
    <n v="31"/>
    <n v="88"/>
    <n v="64"/>
    <n v="70"/>
    <n v="70"/>
    <n v="72"/>
    <n v="74"/>
    <n v="71"/>
    <n v="63"/>
    <n v="88"/>
    <n v="64"/>
    <n v="66"/>
    <n v="67"/>
    <n v="60"/>
    <n v="80"/>
    <n v="76"/>
    <n v="90"/>
    <n v="60"/>
    <n v="81"/>
    <n v="81"/>
    <n v="85"/>
    <n v="83"/>
    <n v="40"/>
    <n v="40"/>
    <n v="40"/>
    <n v="40"/>
    <n v="40"/>
    <n v="2"/>
    <n v="3"/>
    <n v="6"/>
    <n v="3"/>
  </r>
  <r>
    <n v="540"/>
    <s v="C. ARÁNGUIZ"/>
    <x v="6"/>
    <x v="0"/>
    <x v="58"/>
    <x v="4"/>
    <s v="智利"/>
    <n v="171"/>
    <n v="71"/>
    <n v="30"/>
    <s v="右脚"/>
    <x v="13"/>
    <n v="30"/>
    <n v="87"/>
    <n v="72"/>
    <n v="80"/>
    <n v="73"/>
    <n v="77"/>
    <n v="82"/>
    <n v="80"/>
    <n v="66"/>
    <n v="63"/>
    <n v="73"/>
    <n v="72"/>
    <n v="77"/>
    <n v="81"/>
    <n v="80"/>
    <n v="71"/>
    <n v="73"/>
    <n v="70"/>
    <n v="87"/>
    <n v="72"/>
    <n v="70"/>
    <n v="77"/>
    <n v="40"/>
    <n v="40"/>
    <n v="40"/>
    <n v="40"/>
    <n v="40"/>
    <n v="3"/>
    <n v="2"/>
    <n v="5"/>
    <n v="2"/>
  </r>
  <r>
    <n v="541"/>
    <s v="E. ANDRADA"/>
    <x v="4"/>
    <x v="0"/>
    <x v="59"/>
    <x v="11"/>
    <s v="阿根廷"/>
    <n v="194"/>
    <n v="81"/>
    <n v="28"/>
    <s v="右脚"/>
    <x v="13"/>
    <n v="31"/>
    <n v="86"/>
    <n v="42"/>
    <n v="58"/>
    <n v="58"/>
    <n v="59"/>
    <n v="68"/>
    <n v="73"/>
    <n v="45"/>
    <n v="70"/>
    <n v="57"/>
    <n v="58"/>
    <n v="65"/>
    <n v="68"/>
    <n v="82"/>
    <n v="86"/>
    <n v="87"/>
    <n v="61"/>
    <n v="65"/>
    <n v="55"/>
    <n v="49"/>
    <n v="65"/>
    <n v="86"/>
    <n v="83"/>
    <n v="86"/>
    <n v="85"/>
    <n v="87"/>
    <n v="2"/>
    <n v="3"/>
    <n v="6"/>
    <n v="2"/>
  </r>
  <r>
    <n v="542"/>
    <s v="V. ABOUBAKAR"/>
    <x v="2"/>
    <x v="2"/>
    <x v="51"/>
    <x v="7"/>
    <s v="喀麦隆"/>
    <n v="184"/>
    <n v="82"/>
    <n v="27"/>
    <s v="右脚"/>
    <x v="13"/>
    <n v="32"/>
    <n v="88"/>
    <n v="84"/>
    <n v="76"/>
    <n v="78"/>
    <n v="72"/>
    <n v="74"/>
    <n v="62"/>
    <n v="81"/>
    <n v="79"/>
    <n v="62"/>
    <n v="63"/>
    <n v="83"/>
    <n v="83"/>
    <n v="84"/>
    <n v="79"/>
    <n v="84"/>
    <n v="64"/>
    <n v="79"/>
    <n v="51"/>
    <n v="52"/>
    <n v="77"/>
    <n v="40"/>
    <n v="40"/>
    <n v="40"/>
    <n v="40"/>
    <n v="40"/>
    <n v="2"/>
    <n v="2"/>
    <n v="6"/>
    <n v="3"/>
  </r>
  <r>
    <n v="543"/>
    <s v="MARIO GASPAR"/>
    <x v="10"/>
    <x v="2"/>
    <x v="40"/>
    <x v="1"/>
    <s v="西班牙"/>
    <n v="182"/>
    <n v="74"/>
    <n v="29"/>
    <s v="右脚"/>
    <x v="13"/>
    <n v="31"/>
    <n v="88"/>
    <n v="70"/>
    <n v="76"/>
    <n v="73"/>
    <n v="64"/>
    <n v="82"/>
    <n v="78"/>
    <n v="72"/>
    <n v="65"/>
    <n v="65"/>
    <n v="74"/>
    <n v="82"/>
    <n v="78"/>
    <n v="68"/>
    <n v="74"/>
    <n v="78"/>
    <n v="65"/>
    <n v="83"/>
    <n v="77"/>
    <n v="77"/>
    <n v="71"/>
    <n v="40"/>
    <n v="40"/>
    <n v="40"/>
    <n v="40"/>
    <n v="40"/>
    <n v="3"/>
    <n v="3"/>
    <n v="5"/>
    <n v="2"/>
  </r>
  <r>
    <n v="544"/>
    <s v="K. MALCUIT"/>
    <x v="10"/>
    <x v="0"/>
    <x v="12"/>
    <x v="0"/>
    <s v="法国"/>
    <n v="178"/>
    <n v="75"/>
    <n v="28"/>
    <s v="右脚"/>
    <x v="13"/>
    <n v="31"/>
    <n v="89"/>
    <n v="72"/>
    <n v="75"/>
    <n v="76"/>
    <n v="75"/>
    <n v="73"/>
    <n v="75"/>
    <n v="60"/>
    <n v="66"/>
    <n v="56"/>
    <n v="61"/>
    <n v="86"/>
    <n v="85"/>
    <n v="68"/>
    <n v="76"/>
    <n v="75"/>
    <n v="71"/>
    <n v="82"/>
    <n v="76"/>
    <n v="77"/>
    <n v="77"/>
    <n v="40"/>
    <n v="40"/>
    <n v="40"/>
    <n v="40"/>
    <n v="40"/>
    <n v="2"/>
    <n v="2"/>
    <n v="5"/>
    <n v="2"/>
  </r>
  <r>
    <n v="545"/>
    <s v="T. STEPANENKO"/>
    <x v="7"/>
    <x v="2"/>
    <x v="65"/>
    <x v="4"/>
    <s v="乌克兰"/>
    <n v="181"/>
    <n v="76"/>
    <n v="30"/>
    <s v="左脚"/>
    <x v="13"/>
    <n v="30"/>
    <n v="88"/>
    <n v="68"/>
    <n v="78"/>
    <n v="69"/>
    <n v="65"/>
    <n v="82"/>
    <n v="79"/>
    <n v="62"/>
    <n v="75"/>
    <n v="60"/>
    <n v="68"/>
    <n v="73"/>
    <n v="70"/>
    <n v="79"/>
    <n v="77"/>
    <n v="81"/>
    <n v="73"/>
    <n v="85"/>
    <n v="82"/>
    <n v="82"/>
    <n v="84"/>
    <n v="40"/>
    <n v="40"/>
    <n v="40"/>
    <n v="40"/>
    <n v="40"/>
    <n v="2"/>
    <n v="3"/>
    <n v="6"/>
    <n v="3"/>
  </r>
  <r>
    <n v="546"/>
    <s v="K. GLIK"/>
    <x v="3"/>
    <x v="2"/>
    <x v="37"/>
    <x v="2"/>
    <s v="波兰"/>
    <n v="190"/>
    <n v="80"/>
    <n v="31"/>
    <s v="右脚"/>
    <x v="13"/>
    <n v="30"/>
    <n v="87"/>
    <n v="55"/>
    <n v="65"/>
    <n v="61"/>
    <n v="58"/>
    <n v="74"/>
    <n v="73"/>
    <n v="60"/>
    <n v="88"/>
    <n v="55"/>
    <n v="60"/>
    <n v="68"/>
    <n v="66"/>
    <n v="70"/>
    <n v="83"/>
    <n v="90"/>
    <n v="63"/>
    <n v="80"/>
    <n v="85"/>
    <n v="85"/>
    <n v="75"/>
    <n v="40"/>
    <n v="40"/>
    <n v="40"/>
    <n v="40"/>
    <n v="40"/>
    <n v="2"/>
    <n v="2"/>
    <n v="7"/>
    <n v="3"/>
  </r>
  <r>
    <n v="547"/>
    <s v="M. LANZINI"/>
    <x v="5"/>
    <x v="2"/>
    <x v="32"/>
    <x v="3"/>
    <s v="阿根廷"/>
    <n v="167"/>
    <n v="59"/>
    <n v="26"/>
    <s v="右脚"/>
    <x v="13"/>
    <n v="33"/>
    <n v="88"/>
    <n v="77"/>
    <n v="85"/>
    <n v="85"/>
    <n v="82"/>
    <n v="80"/>
    <n v="79"/>
    <n v="72"/>
    <n v="60"/>
    <n v="77"/>
    <n v="75"/>
    <n v="80"/>
    <n v="86"/>
    <n v="76"/>
    <n v="75"/>
    <n v="55"/>
    <n v="86"/>
    <n v="78"/>
    <n v="50"/>
    <n v="55"/>
    <n v="52"/>
    <n v="40"/>
    <n v="40"/>
    <n v="40"/>
    <n v="40"/>
    <n v="40"/>
    <n v="2"/>
    <n v="3"/>
    <n v="5"/>
    <n v="1"/>
  </r>
  <r>
    <n v="548"/>
    <s v="G. RAMÍREZ"/>
    <x v="5"/>
    <x v="2"/>
    <x v="30"/>
    <x v="0"/>
    <s v="乌拉圭"/>
    <n v="183"/>
    <n v="78"/>
    <n v="29"/>
    <s v="左脚"/>
    <x v="13"/>
    <n v="31"/>
    <n v="87"/>
    <n v="76"/>
    <n v="83"/>
    <n v="82"/>
    <n v="79"/>
    <n v="82"/>
    <n v="79"/>
    <n v="77"/>
    <n v="65"/>
    <n v="80"/>
    <n v="80"/>
    <n v="72"/>
    <n v="75"/>
    <n v="81"/>
    <n v="70"/>
    <n v="69"/>
    <n v="78"/>
    <n v="75"/>
    <n v="47"/>
    <n v="52"/>
    <n v="69"/>
    <n v="40"/>
    <n v="40"/>
    <n v="40"/>
    <n v="40"/>
    <n v="40"/>
    <n v="2"/>
    <n v="2"/>
    <n v="5"/>
    <n v="2"/>
  </r>
  <r>
    <n v="549"/>
    <s v="L. BENDER"/>
    <x v="7"/>
    <x v="0"/>
    <x v="58"/>
    <x v="4"/>
    <s v="德国"/>
    <n v="185"/>
    <n v="81"/>
    <n v="30"/>
    <s v="右脚"/>
    <x v="13"/>
    <n v="30"/>
    <n v="87"/>
    <n v="68"/>
    <n v="74"/>
    <n v="67"/>
    <n v="71"/>
    <n v="80"/>
    <n v="76"/>
    <n v="66"/>
    <n v="80"/>
    <n v="59"/>
    <n v="69"/>
    <n v="73"/>
    <n v="75"/>
    <n v="81"/>
    <n v="76"/>
    <n v="83"/>
    <n v="64"/>
    <n v="85"/>
    <n v="81"/>
    <n v="84"/>
    <n v="82"/>
    <n v="40"/>
    <n v="40"/>
    <n v="40"/>
    <n v="40"/>
    <n v="40"/>
    <n v="2"/>
    <n v="2"/>
    <n v="6"/>
    <n v="1"/>
  </r>
  <r>
    <n v="550"/>
    <s v="D. VIDA"/>
    <x v="3"/>
    <x v="2"/>
    <x v="82"/>
    <x v="10"/>
    <s v="克罗地亚"/>
    <n v="184"/>
    <n v="73"/>
    <n v="30"/>
    <s v="右脚"/>
    <x v="13"/>
    <n v="30"/>
    <n v="88"/>
    <n v="69"/>
    <n v="71"/>
    <n v="71"/>
    <n v="74"/>
    <n v="75"/>
    <n v="72"/>
    <n v="65"/>
    <n v="78"/>
    <n v="58"/>
    <n v="64"/>
    <n v="82"/>
    <n v="73"/>
    <n v="73"/>
    <n v="83"/>
    <n v="78"/>
    <n v="77"/>
    <n v="86"/>
    <n v="84"/>
    <n v="78"/>
    <n v="81"/>
    <n v="40"/>
    <n v="40"/>
    <n v="40"/>
    <n v="40"/>
    <n v="40"/>
    <n v="2"/>
    <n v="2"/>
    <n v="6"/>
    <n v="3"/>
  </r>
  <r>
    <n v="551"/>
    <s v="FERNANDO"/>
    <x v="7"/>
    <x v="2"/>
    <x v="84"/>
    <x v="9"/>
    <s v="巴西"/>
    <n v="175"/>
    <n v="80"/>
    <n v="27"/>
    <s v="右脚"/>
    <x v="13"/>
    <n v="32"/>
    <n v="88"/>
    <n v="66"/>
    <n v="76"/>
    <n v="72"/>
    <n v="71"/>
    <n v="83"/>
    <n v="81"/>
    <n v="62"/>
    <n v="65"/>
    <n v="82"/>
    <n v="77"/>
    <n v="77"/>
    <n v="73"/>
    <n v="81"/>
    <n v="75"/>
    <n v="70"/>
    <n v="75"/>
    <n v="80"/>
    <n v="79"/>
    <n v="75"/>
    <n v="72"/>
    <n v="40"/>
    <n v="40"/>
    <n v="40"/>
    <n v="40"/>
    <n v="40"/>
    <n v="1"/>
    <n v="3"/>
    <n v="5"/>
    <n v="2"/>
  </r>
  <r>
    <n v="552"/>
    <s v="DANILO"/>
    <x v="10"/>
    <x v="2"/>
    <x v="0"/>
    <x v="0"/>
    <s v="巴西"/>
    <n v="184"/>
    <n v="78"/>
    <n v="28"/>
    <s v="右脚"/>
    <x v="13"/>
    <n v="31"/>
    <n v="88"/>
    <n v="75"/>
    <n v="78"/>
    <n v="75"/>
    <n v="76"/>
    <n v="75"/>
    <n v="76"/>
    <n v="65"/>
    <n v="67"/>
    <n v="78"/>
    <n v="80"/>
    <n v="81"/>
    <n v="76"/>
    <n v="84"/>
    <n v="70"/>
    <n v="75"/>
    <n v="69"/>
    <n v="80"/>
    <n v="70"/>
    <n v="76"/>
    <n v="75"/>
    <n v="40"/>
    <n v="40"/>
    <n v="40"/>
    <n v="40"/>
    <n v="40"/>
    <n v="2"/>
    <n v="3"/>
    <n v="6"/>
    <n v="3"/>
  </r>
  <r>
    <n v="553"/>
    <s v="E. ZAHAVI"/>
    <x v="2"/>
    <x v="0"/>
    <x v="96"/>
    <x v="9"/>
    <s v="以色列"/>
    <n v="182"/>
    <n v="71"/>
    <n v="32"/>
    <s v="右脚"/>
    <x v="13"/>
    <n v="29"/>
    <n v="87"/>
    <n v="80"/>
    <n v="81"/>
    <n v="80"/>
    <n v="80"/>
    <n v="78"/>
    <n v="77"/>
    <n v="80"/>
    <n v="72"/>
    <n v="79"/>
    <n v="75"/>
    <n v="70"/>
    <n v="73"/>
    <n v="78"/>
    <n v="78"/>
    <n v="73"/>
    <n v="78"/>
    <n v="78"/>
    <n v="52"/>
    <n v="54"/>
    <n v="55"/>
    <n v="40"/>
    <n v="40"/>
    <n v="40"/>
    <n v="40"/>
    <n v="40"/>
    <n v="2"/>
    <n v="3"/>
    <n v="6"/>
    <n v="2"/>
  </r>
  <r>
    <n v="554"/>
    <s v="JARDEL"/>
    <x v="3"/>
    <x v="0"/>
    <x v="67"/>
    <x v="7"/>
    <s v="巴西"/>
    <n v="192"/>
    <n v="88"/>
    <n v="33"/>
    <s v="右脚"/>
    <x v="13"/>
    <n v="27"/>
    <n v="87"/>
    <n v="60"/>
    <n v="70"/>
    <n v="70"/>
    <n v="65"/>
    <n v="69"/>
    <n v="67"/>
    <n v="55"/>
    <n v="85"/>
    <n v="55"/>
    <n v="40"/>
    <n v="76"/>
    <n v="77"/>
    <n v="72"/>
    <n v="85"/>
    <n v="87"/>
    <n v="65"/>
    <n v="72"/>
    <n v="85"/>
    <n v="86"/>
    <n v="84"/>
    <n v="40"/>
    <n v="40"/>
    <n v="40"/>
    <n v="40"/>
    <n v="40"/>
    <n v="2"/>
    <n v="2"/>
    <n v="6"/>
    <n v="2"/>
  </r>
  <r>
    <n v="555"/>
    <s v="B. ANDRÉ"/>
    <x v="6"/>
    <x v="0"/>
    <x v="53"/>
    <x v="2"/>
    <s v="法国"/>
    <n v="180"/>
    <n v="74"/>
    <n v="29"/>
    <s v="右脚"/>
    <x v="13"/>
    <n v="31"/>
    <n v="87"/>
    <n v="72"/>
    <n v="78"/>
    <n v="75"/>
    <n v="74"/>
    <n v="80"/>
    <n v="79"/>
    <n v="63"/>
    <n v="81"/>
    <n v="65"/>
    <n v="70"/>
    <n v="76"/>
    <n v="75"/>
    <n v="73"/>
    <n v="86"/>
    <n v="78"/>
    <n v="74"/>
    <n v="85"/>
    <n v="73"/>
    <n v="75"/>
    <n v="76"/>
    <n v="40"/>
    <n v="40"/>
    <n v="40"/>
    <n v="40"/>
    <n v="40"/>
    <n v="2"/>
    <n v="2"/>
    <n v="6"/>
    <n v="3"/>
  </r>
  <r>
    <n v="556"/>
    <s v="L. MURIEL"/>
    <x v="2"/>
    <x v="0"/>
    <x v="17"/>
    <x v="0"/>
    <s v="哥伦比亚"/>
    <n v="178"/>
    <n v="79"/>
    <n v="28"/>
    <s v="右脚"/>
    <x v="13"/>
    <n v="31"/>
    <n v="88"/>
    <n v="80"/>
    <n v="83"/>
    <n v="80"/>
    <n v="79"/>
    <n v="71"/>
    <n v="65"/>
    <n v="78"/>
    <n v="69"/>
    <n v="75"/>
    <n v="70"/>
    <n v="84"/>
    <n v="85"/>
    <n v="84"/>
    <n v="70"/>
    <n v="76"/>
    <n v="82"/>
    <n v="76"/>
    <n v="47"/>
    <n v="49"/>
    <n v="82"/>
    <n v="40"/>
    <n v="40"/>
    <n v="40"/>
    <n v="40"/>
    <n v="40"/>
    <n v="2"/>
    <n v="3"/>
    <n v="5"/>
    <n v="2"/>
  </r>
  <r>
    <n v="557"/>
    <s v="R. BARKLEY"/>
    <x v="5"/>
    <x v="2"/>
    <x v="11"/>
    <x v="3"/>
    <s v="英格兰"/>
    <n v="189"/>
    <n v="76"/>
    <n v="26"/>
    <s v="右脚"/>
    <x v="13"/>
    <n v="33"/>
    <n v="89"/>
    <n v="73"/>
    <n v="85"/>
    <n v="85"/>
    <n v="87"/>
    <n v="80"/>
    <n v="79"/>
    <n v="71"/>
    <n v="65"/>
    <n v="70"/>
    <n v="72"/>
    <n v="77"/>
    <n v="77"/>
    <n v="81"/>
    <n v="71"/>
    <n v="79"/>
    <n v="76"/>
    <n v="74"/>
    <n v="60"/>
    <n v="62"/>
    <n v="68"/>
    <n v="40"/>
    <n v="40"/>
    <n v="40"/>
    <n v="40"/>
    <n v="40"/>
    <n v="4"/>
    <n v="4"/>
    <n v="5"/>
    <n v="1"/>
  </r>
  <r>
    <n v="558"/>
    <s v="K. BELLARABI"/>
    <x v="11"/>
    <x v="0"/>
    <x v="58"/>
    <x v="4"/>
    <s v="德国"/>
    <n v="184"/>
    <n v="80"/>
    <n v="29"/>
    <s v="右脚"/>
    <x v="13"/>
    <n v="31"/>
    <n v="87"/>
    <n v="77"/>
    <n v="79"/>
    <n v="84"/>
    <n v="79"/>
    <n v="75"/>
    <n v="70"/>
    <n v="73"/>
    <n v="61"/>
    <n v="55"/>
    <n v="66"/>
    <n v="90"/>
    <n v="92"/>
    <n v="82"/>
    <n v="66"/>
    <n v="71"/>
    <n v="83"/>
    <n v="77"/>
    <n v="55"/>
    <n v="51"/>
    <n v="66"/>
    <n v="40"/>
    <n v="40"/>
    <n v="40"/>
    <n v="40"/>
    <n v="40"/>
    <n v="2"/>
    <n v="3"/>
    <n v="5"/>
    <n v="2"/>
  </r>
  <r>
    <n v="559"/>
    <s v="K. ZOUMA"/>
    <x v="3"/>
    <x v="0"/>
    <x v="11"/>
    <x v="3"/>
    <s v="法国"/>
    <n v="190"/>
    <n v="96"/>
    <n v="25"/>
    <s v="右脚"/>
    <x v="13"/>
    <n v="35"/>
    <n v="88"/>
    <n v="63"/>
    <n v="71"/>
    <n v="62"/>
    <n v="64"/>
    <n v="67"/>
    <n v="65"/>
    <n v="57"/>
    <n v="80"/>
    <n v="63"/>
    <n v="65"/>
    <n v="75"/>
    <n v="70"/>
    <n v="73"/>
    <n v="90"/>
    <n v="93"/>
    <n v="64"/>
    <n v="76"/>
    <n v="78"/>
    <n v="81"/>
    <n v="87"/>
    <n v="40"/>
    <n v="40"/>
    <n v="40"/>
    <n v="40"/>
    <n v="40"/>
    <n v="2"/>
    <n v="2"/>
    <n v="6"/>
    <n v="2"/>
  </r>
  <r>
    <n v="560"/>
    <s v="K. LALA"/>
    <x v="10"/>
    <x v="0"/>
    <x v="97"/>
    <x v="2"/>
    <s v="法国"/>
    <n v="178"/>
    <n v="78"/>
    <n v="28"/>
    <s v="右脚"/>
    <x v="13"/>
    <n v="31"/>
    <n v="88"/>
    <n v="64"/>
    <n v="74"/>
    <n v="72"/>
    <n v="74"/>
    <n v="70"/>
    <n v="77"/>
    <n v="61"/>
    <n v="64"/>
    <n v="77"/>
    <n v="79"/>
    <n v="84"/>
    <n v="83"/>
    <n v="81"/>
    <n v="79"/>
    <n v="75"/>
    <n v="80"/>
    <n v="83"/>
    <n v="67"/>
    <n v="70"/>
    <n v="72"/>
    <n v="40"/>
    <n v="40"/>
    <n v="40"/>
    <n v="40"/>
    <n v="40"/>
    <n v="3"/>
    <n v="3"/>
    <n v="6"/>
    <n v="3"/>
  </r>
  <r>
    <n v="561"/>
    <s v="L. OCAMPOS"/>
    <x v="12"/>
    <x v="0"/>
    <x v="62"/>
    <x v="1"/>
    <s v="阿根廷"/>
    <n v="187"/>
    <n v="84"/>
    <n v="25"/>
    <s v="右脚"/>
    <x v="13"/>
    <n v="35"/>
    <n v="88"/>
    <n v="79"/>
    <n v="78"/>
    <n v="79"/>
    <n v="68"/>
    <n v="75"/>
    <n v="71"/>
    <n v="73"/>
    <n v="79"/>
    <n v="62"/>
    <n v="63"/>
    <n v="81"/>
    <n v="85"/>
    <n v="79"/>
    <n v="85"/>
    <n v="82"/>
    <n v="68"/>
    <n v="87"/>
    <n v="69"/>
    <n v="69"/>
    <n v="85"/>
    <n v="40"/>
    <n v="40"/>
    <n v="40"/>
    <n v="40"/>
    <n v="40"/>
    <n v="2"/>
    <n v="2"/>
    <n v="6"/>
    <n v="2"/>
  </r>
  <r>
    <n v="562"/>
    <s v="ÍÑIGO MARTÍNEZ"/>
    <x v="3"/>
    <x v="2"/>
    <x v="88"/>
    <x v="1"/>
    <s v="西班牙"/>
    <n v="182"/>
    <n v="77"/>
    <n v="28"/>
    <s v="左脚"/>
    <x v="13"/>
    <n v="31"/>
    <n v="88"/>
    <n v="59"/>
    <n v="72"/>
    <n v="64"/>
    <n v="61"/>
    <n v="76"/>
    <n v="80"/>
    <n v="60"/>
    <n v="81"/>
    <n v="80"/>
    <n v="72"/>
    <n v="73"/>
    <n v="72"/>
    <n v="80"/>
    <n v="80"/>
    <n v="80"/>
    <n v="68"/>
    <n v="79"/>
    <n v="85"/>
    <n v="84"/>
    <n v="78"/>
    <n v="40"/>
    <n v="40"/>
    <n v="40"/>
    <n v="40"/>
    <n v="40"/>
    <n v="2"/>
    <n v="1"/>
    <n v="6"/>
    <n v="2"/>
  </r>
  <r>
    <n v="563"/>
    <s v="M. DE SCIGLIO"/>
    <x v="10"/>
    <x v="0"/>
    <x v="0"/>
    <x v="0"/>
    <s v="意大利"/>
    <n v="182"/>
    <n v="78"/>
    <n v="27"/>
    <s v="右脚"/>
    <x v="13"/>
    <n v="32"/>
    <n v="88"/>
    <n v="66"/>
    <n v="72"/>
    <n v="75"/>
    <n v="73"/>
    <n v="75"/>
    <n v="77"/>
    <n v="61"/>
    <n v="65"/>
    <n v="59"/>
    <n v="73"/>
    <n v="82"/>
    <n v="80"/>
    <n v="77"/>
    <n v="75"/>
    <n v="75"/>
    <n v="68"/>
    <n v="83"/>
    <n v="78"/>
    <n v="80"/>
    <n v="76"/>
    <n v="40"/>
    <n v="40"/>
    <n v="40"/>
    <n v="40"/>
    <n v="40"/>
    <n v="3"/>
    <n v="3"/>
    <n v="4"/>
    <n v="2"/>
  </r>
  <r>
    <n v="564"/>
    <s v="M. GRADEL"/>
    <x v="0"/>
    <x v="2"/>
    <x v="98"/>
    <x v="2"/>
    <s v="科特迪瓦"/>
    <n v="177"/>
    <n v="70"/>
    <n v="32"/>
    <s v="右脚"/>
    <x v="13"/>
    <n v="29"/>
    <n v="87"/>
    <n v="78"/>
    <n v="79"/>
    <n v="83"/>
    <n v="82"/>
    <n v="72"/>
    <n v="62"/>
    <n v="80"/>
    <n v="62"/>
    <n v="75"/>
    <n v="71"/>
    <n v="87"/>
    <n v="90"/>
    <n v="82"/>
    <n v="70"/>
    <n v="63"/>
    <n v="74"/>
    <n v="76"/>
    <n v="52"/>
    <n v="55"/>
    <n v="60"/>
    <n v="40"/>
    <n v="40"/>
    <n v="40"/>
    <n v="40"/>
    <n v="40"/>
    <n v="3"/>
    <n v="3"/>
    <n v="6"/>
    <n v="2"/>
  </r>
  <r>
    <n v="565"/>
    <s v="F. VÁZQUEZ"/>
    <x v="5"/>
    <x v="0"/>
    <x v="62"/>
    <x v="1"/>
    <s v="意大利"/>
    <n v="187"/>
    <n v="80"/>
    <n v="30"/>
    <s v="左脚"/>
    <x v="13"/>
    <n v="30"/>
    <n v="88"/>
    <n v="77"/>
    <n v="92"/>
    <n v="92"/>
    <n v="84"/>
    <n v="77"/>
    <n v="74"/>
    <n v="73"/>
    <n v="63"/>
    <n v="70"/>
    <n v="75"/>
    <n v="69"/>
    <n v="68"/>
    <n v="68"/>
    <n v="70"/>
    <n v="75"/>
    <n v="86"/>
    <n v="70"/>
    <n v="50"/>
    <n v="61"/>
    <n v="75"/>
    <n v="40"/>
    <n v="40"/>
    <n v="40"/>
    <n v="40"/>
    <n v="40"/>
    <n v="1"/>
    <n v="1"/>
    <n v="5"/>
    <n v="3"/>
  </r>
  <r>
    <n v="566"/>
    <s v="V. CUESTA"/>
    <x v="3"/>
    <x v="0"/>
    <x v="81"/>
    <x v="13"/>
    <s v="阿根廷"/>
    <n v="187"/>
    <n v="84"/>
    <n v="31"/>
    <s v="左脚"/>
    <x v="13"/>
    <n v="30"/>
    <n v="87"/>
    <n v="63"/>
    <n v="74"/>
    <n v="76"/>
    <n v="70"/>
    <n v="77"/>
    <n v="79"/>
    <n v="64"/>
    <n v="81"/>
    <n v="70"/>
    <n v="65"/>
    <n v="75"/>
    <n v="76"/>
    <n v="72"/>
    <n v="79"/>
    <n v="79"/>
    <n v="75"/>
    <n v="77"/>
    <n v="83"/>
    <n v="86"/>
    <n v="73"/>
    <n v="40"/>
    <n v="40"/>
    <n v="40"/>
    <n v="40"/>
    <n v="40"/>
    <n v="3"/>
    <n v="2"/>
    <n v="7"/>
    <n v="2"/>
  </r>
  <r>
    <n v="567"/>
    <s v="G. CANO"/>
    <x v="2"/>
    <x v="0"/>
    <x v="99"/>
    <x v="16"/>
    <s v="阿根廷"/>
    <n v="176"/>
    <n v="72"/>
    <n v="31"/>
    <s v="右脚"/>
    <x v="13"/>
    <n v="30"/>
    <n v="88"/>
    <n v="85"/>
    <n v="75"/>
    <n v="75"/>
    <n v="78"/>
    <n v="67"/>
    <n v="65"/>
    <n v="84"/>
    <n v="72"/>
    <n v="70"/>
    <n v="73"/>
    <n v="78"/>
    <n v="80"/>
    <n v="75"/>
    <n v="75"/>
    <n v="74"/>
    <n v="80"/>
    <n v="81"/>
    <n v="50"/>
    <n v="53"/>
    <n v="80"/>
    <n v="40"/>
    <n v="40"/>
    <n v="40"/>
    <n v="40"/>
    <n v="40"/>
    <n v="3"/>
    <n v="3"/>
    <n v="7"/>
    <n v="3"/>
  </r>
  <r>
    <n v="568"/>
    <s v="M. VECINO"/>
    <x v="6"/>
    <x v="2"/>
    <x v="13"/>
    <x v="0"/>
    <s v="乌拉圭"/>
    <n v="187"/>
    <n v="81"/>
    <n v="28"/>
    <s v="右脚"/>
    <x v="13"/>
    <n v="31"/>
    <n v="88"/>
    <n v="75"/>
    <n v="78"/>
    <n v="79"/>
    <n v="77"/>
    <n v="80"/>
    <n v="78"/>
    <n v="68"/>
    <n v="83"/>
    <n v="65"/>
    <n v="66"/>
    <n v="76"/>
    <n v="72"/>
    <n v="82"/>
    <n v="77"/>
    <n v="80"/>
    <n v="69"/>
    <n v="83"/>
    <n v="75"/>
    <n v="78"/>
    <n v="83"/>
    <n v="40"/>
    <n v="40"/>
    <n v="40"/>
    <n v="40"/>
    <n v="40"/>
    <n v="2"/>
    <n v="3"/>
    <n v="5"/>
    <n v="3"/>
  </r>
  <r>
    <n v="569"/>
    <s v="A. MANDI"/>
    <x v="3"/>
    <x v="0"/>
    <x v="24"/>
    <x v="1"/>
    <s v="阿尔及利亚"/>
    <n v="184"/>
    <n v="78"/>
    <n v="28"/>
    <s v="右脚"/>
    <x v="13"/>
    <n v="31"/>
    <n v="88"/>
    <n v="66"/>
    <n v="80"/>
    <n v="68"/>
    <n v="66"/>
    <n v="81"/>
    <n v="78"/>
    <n v="66"/>
    <n v="82"/>
    <n v="55"/>
    <n v="71"/>
    <n v="79"/>
    <n v="78"/>
    <n v="58"/>
    <n v="82"/>
    <n v="77"/>
    <n v="69"/>
    <n v="84"/>
    <n v="82"/>
    <n v="84"/>
    <n v="78"/>
    <n v="40"/>
    <n v="40"/>
    <n v="40"/>
    <n v="40"/>
    <n v="40"/>
    <n v="1"/>
    <n v="1"/>
    <n v="7"/>
    <n v="3"/>
  </r>
  <r>
    <n v="570"/>
    <s v="R. FÄHRMANN"/>
    <x v="4"/>
    <x v="0"/>
    <x v="100"/>
    <x v="3"/>
    <s v="德国"/>
    <n v="196"/>
    <n v="95"/>
    <n v="31"/>
    <s v="右脚"/>
    <x v="13"/>
    <n v="30"/>
    <n v="86"/>
    <n v="42"/>
    <n v="60"/>
    <n v="54"/>
    <n v="46"/>
    <n v="58"/>
    <n v="69"/>
    <n v="47"/>
    <n v="70"/>
    <n v="57"/>
    <n v="47"/>
    <n v="70"/>
    <n v="68"/>
    <n v="84"/>
    <n v="75"/>
    <n v="92"/>
    <n v="70"/>
    <n v="66"/>
    <n v="57"/>
    <n v="49"/>
    <n v="47"/>
    <n v="86"/>
    <n v="86"/>
    <n v="85"/>
    <n v="84"/>
    <n v="87"/>
    <n v="1"/>
    <n v="1"/>
    <n v="5"/>
    <n v="3"/>
  </r>
  <r>
    <n v="571"/>
    <s v="ESCUDERO"/>
    <x v="8"/>
    <x v="2"/>
    <x v="62"/>
    <x v="1"/>
    <s v="西班牙"/>
    <n v="176"/>
    <n v="67"/>
    <n v="30"/>
    <s v="左脚"/>
    <x v="13"/>
    <n v="30"/>
    <n v="87"/>
    <n v="79"/>
    <n v="83"/>
    <n v="74"/>
    <n v="71"/>
    <n v="80"/>
    <n v="70"/>
    <n v="64"/>
    <n v="62"/>
    <n v="65"/>
    <n v="78"/>
    <n v="84"/>
    <n v="81"/>
    <n v="83"/>
    <n v="66"/>
    <n v="73"/>
    <n v="67"/>
    <n v="78"/>
    <n v="82"/>
    <n v="76"/>
    <n v="74"/>
    <n v="40"/>
    <n v="40"/>
    <n v="40"/>
    <n v="40"/>
    <n v="40"/>
    <n v="1"/>
    <n v="1"/>
    <n v="4"/>
    <n v="1"/>
  </r>
  <r>
    <n v="572"/>
    <s v="HUGO MALLO"/>
    <x v="10"/>
    <x v="2"/>
    <x v="19"/>
    <x v="1"/>
    <s v="西班牙"/>
    <n v="174"/>
    <n v="69"/>
    <n v="28"/>
    <s v="右脚"/>
    <x v="13"/>
    <n v="31"/>
    <n v="88"/>
    <n v="66"/>
    <n v="80"/>
    <n v="70"/>
    <n v="73"/>
    <n v="70"/>
    <n v="80"/>
    <n v="58"/>
    <n v="66"/>
    <n v="58"/>
    <n v="78"/>
    <n v="79"/>
    <n v="78"/>
    <n v="74"/>
    <n v="81"/>
    <n v="69"/>
    <n v="65"/>
    <n v="90"/>
    <n v="77"/>
    <n v="82"/>
    <n v="77"/>
    <n v="40"/>
    <n v="40"/>
    <n v="40"/>
    <n v="40"/>
    <n v="40"/>
    <n v="1"/>
    <n v="1"/>
    <n v="6"/>
    <n v="2"/>
  </r>
  <r>
    <n v="573"/>
    <s v="M. WEISER"/>
    <x v="10"/>
    <x v="0"/>
    <x v="58"/>
    <x v="4"/>
    <s v="德国"/>
    <n v="176"/>
    <n v="67"/>
    <n v="25"/>
    <s v="右脚"/>
    <x v="13"/>
    <n v="35"/>
    <n v="89"/>
    <n v="72"/>
    <n v="80"/>
    <n v="82"/>
    <n v="78"/>
    <n v="73"/>
    <n v="76"/>
    <n v="67"/>
    <n v="60"/>
    <n v="60"/>
    <n v="74"/>
    <n v="87"/>
    <n v="88"/>
    <n v="75"/>
    <n v="71"/>
    <n v="61"/>
    <n v="81"/>
    <n v="86"/>
    <n v="65"/>
    <n v="67"/>
    <n v="69"/>
    <n v="40"/>
    <n v="40"/>
    <n v="40"/>
    <n v="40"/>
    <n v="40"/>
    <n v="2"/>
    <n v="3"/>
    <n v="5"/>
    <n v="1"/>
  </r>
  <r>
    <n v="574"/>
    <s v="L. SHAW"/>
    <x v="8"/>
    <x v="0"/>
    <x v="7"/>
    <x v="3"/>
    <s v="英格兰"/>
    <n v="185"/>
    <n v="81"/>
    <n v="24"/>
    <s v="左脚"/>
    <x v="13"/>
    <n v="37"/>
    <n v="90"/>
    <n v="71"/>
    <n v="77"/>
    <n v="79"/>
    <n v="70"/>
    <n v="76"/>
    <n v="79"/>
    <n v="55"/>
    <n v="73"/>
    <n v="62"/>
    <n v="72"/>
    <n v="84"/>
    <n v="83"/>
    <n v="65"/>
    <n v="71"/>
    <n v="74"/>
    <n v="70"/>
    <n v="79"/>
    <n v="79"/>
    <n v="76"/>
    <n v="75"/>
    <n v="40"/>
    <n v="40"/>
    <n v="40"/>
    <n v="40"/>
    <n v="40"/>
    <n v="1"/>
    <n v="2"/>
    <n v="6"/>
    <n v="1"/>
  </r>
  <r>
    <n v="575"/>
    <s v="PEDRO GEROMEL"/>
    <x v="3"/>
    <x v="2"/>
    <x v="54"/>
    <x v="13"/>
    <s v="巴西"/>
    <n v="190"/>
    <n v="84"/>
    <n v="34"/>
    <s v="右脚"/>
    <x v="13"/>
    <n v="26"/>
    <n v="87"/>
    <n v="63"/>
    <n v="77"/>
    <n v="73"/>
    <n v="76"/>
    <n v="79"/>
    <n v="81"/>
    <n v="64"/>
    <n v="78"/>
    <n v="72"/>
    <n v="71"/>
    <n v="77"/>
    <n v="72"/>
    <n v="74"/>
    <n v="78"/>
    <n v="78"/>
    <n v="75"/>
    <n v="78"/>
    <n v="86"/>
    <n v="81"/>
    <n v="80"/>
    <n v="40"/>
    <n v="40"/>
    <n v="40"/>
    <n v="40"/>
    <n v="40"/>
    <n v="2"/>
    <n v="3"/>
    <n v="6"/>
    <n v="2"/>
  </r>
  <r>
    <n v="576"/>
    <s v="D. ORIGI"/>
    <x v="2"/>
    <x v="3"/>
    <x v="5"/>
    <x v="3"/>
    <s v="比利时"/>
    <n v="185"/>
    <n v="75"/>
    <n v="24"/>
    <s v="右脚"/>
    <x v="13"/>
    <n v="37"/>
    <n v="89"/>
    <n v="80"/>
    <n v="78"/>
    <n v="79"/>
    <n v="77"/>
    <n v="74"/>
    <n v="72"/>
    <n v="80"/>
    <n v="81"/>
    <n v="65"/>
    <n v="76"/>
    <n v="86"/>
    <n v="87"/>
    <n v="79"/>
    <n v="76"/>
    <n v="78"/>
    <n v="75"/>
    <n v="79"/>
    <n v="45"/>
    <n v="48"/>
    <n v="70"/>
    <n v="40"/>
    <n v="40"/>
    <n v="40"/>
    <n v="40"/>
    <n v="40"/>
    <n v="3"/>
    <n v="3"/>
    <n v="5"/>
    <n v="2"/>
  </r>
  <r>
    <n v="577"/>
    <s v="MANU TRIGUEROS"/>
    <x v="6"/>
    <x v="0"/>
    <x v="40"/>
    <x v="1"/>
    <s v="西班牙"/>
    <n v="178"/>
    <n v="75"/>
    <n v="28"/>
    <s v="右脚"/>
    <x v="13"/>
    <n v="31"/>
    <n v="88"/>
    <n v="68"/>
    <n v="86"/>
    <n v="75"/>
    <n v="74"/>
    <n v="86"/>
    <n v="84"/>
    <n v="69"/>
    <n v="67"/>
    <n v="68"/>
    <n v="70"/>
    <n v="75"/>
    <n v="76"/>
    <n v="84"/>
    <n v="74"/>
    <n v="77"/>
    <n v="72"/>
    <n v="80"/>
    <n v="65"/>
    <n v="60"/>
    <n v="69"/>
    <n v="40"/>
    <n v="40"/>
    <n v="40"/>
    <n v="40"/>
    <n v="40"/>
    <n v="3"/>
    <n v="3"/>
    <n v="4"/>
    <n v="1"/>
  </r>
  <r>
    <n v="578"/>
    <s v="JEMERSON"/>
    <x v="3"/>
    <x v="2"/>
    <x v="37"/>
    <x v="2"/>
    <s v="巴西"/>
    <n v="184"/>
    <n v="77"/>
    <n v="27"/>
    <s v="右脚"/>
    <x v="13"/>
    <n v="32"/>
    <n v="87"/>
    <n v="56"/>
    <n v="67"/>
    <n v="68"/>
    <n v="59"/>
    <n v="75"/>
    <n v="75"/>
    <n v="55"/>
    <n v="85"/>
    <n v="66"/>
    <n v="62"/>
    <n v="78"/>
    <n v="77"/>
    <n v="80"/>
    <n v="85"/>
    <n v="80"/>
    <n v="70"/>
    <n v="80"/>
    <n v="85"/>
    <n v="83"/>
    <n v="65"/>
    <n v="40"/>
    <n v="40"/>
    <n v="40"/>
    <n v="40"/>
    <n v="40"/>
    <n v="2"/>
    <n v="2"/>
    <n v="6"/>
    <n v="3"/>
  </r>
  <r>
    <n v="579"/>
    <s v="GABRIEL"/>
    <x v="3"/>
    <x v="2"/>
    <x v="34"/>
    <x v="1"/>
    <s v="巴西"/>
    <n v="185"/>
    <n v="72"/>
    <n v="29"/>
    <s v="右脚"/>
    <x v="13"/>
    <n v="31"/>
    <n v="87"/>
    <n v="64"/>
    <n v="68"/>
    <n v="63"/>
    <n v="58"/>
    <n v="74"/>
    <n v="74"/>
    <n v="60"/>
    <n v="80"/>
    <n v="59"/>
    <n v="60"/>
    <n v="74"/>
    <n v="73"/>
    <n v="71"/>
    <n v="80"/>
    <n v="81"/>
    <n v="74"/>
    <n v="78"/>
    <n v="85"/>
    <n v="90"/>
    <n v="88"/>
    <n v="40"/>
    <n v="40"/>
    <n v="40"/>
    <n v="40"/>
    <n v="40"/>
    <n v="1"/>
    <n v="1"/>
    <n v="6"/>
    <n v="1"/>
  </r>
  <r>
    <n v="580"/>
    <s v="D. BERARDI"/>
    <x v="1"/>
    <x v="0"/>
    <x v="101"/>
    <x v="0"/>
    <s v="意大利"/>
    <n v="183"/>
    <n v="72"/>
    <n v="25"/>
    <s v="左脚"/>
    <x v="13"/>
    <n v="35"/>
    <n v="90"/>
    <n v="80"/>
    <n v="80"/>
    <n v="81"/>
    <n v="79"/>
    <n v="76"/>
    <n v="78"/>
    <n v="77"/>
    <n v="64"/>
    <n v="78"/>
    <n v="79"/>
    <n v="82"/>
    <n v="83"/>
    <n v="80"/>
    <n v="66"/>
    <n v="68"/>
    <n v="78"/>
    <n v="81"/>
    <n v="49"/>
    <n v="44"/>
    <n v="64"/>
    <n v="40"/>
    <n v="40"/>
    <n v="40"/>
    <n v="40"/>
    <n v="40"/>
    <n v="2"/>
    <n v="3"/>
    <n v="4"/>
    <n v="1"/>
  </r>
  <r>
    <n v="581"/>
    <s v="L. PAVOLETTI"/>
    <x v="2"/>
    <x v="0"/>
    <x v="36"/>
    <x v="0"/>
    <s v="意大利"/>
    <n v="188"/>
    <n v="85"/>
    <n v="31"/>
    <s v="右脚"/>
    <x v="13"/>
    <n v="30"/>
    <n v="87"/>
    <n v="84"/>
    <n v="77"/>
    <n v="75"/>
    <n v="69"/>
    <n v="72"/>
    <n v="66"/>
    <n v="84"/>
    <n v="90"/>
    <n v="61"/>
    <n v="68"/>
    <n v="72"/>
    <n v="75"/>
    <n v="82"/>
    <n v="88"/>
    <n v="85"/>
    <n v="66"/>
    <n v="79"/>
    <n v="45"/>
    <n v="47"/>
    <n v="61"/>
    <n v="40"/>
    <n v="40"/>
    <n v="40"/>
    <n v="40"/>
    <n v="40"/>
    <n v="2"/>
    <n v="2"/>
    <n v="5"/>
    <n v="1"/>
  </r>
  <r>
    <n v="582"/>
    <s v="Y. TIELEMANS"/>
    <x v="6"/>
    <x v="0"/>
    <x v="27"/>
    <x v="3"/>
    <s v="比利时"/>
    <n v="176"/>
    <n v="72"/>
    <n v="22"/>
    <s v="右脚"/>
    <x v="13"/>
    <n v="42"/>
    <n v="90"/>
    <n v="75"/>
    <n v="82"/>
    <n v="78"/>
    <n v="79"/>
    <n v="82"/>
    <n v="79"/>
    <n v="73"/>
    <n v="64"/>
    <n v="74"/>
    <n v="80"/>
    <n v="73"/>
    <n v="72"/>
    <n v="83"/>
    <n v="70"/>
    <n v="70"/>
    <n v="75"/>
    <n v="79"/>
    <n v="70"/>
    <n v="72"/>
    <n v="72"/>
    <n v="40"/>
    <n v="40"/>
    <n v="40"/>
    <n v="40"/>
    <n v="40"/>
    <n v="3"/>
    <n v="4"/>
    <n v="6"/>
    <n v="3"/>
  </r>
  <r>
    <n v="583"/>
    <s v="A. SAMARIS"/>
    <x v="7"/>
    <x v="2"/>
    <x v="67"/>
    <x v="7"/>
    <s v="希腊"/>
    <n v="189"/>
    <n v="80"/>
    <n v="30"/>
    <s v="右脚"/>
    <x v="13"/>
    <n v="30"/>
    <n v="88"/>
    <n v="65"/>
    <n v="77"/>
    <n v="75"/>
    <n v="75"/>
    <n v="77"/>
    <n v="76"/>
    <n v="62"/>
    <n v="77"/>
    <n v="75"/>
    <n v="60"/>
    <n v="71"/>
    <n v="71"/>
    <n v="80"/>
    <n v="77"/>
    <n v="85"/>
    <n v="66"/>
    <n v="85"/>
    <n v="84"/>
    <n v="85"/>
    <n v="86"/>
    <n v="40"/>
    <n v="40"/>
    <n v="40"/>
    <n v="40"/>
    <n v="40"/>
    <n v="2"/>
    <n v="2"/>
    <n v="6"/>
    <n v="3"/>
  </r>
  <r>
    <n v="584"/>
    <s v="F. SMOLOV"/>
    <x v="2"/>
    <x v="2"/>
    <x v="80"/>
    <x v="14"/>
    <s v="俄罗斯"/>
    <n v="187"/>
    <n v="80"/>
    <n v="29"/>
    <s v="右脚"/>
    <x v="13"/>
    <n v="31"/>
    <n v="88"/>
    <n v="83"/>
    <n v="80"/>
    <n v="80"/>
    <n v="74"/>
    <n v="77"/>
    <n v="69"/>
    <n v="81"/>
    <n v="76"/>
    <n v="78"/>
    <n v="70"/>
    <n v="80"/>
    <n v="77"/>
    <n v="82"/>
    <n v="75"/>
    <n v="80"/>
    <n v="75"/>
    <n v="79"/>
    <n v="40"/>
    <n v="42"/>
    <n v="50"/>
    <n v="40"/>
    <n v="40"/>
    <n v="40"/>
    <n v="40"/>
    <n v="40"/>
    <n v="4"/>
    <n v="4"/>
    <n v="6"/>
    <n v="3"/>
  </r>
  <r>
    <n v="585"/>
    <s v="J. KING"/>
    <x v="2"/>
    <x v="0"/>
    <x v="87"/>
    <x v="3"/>
    <s v="挪威"/>
    <n v="180"/>
    <n v="74"/>
    <n v="27"/>
    <s v="右脚"/>
    <x v="13"/>
    <n v="32"/>
    <n v="88"/>
    <n v="74"/>
    <n v="79"/>
    <n v="77"/>
    <n v="82"/>
    <n v="68"/>
    <n v="66"/>
    <n v="82"/>
    <n v="65"/>
    <n v="72"/>
    <n v="66"/>
    <n v="91"/>
    <n v="89"/>
    <n v="82"/>
    <n v="80"/>
    <n v="86"/>
    <n v="73"/>
    <n v="72"/>
    <n v="53"/>
    <n v="52"/>
    <n v="65"/>
    <n v="40"/>
    <n v="40"/>
    <n v="40"/>
    <n v="40"/>
    <n v="40"/>
    <n v="2"/>
    <n v="3"/>
    <n v="6"/>
    <n v="1"/>
  </r>
  <r>
    <n v="586"/>
    <s v="L. MILIVOJEVIĆ"/>
    <x v="7"/>
    <x v="2"/>
    <x v="52"/>
    <x v="3"/>
    <s v="塞尔维亚"/>
    <n v="186"/>
    <n v="80"/>
    <n v="28"/>
    <s v="右脚"/>
    <x v="13"/>
    <n v="31"/>
    <n v="88"/>
    <n v="66"/>
    <n v="77"/>
    <n v="66"/>
    <n v="68"/>
    <n v="82"/>
    <n v="78"/>
    <n v="66"/>
    <n v="76"/>
    <n v="82"/>
    <n v="74"/>
    <n v="69"/>
    <n v="63"/>
    <n v="82"/>
    <n v="66"/>
    <n v="81"/>
    <n v="68"/>
    <n v="84"/>
    <n v="80"/>
    <n v="79"/>
    <n v="85"/>
    <n v="40"/>
    <n v="40"/>
    <n v="40"/>
    <n v="40"/>
    <n v="40"/>
    <n v="2"/>
    <n v="2"/>
    <n v="7"/>
    <n v="3"/>
  </r>
  <r>
    <n v="587"/>
    <s v="NIKOLA MAKSIMOVIĆ"/>
    <x v="3"/>
    <x v="2"/>
    <x v="12"/>
    <x v="0"/>
    <s v="塞尔维亚"/>
    <n v="193"/>
    <n v="82"/>
    <n v="28"/>
    <s v="右脚"/>
    <x v="13"/>
    <n v="31"/>
    <n v="88"/>
    <n v="60"/>
    <n v="67"/>
    <n v="63"/>
    <n v="69"/>
    <n v="72"/>
    <n v="66"/>
    <n v="61"/>
    <n v="88"/>
    <n v="59"/>
    <n v="58"/>
    <n v="73"/>
    <n v="68"/>
    <n v="72"/>
    <n v="74"/>
    <n v="89"/>
    <n v="69"/>
    <n v="78"/>
    <n v="85"/>
    <n v="84"/>
    <n v="86"/>
    <n v="40"/>
    <n v="40"/>
    <n v="40"/>
    <n v="40"/>
    <n v="40"/>
    <n v="2"/>
    <n v="2"/>
    <n v="5"/>
    <n v="2"/>
  </r>
  <r>
    <n v="588"/>
    <s v="J. HENDRIX"/>
    <x v="7"/>
    <x v="2"/>
    <x v="46"/>
    <x v="6"/>
    <s v="荷兰"/>
    <n v="182"/>
    <n v="70"/>
    <n v="24"/>
    <s v="左脚"/>
    <x v="13"/>
    <n v="37"/>
    <n v="89"/>
    <n v="70"/>
    <n v="77"/>
    <n v="72"/>
    <n v="73"/>
    <n v="78"/>
    <n v="83"/>
    <n v="62"/>
    <n v="76"/>
    <n v="68"/>
    <n v="73"/>
    <n v="77"/>
    <n v="73"/>
    <n v="72"/>
    <n v="74"/>
    <n v="76"/>
    <n v="75"/>
    <n v="76"/>
    <n v="75"/>
    <n v="73"/>
    <n v="82"/>
    <n v="40"/>
    <n v="40"/>
    <n v="40"/>
    <n v="40"/>
    <n v="40"/>
    <n v="2"/>
    <n v="2"/>
    <n v="5"/>
    <n v="2"/>
  </r>
  <r>
    <n v="589"/>
    <s v="J. SERI"/>
    <x v="6"/>
    <x v="2"/>
    <x v="42"/>
    <x v="10"/>
    <s v="科特迪瓦"/>
    <n v="168"/>
    <n v="65"/>
    <n v="28"/>
    <s v="右脚"/>
    <x v="13"/>
    <n v="31"/>
    <n v="87"/>
    <n v="73"/>
    <n v="82"/>
    <n v="75"/>
    <n v="79"/>
    <n v="84"/>
    <n v="82"/>
    <n v="68"/>
    <n v="60"/>
    <n v="78"/>
    <n v="79"/>
    <n v="74"/>
    <n v="77"/>
    <n v="77"/>
    <n v="74"/>
    <n v="69"/>
    <n v="80"/>
    <n v="76"/>
    <n v="69"/>
    <n v="70"/>
    <n v="70"/>
    <n v="40"/>
    <n v="40"/>
    <n v="40"/>
    <n v="40"/>
    <n v="40"/>
    <n v="2"/>
    <n v="3"/>
    <n v="5"/>
    <n v="3"/>
  </r>
  <r>
    <n v="590"/>
    <s v="B. TRAORÉ"/>
    <x v="1"/>
    <x v="2"/>
    <x v="20"/>
    <x v="2"/>
    <s v="布基纳法索"/>
    <n v="181"/>
    <n v="73"/>
    <n v="24"/>
    <s v="左脚"/>
    <x v="13"/>
    <n v="37"/>
    <n v="88"/>
    <n v="82"/>
    <n v="74"/>
    <n v="81"/>
    <n v="75"/>
    <n v="77"/>
    <n v="72"/>
    <n v="80"/>
    <n v="73"/>
    <n v="74"/>
    <n v="82"/>
    <n v="84"/>
    <n v="82"/>
    <n v="79"/>
    <n v="74"/>
    <n v="72"/>
    <n v="79"/>
    <n v="75"/>
    <n v="52"/>
    <n v="50"/>
    <n v="58"/>
    <n v="40"/>
    <n v="40"/>
    <n v="40"/>
    <n v="40"/>
    <n v="40"/>
    <n v="1"/>
    <n v="1"/>
    <n v="3"/>
    <n v="2"/>
  </r>
  <r>
    <n v="591"/>
    <s v="N. BENTALEB"/>
    <x v="6"/>
    <x v="0"/>
    <x v="68"/>
    <x v="4"/>
    <s v="阿尔及利亚"/>
    <n v="187"/>
    <n v="78"/>
    <n v="25"/>
    <s v="左脚"/>
    <x v="13"/>
    <n v="35"/>
    <n v="89"/>
    <n v="72"/>
    <n v="80"/>
    <n v="81"/>
    <n v="81"/>
    <n v="82"/>
    <n v="81"/>
    <n v="72"/>
    <n v="65"/>
    <n v="80"/>
    <n v="79"/>
    <n v="73"/>
    <n v="75"/>
    <n v="84"/>
    <n v="72"/>
    <n v="76"/>
    <n v="73"/>
    <n v="79"/>
    <n v="69"/>
    <n v="73"/>
    <n v="67"/>
    <n v="40"/>
    <n v="40"/>
    <n v="40"/>
    <n v="40"/>
    <n v="40"/>
    <n v="2"/>
    <n v="2"/>
    <n v="5"/>
    <n v="2"/>
  </r>
  <r>
    <n v="592"/>
    <s v="Y. MINA"/>
    <x v="3"/>
    <x v="2"/>
    <x v="23"/>
    <x v="3"/>
    <s v="哥伦比亚"/>
    <n v="195"/>
    <n v="94"/>
    <n v="25"/>
    <s v="右脚"/>
    <x v="13"/>
    <n v="35"/>
    <n v="90"/>
    <n v="60"/>
    <n v="70"/>
    <n v="63"/>
    <n v="71"/>
    <n v="72"/>
    <n v="70"/>
    <n v="59"/>
    <n v="90"/>
    <n v="56"/>
    <n v="51"/>
    <n v="76"/>
    <n v="70"/>
    <n v="75"/>
    <n v="90"/>
    <n v="91"/>
    <n v="62"/>
    <n v="77"/>
    <n v="76"/>
    <n v="81"/>
    <n v="87"/>
    <n v="40"/>
    <n v="40"/>
    <n v="40"/>
    <n v="40"/>
    <n v="40"/>
    <n v="2"/>
    <n v="2"/>
    <n v="5"/>
    <n v="2"/>
  </r>
  <r>
    <n v="593"/>
    <s v="Y. GAZINSKIY"/>
    <x v="6"/>
    <x v="2"/>
    <x v="66"/>
    <x v="14"/>
    <s v="俄罗斯"/>
    <n v="184"/>
    <n v="75"/>
    <n v="30"/>
    <s v="右脚"/>
    <x v="13"/>
    <n v="30"/>
    <n v="88"/>
    <n v="68"/>
    <n v="78"/>
    <n v="75"/>
    <n v="72"/>
    <n v="84"/>
    <n v="81"/>
    <n v="63"/>
    <n v="81"/>
    <n v="61"/>
    <n v="75"/>
    <n v="77"/>
    <n v="75"/>
    <n v="79"/>
    <n v="77"/>
    <n v="81"/>
    <n v="70"/>
    <n v="84"/>
    <n v="82"/>
    <n v="76"/>
    <n v="75"/>
    <n v="40"/>
    <n v="40"/>
    <n v="40"/>
    <n v="40"/>
    <n v="40"/>
    <n v="3"/>
    <n v="3"/>
    <n v="5"/>
    <n v="2"/>
  </r>
  <r>
    <n v="594"/>
    <s v="IAGO FALQUÉ"/>
    <x v="1"/>
    <x v="2"/>
    <x v="39"/>
    <x v="0"/>
    <s v="西班牙"/>
    <n v="174"/>
    <n v="69"/>
    <n v="29"/>
    <s v="左脚"/>
    <x v="13"/>
    <n v="31"/>
    <n v="88"/>
    <n v="80"/>
    <n v="82"/>
    <n v="82"/>
    <n v="78"/>
    <n v="79"/>
    <n v="76"/>
    <n v="77"/>
    <n v="62"/>
    <n v="75"/>
    <n v="78"/>
    <n v="80"/>
    <n v="82"/>
    <n v="78"/>
    <n v="64"/>
    <n v="69"/>
    <n v="80"/>
    <n v="78"/>
    <n v="52"/>
    <n v="53"/>
    <n v="64"/>
    <n v="40"/>
    <n v="40"/>
    <n v="40"/>
    <n v="40"/>
    <n v="40"/>
    <n v="3"/>
    <n v="2"/>
    <n v="6"/>
    <n v="2"/>
  </r>
  <r>
    <n v="595"/>
    <s v="YURI"/>
    <x v="8"/>
    <x v="2"/>
    <x v="88"/>
    <x v="1"/>
    <s v="西班牙"/>
    <n v="181"/>
    <n v="79"/>
    <n v="29"/>
    <s v="左脚"/>
    <x v="13"/>
    <n v="31"/>
    <n v="88"/>
    <n v="71"/>
    <n v="74"/>
    <n v="64"/>
    <n v="58"/>
    <n v="67"/>
    <n v="73"/>
    <n v="66"/>
    <n v="73"/>
    <n v="70"/>
    <n v="77"/>
    <n v="80"/>
    <n v="79"/>
    <n v="81"/>
    <n v="78"/>
    <n v="77"/>
    <n v="72"/>
    <n v="84"/>
    <n v="79"/>
    <n v="83"/>
    <n v="76"/>
    <n v="40"/>
    <n v="40"/>
    <n v="40"/>
    <n v="40"/>
    <n v="40"/>
    <n v="1"/>
    <n v="2"/>
    <n v="6"/>
    <n v="3"/>
  </r>
  <r>
    <n v="596"/>
    <s v="W. CYPRIEN"/>
    <x v="6"/>
    <x v="0"/>
    <x v="74"/>
    <x v="2"/>
    <s v="法国"/>
    <n v="180"/>
    <n v="75"/>
    <n v="24"/>
    <s v="右脚"/>
    <x v="13"/>
    <n v="37"/>
    <n v="89"/>
    <n v="73"/>
    <n v="80"/>
    <n v="76"/>
    <n v="72"/>
    <n v="79"/>
    <n v="82"/>
    <n v="73"/>
    <n v="70"/>
    <n v="84"/>
    <n v="83"/>
    <n v="77"/>
    <n v="78"/>
    <n v="82"/>
    <n v="75"/>
    <n v="74"/>
    <n v="77"/>
    <n v="82"/>
    <n v="73"/>
    <n v="74"/>
    <n v="72"/>
    <n v="40"/>
    <n v="40"/>
    <n v="40"/>
    <n v="40"/>
    <n v="40"/>
    <n v="2"/>
    <n v="2"/>
    <n v="6"/>
    <n v="1"/>
  </r>
  <r>
    <n v="597"/>
    <s v="G. DEFREL"/>
    <x v="2"/>
    <x v="0"/>
    <x v="101"/>
    <x v="0"/>
    <s v="法国"/>
    <n v="179"/>
    <n v="77"/>
    <n v="28"/>
    <s v="左脚"/>
    <x v="13"/>
    <n v="31"/>
    <n v="88"/>
    <n v="81"/>
    <n v="81"/>
    <n v="83"/>
    <n v="80"/>
    <n v="68"/>
    <n v="64"/>
    <n v="79"/>
    <n v="70"/>
    <n v="69"/>
    <n v="72"/>
    <n v="86"/>
    <n v="87"/>
    <n v="83"/>
    <n v="67"/>
    <n v="69"/>
    <n v="74"/>
    <n v="75"/>
    <n v="51"/>
    <n v="55"/>
    <n v="82"/>
    <n v="40"/>
    <n v="40"/>
    <n v="40"/>
    <n v="40"/>
    <n v="40"/>
    <n v="2"/>
    <n v="3"/>
    <n v="6"/>
    <n v="1"/>
  </r>
  <r>
    <n v="598"/>
    <s v="M. BERG"/>
    <x v="2"/>
    <x v="0"/>
    <x v="66"/>
    <x v="14"/>
    <s v="瑞典"/>
    <n v="184"/>
    <n v="85"/>
    <n v="33"/>
    <s v="右脚"/>
    <x v="13"/>
    <n v="27"/>
    <n v="87"/>
    <n v="83"/>
    <n v="80"/>
    <n v="75"/>
    <n v="76"/>
    <n v="74"/>
    <n v="74"/>
    <n v="83"/>
    <n v="80"/>
    <n v="78"/>
    <n v="71"/>
    <n v="77"/>
    <n v="76"/>
    <n v="79"/>
    <n v="76"/>
    <n v="78"/>
    <n v="74"/>
    <n v="73"/>
    <n v="50"/>
    <n v="48"/>
    <n v="63"/>
    <n v="40"/>
    <n v="40"/>
    <n v="40"/>
    <n v="40"/>
    <n v="40"/>
    <n v="2"/>
    <n v="3"/>
    <n v="7"/>
    <n v="2"/>
  </r>
  <r>
    <n v="599"/>
    <s v="R. FRASER"/>
    <x v="12"/>
    <x v="0"/>
    <x v="87"/>
    <x v="3"/>
    <s v="苏格兰"/>
    <n v="163"/>
    <n v="62"/>
    <n v="25"/>
    <s v="右脚"/>
    <x v="13"/>
    <n v="35"/>
    <n v="88"/>
    <n v="74"/>
    <n v="78"/>
    <n v="82"/>
    <n v="85"/>
    <n v="72"/>
    <n v="75"/>
    <n v="76"/>
    <n v="56"/>
    <n v="71"/>
    <n v="74"/>
    <n v="89"/>
    <n v="92"/>
    <n v="73"/>
    <n v="63"/>
    <n v="61"/>
    <n v="89"/>
    <n v="75"/>
    <n v="53"/>
    <n v="53"/>
    <n v="69"/>
    <n v="40"/>
    <n v="40"/>
    <n v="40"/>
    <n v="40"/>
    <n v="40"/>
    <n v="2"/>
    <n v="2"/>
    <n v="7"/>
    <n v="2"/>
  </r>
  <r>
    <n v="600"/>
    <s v="T. SAVANIER"/>
    <x v="6"/>
    <x v="0"/>
    <x v="73"/>
    <x v="2"/>
    <s v="法国"/>
    <n v="171"/>
    <n v="62"/>
    <n v="28"/>
    <s v="右脚"/>
    <x v="13"/>
    <n v="31"/>
    <n v="87"/>
    <n v="71"/>
    <n v="79"/>
    <n v="80"/>
    <n v="81"/>
    <n v="83"/>
    <n v="81"/>
    <n v="73"/>
    <n v="61"/>
    <n v="84"/>
    <n v="86"/>
    <n v="74"/>
    <n v="80"/>
    <n v="84"/>
    <n v="67"/>
    <n v="66"/>
    <n v="82"/>
    <n v="75"/>
    <n v="57"/>
    <n v="60"/>
    <n v="70"/>
    <n v="40"/>
    <n v="40"/>
    <n v="40"/>
    <n v="40"/>
    <n v="40"/>
    <n v="2"/>
    <n v="3"/>
    <n v="6"/>
    <n v="2"/>
  </r>
  <r>
    <n v="601"/>
    <s v="K. TOKO EKAMBI"/>
    <x v="2"/>
    <x v="0"/>
    <x v="40"/>
    <x v="1"/>
    <s v="喀麦隆"/>
    <n v="185"/>
    <n v="74"/>
    <n v="27"/>
    <s v="右脚"/>
    <x v="13"/>
    <n v="32"/>
    <n v="88"/>
    <n v="83"/>
    <n v="79"/>
    <n v="81"/>
    <n v="73"/>
    <n v="71"/>
    <n v="78"/>
    <n v="82"/>
    <n v="73"/>
    <n v="67"/>
    <n v="72"/>
    <n v="79"/>
    <n v="82"/>
    <n v="79"/>
    <n v="73"/>
    <n v="78"/>
    <n v="77"/>
    <n v="75"/>
    <n v="45"/>
    <n v="50"/>
    <n v="63"/>
    <n v="40"/>
    <n v="40"/>
    <n v="40"/>
    <n v="40"/>
    <n v="40"/>
    <n v="2"/>
    <n v="3"/>
    <n v="5"/>
    <n v="2"/>
  </r>
  <r>
    <n v="602"/>
    <s v="M. LOPEZ"/>
    <x v="6"/>
    <x v="0"/>
    <x v="18"/>
    <x v="2"/>
    <s v="法国"/>
    <n v="167"/>
    <n v="58"/>
    <n v="22"/>
    <s v="右脚"/>
    <x v="13"/>
    <n v="42"/>
    <n v="90"/>
    <n v="75"/>
    <n v="81"/>
    <n v="80"/>
    <n v="85"/>
    <n v="81"/>
    <n v="76"/>
    <n v="68"/>
    <n v="60"/>
    <n v="79"/>
    <n v="76"/>
    <n v="75"/>
    <n v="80"/>
    <n v="70"/>
    <n v="65"/>
    <n v="62"/>
    <n v="85"/>
    <n v="82"/>
    <n v="69"/>
    <n v="68"/>
    <n v="75"/>
    <n v="40"/>
    <n v="40"/>
    <n v="40"/>
    <n v="40"/>
    <n v="40"/>
    <n v="2"/>
    <n v="3"/>
    <n v="5"/>
    <n v="2"/>
  </r>
  <r>
    <n v="603"/>
    <s v="J. ANDERSEN"/>
    <x v="3"/>
    <x v="0"/>
    <x v="20"/>
    <x v="2"/>
    <s v="丹麦"/>
    <n v="192"/>
    <n v="90"/>
    <n v="23"/>
    <s v="右脚"/>
    <x v="13"/>
    <n v="38"/>
    <n v="89"/>
    <n v="62"/>
    <n v="70"/>
    <n v="65"/>
    <n v="73"/>
    <n v="73"/>
    <n v="69"/>
    <n v="60"/>
    <n v="84"/>
    <n v="59"/>
    <n v="57"/>
    <n v="73"/>
    <n v="71"/>
    <n v="70"/>
    <n v="85"/>
    <n v="86"/>
    <n v="64"/>
    <n v="78"/>
    <n v="85"/>
    <n v="83"/>
    <n v="80"/>
    <n v="40"/>
    <n v="40"/>
    <n v="40"/>
    <n v="40"/>
    <n v="40"/>
    <n v="2"/>
    <n v="3"/>
    <n v="6"/>
    <n v="2"/>
  </r>
  <r>
    <n v="604"/>
    <s v="L. DUBOIS"/>
    <x v="10"/>
    <x v="2"/>
    <x v="20"/>
    <x v="2"/>
    <s v="法国"/>
    <n v="178"/>
    <n v="64"/>
    <n v="25"/>
    <s v="右脚"/>
    <x v="13"/>
    <n v="35"/>
    <n v="89"/>
    <n v="68"/>
    <n v="73"/>
    <n v="74"/>
    <n v="71"/>
    <n v="78"/>
    <n v="84"/>
    <n v="61"/>
    <n v="66"/>
    <n v="74"/>
    <n v="84"/>
    <n v="82"/>
    <n v="84"/>
    <n v="75"/>
    <n v="73"/>
    <n v="73"/>
    <n v="75"/>
    <n v="82"/>
    <n v="71"/>
    <n v="73"/>
    <n v="65"/>
    <n v="40"/>
    <n v="40"/>
    <n v="40"/>
    <n v="40"/>
    <n v="40"/>
    <n v="2"/>
    <n v="3"/>
    <n v="6"/>
    <n v="2"/>
  </r>
  <r>
    <n v="605"/>
    <s v="V. RONGIER"/>
    <x v="6"/>
    <x v="0"/>
    <x v="18"/>
    <x v="2"/>
    <s v="法国"/>
    <n v="172"/>
    <n v="70"/>
    <n v="25"/>
    <s v="右脚"/>
    <x v="13"/>
    <n v="35"/>
    <n v="88"/>
    <n v="75"/>
    <n v="81"/>
    <n v="79"/>
    <n v="80"/>
    <n v="81"/>
    <n v="80"/>
    <n v="70"/>
    <n v="63"/>
    <n v="74"/>
    <n v="75"/>
    <n v="73"/>
    <n v="76"/>
    <n v="71"/>
    <n v="65"/>
    <n v="70"/>
    <n v="83"/>
    <n v="81"/>
    <n v="74"/>
    <n v="71"/>
    <n v="70"/>
    <n v="40"/>
    <n v="40"/>
    <n v="40"/>
    <n v="40"/>
    <n v="40"/>
    <n v="2"/>
    <n v="2"/>
    <n v="6"/>
    <n v="2"/>
  </r>
  <r>
    <n v="606"/>
    <s v="J. BAMBA"/>
    <x v="0"/>
    <x v="0"/>
    <x v="53"/>
    <x v="2"/>
    <s v="法国"/>
    <n v="175"/>
    <n v="72"/>
    <n v="23"/>
    <s v="右脚"/>
    <x v="13"/>
    <n v="38"/>
    <n v="90"/>
    <n v="77"/>
    <n v="80"/>
    <n v="82"/>
    <n v="81"/>
    <n v="72"/>
    <n v="69"/>
    <n v="75"/>
    <n v="63"/>
    <n v="71"/>
    <n v="75"/>
    <n v="87"/>
    <n v="88"/>
    <n v="79"/>
    <n v="73"/>
    <n v="70"/>
    <n v="81"/>
    <n v="78"/>
    <n v="51"/>
    <n v="53"/>
    <n v="65"/>
    <n v="40"/>
    <n v="40"/>
    <n v="40"/>
    <n v="40"/>
    <n v="40"/>
    <n v="2"/>
    <n v="2"/>
    <n v="5"/>
    <n v="2"/>
  </r>
  <r>
    <n v="607"/>
    <s v="N. NÁNDEZ"/>
    <x v="6"/>
    <x v="2"/>
    <x v="36"/>
    <x v="0"/>
    <s v="乌拉圭"/>
    <n v="172"/>
    <n v="70"/>
    <n v="24"/>
    <s v="右脚"/>
    <x v="13"/>
    <n v="37"/>
    <n v="89"/>
    <n v="75"/>
    <n v="78"/>
    <n v="78"/>
    <n v="80"/>
    <n v="77"/>
    <n v="71"/>
    <n v="70"/>
    <n v="66"/>
    <n v="61"/>
    <n v="74"/>
    <n v="84"/>
    <n v="85"/>
    <n v="80"/>
    <n v="75"/>
    <n v="76"/>
    <n v="82"/>
    <n v="88"/>
    <n v="72"/>
    <n v="78"/>
    <n v="86"/>
    <n v="40"/>
    <n v="40"/>
    <n v="40"/>
    <n v="40"/>
    <n v="40"/>
    <n v="3"/>
    <n v="3"/>
    <n v="5"/>
    <n v="3"/>
  </r>
  <r>
    <n v="608"/>
    <s v="E. BAILLY"/>
    <x v="3"/>
    <x v="2"/>
    <x v="7"/>
    <x v="3"/>
    <s v="科特迪瓦"/>
    <n v="187"/>
    <n v="77"/>
    <n v="25"/>
    <s v="右脚"/>
    <x v="13"/>
    <n v="35"/>
    <n v="89"/>
    <n v="53"/>
    <n v="70"/>
    <n v="65"/>
    <n v="67"/>
    <n v="75"/>
    <n v="71"/>
    <n v="55"/>
    <n v="83"/>
    <n v="57"/>
    <n v="63"/>
    <n v="80"/>
    <n v="76"/>
    <n v="72"/>
    <n v="80"/>
    <n v="85"/>
    <n v="73"/>
    <n v="78"/>
    <n v="85"/>
    <n v="81"/>
    <n v="85"/>
    <n v="40"/>
    <n v="40"/>
    <n v="40"/>
    <n v="40"/>
    <n v="40"/>
    <n v="2"/>
    <n v="2"/>
    <n v="5"/>
    <n v="2"/>
  </r>
  <r>
    <n v="609"/>
    <s v="A. IWOBI"/>
    <x v="12"/>
    <x v="2"/>
    <x v="23"/>
    <x v="3"/>
    <s v="尼日利亚"/>
    <n v="180"/>
    <n v="75"/>
    <n v="23"/>
    <s v="右脚"/>
    <x v="13"/>
    <n v="38"/>
    <n v="88"/>
    <n v="77"/>
    <n v="86"/>
    <n v="86"/>
    <n v="83"/>
    <n v="80"/>
    <n v="73"/>
    <n v="69"/>
    <n v="62"/>
    <n v="65"/>
    <n v="73"/>
    <n v="83"/>
    <n v="81"/>
    <n v="75"/>
    <n v="65"/>
    <n v="76"/>
    <n v="85"/>
    <n v="79"/>
    <n v="55"/>
    <n v="53"/>
    <n v="65"/>
    <n v="40"/>
    <n v="40"/>
    <n v="40"/>
    <n v="40"/>
    <n v="40"/>
    <n v="2"/>
    <n v="2"/>
    <n v="4"/>
    <n v="2"/>
  </r>
  <r>
    <n v="610"/>
    <s v="JOELINTON"/>
    <x v="2"/>
    <x v="0"/>
    <x v="76"/>
    <x v="3"/>
    <s v="巴西"/>
    <n v="186"/>
    <n v="76"/>
    <n v="23"/>
    <s v="右脚"/>
    <x v="13"/>
    <n v="38"/>
    <n v="90"/>
    <n v="82"/>
    <n v="78"/>
    <n v="78"/>
    <n v="81"/>
    <n v="68"/>
    <n v="64"/>
    <n v="80"/>
    <n v="75"/>
    <n v="60"/>
    <n v="67"/>
    <n v="79"/>
    <n v="78"/>
    <n v="78"/>
    <n v="79"/>
    <n v="85"/>
    <n v="72"/>
    <n v="78"/>
    <n v="51"/>
    <n v="53"/>
    <n v="80"/>
    <n v="40"/>
    <n v="40"/>
    <n v="40"/>
    <n v="40"/>
    <n v="40"/>
    <n v="2"/>
    <n v="3"/>
    <n v="5"/>
    <n v="2"/>
  </r>
  <r>
    <n v="611"/>
    <s v="M. MAREGA"/>
    <x v="9"/>
    <x v="2"/>
    <x v="51"/>
    <x v="7"/>
    <s v="马里"/>
    <n v="186"/>
    <n v="83"/>
    <n v="28"/>
    <s v="右脚"/>
    <x v="13"/>
    <n v="31"/>
    <n v="87"/>
    <n v="84"/>
    <n v="71"/>
    <n v="74"/>
    <n v="70"/>
    <n v="70"/>
    <n v="67"/>
    <n v="82"/>
    <n v="79"/>
    <n v="68"/>
    <n v="74"/>
    <n v="86"/>
    <n v="85"/>
    <n v="83"/>
    <n v="79"/>
    <n v="89"/>
    <n v="74"/>
    <n v="88"/>
    <n v="57"/>
    <n v="61"/>
    <n v="49"/>
    <n v="40"/>
    <n v="40"/>
    <n v="40"/>
    <n v="40"/>
    <n v="40"/>
    <n v="2"/>
    <n v="2"/>
    <n v="6"/>
    <n v="2"/>
  </r>
  <r>
    <n v="612"/>
    <s v="L. TOUSART"/>
    <x v="7"/>
    <x v="0"/>
    <x v="20"/>
    <x v="2"/>
    <s v="法国"/>
    <n v="185"/>
    <n v="83"/>
    <n v="22"/>
    <s v="右脚"/>
    <x v="13"/>
    <n v="42"/>
    <n v="90"/>
    <n v="67"/>
    <n v="74"/>
    <n v="72"/>
    <n v="66"/>
    <n v="79"/>
    <n v="72"/>
    <n v="60"/>
    <n v="79"/>
    <n v="63"/>
    <n v="60"/>
    <n v="72"/>
    <n v="74"/>
    <n v="79"/>
    <n v="83"/>
    <n v="84"/>
    <n v="79"/>
    <n v="84"/>
    <n v="83"/>
    <n v="85"/>
    <n v="83"/>
    <n v="40"/>
    <n v="40"/>
    <n v="40"/>
    <n v="40"/>
    <n v="40"/>
    <n v="2"/>
    <n v="2"/>
    <n v="6"/>
    <n v="3"/>
  </r>
  <r>
    <n v="613"/>
    <s v="PEDRAZA"/>
    <x v="12"/>
    <x v="0"/>
    <x v="24"/>
    <x v="1"/>
    <s v="西班牙"/>
    <n v="184"/>
    <n v="73"/>
    <n v="23"/>
    <s v="左脚"/>
    <x v="13"/>
    <n v="38"/>
    <n v="88"/>
    <n v="74"/>
    <n v="86"/>
    <n v="76"/>
    <n v="74"/>
    <n v="78"/>
    <n v="83"/>
    <n v="74"/>
    <n v="70"/>
    <n v="65"/>
    <n v="78"/>
    <n v="80"/>
    <n v="77"/>
    <n v="74"/>
    <n v="75"/>
    <n v="73"/>
    <n v="67"/>
    <n v="86"/>
    <n v="71"/>
    <n v="67"/>
    <n v="71"/>
    <n v="40"/>
    <n v="40"/>
    <n v="40"/>
    <n v="40"/>
    <n v="40"/>
    <n v="1"/>
    <n v="2"/>
    <n v="6"/>
    <n v="2"/>
  </r>
  <r>
    <n v="614"/>
    <s v="JÚNIOR MORAES"/>
    <x v="2"/>
    <x v="0"/>
    <x v="65"/>
    <x v="4"/>
    <s v="乌克兰"/>
    <n v="176"/>
    <n v="70"/>
    <n v="32"/>
    <s v="右脚"/>
    <x v="13"/>
    <n v="29"/>
    <n v="87"/>
    <n v="84"/>
    <n v="80"/>
    <n v="79"/>
    <n v="78"/>
    <n v="73"/>
    <n v="62"/>
    <n v="83"/>
    <n v="76"/>
    <n v="69"/>
    <n v="68"/>
    <n v="75"/>
    <n v="82"/>
    <n v="80"/>
    <n v="76"/>
    <n v="66"/>
    <n v="78"/>
    <n v="77"/>
    <n v="51"/>
    <n v="55"/>
    <n v="59"/>
    <n v="40"/>
    <n v="40"/>
    <n v="40"/>
    <n v="40"/>
    <n v="40"/>
    <n v="2"/>
    <n v="3"/>
    <n v="7"/>
    <n v="2"/>
  </r>
  <r>
    <n v="615"/>
    <s v="K. TRAPP"/>
    <x v="4"/>
    <x v="0"/>
    <x v="14"/>
    <x v="5"/>
    <s v="德国"/>
    <n v="189"/>
    <n v="88"/>
    <n v="29"/>
    <s v="右脚"/>
    <x v="13"/>
    <n v="31"/>
    <n v="86"/>
    <n v="41"/>
    <n v="63"/>
    <n v="61"/>
    <n v="46"/>
    <n v="74"/>
    <n v="72"/>
    <n v="46"/>
    <n v="60"/>
    <n v="55"/>
    <n v="44"/>
    <n v="66"/>
    <n v="69"/>
    <n v="72"/>
    <n v="77"/>
    <n v="74"/>
    <n v="71"/>
    <n v="72"/>
    <n v="73"/>
    <n v="71"/>
    <n v="47"/>
    <n v="89"/>
    <n v="85"/>
    <n v="88"/>
    <n v="86"/>
    <n v="87"/>
    <n v="2"/>
    <n v="2"/>
    <n v="5"/>
    <n v="2"/>
  </r>
  <r>
    <n v="616"/>
    <s v="ANDRÉ SILVA"/>
    <x v="2"/>
    <x v="2"/>
    <x v="14"/>
    <x v="5"/>
    <s v="葡萄牙"/>
    <n v="184"/>
    <n v="84"/>
    <n v="24"/>
    <s v="右脚"/>
    <x v="13"/>
    <n v="37"/>
    <n v="89"/>
    <n v="82"/>
    <n v="79"/>
    <n v="81"/>
    <n v="71"/>
    <n v="72"/>
    <n v="60"/>
    <n v="80"/>
    <n v="80"/>
    <n v="65"/>
    <n v="68"/>
    <n v="82"/>
    <n v="78"/>
    <n v="77"/>
    <n v="83"/>
    <n v="83"/>
    <n v="76"/>
    <n v="81"/>
    <n v="44"/>
    <n v="45"/>
    <n v="66"/>
    <n v="40"/>
    <n v="40"/>
    <n v="40"/>
    <n v="40"/>
    <n v="40"/>
    <n v="2"/>
    <n v="3"/>
    <n v="4"/>
    <n v="1"/>
  </r>
  <r>
    <n v="617"/>
    <s v="I. DIOP"/>
    <x v="3"/>
    <x v="2"/>
    <x v="32"/>
    <x v="3"/>
    <s v="法国"/>
    <n v="194"/>
    <n v="92"/>
    <n v="22"/>
    <s v="右脚"/>
    <x v="13"/>
    <n v="42"/>
    <n v="89"/>
    <n v="58"/>
    <n v="70"/>
    <n v="63"/>
    <n v="61"/>
    <n v="69"/>
    <n v="67"/>
    <n v="52"/>
    <n v="81"/>
    <n v="56"/>
    <n v="57"/>
    <n v="73"/>
    <n v="70"/>
    <n v="64"/>
    <n v="83"/>
    <n v="90"/>
    <n v="68"/>
    <n v="85"/>
    <n v="84"/>
    <n v="85"/>
    <n v="82"/>
    <n v="40"/>
    <n v="40"/>
    <n v="40"/>
    <n v="40"/>
    <n v="40"/>
    <n v="2"/>
    <n v="2"/>
    <n v="5"/>
    <n v="2"/>
  </r>
  <r>
    <n v="618"/>
    <s v="M. DÍAZ"/>
    <x v="2"/>
    <x v="0"/>
    <x v="4"/>
    <x v="1"/>
    <s v="多美尼加"/>
    <n v="180"/>
    <n v="76"/>
    <n v="26"/>
    <s v="右脚"/>
    <x v="13"/>
    <n v="33"/>
    <n v="87"/>
    <n v="80"/>
    <n v="72"/>
    <n v="75"/>
    <n v="74"/>
    <n v="72"/>
    <n v="66"/>
    <n v="81"/>
    <n v="78"/>
    <n v="80"/>
    <n v="73"/>
    <n v="81"/>
    <n v="77"/>
    <n v="85"/>
    <n v="83"/>
    <n v="81"/>
    <n v="76"/>
    <n v="80"/>
    <n v="51"/>
    <n v="57"/>
    <n v="71"/>
    <n v="40"/>
    <n v="40"/>
    <n v="40"/>
    <n v="40"/>
    <n v="40"/>
    <n v="2"/>
    <n v="2"/>
    <n v="4"/>
    <n v="1"/>
  </r>
  <r>
    <n v="619"/>
    <s v="CARLOS SOLER"/>
    <x v="11"/>
    <x v="2"/>
    <x v="34"/>
    <x v="1"/>
    <s v="西班牙"/>
    <n v="183"/>
    <n v="72"/>
    <n v="22"/>
    <s v="右脚"/>
    <x v="13"/>
    <n v="42"/>
    <n v="89"/>
    <n v="79"/>
    <n v="87"/>
    <n v="82"/>
    <n v="77"/>
    <n v="81"/>
    <n v="82"/>
    <n v="69"/>
    <n v="60"/>
    <n v="77"/>
    <n v="72"/>
    <n v="80"/>
    <n v="83"/>
    <n v="74"/>
    <n v="65"/>
    <n v="65"/>
    <n v="79"/>
    <n v="76"/>
    <n v="62"/>
    <n v="61"/>
    <n v="64"/>
    <n v="40"/>
    <n v="40"/>
    <n v="40"/>
    <n v="40"/>
    <n v="40"/>
    <n v="1"/>
    <n v="2"/>
    <n v="5"/>
    <n v="1"/>
  </r>
  <r>
    <n v="620"/>
    <s v="C. PULISIC"/>
    <x v="1"/>
    <x v="0"/>
    <x v="11"/>
    <x v="3"/>
    <s v="美国"/>
    <n v="172"/>
    <n v="69"/>
    <n v="21"/>
    <s v="右脚"/>
    <x v="13"/>
    <n v="44"/>
    <n v="91"/>
    <n v="73"/>
    <n v="80"/>
    <n v="87"/>
    <n v="81"/>
    <n v="71"/>
    <n v="64"/>
    <n v="68"/>
    <n v="61"/>
    <n v="60"/>
    <n v="69"/>
    <n v="92"/>
    <n v="94"/>
    <n v="76"/>
    <n v="84"/>
    <n v="63"/>
    <n v="84"/>
    <n v="77"/>
    <n v="51"/>
    <n v="54"/>
    <n v="59"/>
    <n v="40"/>
    <n v="40"/>
    <n v="40"/>
    <n v="40"/>
    <n v="40"/>
    <n v="2"/>
    <n v="3"/>
    <n v="4"/>
    <n v="2"/>
  </r>
  <r>
    <n v="621"/>
    <s v="O. ZINCHENKO"/>
    <x v="8"/>
    <x v="0"/>
    <x v="3"/>
    <x v="3"/>
    <s v="乌克兰"/>
    <n v="175"/>
    <n v="64"/>
    <n v="23"/>
    <s v="左脚"/>
    <x v="13"/>
    <n v="38"/>
    <n v="89"/>
    <n v="73"/>
    <n v="78"/>
    <n v="79"/>
    <n v="80"/>
    <n v="80"/>
    <n v="81"/>
    <n v="64"/>
    <n v="66"/>
    <n v="75"/>
    <n v="81"/>
    <n v="73"/>
    <n v="77"/>
    <n v="78"/>
    <n v="70"/>
    <n v="65"/>
    <n v="80"/>
    <n v="76"/>
    <n v="76"/>
    <n v="80"/>
    <n v="71"/>
    <n v="40"/>
    <n v="40"/>
    <n v="40"/>
    <n v="40"/>
    <n v="40"/>
    <n v="1"/>
    <n v="2"/>
    <n v="6"/>
    <n v="2"/>
  </r>
  <r>
    <n v="622"/>
    <s v="J. MADDISON"/>
    <x v="5"/>
    <x v="0"/>
    <x v="27"/>
    <x v="3"/>
    <s v="英格兰"/>
    <n v="175"/>
    <n v="73"/>
    <n v="23"/>
    <s v="右脚"/>
    <x v="13"/>
    <n v="38"/>
    <n v="88"/>
    <n v="75"/>
    <n v="83"/>
    <n v="79"/>
    <n v="78"/>
    <n v="82"/>
    <n v="81"/>
    <n v="72"/>
    <n v="60"/>
    <n v="83"/>
    <n v="81"/>
    <n v="75"/>
    <n v="78"/>
    <n v="83"/>
    <n v="64"/>
    <n v="65"/>
    <n v="80"/>
    <n v="76"/>
    <n v="58"/>
    <n v="55"/>
    <n v="67"/>
    <n v="40"/>
    <n v="40"/>
    <n v="40"/>
    <n v="40"/>
    <n v="40"/>
    <n v="2"/>
    <n v="2"/>
    <n v="6"/>
    <n v="2"/>
  </r>
  <r>
    <n v="623"/>
    <s v="A. WAN-BISSAKA"/>
    <x v="10"/>
    <x v="0"/>
    <x v="7"/>
    <x v="3"/>
    <s v="英格兰"/>
    <n v="183"/>
    <n v="72"/>
    <n v="22"/>
    <s v="右脚"/>
    <x v="13"/>
    <n v="42"/>
    <n v="90"/>
    <n v="71"/>
    <n v="70"/>
    <n v="77"/>
    <n v="66"/>
    <n v="68"/>
    <n v="66"/>
    <n v="53"/>
    <n v="65"/>
    <n v="55"/>
    <n v="60"/>
    <n v="90"/>
    <n v="89"/>
    <n v="68"/>
    <n v="74"/>
    <n v="76"/>
    <n v="72"/>
    <n v="84"/>
    <n v="82"/>
    <n v="86"/>
    <n v="66"/>
    <n v="40"/>
    <n v="40"/>
    <n v="40"/>
    <n v="40"/>
    <n v="40"/>
    <n v="2"/>
    <n v="2"/>
    <n v="6"/>
    <n v="2"/>
  </r>
  <r>
    <n v="624"/>
    <s v="V. CLAESSON"/>
    <x v="12"/>
    <x v="2"/>
    <x v="66"/>
    <x v="14"/>
    <s v="瑞典"/>
    <n v="183"/>
    <n v="79"/>
    <n v="27"/>
    <s v="右脚"/>
    <x v="13"/>
    <n v="32"/>
    <n v="87"/>
    <n v="80"/>
    <n v="82"/>
    <n v="79"/>
    <n v="78"/>
    <n v="79"/>
    <n v="75"/>
    <n v="76"/>
    <n v="75"/>
    <n v="73"/>
    <n v="75"/>
    <n v="78"/>
    <n v="77"/>
    <n v="83"/>
    <n v="77"/>
    <n v="71"/>
    <n v="79"/>
    <n v="88"/>
    <n v="63"/>
    <n v="59"/>
    <n v="67"/>
    <n v="40"/>
    <n v="40"/>
    <n v="40"/>
    <n v="40"/>
    <n v="40"/>
    <n v="2"/>
    <n v="3"/>
    <n v="6"/>
    <n v="2"/>
  </r>
  <r>
    <n v="625"/>
    <s v="A. EROKHIN"/>
    <x v="6"/>
    <x v="2"/>
    <x v="56"/>
    <x v="14"/>
    <s v="俄罗斯"/>
    <n v="195"/>
    <n v="79"/>
    <n v="30"/>
    <s v="右脚"/>
    <x v="13"/>
    <n v="30"/>
    <n v="87"/>
    <n v="77"/>
    <n v="82"/>
    <n v="75"/>
    <n v="75"/>
    <n v="81"/>
    <n v="75"/>
    <n v="74"/>
    <n v="82"/>
    <n v="64"/>
    <n v="70"/>
    <n v="75"/>
    <n v="69"/>
    <n v="80"/>
    <n v="76"/>
    <n v="81"/>
    <n v="72"/>
    <n v="88"/>
    <n v="72"/>
    <n v="69"/>
    <n v="75"/>
    <n v="40"/>
    <n v="40"/>
    <n v="40"/>
    <n v="40"/>
    <n v="40"/>
    <n v="2"/>
    <n v="3"/>
    <n v="5"/>
    <n v="2"/>
  </r>
  <r>
    <n v="626"/>
    <s v="M. SAMATTA"/>
    <x v="2"/>
    <x v="0"/>
    <x v="102"/>
    <x v="8"/>
    <s v="坦桑尼亚"/>
    <n v="179"/>
    <n v="70"/>
    <n v="27"/>
    <s v="右脚"/>
    <x v="13"/>
    <n v="32"/>
    <n v="88"/>
    <n v="82"/>
    <n v="74"/>
    <n v="76"/>
    <n v="70"/>
    <n v="68"/>
    <n v="63"/>
    <n v="84"/>
    <n v="81"/>
    <n v="77"/>
    <n v="70"/>
    <n v="85"/>
    <n v="84"/>
    <n v="79"/>
    <n v="86"/>
    <n v="74"/>
    <n v="70"/>
    <n v="72"/>
    <n v="51"/>
    <n v="56"/>
    <n v="68"/>
    <n v="40"/>
    <n v="40"/>
    <n v="40"/>
    <n v="40"/>
    <n v="40"/>
    <n v="2"/>
    <n v="3"/>
    <n v="6"/>
    <n v="2"/>
  </r>
  <r>
    <n v="627"/>
    <s v="JUNIOR FIRPO"/>
    <x v="8"/>
    <x v="0"/>
    <x v="1"/>
    <x v="1"/>
    <s v="西班牙"/>
    <n v="184"/>
    <n v="78"/>
    <n v="23"/>
    <s v="左脚"/>
    <x v="13"/>
    <n v="38"/>
    <n v="90"/>
    <n v="76"/>
    <n v="73"/>
    <n v="75"/>
    <n v="69"/>
    <n v="72"/>
    <n v="75"/>
    <n v="70"/>
    <n v="75"/>
    <n v="60"/>
    <n v="79"/>
    <n v="87"/>
    <n v="79"/>
    <n v="68"/>
    <n v="78"/>
    <n v="76"/>
    <n v="66"/>
    <n v="83"/>
    <n v="73"/>
    <n v="76"/>
    <n v="71"/>
    <n v="40"/>
    <n v="40"/>
    <n v="40"/>
    <n v="40"/>
    <n v="40"/>
    <n v="2"/>
    <n v="3"/>
    <n v="6"/>
    <n v="2"/>
  </r>
  <r>
    <n v="628"/>
    <s v="A. MARTYNOVICH"/>
    <x v="3"/>
    <x v="0"/>
    <x v="66"/>
    <x v="14"/>
    <s v="白俄罗斯"/>
    <n v="192"/>
    <n v="83"/>
    <n v="32"/>
    <s v="右脚"/>
    <x v="13"/>
    <n v="29"/>
    <n v="88"/>
    <n v="59"/>
    <n v="67"/>
    <n v="62"/>
    <n v="57"/>
    <n v="79"/>
    <n v="79"/>
    <n v="57"/>
    <n v="85"/>
    <n v="63"/>
    <n v="73"/>
    <n v="72"/>
    <n v="67"/>
    <n v="79"/>
    <n v="82"/>
    <n v="86"/>
    <n v="73"/>
    <n v="80"/>
    <n v="84"/>
    <n v="80"/>
    <n v="84"/>
    <n v="40"/>
    <n v="40"/>
    <n v="40"/>
    <n v="40"/>
    <n v="40"/>
    <n v="2"/>
    <n v="2"/>
    <n v="6"/>
    <n v="2"/>
  </r>
  <r>
    <n v="629"/>
    <s v="XAVI"/>
    <x v="6"/>
    <x v="0"/>
    <x v="93"/>
    <x v="15"/>
    <s v="西班牙"/>
    <n v="170"/>
    <n v="67"/>
    <n v="39"/>
    <s v="右脚"/>
    <x v="13"/>
    <n v="16"/>
    <n v="85"/>
    <n v="78"/>
    <n v="86"/>
    <n v="84"/>
    <n v="84"/>
    <n v="92"/>
    <n v="89"/>
    <n v="71"/>
    <n v="59"/>
    <n v="86"/>
    <n v="85"/>
    <n v="61"/>
    <n v="61"/>
    <n v="73"/>
    <n v="65"/>
    <n v="63"/>
    <n v="75"/>
    <n v="69"/>
    <n v="67"/>
    <n v="61"/>
    <n v="57"/>
    <n v="40"/>
    <n v="40"/>
    <n v="40"/>
    <n v="40"/>
    <n v="40"/>
    <n v="1"/>
    <n v="2"/>
    <n v="6"/>
    <n v="3"/>
  </r>
  <r>
    <n v="630"/>
    <s v="B. GOMIS"/>
    <x v="2"/>
    <x v="0"/>
    <x v="77"/>
    <x v="15"/>
    <s v="法国"/>
    <n v="184"/>
    <n v="77"/>
    <n v="34"/>
    <s v="右脚"/>
    <x v="13"/>
    <n v="26"/>
    <n v="87"/>
    <n v="81"/>
    <n v="78"/>
    <n v="73"/>
    <n v="74"/>
    <n v="76"/>
    <n v="67"/>
    <n v="83"/>
    <n v="76"/>
    <n v="59"/>
    <n v="65"/>
    <n v="73"/>
    <n v="78"/>
    <n v="82"/>
    <n v="78"/>
    <n v="85"/>
    <n v="80"/>
    <n v="76"/>
    <n v="50"/>
    <n v="60"/>
    <n v="75"/>
    <n v="40"/>
    <n v="40"/>
    <n v="40"/>
    <n v="40"/>
    <n v="40"/>
    <n v="3"/>
    <n v="4"/>
    <n v="6"/>
    <n v="3"/>
  </r>
  <r>
    <n v="631"/>
    <s v="SOUZA"/>
    <x v="7"/>
    <x v="0"/>
    <x v="103"/>
    <x v="15"/>
    <s v="巴西"/>
    <n v="188"/>
    <n v="80"/>
    <n v="30"/>
    <s v="右脚"/>
    <x v="13"/>
    <n v="30"/>
    <n v="88"/>
    <n v="70"/>
    <n v="75"/>
    <n v="75"/>
    <n v="77"/>
    <n v="79"/>
    <n v="74"/>
    <n v="65"/>
    <n v="74"/>
    <n v="60"/>
    <n v="64"/>
    <n v="74"/>
    <n v="72"/>
    <n v="79"/>
    <n v="77"/>
    <n v="85"/>
    <n v="69"/>
    <n v="82"/>
    <n v="82"/>
    <n v="85"/>
    <n v="74"/>
    <n v="40"/>
    <n v="40"/>
    <n v="40"/>
    <n v="40"/>
    <n v="40"/>
    <n v="2"/>
    <n v="3"/>
    <n v="7"/>
    <n v="3"/>
  </r>
  <r>
    <m/>
    <m/>
    <x v="13"/>
    <x v="4"/>
    <x v="104"/>
    <x v="17"/>
    <m/>
    <m/>
    <m/>
    <m/>
    <m/>
    <x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1B800E-7ABF-4A7C-A149-B6D3DF20C391}" name="数据透视表2" cacheId="1" applyNumberFormats="0" applyBorderFormats="0" applyFontFormats="0" applyPatternFormats="0" applyAlignmentFormats="0" applyWidthHeightFormats="1" dataCaption="值" updatedVersion="6" minRefreshableVersion="3" useAutoFormatting="1" createdVersion="6" indent="0" showHeaders="0" outline="1" outlineData="1" multipleFieldFilters="0">
  <location ref="A4:O101" firstHeaderRow="1" firstDataRow="2" firstDataCol="1" rowPageCount="2" colPageCount="1"/>
  <pivotFields count="43">
    <pivotField dataField="1" showAll="0"/>
    <pivotField showAll="0"/>
    <pivotField axis="axisCol" showAll="0">
      <items count="16">
        <item x="7"/>
        <item x="4"/>
        <item x="5"/>
        <item x="9"/>
        <item x="1"/>
        <item x="10"/>
        <item m="1" x="14"/>
        <item x="2"/>
        <item x="3"/>
        <item x="0"/>
        <item x="8"/>
        <item x="13"/>
        <item x="12"/>
        <item x="11"/>
        <item x="6"/>
        <item t="default"/>
      </items>
    </pivotField>
    <pivotField axis="axisPage" multipleItemSelectionAllowed="1" showAll="0">
      <items count="6">
        <item x="2"/>
        <item h="1" x="0"/>
        <item x="1"/>
        <item h="1" x="4"/>
        <item x="3"/>
        <item t="default"/>
      </items>
    </pivotField>
    <pivotField axis="axisRow" showAll="0">
      <items count="106">
        <item x="22"/>
        <item x="21"/>
        <item x="10"/>
        <item x="43"/>
        <item x="23"/>
        <item x="46"/>
        <item x="2"/>
        <item x="1"/>
        <item x="84"/>
        <item x="82"/>
        <item x="67"/>
        <item x="40"/>
        <item x="88"/>
        <item x="35"/>
        <item x="51"/>
        <item x="87"/>
        <item x="59"/>
        <item x="91"/>
        <item x="31"/>
        <item x="39"/>
        <item x="65"/>
        <item x="69"/>
        <item x="48"/>
        <item x="28"/>
        <item x="55"/>
        <item x="38"/>
        <item x="13"/>
        <item x="81"/>
        <item x="49"/>
        <item x="57"/>
        <item x="24"/>
        <item x="4"/>
        <item x="50"/>
        <item x="42"/>
        <item x="61"/>
        <item x="36"/>
        <item x="63"/>
        <item x="66"/>
        <item x="85"/>
        <item x="16"/>
        <item x="27"/>
        <item x="86"/>
        <item x="20"/>
        <item x="53"/>
        <item x="25"/>
        <item x="5"/>
        <item x="15"/>
        <item x="58"/>
        <item x="8"/>
        <item x="18"/>
        <item x="3"/>
        <item x="7"/>
        <item x="73"/>
        <item x="37"/>
        <item x="90"/>
        <item x="80"/>
        <item x="70"/>
        <item x="12"/>
        <item x="74"/>
        <item x="76"/>
        <item x="83"/>
        <item x="47"/>
        <item x="11"/>
        <item x="94"/>
        <item x="101"/>
        <item x="62"/>
        <item x="30"/>
        <item x="68"/>
        <item x="41"/>
        <item x="33"/>
        <item x="52"/>
        <item x="98"/>
        <item x="9"/>
        <item x="34"/>
        <item x="71"/>
        <item x="75"/>
        <item x="32"/>
        <item x="17"/>
        <item x="72"/>
        <item x="0"/>
        <item x="56"/>
        <item x="14"/>
        <item x="104"/>
        <item x="96"/>
        <item x="93"/>
        <item x="6"/>
        <item x="19"/>
        <item x="26"/>
        <item x="29"/>
        <item x="44"/>
        <item x="64"/>
        <item x="54"/>
        <item x="77"/>
        <item x="78"/>
        <item x="79"/>
        <item x="89"/>
        <item x="92"/>
        <item x="95"/>
        <item x="97"/>
        <item x="99"/>
        <item x="100"/>
        <item x="102"/>
        <item x="103"/>
        <item x="45"/>
        <item x="60"/>
        <item t="default"/>
      </items>
    </pivotField>
    <pivotField axis="axisRow" showAll="0">
      <items count="19">
        <item x="11"/>
        <item x="13"/>
        <item x="8"/>
        <item x="14"/>
        <item x="2"/>
        <item x="16"/>
        <item x="6"/>
        <item x="7"/>
        <item x="4"/>
        <item x="10"/>
        <item x="1"/>
        <item x="15"/>
        <item x="0"/>
        <item x="3"/>
        <item x="9"/>
        <item x="5"/>
        <item x="17"/>
        <item x="1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6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0"/>
        <item x="14"/>
        <item x="1"/>
        <item t="default"/>
      </items>
    </pivotField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96">
    <i>
      <x/>
    </i>
    <i r="1">
      <x v="3"/>
    </i>
    <i r="1">
      <x v="16"/>
    </i>
    <i r="1">
      <x v="28"/>
    </i>
    <i>
      <x v="1"/>
    </i>
    <i r="1">
      <x v="24"/>
    </i>
    <i r="1">
      <x v="38"/>
    </i>
    <i r="1">
      <x v="61"/>
    </i>
    <i r="1">
      <x v="91"/>
    </i>
    <i>
      <x v="2"/>
    </i>
    <i r="1">
      <x v="17"/>
    </i>
    <i r="1">
      <x v="87"/>
    </i>
    <i>
      <x v="3"/>
    </i>
    <i r="1">
      <x v="37"/>
    </i>
    <i r="1">
      <x v="55"/>
    </i>
    <i r="1">
      <x v="56"/>
    </i>
    <i r="1">
      <x v="80"/>
    </i>
    <i>
      <x v="4"/>
    </i>
    <i r="1">
      <x v="6"/>
    </i>
    <i r="1">
      <x v="13"/>
    </i>
    <i r="1">
      <x v="42"/>
    </i>
    <i r="1">
      <x v="49"/>
    </i>
    <i r="1">
      <x v="52"/>
    </i>
    <i r="1">
      <x v="53"/>
    </i>
    <i r="1">
      <x v="58"/>
    </i>
    <i r="1">
      <x v="69"/>
    </i>
    <i r="1">
      <x v="71"/>
    </i>
    <i>
      <x v="6"/>
    </i>
    <i r="1">
      <x v="1"/>
    </i>
    <i r="1">
      <x v="5"/>
    </i>
    <i>
      <x v="7"/>
    </i>
    <i r="1">
      <x v="10"/>
    </i>
    <i r="1">
      <x v="14"/>
    </i>
    <i r="1">
      <x v="44"/>
    </i>
    <i>
      <x v="8"/>
    </i>
    <i r="1">
      <x v="20"/>
    </i>
    <i r="1">
      <x v="47"/>
    </i>
    <i r="1">
      <x v="67"/>
    </i>
    <i r="1">
      <x v="85"/>
    </i>
    <i>
      <x v="9"/>
    </i>
    <i r="1">
      <x v="9"/>
    </i>
    <i r="1">
      <x v="33"/>
    </i>
    <i r="1">
      <x v="78"/>
    </i>
    <i r="1">
      <x v="94"/>
    </i>
    <i>
      <x v="10"/>
    </i>
    <i r="1">
      <x v="7"/>
    </i>
    <i r="1">
      <x v="11"/>
    </i>
    <i r="1">
      <x v="12"/>
    </i>
    <i r="1">
      <x v="29"/>
    </i>
    <i r="1">
      <x v="30"/>
    </i>
    <i r="1">
      <x v="31"/>
    </i>
    <i r="1">
      <x v="32"/>
    </i>
    <i r="1">
      <x v="41"/>
    </i>
    <i r="1">
      <x v="48"/>
    </i>
    <i r="1">
      <x v="65"/>
    </i>
    <i r="1">
      <x v="73"/>
    </i>
    <i r="1">
      <x v="86"/>
    </i>
    <i>
      <x v="11"/>
    </i>
    <i r="1">
      <x v="68"/>
    </i>
    <i>
      <x v="12"/>
    </i>
    <i r="1">
      <x/>
    </i>
    <i r="1">
      <x v="19"/>
    </i>
    <i r="1">
      <x v="23"/>
    </i>
    <i r="1">
      <x v="26"/>
    </i>
    <i r="1">
      <x v="35"/>
    </i>
    <i r="1">
      <x v="39"/>
    </i>
    <i r="1">
      <x v="46"/>
    </i>
    <i r="1">
      <x v="57"/>
    </i>
    <i r="1">
      <x v="66"/>
    </i>
    <i r="1">
      <x v="75"/>
    </i>
    <i r="1">
      <x v="77"/>
    </i>
    <i r="1">
      <x v="79"/>
    </i>
    <i r="1">
      <x v="97"/>
    </i>
    <i>
      <x v="13"/>
    </i>
    <i r="1">
      <x v="2"/>
    </i>
    <i r="1">
      <x v="4"/>
    </i>
    <i r="1">
      <x v="40"/>
    </i>
    <i r="1">
      <x v="45"/>
    </i>
    <i r="1">
      <x v="50"/>
    </i>
    <i r="1">
      <x v="51"/>
    </i>
    <i r="1">
      <x v="62"/>
    </i>
    <i r="1">
      <x v="70"/>
    </i>
    <i r="1">
      <x v="72"/>
    </i>
    <i r="1">
      <x v="74"/>
    </i>
    <i r="1">
      <x v="76"/>
    </i>
    <i r="1">
      <x v="88"/>
    </i>
    <i>
      <x v="14"/>
    </i>
    <i r="1">
      <x v="8"/>
    </i>
    <i r="1">
      <x v="18"/>
    </i>
    <i r="1">
      <x v="25"/>
    </i>
    <i r="1">
      <x v="34"/>
    </i>
    <i r="1">
      <x v="68"/>
    </i>
    <i r="1">
      <x v="103"/>
    </i>
    <i>
      <x v="15"/>
    </i>
    <i r="1">
      <x v="81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2"/>
    </i>
    <i>
      <x v="13"/>
    </i>
    <i>
      <x v="14"/>
    </i>
    <i t="grand">
      <x/>
    </i>
  </colItems>
  <pageFields count="2">
    <pageField fld="11" hier="0"/>
    <pageField fld="3" hier="0"/>
  </pageFields>
  <dataFields count="1">
    <dataField name="计数项:ID" fld="0" subtotal="count" baseField="0" baseItem="0"/>
  </dataFields>
  <formats count="32">
    <format dxfId="61">
      <pivotArea type="all" dataOnly="0" outline="0" fieldPosition="0"/>
    </format>
    <format dxfId="60">
      <pivotArea outline="0" collapsedLevelsAreSubtotals="1" fieldPosition="0"/>
    </format>
    <format dxfId="59">
      <pivotArea type="origin" dataOnly="0" labelOnly="1" outline="0" fieldPosition="0"/>
    </format>
    <format dxfId="58">
      <pivotArea field="2" type="button" dataOnly="0" labelOnly="1" outline="0" axis="axisCol" fieldPosition="0"/>
    </format>
    <format dxfId="57">
      <pivotArea type="topRight" dataOnly="0" labelOnly="1" outline="0" fieldPosition="0"/>
    </format>
    <format dxfId="56">
      <pivotArea field="5" type="button" dataOnly="0" labelOnly="1" outline="0" axis="axisRow" fieldPosition="0"/>
    </format>
    <format dxfId="55">
      <pivotArea dataOnly="0" labelOnly="1" fieldPosition="0">
        <references count="1">
          <reference field="5" count="6">
            <x v="4"/>
            <x v="8"/>
            <x v="10"/>
            <x v="12"/>
            <x v="13"/>
            <x v="15"/>
          </reference>
        </references>
      </pivotArea>
    </format>
    <format dxfId="54">
      <pivotArea dataOnly="0" labelOnly="1" grandRow="1" outline="0" fieldPosition="0"/>
    </format>
    <format dxfId="53">
      <pivotArea dataOnly="0" labelOnly="1" fieldPosition="0">
        <references count="2">
          <reference field="4" count="1">
            <x v="6"/>
          </reference>
          <reference field="5" count="1" selected="0">
            <x v="4"/>
          </reference>
        </references>
      </pivotArea>
    </format>
    <format dxfId="52">
      <pivotArea dataOnly="0" labelOnly="1" fieldPosition="0">
        <references count="2">
          <reference field="4" count="2">
            <x v="47"/>
            <x v="67"/>
          </reference>
          <reference field="5" count="1" selected="0">
            <x v="8"/>
          </reference>
        </references>
      </pivotArea>
    </format>
    <format dxfId="51">
      <pivotArea dataOnly="0" labelOnly="1" fieldPosition="0">
        <references count="2">
          <reference field="4" count="5">
            <x v="7"/>
            <x v="30"/>
            <x v="31"/>
            <x v="32"/>
            <x v="48"/>
          </reference>
          <reference field="5" count="1" selected="0">
            <x v="10"/>
          </reference>
        </references>
      </pivotArea>
    </format>
    <format dxfId="50">
      <pivotArea dataOnly="0" labelOnly="1" fieldPosition="0">
        <references count="2">
          <reference field="4" count="4">
            <x v="26"/>
            <x v="39"/>
            <x v="57"/>
            <x v="79"/>
          </reference>
          <reference field="5" count="1" selected="0">
            <x v="12"/>
          </reference>
        </references>
      </pivotArea>
    </format>
    <format dxfId="49">
      <pivotArea dataOnly="0" labelOnly="1" fieldPosition="0">
        <references count="2">
          <reference field="4" count="6">
            <x v="45"/>
            <x v="50"/>
            <x v="51"/>
            <x v="62"/>
            <x v="72"/>
            <x v="76"/>
          </reference>
          <reference field="5" count="1" selected="0">
            <x v="13"/>
          </reference>
        </references>
      </pivotArea>
    </format>
    <format dxfId="48">
      <pivotArea dataOnly="0" labelOnly="1" fieldPosition="0">
        <references count="2">
          <reference field="4" count="1">
            <x v="81"/>
          </reference>
          <reference field="5" count="1" selected="0">
            <x v="15"/>
          </reference>
        </references>
      </pivotArea>
    </format>
    <format dxfId="47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46">
      <pivotArea dataOnly="0" labelOnly="1" grandCol="1" outline="0" fieldPosition="0"/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type="origin" dataOnly="0" labelOnly="1" outline="0" fieldPosition="0"/>
    </format>
    <format dxfId="42">
      <pivotArea field="2" type="button" dataOnly="0" labelOnly="1" outline="0" axis="axisCol" fieldPosition="0"/>
    </format>
    <format dxfId="41">
      <pivotArea type="topRight" dataOnly="0" labelOnly="1" outline="0" fieldPosition="0"/>
    </format>
    <format dxfId="40">
      <pivotArea field="5" type="button" dataOnly="0" labelOnly="1" outline="0" axis="axisRow" fieldPosition="0"/>
    </format>
    <format dxfId="39">
      <pivotArea dataOnly="0" labelOnly="1" fieldPosition="0">
        <references count="1">
          <reference field="5" count="6">
            <x v="4"/>
            <x v="8"/>
            <x v="10"/>
            <x v="12"/>
            <x v="13"/>
            <x v="15"/>
          </reference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2">
          <reference field="4" count="1">
            <x v="6"/>
          </reference>
          <reference field="5" count="1" selected="0">
            <x v="4"/>
          </reference>
        </references>
      </pivotArea>
    </format>
    <format dxfId="36">
      <pivotArea dataOnly="0" labelOnly="1" fieldPosition="0">
        <references count="2">
          <reference field="4" count="2">
            <x v="47"/>
            <x v="67"/>
          </reference>
          <reference field="5" count="1" selected="0">
            <x v="8"/>
          </reference>
        </references>
      </pivotArea>
    </format>
    <format dxfId="35">
      <pivotArea dataOnly="0" labelOnly="1" fieldPosition="0">
        <references count="2">
          <reference field="4" count="5">
            <x v="7"/>
            <x v="30"/>
            <x v="31"/>
            <x v="32"/>
            <x v="48"/>
          </reference>
          <reference field="5" count="1" selected="0">
            <x v="10"/>
          </reference>
        </references>
      </pivotArea>
    </format>
    <format dxfId="34">
      <pivotArea dataOnly="0" labelOnly="1" fieldPosition="0">
        <references count="2">
          <reference field="4" count="4">
            <x v="26"/>
            <x v="39"/>
            <x v="57"/>
            <x v="79"/>
          </reference>
          <reference field="5" count="1" selected="0">
            <x v="12"/>
          </reference>
        </references>
      </pivotArea>
    </format>
    <format dxfId="33">
      <pivotArea dataOnly="0" labelOnly="1" fieldPosition="0">
        <references count="2">
          <reference field="4" count="6">
            <x v="45"/>
            <x v="50"/>
            <x v="51"/>
            <x v="62"/>
            <x v="72"/>
            <x v="76"/>
          </reference>
          <reference field="5" count="1" selected="0">
            <x v="13"/>
          </reference>
        </references>
      </pivotArea>
    </format>
    <format dxfId="32">
      <pivotArea dataOnly="0" labelOnly="1" fieldPosition="0">
        <references count="2">
          <reference field="4" count="1">
            <x v="81"/>
          </reference>
          <reference field="5" count="1" selected="0">
            <x v="15"/>
          </reference>
        </references>
      </pivotArea>
    </format>
    <format dxfId="31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3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A1D826-E609-4C2C-ACEB-5251C4B377F0}" name="数据透视表2" cacheId="0" applyNumberFormats="0" applyBorderFormats="0" applyFontFormats="0" applyPatternFormats="0" applyAlignmentFormats="0" applyWidthHeightFormats="1" dataCaption="值" updatedVersion="6" minRefreshableVersion="3" useAutoFormatting="1" createdVersion="6" indent="0" showHeaders="0" outline="1" outlineData="1" multipleFieldFilters="0">
  <location ref="A4:N37" firstHeaderRow="1" firstDataRow="2" firstDataCol="1" rowPageCount="2" colPageCount="1"/>
  <pivotFields count="43">
    <pivotField dataField="1" showAll="0"/>
    <pivotField showAll="0"/>
    <pivotField axis="axisCol" showAll="0">
      <items count="14">
        <item x="7"/>
        <item x="5"/>
        <item x="4"/>
        <item x="8"/>
        <item x="0"/>
        <item x="9"/>
        <item x="2"/>
        <item x="3"/>
        <item x="1"/>
        <item x="10"/>
        <item x="12"/>
        <item x="11"/>
        <item x="6"/>
        <item t="default"/>
      </items>
    </pivotField>
    <pivotField axis="axisPage" multipleItemSelectionAllowed="1" showAll="0">
      <items count="6">
        <item x="2"/>
        <item h="1" x="1"/>
        <item x="0"/>
        <item h="1" x="4"/>
        <item x="3"/>
        <item t="default"/>
      </items>
    </pivotField>
    <pivotField axis="axisRow" showAll="0">
      <items count="28">
        <item x="17"/>
        <item x="24"/>
        <item x="11"/>
        <item x="25"/>
        <item x="2"/>
        <item x="0"/>
        <item x="9"/>
        <item x="16"/>
        <item x="4"/>
        <item x="15"/>
        <item x="19"/>
        <item x="20"/>
        <item x="5"/>
        <item x="14"/>
        <item x="8"/>
        <item x="22"/>
        <item x="3"/>
        <item x="10"/>
        <item x="12"/>
        <item x="18"/>
        <item x="7"/>
        <item x="21"/>
        <item x="1"/>
        <item x="13"/>
        <item x="26"/>
        <item x="6"/>
        <item x="23"/>
        <item t="default"/>
      </items>
    </pivotField>
    <pivotField axis="axisRow" showAll="0">
      <items count="10">
        <item x="2"/>
        <item x="7"/>
        <item x="6"/>
        <item x="4"/>
        <item x="0"/>
        <item x="1"/>
        <item x="3"/>
        <item x="5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8"/>
        <item x="7"/>
        <item x="6"/>
        <item x="5"/>
        <item x="4"/>
        <item x="2"/>
        <item x="3"/>
        <item x="9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32">
    <i>
      <x/>
    </i>
    <i r="1">
      <x v="4"/>
    </i>
    <i r="1">
      <x v="10"/>
    </i>
    <i r="1">
      <x v="15"/>
    </i>
    <i>
      <x v="2"/>
    </i>
    <i r="1">
      <x v="11"/>
    </i>
    <i>
      <x v="3"/>
    </i>
    <i r="1">
      <x v="25"/>
    </i>
    <i>
      <x v="4"/>
    </i>
    <i r="1">
      <x v="5"/>
    </i>
    <i r="1">
      <x v="7"/>
    </i>
    <i r="1">
      <x v="8"/>
    </i>
    <i r="1">
      <x v="14"/>
    </i>
    <i r="1">
      <x v="26"/>
    </i>
    <i>
      <x v="5"/>
    </i>
    <i r="1">
      <x/>
    </i>
    <i r="1">
      <x v="6"/>
    </i>
    <i r="1">
      <x v="9"/>
    </i>
    <i r="1">
      <x v="13"/>
    </i>
    <i r="1">
      <x v="18"/>
    </i>
    <i r="1">
      <x v="22"/>
    </i>
    <i>
      <x v="6"/>
    </i>
    <i r="1">
      <x v="2"/>
    </i>
    <i r="1">
      <x v="3"/>
    </i>
    <i r="1">
      <x v="12"/>
    </i>
    <i r="1">
      <x v="16"/>
    </i>
    <i r="1">
      <x v="17"/>
    </i>
    <i r="1">
      <x v="19"/>
    </i>
    <i r="1">
      <x v="20"/>
    </i>
    <i>
      <x v="7"/>
    </i>
    <i r="1">
      <x v="23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colItems>
  <pageFields count="2">
    <pageField fld="3" hier="0"/>
    <pageField fld="13" hier="0"/>
  </pageFields>
  <dataFields count="1">
    <dataField name="计数项:ID" fld="0" subtotal="count" baseField="0" baseItem="0"/>
  </dataFields>
  <formats count="30"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2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5" type="button" dataOnly="0" labelOnly="1" outline="0" axis="axisRow" fieldPosition="0"/>
    </format>
    <format dxfId="23">
      <pivotArea dataOnly="0" labelOnly="1" fieldPosition="0">
        <references count="1">
          <reference field="5" count="6">
            <x v="0"/>
            <x v="3"/>
            <x v="4"/>
            <x v="5"/>
            <x v="6"/>
            <x v="7"/>
          </reference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2">
          <reference field="4" count="1">
            <x v="4"/>
          </reference>
          <reference field="5" count="1" selected="0">
            <x v="0"/>
          </reference>
        </references>
      </pivotArea>
    </format>
    <format dxfId="20">
      <pivotArea dataOnly="0" labelOnly="1" fieldPosition="0">
        <references count="2">
          <reference field="4" count="4">
            <x v="5"/>
            <x v="7"/>
            <x v="8"/>
            <x v="14"/>
          </reference>
          <reference field="5" count="1" selected="0">
            <x v="4"/>
          </reference>
        </references>
      </pivotArea>
    </format>
    <format dxfId="19">
      <pivotArea dataOnly="0" labelOnly="1" fieldPosition="0">
        <references count="2">
          <reference field="4" count="4">
            <x v="6"/>
            <x v="9"/>
            <x v="18"/>
            <x v="22"/>
          </reference>
          <reference field="5" count="1" selected="0">
            <x v="5"/>
          </reference>
        </references>
      </pivotArea>
    </format>
    <format dxfId="18">
      <pivotArea dataOnly="0" labelOnly="1" fieldPosition="0">
        <references count="2">
          <reference field="4" count="5">
            <x v="12"/>
            <x v="16"/>
            <x v="17"/>
            <x v="19"/>
            <x v="20"/>
          </reference>
          <reference field="5" count="1" selected="0">
            <x v="6"/>
          </reference>
        </references>
      </pivotArea>
    </format>
    <format dxfId="17">
      <pivotArea dataOnly="0" labelOnly="1" fieldPosition="0">
        <references count="2">
          <reference field="4" count="1">
            <x v="23"/>
          </reference>
          <reference field="5" count="1" selected="0">
            <x v="7"/>
          </reference>
        </references>
      </pivotArea>
    </format>
    <format dxfId="16">
      <pivotArea dataOnly="0" labelOnly="1" fieldPosition="0">
        <references count="1">
          <reference field="2" count="8">
            <x v="0"/>
            <x v="2"/>
            <x v="3"/>
            <x v="4"/>
            <x v="6"/>
            <x v="7"/>
            <x v="8"/>
            <x v="9"/>
          </reference>
        </references>
      </pivotArea>
    </format>
    <format dxfId="15">
      <pivotArea dataOnly="0" labelOnly="1" grandCol="1" outline="0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field="2" type="button" dataOnly="0" labelOnly="1" outline="0" axis="axisCol" fieldPosition="0"/>
    </format>
    <format dxfId="10">
      <pivotArea type="topRight" dataOnly="0" labelOnly="1" outline="0" fieldPosition="0"/>
    </format>
    <format dxfId="9">
      <pivotArea field="5" type="button" dataOnly="0" labelOnly="1" outline="0" axis="axisRow" fieldPosition="0"/>
    </format>
    <format dxfId="8">
      <pivotArea dataOnly="0" labelOnly="1" fieldPosition="0">
        <references count="1">
          <reference field="5" count="6">
            <x v="0"/>
            <x v="3"/>
            <x v="4"/>
            <x v="5"/>
            <x v="6"/>
            <x v="7"/>
          </reference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2">
          <reference field="4" count="1">
            <x v="4"/>
          </reference>
          <reference field="5" count="1" selected="0">
            <x v="0"/>
          </reference>
        </references>
      </pivotArea>
    </format>
    <format dxfId="5">
      <pivotArea dataOnly="0" labelOnly="1" fieldPosition="0">
        <references count="2">
          <reference field="4" count="4">
            <x v="5"/>
            <x v="7"/>
            <x v="8"/>
            <x v="14"/>
          </reference>
          <reference field="5" count="1" selected="0">
            <x v="4"/>
          </reference>
        </references>
      </pivotArea>
    </format>
    <format dxfId="4">
      <pivotArea dataOnly="0" labelOnly="1" fieldPosition="0">
        <references count="2">
          <reference field="4" count="4">
            <x v="6"/>
            <x v="9"/>
            <x v="18"/>
            <x v="22"/>
          </reference>
          <reference field="5" count="1" selected="0">
            <x v="5"/>
          </reference>
        </references>
      </pivotArea>
    </format>
    <format dxfId="3">
      <pivotArea dataOnly="0" labelOnly="1" fieldPosition="0">
        <references count="2">
          <reference field="4" count="5">
            <x v="12"/>
            <x v="16"/>
            <x v="17"/>
            <x v="19"/>
            <x v="20"/>
          </reference>
          <reference field="5" count="1" selected="0">
            <x v="6"/>
          </reference>
        </references>
      </pivotArea>
    </format>
    <format dxfId="2">
      <pivotArea dataOnly="0" labelOnly="1" fieldPosition="0">
        <references count="2">
          <reference field="4" count="1">
            <x v="23"/>
          </reference>
          <reference field="5" count="1" selected="0">
            <x v="7"/>
          </reference>
        </references>
      </pivotArea>
    </format>
    <format dxfId="1">
      <pivotArea dataOnly="0" labelOnly="1" fieldPosition="0">
        <references count="1">
          <reference field="2" count="8">
            <x v="0"/>
            <x v="2"/>
            <x v="3"/>
            <x v="4"/>
            <x v="6"/>
            <x v="7"/>
            <x v="8"/>
            <x v="9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pesdb.net/pes2020/?all=1&amp;featured=0&amp;club_team=%22MEDELL%C3%8DN%20RA%22&amp;sort=club_number&amp;order=a" TargetMode="External"/><Relationship Id="rId1" Type="http://schemas.openxmlformats.org/officeDocument/2006/relationships/hyperlink" Target="http://pesdb.net/pes2020/?all=1&amp;featured=0&amp;club_team=%22S%C3%83O%20PAULO%22&amp;sort=club_number&amp;order=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32"/>
  <sheetViews>
    <sheetView tabSelected="1" zoomScaleNormal="100" workbookViewId="0">
      <pane xSplit="4" ySplit="1" topLeftCell="E2" activePane="bottomRight" state="frozen"/>
      <selection pane="topRight"/>
      <selection pane="bottomLeft"/>
      <selection pane="bottomRight"/>
    </sheetView>
  </sheetViews>
  <sheetFormatPr defaultColWidth="9" defaultRowHeight="15.75" x14ac:dyDescent="0.25"/>
  <cols>
    <col min="1" max="1" width="4.77734375" style="6" customWidth="1"/>
    <col min="2" max="2" width="20.77734375" style="6" customWidth="1"/>
    <col min="3" max="3" width="6.77734375" style="7" customWidth="1"/>
    <col min="4" max="4" width="5.77734375" style="18" customWidth="1"/>
    <col min="5" max="5" width="10.77734375" style="7" customWidth="1"/>
    <col min="6" max="7" width="7.77734375" style="7" customWidth="1"/>
    <col min="8" max="10" width="7.77734375" style="6" customWidth="1"/>
    <col min="11" max="11" width="7.77734375" style="7" customWidth="1"/>
    <col min="12" max="14" width="7.77734375" style="9" customWidth="1"/>
    <col min="15" max="43" width="7.77734375" style="6" customWidth="1"/>
  </cols>
  <sheetData>
    <row r="1" spans="1:4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1837</v>
      </c>
      <c r="S1" s="8" t="s">
        <v>17</v>
      </c>
      <c r="T1" s="8" t="s">
        <v>18</v>
      </c>
      <c r="U1" s="8" t="s">
        <v>19</v>
      </c>
      <c r="V1" s="8" t="s">
        <v>22</v>
      </c>
      <c r="W1" s="26" t="s">
        <v>1838</v>
      </c>
      <c r="X1" s="8" t="s">
        <v>21</v>
      </c>
      <c r="Y1" s="8" t="s">
        <v>26</v>
      </c>
      <c r="Z1" s="8" t="s">
        <v>27</v>
      </c>
      <c r="AA1" s="8" t="s">
        <v>25</v>
      </c>
      <c r="AB1" s="8" t="s">
        <v>30</v>
      </c>
      <c r="AC1" s="8" t="s">
        <v>29</v>
      </c>
      <c r="AD1" s="8" t="s">
        <v>28</v>
      </c>
      <c r="AE1" s="8" t="s">
        <v>31</v>
      </c>
      <c r="AF1" s="8" t="s">
        <v>23</v>
      </c>
      <c r="AG1" s="8" t="s">
        <v>24</v>
      </c>
      <c r="AH1" s="26" t="s">
        <v>1930</v>
      </c>
      <c r="AI1" s="8" t="s">
        <v>32</v>
      </c>
      <c r="AJ1" s="8" t="s">
        <v>33</v>
      </c>
      <c r="AK1" s="8" t="s">
        <v>34</v>
      </c>
      <c r="AL1" s="8" t="s">
        <v>35</v>
      </c>
      <c r="AM1" s="26" t="s">
        <v>36</v>
      </c>
      <c r="AN1" s="8" t="s">
        <v>39</v>
      </c>
      <c r="AO1" s="8" t="s">
        <v>40</v>
      </c>
      <c r="AP1" s="8" t="s">
        <v>37</v>
      </c>
      <c r="AQ1" s="8" t="s">
        <v>38</v>
      </c>
      <c r="AR1" s="8" t="s">
        <v>41</v>
      </c>
    </row>
    <row r="2" spans="1:44" x14ac:dyDescent="0.25">
      <c r="A2" s="15">
        <v>1</v>
      </c>
      <c r="B2" s="15" t="s">
        <v>42</v>
      </c>
      <c r="C2" s="16" t="s">
        <v>43</v>
      </c>
      <c r="D2" s="22" t="e">
        <f>VLOOKUP(AR:AR,球员!A:F,6,FALSE)</f>
        <v>#N/A</v>
      </c>
      <c r="E2" s="16" t="s">
        <v>44</v>
      </c>
      <c r="F2" s="16" t="s">
        <v>45</v>
      </c>
      <c r="G2" s="16" t="s">
        <v>46</v>
      </c>
      <c r="H2" s="15">
        <v>187</v>
      </c>
      <c r="I2" s="15">
        <v>83</v>
      </c>
      <c r="J2" s="15">
        <v>34</v>
      </c>
      <c r="K2" s="16" t="s">
        <v>47</v>
      </c>
      <c r="L2" s="21">
        <v>94</v>
      </c>
      <c r="M2" s="21">
        <v>19</v>
      </c>
      <c r="N2" s="21">
        <v>97</v>
      </c>
      <c r="O2" s="15">
        <v>93</v>
      </c>
      <c r="P2" s="15">
        <v>91</v>
      </c>
      <c r="Q2" s="15">
        <v>89</v>
      </c>
      <c r="R2" s="15">
        <v>88</v>
      </c>
      <c r="S2" s="15">
        <v>83</v>
      </c>
      <c r="T2" s="15">
        <v>80</v>
      </c>
      <c r="U2" s="15">
        <v>91</v>
      </c>
      <c r="V2" s="15">
        <v>93</v>
      </c>
      <c r="W2" s="15">
        <v>82</v>
      </c>
      <c r="X2" s="15">
        <v>83</v>
      </c>
      <c r="Y2" s="15">
        <v>88</v>
      </c>
      <c r="Z2" s="15">
        <v>88</v>
      </c>
      <c r="AA2" s="15">
        <v>94</v>
      </c>
      <c r="AB2" s="15">
        <v>97</v>
      </c>
      <c r="AC2" s="15">
        <v>86</v>
      </c>
      <c r="AD2" s="15">
        <v>84</v>
      </c>
      <c r="AE2" s="15">
        <v>84</v>
      </c>
      <c r="AF2" s="15">
        <v>49</v>
      </c>
      <c r="AG2" s="15">
        <v>55</v>
      </c>
      <c r="AH2" s="15">
        <v>67</v>
      </c>
      <c r="AI2" s="15">
        <v>40</v>
      </c>
      <c r="AJ2" s="15">
        <v>40</v>
      </c>
      <c r="AK2" s="15">
        <v>40</v>
      </c>
      <c r="AL2" s="15">
        <v>40</v>
      </c>
      <c r="AM2" s="15">
        <v>40</v>
      </c>
      <c r="AN2" s="15">
        <v>4</v>
      </c>
      <c r="AO2" s="15">
        <v>3</v>
      </c>
      <c r="AP2" s="15">
        <v>7</v>
      </c>
      <c r="AQ2" s="15">
        <v>3</v>
      </c>
      <c r="AR2" t="s">
        <v>1298</v>
      </c>
    </row>
    <row r="3" spans="1:44" x14ac:dyDescent="0.25">
      <c r="A3" s="19">
        <v>2</v>
      </c>
      <c r="B3" s="19" t="s">
        <v>48</v>
      </c>
      <c r="C3" s="20" t="s">
        <v>85</v>
      </c>
      <c r="D3" s="22">
        <f>VLOOKUP(AR:AR,球员!A:F,6,FALSE)</f>
        <v>3</v>
      </c>
      <c r="E3" s="16" t="s">
        <v>50</v>
      </c>
      <c r="F3" s="16" t="s">
        <v>51</v>
      </c>
      <c r="G3" s="16" t="s">
        <v>52</v>
      </c>
      <c r="H3" s="15">
        <v>170</v>
      </c>
      <c r="I3" s="15">
        <v>72</v>
      </c>
      <c r="J3" s="15">
        <v>32</v>
      </c>
      <c r="K3" s="16" t="s">
        <v>53</v>
      </c>
      <c r="L3" s="21">
        <v>94</v>
      </c>
      <c r="M3" s="21">
        <v>19</v>
      </c>
      <c r="N3" s="21">
        <v>98</v>
      </c>
      <c r="O3" s="15">
        <v>95</v>
      </c>
      <c r="P3" s="15">
        <v>97</v>
      </c>
      <c r="Q3" s="15">
        <v>95</v>
      </c>
      <c r="R3" s="15">
        <v>96</v>
      </c>
      <c r="S3" s="15">
        <v>88</v>
      </c>
      <c r="T3" s="15">
        <v>85</v>
      </c>
      <c r="U3" s="15">
        <v>95</v>
      </c>
      <c r="V3" s="15">
        <v>65</v>
      </c>
      <c r="W3" s="15">
        <v>93</v>
      </c>
      <c r="X3" s="15">
        <v>90</v>
      </c>
      <c r="Y3" s="15">
        <v>86</v>
      </c>
      <c r="Z3" s="15">
        <v>92</v>
      </c>
      <c r="AA3" s="15">
        <v>81</v>
      </c>
      <c r="AB3" s="15">
        <v>65</v>
      </c>
      <c r="AC3" s="15">
        <v>70</v>
      </c>
      <c r="AD3" s="15">
        <v>93</v>
      </c>
      <c r="AE3" s="15">
        <v>84</v>
      </c>
      <c r="AF3" s="15">
        <v>45</v>
      </c>
      <c r="AG3" s="15">
        <v>50</v>
      </c>
      <c r="AH3" s="15">
        <v>59</v>
      </c>
      <c r="AI3" s="15">
        <v>40</v>
      </c>
      <c r="AJ3" s="15">
        <v>40</v>
      </c>
      <c r="AK3" s="15">
        <v>40</v>
      </c>
      <c r="AL3" s="15">
        <v>40</v>
      </c>
      <c r="AM3" s="15">
        <v>40</v>
      </c>
      <c r="AN3" s="15">
        <v>1</v>
      </c>
      <c r="AO3" s="15">
        <v>3</v>
      </c>
      <c r="AP3" s="15">
        <v>7</v>
      </c>
      <c r="AQ3" s="15">
        <v>3</v>
      </c>
      <c r="AR3" t="s">
        <v>1299</v>
      </c>
    </row>
    <row r="4" spans="1:44" x14ac:dyDescent="0.25">
      <c r="A4" s="19">
        <v>3</v>
      </c>
      <c r="B4" s="19" t="s">
        <v>54</v>
      </c>
      <c r="C4" s="20" t="s">
        <v>43</v>
      </c>
      <c r="D4" s="22">
        <f>VLOOKUP(AR:AR,球员!A:F,6,FALSE)</f>
        <v>3</v>
      </c>
      <c r="E4" s="16" t="s">
        <v>55</v>
      </c>
      <c r="F4" s="16" t="s">
        <v>56</v>
      </c>
      <c r="G4" s="16" t="s">
        <v>57</v>
      </c>
      <c r="H4" s="15">
        <v>175</v>
      </c>
      <c r="I4" s="15">
        <v>68</v>
      </c>
      <c r="J4" s="15">
        <v>27</v>
      </c>
      <c r="K4" s="16" t="s">
        <v>47</v>
      </c>
      <c r="L4" s="21">
        <v>92</v>
      </c>
      <c r="M4" s="21">
        <v>23</v>
      </c>
      <c r="N4" s="21">
        <v>97</v>
      </c>
      <c r="O4" s="15">
        <v>88</v>
      </c>
      <c r="P4" s="15">
        <v>91</v>
      </c>
      <c r="Q4" s="15">
        <v>96</v>
      </c>
      <c r="R4" s="15">
        <v>92</v>
      </c>
      <c r="S4" s="15">
        <v>86</v>
      </c>
      <c r="T4" s="15">
        <v>84</v>
      </c>
      <c r="U4" s="15">
        <v>86</v>
      </c>
      <c r="V4" s="15">
        <v>67</v>
      </c>
      <c r="W4" s="15">
        <v>90</v>
      </c>
      <c r="X4" s="15">
        <v>89</v>
      </c>
      <c r="Y4" s="15">
        <v>89</v>
      </c>
      <c r="Z4" s="15">
        <v>93</v>
      </c>
      <c r="AA4" s="15">
        <v>80</v>
      </c>
      <c r="AB4" s="15">
        <v>66</v>
      </c>
      <c r="AC4" s="15">
        <v>63</v>
      </c>
      <c r="AD4" s="15">
        <v>91</v>
      </c>
      <c r="AE4" s="15">
        <v>82</v>
      </c>
      <c r="AF4" s="15">
        <v>48</v>
      </c>
      <c r="AG4" s="15">
        <v>49</v>
      </c>
      <c r="AH4" s="15">
        <v>58</v>
      </c>
      <c r="AI4" s="15">
        <v>40</v>
      </c>
      <c r="AJ4" s="15">
        <v>40</v>
      </c>
      <c r="AK4" s="15">
        <v>40</v>
      </c>
      <c r="AL4" s="15">
        <v>40</v>
      </c>
      <c r="AM4" s="15">
        <v>40</v>
      </c>
      <c r="AN4" s="15">
        <v>3</v>
      </c>
      <c r="AO4" s="15">
        <v>4</v>
      </c>
      <c r="AP4" s="15">
        <v>6</v>
      </c>
      <c r="AQ4" s="15">
        <v>1</v>
      </c>
      <c r="AR4" t="s">
        <v>1300</v>
      </c>
    </row>
    <row r="5" spans="1:44" x14ac:dyDescent="0.25">
      <c r="A5" s="19">
        <v>4</v>
      </c>
      <c r="B5" s="19" t="s">
        <v>90</v>
      </c>
      <c r="C5" s="20" t="s">
        <v>70</v>
      </c>
      <c r="D5" s="22">
        <f>VLOOKUP(AR:AR,球员!A:F,6,FALSE)</f>
        <v>3</v>
      </c>
      <c r="E5" s="16" t="s">
        <v>83</v>
      </c>
      <c r="F5" s="16" t="s">
        <v>64</v>
      </c>
      <c r="G5" s="16" t="s">
        <v>52</v>
      </c>
      <c r="H5" s="15">
        <v>173</v>
      </c>
      <c r="I5" s="15">
        <v>70</v>
      </c>
      <c r="J5" s="15">
        <v>31</v>
      </c>
      <c r="K5" s="16" t="s">
        <v>47</v>
      </c>
      <c r="L5" s="21">
        <v>91</v>
      </c>
      <c r="M5" s="21">
        <v>21</v>
      </c>
      <c r="N5" s="21">
        <v>97</v>
      </c>
      <c r="O5" s="15">
        <v>93</v>
      </c>
      <c r="P5" s="15">
        <v>88</v>
      </c>
      <c r="Q5" s="15">
        <v>88</v>
      </c>
      <c r="R5" s="15">
        <v>86</v>
      </c>
      <c r="S5" s="15">
        <v>78</v>
      </c>
      <c r="T5" s="15">
        <v>69</v>
      </c>
      <c r="U5" s="15">
        <v>93</v>
      </c>
      <c r="V5" s="15">
        <v>78</v>
      </c>
      <c r="W5" s="15">
        <v>73</v>
      </c>
      <c r="X5" s="15">
        <v>80</v>
      </c>
      <c r="Y5" s="15">
        <v>84</v>
      </c>
      <c r="Z5" s="15">
        <v>88</v>
      </c>
      <c r="AA5" s="15">
        <v>86</v>
      </c>
      <c r="AB5" s="15">
        <v>83</v>
      </c>
      <c r="AC5" s="15">
        <v>74</v>
      </c>
      <c r="AD5" s="15">
        <v>88</v>
      </c>
      <c r="AE5" s="15">
        <v>79</v>
      </c>
      <c r="AF5" s="15">
        <v>50</v>
      </c>
      <c r="AG5" s="15">
        <v>52</v>
      </c>
      <c r="AH5" s="15">
        <v>70</v>
      </c>
      <c r="AI5" s="15">
        <v>40</v>
      </c>
      <c r="AJ5" s="15">
        <v>40</v>
      </c>
      <c r="AK5" s="15">
        <v>40</v>
      </c>
      <c r="AL5" s="15">
        <v>40</v>
      </c>
      <c r="AM5" s="15">
        <v>40</v>
      </c>
      <c r="AN5" s="15">
        <v>2</v>
      </c>
      <c r="AO5" s="15">
        <v>3</v>
      </c>
      <c r="AP5" s="15">
        <v>7</v>
      </c>
      <c r="AQ5" s="15">
        <v>2</v>
      </c>
      <c r="AR5" t="s">
        <v>1301</v>
      </c>
    </row>
    <row r="6" spans="1:44" x14ac:dyDescent="0.25">
      <c r="A6" s="19">
        <v>5</v>
      </c>
      <c r="B6" s="19" t="s">
        <v>69</v>
      </c>
      <c r="C6" s="20" t="s">
        <v>70</v>
      </c>
      <c r="D6" s="22">
        <f>VLOOKUP(AR:AR,球员!A:F,6,FALSE)</f>
        <v>3</v>
      </c>
      <c r="E6" s="16" t="s">
        <v>50</v>
      </c>
      <c r="F6" s="16" t="s">
        <v>51</v>
      </c>
      <c r="G6" s="16" t="s">
        <v>71</v>
      </c>
      <c r="H6" s="15">
        <v>182</v>
      </c>
      <c r="I6" s="15">
        <v>86</v>
      </c>
      <c r="J6" s="15">
        <v>32</v>
      </c>
      <c r="K6" s="16" t="s">
        <v>47</v>
      </c>
      <c r="L6" s="21">
        <v>91</v>
      </c>
      <c r="M6" s="21">
        <v>21</v>
      </c>
      <c r="N6" s="21">
        <v>96</v>
      </c>
      <c r="O6" s="15">
        <v>91</v>
      </c>
      <c r="P6" s="15">
        <v>85</v>
      </c>
      <c r="Q6" s="15">
        <v>83</v>
      </c>
      <c r="R6" s="15">
        <v>84</v>
      </c>
      <c r="S6" s="15">
        <v>80</v>
      </c>
      <c r="T6" s="15">
        <v>76</v>
      </c>
      <c r="U6" s="15">
        <v>91</v>
      </c>
      <c r="V6" s="15">
        <v>78</v>
      </c>
      <c r="W6" s="15">
        <v>82</v>
      </c>
      <c r="X6" s="15">
        <v>84</v>
      </c>
      <c r="Y6" s="15">
        <v>79</v>
      </c>
      <c r="Z6" s="15">
        <v>84</v>
      </c>
      <c r="AA6" s="15">
        <v>86</v>
      </c>
      <c r="AB6" s="15">
        <v>75</v>
      </c>
      <c r="AC6" s="15">
        <v>87</v>
      </c>
      <c r="AD6" s="15">
        <v>89</v>
      </c>
      <c r="AE6" s="15">
        <v>82</v>
      </c>
      <c r="AF6" s="15">
        <v>60</v>
      </c>
      <c r="AG6" s="15">
        <v>58</v>
      </c>
      <c r="AH6" s="15">
        <v>90</v>
      </c>
      <c r="AI6" s="15">
        <v>40</v>
      </c>
      <c r="AJ6" s="15">
        <v>40</v>
      </c>
      <c r="AK6" s="15">
        <v>40</v>
      </c>
      <c r="AL6" s="15">
        <v>40</v>
      </c>
      <c r="AM6" s="15">
        <v>40</v>
      </c>
      <c r="AN6" s="15">
        <v>3</v>
      </c>
      <c r="AO6" s="15">
        <v>3</v>
      </c>
      <c r="AP6" s="15">
        <v>6</v>
      </c>
      <c r="AQ6" s="15">
        <v>2</v>
      </c>
      <c r="AR6" t="s">
        <v>1302</v>
      </c>
    </row>
    <row r="7" spans="1:44" x14ac:dyDescent="0.25">
      <c r="A7" s="19">
        <v>6</v>
      </c>
      <c r="B7" s="19" t="s">
        <v>73</v>
      </c>
      <c r="C7" s="20" t="s">
        <v>43</v>
      </c>
      <c r="D7" s="22">
        <f>VLOOKUP(AR:AR,球员!A:F,6,FALSE)</f>
        <v>3</v>
      </c>
      <c r="E7" s="16" t="s">
        <v>59</v>
      </c>
      <c r="F7" s="16" t="s">
        <v>51</v>
      </c>
      <c r="G7" s="16" t="s">
        <v>75</v>
      </c>
      <c r="H7" s="15">
        <v>173</v>
      </c>
      <c r="I7" s="15">
        <v>76</v>
      </c>
      <c r="J7" s="15">
        <v>28</v>
      </c>
      <c r="K7" s="16" t="s">
        <v>47</v>
      </c>
      <c r="L7" s="21">
        <v>91</v>
      </c>
      <c r="M7" s="21">
        <v>21</v>
      </c>
      <c r="N7" s="21">
        <v>96</v>
      </c>
      <c r="O7" s="15">
        <v>86</v>
      </c>
      <c r="P7" s="15">
        <v>92</v>
      </c>
      <c r="Q7" s="15">
        <v>96</v>
      </c>
      <c r="R7" s="15">
        <v>93</v>
      </c>
      <c r="S7" s="15">
        <v>86</v>
      </c>
      <c r="T7" s="15">
        <v>80</v>
      </c>
      <c r="U7" s="15">
        <v>85</v>
      </c>
      <c r="V7" s="15">
        <v>60</v>
      </c>
      <c r="W7" s="15">
        <v>78</v>
      </c>
      <c r="X7" s="15">
        <v>83</v>
      </c>
      <c r="Y7" s="15">
        <v>89</v>
      </c>
      <c r="Z7" s="15">
        <v>95</v>
      </c>
      <c r="AA7" s="15">
        <v>81</v>
      </c>
      <c r="AB7" s="15">
        <v>58</v>
      </c>
      <c r="AC7" s="15">
        <v>70</v>
      </c>
      <c r="AD7" s="15">
        <v>95</v>
      </c>
      <c r="AE7" s="15">
        <v>80</v>
      </c>
      <c r="AF7" s="15">
        <v>52</v>
      </c>
      <c r="AG7" s="15">
        <v>47</v>
      </c>
      <c r="AH7" s="15">
        <v>64</v>
      </c>
      <c r="AI7" s="15">
        <v>40</v>
      </c>
      <c r="AJ7" s="15">
        <v>40</v>
      </c>
      <c r="AK7" s="15">
        <v>40</v>
      </c>
      <c r="AL7" s="15">
        <v>40</v>
      </c>
      <c r="AM7" s="15">
        <v>40</v>
      </c>
      <c r="AN7" s="15">
        <v>3</v>
      </c>
      <c r="AO7" s="15">
        <v>4</v>
      </c>
      <c r="AP7" s="15">
        <v>8</v>
      </c>
      <c r="AQ7" s="15">
        <v>2</v>
      </c>
      <c r="AR7" t="s">
        <v>1303</v>
      </c>
    </row>
    <row r="8" spans="1:44" x14ac:dyDescent="0.25">
      <c r="A8" s="19">
        <v>7</v>
      </c>
      <c r="B8" s="19" t="s">
        <v>134</v>
      </c>
      <c r="C8" s="20" t="s">
        <v>89</v>
      </c>
      <c r="D8" s="22">
        <f>VLOOKUP(AR:AR,球员!A:F,6,FALSE)</f>
        <v>3</v>
      </c>
      <c r="E8" s="16" t="s">
        <v>86</v>
      </c>
      <c r="F8" s="16" t="s">
        <v>64</v>
      </c>
      <c r="G8" s="16" t="s">
        <v>135</v>
      </c>
      <c r="H8" s="15">
        <v>193</v>
      </c>
      <c r="I8" s="15">
        <v>92</v>
      </c>
      <c r="J8" s="15">
        <v>28</v>
      </c>
      <c r="K8" s="16" t="s">
        <v>47</v>
      </c>
      <c r="L8" s="21">
        <v>91</v>
      </c>
      <c r="M8" s="21">
        <v>21</v>
      </c>
      <c r="N8" s="21">
        <v>96</v>
      </c>
      <c r="O8" s="15">
        <v>62</v>
      </c>
      <c r="P8" s="15">
        <v>76</v>
      </c>
      <c r="Q8" s="15">
        <v>75</v>
      </c>
      <c r="R8" s="15">
        <v>80</v>
      </c>
      <c r="S8" s="15">
        <v>82</v>
      </c>
      <c r="T8" s="15">
        <v>81</v>
      </c>
      <c r="U8" s="15">
        <v>62</v>
      </c>
      <c r="V8" s="15">
        <v>92</v>
      </c>
      <c r="W8" s="15">
        <v>76</v>
      </c>
      <c r="X8" s="15">
        <v>70</v>
      </c>
      <c r="Y8" s="15">
        <v>79</v>
      </c>
      <c r="Z8" s="15">
        <v>74</v>
      </c>
      <c r="AA8" s="15">
        <v>85</v>
      </c>
      <c r="AB8" s="15">
        <v>89</v>
      </c>
      <c r="AC8" s="15">
        <v>94</v>
      </c>
      <c r="AD8" s="15">
        <v>65</v>
      </c>
      <c r="AE8" s="15">
        <v>85</v>
      </c>
      <c r="AF8" s="15">
        <v>95</v>
      </c>
      <c r="AG8" s="15">
        <v>92</v>
      </c>
      <c r="AH8" s="15">
        <v>88</v>
      </c>
      <c r="AI8" s="15">
        <v>40</v>
      </c>
      <c r="AJ8" s="15">
        <v>40</v>
      </c>
      <c r="AK8" s="15">
        <v>40</v>
      </c>
      <c r="AL8" s="15">
        <v>40</v>
      </c>
      <c r="AM8" s="15">
        <v>40</v>
      </c>
      <c r="AN8" s="15">
        <v>2</v>
      </c>
      <c r="AO8" s="15">
        <v>2</v>
      </c>
      <c r="AP8" s="15">
        <v>8</v>
      </c>
      <c r="AQ8" s="15">
        <v>3</v>
      </c>
      <c r="AR8" t="s">
        <v>1304</v>
      </c>
    </row>
    <row r="9" spans="1:44" x14ac:dyDescent="0.25">
      <c r="A9" s="19">
        <v>8</v>
      </c>
      <c r="B9" s="19" t="s">
        <v>88</v>
      </c>
      <c r="C9" s="20" t="s">
        <v>89</v>
      </c>
      <c r="D9" s="22">
        <f>VLOOKUP(AR:AR,球员!A:F,6,FALSE)</f>
        <v>3</v>
      </c>
      <c r="E9" s="16" t="s">
        <v>59</v>
      </c>
      <c r="F9" s="16" t="s">
        <v>51</v>
      </c>
      <c r="G9" s="16" t="s">
        <v>65</v>
      </c>
      <c r="H9" s="15">
        <v>184</v>
      </c>
      <c r="I9" s="15">
        <v>82</v>
      </c>
      <c r="J9" s="15">
        <v>33</v>
      </c>
      <c r="K9" s="16" t="s">
        <v>47</v>
      </c>
      <c r="L9" s="21">
        <v>90</v>
      </c>
      <c r="M9" s="21">
        <v>21</v>
      </c>
      <c r="N9" s="21">
        <v>94</v>
      </c>
      <c r="O9" s="15">
        <v>65</v>
      </c>
      <c r="P9" s="15">
        <v>77</v>
      </c>
      <c r="Q9" s="15">
        <v>74</v>
      </c>
      <c r="R9" s="15">
        <v>75</v>
      </c>
      <c r="S9" s="15">
        <v>76</v>
      </c>
      <c r="T9" s="15">
        <v>80</v>
      </c>
      <c r="U9" s="15">
        <v>73</v>
      </c>
      <c r="V9" s="15">
        <v>94</v>
      </c>
      <c r="W9" s="15">
        <v>66</v>
      </c>
      <c r="X9" s="15">
        <v>71</v>
      </c>
      <c r="Y9" s="15">
        <v>78</v>
      </c>
      <c r="Z9" s="15">
        <v>75</v>
      </c>
      <c r="AA9" s="15">
        <v>76</v>
      </c>
      <c r="AB9" s="15">
        <v>94</v>
      </c>
      <c r="AC9" s="15">
        <v>85</v>
      </c>
      <c r="AD9" s="15">
        <v>80</v>
      </c>
      <c r="AE9" s="15">
        <v>85</v>
      </c>
      <c r="AF9" s="15">
        <v>87</v>
      </c>
      <c r="AG9" s="15">
        <v>90</v>
      </c>
      <c r="AH9" s="15">
        <v>91</v>
      </c>
      <c r="AI9" s="15">
        <v>40</v>
      </c>
      <c r="AJ9" s="15">
        <v>40</v>
      </c>
      <c r="AK9" s="15">
        <v>40</v>
      </c>
      <c r="AL9" s="15">
        <v>40</v>
      </c>
      <c r="AM9" s="15">
        <v>40</v>
      </c>
      <c r="AN9" s="15">
        <v>2</v>
      </c>
      <c r="AO9" s="15">
        <v>3</v>
      </c>
      <c r="AP9" s="15">
        <v>7</v>
      </c>
      <c r="AQ9" s="15">
        <v>3</v>
      </c>
      <c r="AR9" t="s">
        <v>1305</v>
      </c>
    </row>
    <row r="10" spans="1:44" x14ac:dyDescent="0.25">
      <c r="A10" s="19">
        <v>9</v>
      </c>
      <c r="B10" s="19" t="s">
        <v>97</v>
      </c>
      <c r="C10" s="20" t="s">
        <v>89</v>
      </c>
      <c r="D10" s="22">
        <f>VLOOKUP(AR:AR,球员!A:F,6,FALSE)</f>
        <v>3</v>
      </c>
      <c r="E10" s="16" t="s">
        <v>50</v>
      </c>
      <c r="F10" s="16" t="s">
        <v>51</v>
      </c>
      <c r="G10" s="16" t="s">
        <v>65</v>
      </c>
      <c r="H10" s="15">
        <v>194</v>
      </c>
      <c r="I10" s="15">
        <v>85</v>
      </c>
      <c r="J10" s="15">
        <v>32</v>
      </c>
      <c r="K10" s="16" t="s">
        <v>47</v>
      </c>
      <c r="L10" s="21">
        <v>90</v>
      </c>
      <c r="M10" s="21">
        <v>22</v>
      </c>
      <c r="N10" s="21">
        <v>95</v>
      </c>
      <c r="O10" s="15">
        <v>66</v>
      </c>
      <c r="P10" s="15">
        <v>79</v>
      </c>
      <c r="Q10" s="15">
        <v>73</v>
      </c>
      <c r="R10" s="15">
        <v>80</v>
      </c>
      <c r="S10" s="15">
        <v>85</v>
      </c>
      <c r="T10" s="15">
        <v>84</v>
      </c>
      <c r="U10" s="15">
        <v>69</v>
      </c>
      <c r="V10" s="15">
        <v>93</v>
      </c>
      <c r="W10" s="15">
        <v>68</v>
      </c>
      <c r="X10" s="15">
        <v>66</v>
      </c>
      <c r="Y10" s="15">
        <v>76</v>
      </c>
      <c r="Z10" s="15">
        <v>71</v>
      </c>
      <c r="AA10" s="15">
        <v>81</v>
      </c>
      <c r="AB10" s="15">
        <v>87</v>
      </c>
      <c r="AC10" s="15">
        <v>90</v>
      </c>
      <c r="AD10" s="15">
        <v>72</v>
      </c>
      <c r="AE10" s="15">
        <v>88</v>
      </c>
      <c r="AF10" s="15">
        <v>94</v>
      </c>
      <c r="AG10" s="15">
        <v>92</v>
      </c>
      <c r="AH10" s="15">
        <v>83</v>
      </c>
      <c r="AI10" s="15">
        <v>40</v>
      </c>
      <c r="AJ10" s="15">
        <v>40</v>
      </c>
      <c r="AK10" s="15">
        <v>40</v>
      </c>
      <c r="AL10" s="15">
        <v>40</v>
      </c>
      <c r="AM10" s="15">
        <v>40</v>
      </c>
      <c r="AN10" s="15">
        <v>2</v>
      </c>
      <c r="AO10" s="15">
        <v>2</v>
      </c>
      <c r="AP10" s="15">
        <v>7</v>
      </c>
      <c r="AQ10" s="15">
        <v>3</v>
      </c>
      <c r="AR10" t="s">
        <v>1306</v>
      </c>
    </row>
    <row r="11" spans="1:44" x14ac:dyDescent="0.25">
      <c r="A11" s="19">
        <v>10</v>
      </c>
      <c r="B11" s="19" t="s">
        <v>76</v>
      </c>
      <c r="C11" s="20" t="s">
        <v>70</v>
      </c>
      <c r="D11" s="22">
        <f>VLOOKUP(AR:AR,球员!A:F,6,FALSE)</f>
        <v>3</v>
      </c>
      <c r="E11" s="16" t="s">
        <v>1888</v>
      </c>
      <c r="F11" s="16" t="s">
        <v>273</v>
      </c>
      <c r="G11" s="16" t="s">
        <v>77</v>
      </c>
      <c r="H11" s="15">
        <v>185</v>
      </c>
      <c r="I11" s="15">
        <v>79</v>
      </c>
      <c r="J11" s="15">
        <v>31</v>
      </c>
      <c r="K11" s="16" t="s">
        <v>47</v>
      </c>
      <c r="L11" s="21">
        <v>90</v>
      </c>
      <c r="M11" s="21">
        <v>22</v>
      </c>
      <c r="N11" s="21">
        <v>96</v>
      </c>
      <c r="O11" s="15">
        <v>93</v>
      </c>
      <c r="P11" s="15">
        <v>90</v>
      </c>
      <c r="Q11" s="15">
        <v>84</v>
      </c>
      <c r="R11" s="15">
        <v>73</v>
      </c>
      <c r="S11" s="15">
        <v>73</v>
      </c>
      <c r="T11" s="15">
        <v>68</v>
      </c>
      <c r="U11" s="15">
        <v>92</v>
      </c>
      <c r="V11" s="15">
        <v>88</v>
      </c>
      <c r="W11" s="15">
        <v>77</v>
      </c>
      <c r="X11" s="15">
        <v>75</v>
      </c>
      <c r="Y11" s="15">
        <v>82</v>
      </c>
      <c r="Z11" s="15">
        <v>80</v>
      </c>
      <c r="AA11" s="15">
        <v>87</v>
      </c>
      <c r="AB11" s="15">
        <v>88</v>
      </c>
      <c r="AC11" s="15">
        <v>84</v>
      </c>
      <c r="AD11" s="15">
        <v>79</v>
      </c>
      <c r="AE11" s="15">
        <v>79</v>
      </c>
      <c r="AF11" s="15">
        <v>53</v>
      </c>
      <c r="AG11" s="15">
        <v>50</v>
      </c>
      <c r="AH11" s="15">
        <v>63</v>
      </c>
      <c r="AI11" s="15">
        <v>40</v>
      </c>
      <c r="AJ11" s="15">
        <v>40</v>
      </c>
      <c r="AK11" s="15">
        <v>40</v>
      </c>
      <c r="AL11" s="15">
        <v>40</v>
      </c>
      <c r="AM11" s="15">
        <v>40</v>
      </c>
      <c r="AN11" s="15">
        <v>3</v>
      </c>
      <c r="AO11" s="15">
        <v>3</v>
      </c>
      <c r="AP11" s="15">
        <v>7</v>
      </c>
      <c r="AQ11" s="15">
        <v>3</v>
      </c>
      <c r="AR11" t="s">
        <v>1307</v>
      </c>
    </row>
    <row r="12" spans="1:44" x14ac:dyDescent="0.25">
      <c r="A12" s="15">
        <v>11</v>
      </c>
      <c r="B12" s="15" t="s">
        <v>61</v>
      </c>
      <c r="C12" s="16" t="s">
        <v>62</v>
      </c>
      <c r="D12" s="22" t="e">
        <f>VLOOKUP(AR:AR,球员!A:F,6,FALSE)</f>
        <v>#N/A</v>
      </c>
      <c r="E12" s="16" t="s">
        <v>63</v>
      </c>
      <c r="F12" s="16" t="s">
        <v>64</v>
      </c>
      <c r="G12" s="16" t="s">
        <v>65</v>
      </c>
      <c r="H12" s="15">
        <v>193</v>
      </c>
      <c r="I12" s="15">
        <v>82</v>
      </c>
      <c r="J12" s="15">
        <v>29</v>
      </c>
      <c r="K12" s="16" t="s">
        <v>47</v>
      </c>
      <c r="L12" s="21">
        <v>90</v>
      </c>
      <c r="M12" s="21">
        <v>22</v>
      </c>
      <c r="N12" s="21">
        <v>93</v>
      </c>
      <c r="O12" s="15">
        <v>42</v>
      </c>
      <c r="P12" s="15">
        <v>65</v>
      </c>
      <c r="Q12" s="15">
        <v>43</v>
      </c>
      <c r="R12" s="15">
        <v>46</v>
      </c>
      <c r="S12" s="15">
        <v>70</v>
      </c>
      <c r="T12" s="15">
        <v>70</v>
      </c>
      <c r="U12" s="15">
        <v>43</v>
      </c>
      <c r="V12" s="15">
        <v>70</v>
      </c>
      <c r="W12" s="15">
        <v>65</v>
      </c>
      <c r="X12" s="15">
        <v>51</v>
      </c>
      <c r="Y12" s="15">
        <v>68</v>
      </c>
      <c r="Z12" s="15">
        <v>67</v>
      </c>
      <c r="AA12" s="15">
        <v>71</v>
      </c>
      <c r="AB12" s="15">
        <v>82</v>
      </c>
      <c r="AC12" s="15">
        <v>82</v>
      </c>
      <c r="AD12" s="15">
        <v>63</v>
      </c>
      <c r="AE12" s="15">
        <v>65</v>
      </c>
      <c r="AF12" s="15">
        <v>43</v>
      </c>
      <c r="AG12" s="15">
        <v>43</v>
      </c>
      <c r="AH12" s="15">
        <v>47</v>
      </c>
      <c r="AI12" s="15">
        <v>96</v>
      </c>
      <c r="AJ12" s="15">
        <v>94</v>
      </c>
      <c r="AK12" s="15">
        <v>93</v>
      </c>
      <c r="AL12" s="15">
        <v>98</v>
      </c>
      <c r="AM12" s="15">
        <v>97</v>
      </c>
      <c r="AN12" s="15">
        <v>2</v>
      </c>
      <c r="AO12" s="15">
        <v>3</v>
      </c>
      <c r="AP12" s="15">
        <v>6</v>
      </c>
      <c r="AQ12" s="15">
        <v>3</v>
      </c>
      <c r="AR12" t="s">
        <v>1308</v>
      </c>
    </row>
    <row r="13" spans="1:44" x14ac:dyDescent="0.25">
      <c r="A13" s="19">
        <v>12</v>
      </c>
      <c r="B13" s="19" t="s">
        <v>78</v>
      </c>
      <c r="C13" s="20" t="s">
        <v>70</v>
      </c>
      <c r="D13" s="22">
        <f>VLOOKUP(AR:AR,球员!A:F,6,FALSE)</f>
        <v>3</v>
      </c>
      <c r="E13" s="16" t="s">
        <v>50</v>
      </c>
      <c r="F13" s="16" t="s">
        <v>51</v>
      </c>
      <c r="G13" s="16" t="s">
        <v>80</v>
      </c>
      <c r="H13" s="15">
        <v>176</v>
      </c>
      <c r="I13" s="15">
        <v>73</v>
      </c>
      <c r="J13" s="15">
        <v>28</v>
      </c>
      <c r="K13" s="16" t="s">
        <v>53</v>
      </c>
      <c r="L13" s="21">
        <v>90</v>
      </c>
      <c r="M13" s="21">
        <v>22</v>
      </c>
      <c r="N13" s="21">
        <v>94</v>
      </c>
      <c r="O13" s="15">
        <v>90</v>
      </c>
      <c r="P13" s="15">
        <v>87</v>
      </c>
      <c r="Q13" s="15">
        <v>83</v>
      </c>
      <c r="R13" s="15">
        <v>81</v>
      </c>
      <c r="S13" s="15">
        <v>84</v>
      </c>
      <c r="T13" s="15">
        <v>80</v>
      </c>
      <c r="U13" s="15">
        <v>88</v>
      </c>
      <c r="V13" s="15">
        <v>74</v>
      </c>
      <c r="W13" s="15">
        <v>81</v>
      </c>
      <c r="X13" s="15">
        <v>85</v>
      </c>
      <c r="Y13" s="15">
        <v>86</v>
      </c>
      <c r="Z13" s="15">
        <v>89</v>
      </c>
      <c r="AA13" s="15">
        <v>92</v>
      </c>
      <c r="AB13" s="15">
        <v>81</v>
      </c>
      <c r="AC13" s="15">
        <v>72</v>
      </c>
      <c r="AD13" s="15">
        <v>87</v>
      </c>
      <c r="AE13" s="15">
        <v>83</v>
      </c>
      <c r="AF13" s="15">
        <v>55</v>
      </c>
      <c r="AG13" s="15">
        <v>65</v>
      </c>
      <c r="AH13" s="15">
        <v>68</v>
      </c>
      <c r="AI13" s="15">
        <v>40</v>
      </c>
      <c r="AJ13" s="15">
        <v>40</v>
      </c>
      <c r="AK13" s="15">
        <v>40</v>
      </c>
      <c r="AL13" s="15">
        <v>40</v>
      </c>
      <c r="AM13" s="15">
        <v>40</v>
      </c>
      <c r="AN13" s="15">
        <v>1</v>
      </c>
      <c r="AO13" s="15">
        <v>1</v>
      </c>
      <c r="AP13" s="15">
        <v>6</v>
      </c>
      <c r="AQ13" s="15">
        <v>3</v>
      </c>
      <c r="AR13" t="s">
        <v>1309</v>
      </c>
    </row>
    <row r="14" spans="1:44" x14ac:dyDescent="0.25">
      <c r="A14" s="19">
        <v>13</v>
      </c>
      <c r="B14" s="19" t="s">
        <v>92</v>
      </c>
      <c r="C14" s="20" t="s">
        <v>62</v>
      </c>
      <c r="D14" s="22">
        <f>VLOOKUP(AR:AR,球员!A:F,6,FALSE)</f>
        <v>3</v>
      </c>
      <c r="E14" s="16" t="s">
        <v>79</v>
      </c>
      <c r="F14" s="16" t="s">
        <v>51</v>
      </c>
      <c r="G14" s="16" t="s">
        <v>93</v>
      </c>
      <c r="H14" s="15">
        <v>188</v>
      </c>
      <c r="I14" s="15">
        <v>87</v>
      </c>
      <c r="J14" s="15">
        <v>26</v>
      </c>
      <c r="K14" s="16" t="s">
        <v>47</v>
      </c>
      <c r="L14" s="21">
        <v>90</v>
      </c>
      <c r="M14" s="21">
        <v>25</v>
      </c>
      <c r="N14" s="21">
        <v>94</v>
      </c>
      <c r="O14" s="15">
        <v>40</v>
      </c>
      <c r="P14" s="15">
        <v>65</v>
      </c>
      <c r="Q14" s="15">
        <v>54</v>
      </c>
      <c r="R14" s="15">
        <v>46</v>
      </c>
      <c r="S14" s="15">
        <v>65</v>
      </c>
      <c r="T14" s="15">
        <v>66</v>
      </c>
      <c r="U14" s="15">
        <v>40</v>
      </c>
      <c r="V14" s="15">
        <v>68</v>
      </c>
      <c r="W14" s="15">
        <v>65</v>
      </c>
      <c r="X14" s="15">
        <v>57</v>
      </c>
      <c r="Y14" s="15">
        <v>65</v>
      </c>
      <c r="Z14" s="15">
        <v>61</v>
      </c>
      <c r="AA14" s="15">
        <v>84</v>
      </c>
      <c r="AB14" s="15">
        <v>86</v>
      </c>
      <c r="AC14" s="15">
        <v>87</v>
      </c>
      <c r="AD14" s="15">
        <v>70</v>
      </c>
      <c r="AE14" s="15">
        <v>65</v>
      </c>
      <c r="AF14" s="15">
        <v>54</v>
      </c>
      <c r="AG14" s="15">
        <v>58</v>
      </c>
      <c r="AH14" s="15">
        <v>54</v>
      </c>
      <c r="AI14" s="15">
        <v>97</v>
      </c>
      <c r="AJ14" s="15">
        <v>95</v>
      </c>
      <c r="AK14" s="15">
        <v>92</v>
      </c>
      <c r="AL14" s="15">
        <v>97</v>
      </c>
      <c r="AM14" s="15">
        <v>95</v>
      </c>
      <c r="AN14" s="15">
        <v>1</v>
      </c>
      <c r="AO14" s="15">
        <v>1</v>
      </c>
      <c r="AP14" s="15">
        <v>7</v>
      </c>
      <c r="AQ14" s="15">
        <v>3</v>
      </c>
      <c r="AR14" t="s">
        <v>1310</v>
      </c>
    </row>
    <row r="15" spans="1:44" x14ac:dyDescent="0.25">
      <c r="A15" s="19">
        <v>14</v>
      </c>
      <c r="B15" s="19" t="s">
        <v>81</v>
      </c>
      <c r="C15" s="20" t="s">
        <v>82</v>
      </c>
      <c r="D15" s="22">
        <f>VLOOKUP(AR:AR,球员!A:F,6,FALSE)</f>
        <v>3</v>
      </c>
      <c r="E15" s="16" t="s">
        <v>83</v>
      </c>
      <c r="F15" s="16" t="s">
        <v>64</v>
      </c>
      <c r="G15" s="16" t="s">
        <v>75</v>
      </c>
      <c r="H15" s="15">
        <v>181</v>
      </c>
      <c r="I15" s="15">
        <v>68</v>
      </c>
      <c r="J15" s="15">
        <v>28</v>
      </c>
      <c r="K15" s="16" t="s">
        <v>47</v>
      </c>
      <c r="L15" s="21">
        <v>90</v>
      </c>
      <c r="M15" s="21">
        <v>22</v>
      </c>
      <c r="N15" s="21">
        <v>95</v>
      </c>
      <c r="O15" s="15">
        <v>86</v>
      </c>
      <c r="P15" s="15">
        <v>91</v>
      </c>
      <c r="Q15" s="15">
        <v>87</v>
      </c>
      <c r="R15" s="15">
        <v>90</v>
      </c>
      <c r="S15" s="15">
        <v>92</v>
      </c>
      <c r="T15" s="15">
        <v>92</v>
      </c>
      <c r="U15" s="15">
        <v>84</v>
      </c>
      <c r="V15" s="15">
        <v>62</v>
      </c>
      <c r="W15" s="15">
        <v>84</v>
      </c>
      <c r="X15" s="15">
        <v>80</v>
      </c>
      <c r="Y15" s="15">
        <v>78</v>
      </c>
      <c r="Z15" s="15">
        <v>79</v>
      </c>
      <c r="AA15" s="15">
        <v>87</v>
      </c>
      <c r="AB15" s="15">
        <v>65</v>
      </c>
      <c r="AC15" s="15">
        <v>74</v>
      </c>
      <c r="AD15" s="15">
        <v>81</v>
      </c>
      <c r="AE15" s="15">
        <v>87</v>
      </c>
      <c r="AF15" s="15">
        <v>51</v>
      </c>
      <c r="AG15" s="15">
        <v>53</v>
      </c>
      <c r="AH15" s="15">
        <v>56</v>
      </c>
      <c r="AI15" s="15">
        <v>40</v>
      </c>
      <c r="AJ15" s="15">
        <v>40</v>
      </c>
      <c r="AK15" s="15">
        <v>40</v>
      </c>
      <c r="AL15" s="15">
        <v>40</v>
      </c>
      <c r="AM15" s="15">
        <v>40</v>
      </c>
      <c r="AN15" s="15">
        <v>3</v>
      </c>
      <c r="AO15" s="15">
        <v>4</v>
      </c>
      <c r="AP15" s="15">
        <v>6</v>
      </c>
      <c r="AQ15" s="15">
        <v>2</v>
      </c>
      <c r="AR15" t="s">
        <v>1311</v>
      </c>
    </row>
    <row r="16" spans="1:44" x14ac:dyDescent="0.25">
      <c r="A16" s="19">
        <v>15</v>
      </c>
      <c r="B16" s="19" t="s">
        <v>94</v>
      </c>
      <c r="C16" s="20" t="s">
        <v>70</v>
      </c>
      <c r="D16" s="22">
        <f>VLOOKUP(AR:AR,球员!A:F,6,FALSE)</f>
        <v>3</v>
      </c>
      <c r="E16" s="16" t="s">
        <v>95</v>
      </c>
      <c r="F16" s="16" t="s">
        <v>64</v>
      </c>
      <c r="G16" s="16" t="s">
        <v>96</v>
      </c>
      <c r="H16" s="15">
        <v>188</v>
      </c>
      <c r="I16" s="15">
        <v>76</v>
      </c>
      <c r="J16" s="15">
        <v>26</v>
      </c>
      <c r="K16" s="16" t="s">
        <v>47</v>
      </c>
      <c r="L16" s="21">
        <v>90</v>
      </c>
      <c r="M16" s="21">
        <v>25</v>
      </c>
      <c r="N16" s="21">
        <v>95</v>
      </c>
      <c r="O16" s="15">
        <v>93</v>
      </c>
      <c r="P16" s="15">
        <v>83</v>
      </c>
      <c r="Q16" s="15">
        <v>80</v>
      </c>
      <c r="R16" s="15">
        <v>79</v>
      </c>
      <c r="S16" s="15">
        <v>80</v>
      </c>
      <c r="T16" s="15">
        <v>81</v>
      </c>
      <c r="U16" s="15">
        <v>93</v>
      </c>
      <c r="V16" s="15">
        <v>86</v>
      </c>
      <c r="W16" s="15">
        <v>75</v>
      </c>
      <c r="X16" s="15">
        <v>75</v>
      </c>
      <c r="Y16" s="15">
        <v>78</v>
      </c>
      <c r="Z16" s="15">
        <v>77</v>
      </c>
      <c r="AA16" s="15">
        <v>87</v>
      </c>
      <c r="AB16" s="15">
        <v>78</v>
      </c>
      <c r="AC16" s="15">
        <v>86</v>
      </c>
      <c r="AD16" s="15">
        <v>70</v>
      </c>
      <c r="AE16" s="15">
        <v>88</v>
      </c>
      <c r="AF16" s="15">
        <v>55</v>
      </c>
      <c r="AG16" s="15">
        <v>56</v>
      </c>
      <c r="AH16" s="15">
        <v>75</v>
      </c>
      <c r="AI16" s="15">
        <v>40</v>
      </c>
      <c r="AJ16" s="15">
        <v>40</v>
      </c>
      <c r="AK16" s="15">
        <v>40</v>
      </c>
      <c r="AL16" s="15">
        <v>40</v>
      </c>
      <c r="AM16" s="15">
        <v>40</v>
      </c>
      <c r="AN16" s="15">
        <v>2</v>
      </c>
      <c r="AO16" s="15">
        <v>3</v>
      </c>
      <c r="AP16" s="15">
        <v>7</v>
      </c>
      <c r="AQ16" s="15">
        <v>3</v>
      </c>
      <c r="AR16" t="s">
        <v>1312</v>
      </c>
    </row>
    <row r="17" spans="1:44" x14ac:dyDescent="0.25">
      <c r="A17" s="19">
        <v>16</v>
      </c>
      <c r="B17" s="19" t="s">
        <v>84</v>
      </c>
      <c r="C17" s="20" t="s">
        <v>85</v>
      </c>
      <c r="D17" s="22">
        <f>VLOOKUP(AR:AR,球员!A:F,6,FALSE)</f>
        <v>3</v>
      </c>
      <c r="E17" s="16" t="s">
        <v>86</v>
      </c>
      <c r="F17" s="16" t="s">
        <v>64</v>
      </c>
      <c r="G17" s="16" t="s">
        <v>87</v>
      </c>
      <c r="H17" s="15">
        <v>175</v>
      </c>
      <c r="I17" s="15">
        <v>71</v>
      </c>
      <c r="J17" s="15">
        <v>27</v>
      </c>
      <c r="K17" s="16" t="s">
        <v>53</v>
      </c>
      <c r="L17" s="21">
        <v>90</v>
      </c>
      <c r="M17" s="21">
        <v>24</v>
      </c>
      <c r="N17" s="21">
        <v>95</v>
      </c>
      <c r="O17" s="15">
        <v>88</v>
      </c>
      <c r="P17" s="15">
        <v>89</v>
      </c>
      <c r="Q17" s="15">
        <v>88</v>
      </c>
      <c r="R17" s="15">
        <v>90</v>
      </c>
      <c r="S17" s="15">
        <v>80</v>
      </c>
      <c r="T17" s="15">
        <v>78</v>
      </c>
      <c r="U17" s="15">
        <v>86</v>
      </c>
      <c r="V17" s="15">
        <v>61</v>
      </c>
      <c r="W17" s="15">
        <v>75</v>
      </c>
      <c r="X17" s="15">
        <v>85</v>
      </c>
      <c r="Y17" s="15">
        <v>92</v>
      </c>
      <c r="Z17" s="15">
        <v>95</v>
      </c>
      <c r="AA17" s="15">
        <v>78</v>
      </c>
      <c r="AB17" s="15">
        <v>68</v>
      </c>
      <c r="AC17" s="15">
        <v>69</v>
      </c>
      <c r="AD17" s="15">
        <v>90</v>
      </c>
      <c r="AE17" s="15">
        <v>84</v>
      </c>
      <c r="AF17" s="15">
        <v>50</v>
      </c>
      <c r="AG17" s="15">
        <v>51</v>
      </c>
      <c r="AH17" s="15">
        <v>82</v>
      </c>
      <c r="AI17" s="15">
        <v>40</v>
      </c>
      <c r="AJ17" s="15">
        <v>40</v>
      </c>
      <c r="AK17" s="15">
        <v>40</v>
      </c>
      <c r="AL17" s="15">
        <v>40</v>
      </c>
      <c r="AM17" s="15">
        <v>40</v>
      </c>
      <c r="AN17" s="15">
        <v>2</v>
      </c>
      <c r="AO17" s="15">
        <v>2</v>
      </c>
      <c r="AP17" s="15">
        <v>7</v>
      </c>
      <c r="AQ17" s="15">
        <v>2</v>
      </c>
      <c r="AR17" t="s">
        <v>1313</v>
      </c>
    </row>
    <row r="18" spans="1:44" x14ac:dyDescent="0.25">
      <c r="A18" s="19">
        <v>17</v>
      </c>
      <c r="B18" s="19" t="s">
        <v>142</v>
      </c>
      <c r="C18" s="20" t="s">
        <v>62</v>
      </c>
      <c r="D18" s="22">
        <f>VLOOKUP(AR:AR,球员!A:F,6,FALSE)</f>
        <v>3</v>
      </c>
      <c r="E18" s="16" t="s">
        <v>86</v>
      </c>
      <c r="F18" s="16" t="s">
        <v>64</v>
      </c>
      <c r="G18" s="16" t="s">
        <v>57</v>
      </c>
      <c r="H18" s="15">
        <v>191</v>
      </c>
      <c r="I18" s="15">
        <v>91</v>
      </c>
      <c r="J18" s="15">
        <v>27</v>
      </c>
      <c r="K18" s="16" t="s">
        <v>47</v>
      </c>
      <c r="L18" s="21">
        <v>90</v>
      </c>
      <c r="M18" s="21">
        <v>24</v>
      </c>
      <c r="N18" s="21">
        <v>94</v>
      </c>
      <c r="O18" s="15">
        <v>40</v>
      </c>
      <c r="P18" s="15">
        <v>68</v>
      </c>
      <c r="Q18" s="15">
        <v>65</v>
      </c>
      <c r="R18" s="15">
        <v>67</v>
      </c>
      <c r="S18" s="15">
        <v>69</v>
      </c>
      <c r="T18" s="15">
        <v>72</v>
      </c>
      <c r="U18" s="15">
        <v>43</v>
      </c>
      <c r="V18" s="15">
        <v>70</v>
      </c>
      <c r="W18" s="15">
        <v>65</v>
      </c>
      <c r="X18" s="15">
        <v>64</v>
      </c>
      <c r="Y18" s="15">
        <v>65</v>
      </c>
      <c r="Z18" s="15">
        <v>68</v>
      </c>
      <c r="AA18" s="15">
        <v>86</v>
      </c>
      <c r="AB18" s="15">
        <v>88</v>
      </c>
      <c r="AC18" s="15">
        <v>87</v>
      </c>
      <c r="AD18" s="15">
        <v>68</v>
      </c>
      <c r="AE18" s="15">
        <v>65</v>
      </c>
      <c r="AF18" s="15">
        <v>66</v>
      </c>
      <c r="AG18" s="15">
        <v>56</v>
      </c>
      <c r="AH18" s="15">
        <v>50</v>
      </c>
      <c r="AI18" s="15">
        <v>97</v>
      </c>
      <c r="AJ18" s="15">
        <v>95</v>
      </c>
      <c r="AK18" s="15">
        <v>94</v>
      </c>
      <c r="AL18" s="15">
        <v>97</v>
      </c>
      <c r="AM18" s="15">
        <v>94</v>
      </c>
      <c r="AN18" s="15">
        <v>2</v>
      </c>
      <c r="AO18" s="15">
        <v>2</v>
      </c>
      <c r="AP18" s="15">
        <v>6</v>
      </c>
      <c r="AQ18" s="15">
        <v>3</v>
      </c>
      <c r="AR18" t="s">
        <v>1314</v>
      </c>
    </row>
    <row r="19" spans="1:44" x14ac:dyDescent="0.25">
      <c r="A19" s="19">
        <v>18</v>
      </c>
      <c r="B19" s="19" t="s">
        <v>145</v>
      </c>
      <c r="C19" s="20" t="s">
        <v>70</v>
      </c>
      <c r="D19" s="22">
        <f>VLOOKUP(AR:AR,球员!A:F,6,FALSE)</f>
        <v>3</v>
      </c>
      <c r="E19" s="16" t="s">
        <v>55</v>
      </c>
      <c r="F19" s="16" t="s">
        <v>56</v>
      </c>
      <c r="G19" s="16" t="s">
        <v>80</v>
      </c>
      <c r="H19" s="15">
        <v>178</v>
      </c>
      <c r="I19" s="15">
        <v>73</v>
      </c>
      <c r="J19" s="15">
        <v>21</v>
      </c>
      <c r="K19" s="16" t="s">
        <v>47</v>
      </c>
      <c r="L19" s="21">
        <v>90</v>
      </c>
      <c r="M19" s="21">
        <v>38</v>
      </c>
      <c r="N19" s="21">
        <v>97</v>
      </c>
      <c r="O19" s="15">
        <v>88</v>
      </c>
      <c r="P19" s="15">
        <v>89</v>
      </c>
      <c r="Q19" s="15">
        <v>92</v>
      </c>
      <c r="R19" s="15">
        <v>89</v>
      </c>
      <c r="S19" s="15">
        <v>80</v>
      </c>
      <c r="T19" s="15">
        <v>68</v>
      </c>
      <c r="U19" s="15">
        <v>87</v>
      </c>
      <c r="V19" s="15">
        <v>75</v>
      </c>
      <c r="W19" s="15">
        <v>70</v>
      </c>
      <c r="X19" s="15">
        <v>75</v>
      </c>
      <c r="Y19" s="15">
        <v>96</v>
      </c>
      <c r="Z19" s="15">
        <v>97</v>
      </c>
      <c r="AA19" s="15">
        <v>80</v>
      </c>
      <c r="AB19" s="15">
        <v>85</v>
      </c>
      <c r="AC19" s="15">
        <v>69</v>
      </c>
      <c r="AD19" s="15">
        <v>87</v>
      </c>
      <c r="AE19" s="15">
        <v>82</v>
      </c>
      <c r="AF19" s="15">
        <v>60</v>
      </c>
      <c r="AG19" s="15">
        <v>55</v>
      </c>
      <c r="AH19" s="15">
        <v>58</v>
      </c>
      <c r="AI19" s="15">
        <v>40</v>
      </c>
      <c r="AJ19" s="15">
        <v>40</v>
      </c>
      <c r="AK19" s="15">
        <v>40</v>
      </c>
      <c r="AL19" s="15">
        <v>40</v>
      </c>
      <c r="AM19" s="15">
        <v>40</v>
      </c>
      <c r="AN19" s="15">
        <v>3</v>
      </c>
      <c r="AO19" s="15">
        <v>3</v>
      </c>
      <c r="AP19" s="15">
        <v>6</v>
      </c>
      <c r="AQ19" s="15">
        <v>2</v>
      </c>
      <c r="AR19" t="s">
        <v>1315</v>
      </c>
    </row>
    <row r="20" spans="1:44" x14ac:dyDescent="0.25">
      <c r="A20" s="15">
        <v>19</v>
      </c>
      <c r="B20" s="15" t="s">
        <v>66</v>
      </c>
      <c r="C20" s="16" t="s">
        <v>62</v>
      </c>
      <c r="D20" s="22" t="e">
        <f>VLOOKUP(AR:AR,球员!A:F,6,FALSE)</f>
        <v>#N/A</v>
      </c>
      <c r="E20" s="16" t="s">
        <v>1888</v>
      </c>
      <c r="F20" s="16" t="s">
        <v>273</v>
      </c>
      <c r="G20" s="16" t="s">
        <v>68</v>
      </c>
      <c r="H20" s="15">
        <v>193</v>
      </c>
      <c r="I20" s="15">
        <v>92</v>
      </c>
      <c r="J20" s="15">
        <v>33</v>
      </c>
      <c r="K20" s="16" t="s">
        <v>47</v>
      </c>
      <c r="L20" s="21">
        <v>89</v>
      </c>
      <c r="M20" s="21">
        <v>22</v>
      </c>
      <c r="N20" s="21">
        <v>93</v>
      </c>
      <c r="O20" s="15">
        <v>43</v>
      </c>
      <c r="P20" s="15">
        <v>68</v>
      </c>
      <c r="Q20" s="15">
        <v>57</v>
      </c>
      <c r="R20" s="15">
        <v>52</v>
      </c>
      <c r="S20" s="15">
        <v>66</v>
      </c>
      <c r="T20" s="15">
        <v>75</v>
      </c>
      <c r="U20" s="15">
        <v>41</v>
      </c>
      <c r="V20" s="15">
        <v>70</v>
      </c>
      <c r="W20" s="15">
        <v>61</v>
      </c>
      <c r="X20" s="15">
        <v>57</v>
      </c>
      <c r="Y20" s="15">
        <v>61</v>
      </c>
      <c r="Z20" s="15">
        <v>56</v>
      </c>
      <c r="AA20" s="15">
        <v>86</v>
      </c>
      <c r="AB20" s="15">
        <v>85</v>
      </c>
      <c r="AC20" s="15">
        <v>88</v>
      </c>
      <c r="AD20" s="15">
        <v>67</v>
      </c>
      <c r="AE20" s="15">
        <v>68</v>
      </c>
      <c r="AF20" s="15">
        <v>60</v>
      </c>
      <c r="AG20" s="15">
        <v>51</v>
      </c>
      <c r="AH20" s="15">
        <v>50</v>
      </c>
      <c r="AI20" s="15">
        <v>94</v>
      </c>
      <c r="AJ20" s="15">
        <v>91</v>
      </c>
      <c r="AK20" s="15">
        <v>93</v>
      </c>
      <c r="AL20" s="15">
        <v>97</v>
      </c>
      <c r="AM20" s="15">
        <v>96</v>
      </c>
      <c r="AN20" s="15">
        <v>2</v>
      </c>
      <c r="AO20" s="15">
        <v>3</v>
      </c>
      <c r="AP20" s="15">
        <v>7</v>
      </c>
      <c r="AQ20" s="15">
        <v>2</v>
      </c>
      <c r="AR20" t="s">
        <v>1316</v>
      </c>
    </row>
    <row r="21" spans="1:44" x14ac:dyDescent="0.25">
      <c r="A21" s="19">
        <v>20</v>
      </c>
      <c r="B21" s="19" t="s">
        <v>58</v>
      </c>
      <c r="C21" s="20" t="s">
        <v>2049</v>
      </c>
      <c r="D21" s="22">
        <f>VLOOKUP(AR:AR,球员!A:F,6,FALSE)</f>
        <v>3</v>
      </c>
      <c r="E21" s="16" t="s">
        <v>59</v>
      </c>
      <c r="F21" s="16" t="s">
        <v>51</v>
      </c>
      <c r="G21" s="16" t="s">
        <v>60</v>
      </c>
      <c r="H21" s="15">
        <v>172</v>
      </c>
      <c r="I21" s="15">
        <v>66</v>
      </c>
      <c r="J21" s="15">
        <v>34</v>
      </c>
      <c r="K21" s="16" t="s">
        <v>47</v>
      </c>
      <c r="L21" s="21">
        <v>89</v>
      </c>
      <c r="M21" s="21">
        <v>21</v>
      </c>
      <c r="N21" s="21">
        <v>94</v>
      </c>
      <c r="O21" s="15">
        <v>77</v>
      </c>
      <c r="P21" s="15">
        <v>92</v>
      </c>
      <c r="Q21" s="15">
        <v>89</v>
      </c>
      <c r="R21" s="15">
        <v>86</v>
      </c>
      <c r="S21" s="15">
        <v>94</v>
      </c>
      <c r="T21" s="15">
        <v>89</v>
      </c>
      <c r="U21" s="15">
        <v>75</v>
      </c>
      <c r="V21" s="15">
        <v>60</v>
      </c>
      <c r="W21" s="15">
        <v>79</v>
      </c>
      <c r="X21" s="15">
        <v>82</v>
      </c>
      <c r="Y21" s="15">
        <v>77</v>
      </c>
      <c r="Z21" s="15">
        <v>85</v>
      </c>
      <c r="AA21" s="15">
        <v>79</v>
      </c>
      <c r="AB21" s="15">
        <v>62</v>
      </c>
      <c r="AC21" s="15">
        <v>60</v>
      </c>
      <c r="AD21" s="15">
        <v>91</v>
      </c>
      <c r="AE21" s="15">
        <v>83</v>
      </c>
      <c r="AF21" s="15">
        <v>71</v>
      </c>
      <c r="AG21" s="15">
        <v>77</v>
      </c>
      <c r="AH21" s="15">
        <v>70</v>
      </c>
      <c r="AI21" s="15">
        <v>40</v>
      </c>
      <c r="AJ21" s="15">
        <v>40</v>
      </c>
      <c r="AK21" s="15">
        <v>40</v>
      </c>
      <c r="AL21" s="15">
        <v>40</v>
      </c>
      <c r="AM21" s="15">
        <v>40</v>
      </c>
      <c r="AN21" s="15">
        <v>2</v>
      </c>
      <c r="AO21" s="15">
        <v>3</v>
      </c>
      <c r="AP21" s="15">
        <v>7</v>
      </c>
      <c r="AQ21" s="15">
        <v>2</v>
      </c>
      <c r="AR21" t="s">
        <v>2051</v>
      </c>
    </row>
    <row r="22" spans="1:44" x14ac:dyDescent="0.25">
      <c r="A22" s="19">
        <v>21</v>
      </c>
      <c r="B22" s="19" t="s">
        <v>1971</v>
      </c>
      <c r="C22" s="20" t="s">
        <v>122</v>
      </c>
      <c r="D22" s="22">
        <f>VLOOKUP(AR:AR,球员!A:F,6,FALSE)</f>
        <v>3</v>
      </c>
      <c r="E22" s="16" t="s">
        <v>50</v>
      </c>
      <c r="F22" s="16" t="s">
        <v>51</v>
      </c>
      <c r="G22" s="16" t="s">
        <v>65</v>
      </c>
      <c r="H22" s="15">
        <v>189</v>
      </c>
      <c r="I22" s="15">
        <v>76</v>
      </c>
      <c r="J22" s="15">
        <v>31</v>
      </c>
      <c r="K22" s="16" t="s">
        <v>47</v>
      </c>
      <c r="L22" s="21">
        <v>89</v>
      </c>
      <c r="M22" s="21">
        <v>23</v>
      </c>
      <c r="N22" s="21">
        <v>94</v>
      </c>
      <c r="O22" s="15">
        <v>72</v>
      </c>
      <c r="P22" s="15">
        <v>86</v>
      </c>
      <c r="Q22" s="15">
        <v>81</v>
      </c>
      <c r="R22" s="15">
        <v>90</v>
      </c>
      <c r="S22" s="15">
        <v>92</v>
      </c>
      <c r="T22" s="15">
        <v>88</v>
      </c>
      <c r="U22" s="15">
        <v>62</v>
      </c>
      <c r="V22" s="15">
        <v>77</v>
      </c>
      <c r="W22" s="15">
        <v>66</v>
      </c>
      <c r="X22" s="15">
        <v>68</v>
      </c>
      <c r="Y22" s="15">
        <v>70</v>
      </c>
      <c r="Z22" s="15">
        <v>65</v>
      </c>
      <c r="AA22" s="15">
        <v>73</v>
      </c>
      <c r="AB22" s="15">
        <v>78</v>
      </c>
      <c r="AC22" s="15">
        <v>83</v>
      </c>
      <c r="AD22" s="15">
        <v>82</v>
      </c>
      <c r="AE22" s="15">
        <v>87</v>
      </c>
      <c r="AF22" s="15">
        <v>90</v>
      </c>
      <c r="AG22" s="15">
        <v>87</v>
      </c>
      <c r="AH22" s="15">
        <v>83</v>
      </c>
      <c r="AI22" s="15">
        <v>40</v>
      </c>
      <c r="AJ22" s="15">
        <v>40</v>
      </c>
      <c r="AK22" s="15">
        <v>40</v>
      </c>
      <c r="AL22" s="15">
        <v>40</v>
      </c>
      <c r="AM22" s="15">
        <v>40</v>
      </c>
      <c r="AN22" s="15">
        <v>2</v>
      </c>
      <c r="AO22" s="15">
        <v>2</v>
      </c>
      <c r="AP22" s="15">
        <v>7</v>
      </c>
      <c r="AQ22" s="15">
        <v>2</v>
      </c>
      <c r="AR22" t="s">
        <v>1972</v>
      </c>
    </row>
    <row r="23" spans="1:44" x14ac:dyDescent="0.25">
      <c r="A23" s="19">
        <v>22</v>
      </c>
      <c r="B23" s="19" t="s">
        <v>211</v>
      </c>
      <c r="C23" s="34" t="s">
        <v>43</v>
      </c>
      <c r="D23" s="22">
        <f>VLOOKUP(AR:AR,球员!A:F,6,FALSE)</f>
        <v>3</v>
      </c>
      <c r="E23" s="16" t="s">
        <v>83</v>
      </c>
      <c r="F23" s="16" t="s">
        <v>64</v>
      </c>
      <c r="G23" s="16" t="s">
        <v>96</v>
      </c>
      <c r="H23" s="15">
        <v>170</v>
      </c>
      <c r="I23" s="15">
        <v>69</v>
      </c>
      <c r="J23" s="15">
        <v>25</v>
      </c>
      <c r="K23" s="16" t="s">
        <v>47</v>
      </c>
      <c r="L23" s="21">
        <v>89</v>
      </c>
      <c r="M23" s="21">
        <v>29</v>
      </c>
      <c r="N23" s="21">
        <v>95</v>
      </c>
      <c r="O23" s="15">
        <v>88</v>
      </c>
      <c r="P23" s="15">
        <v>86</v>
      </c>
      <c r="Q23" s="15">
        <v>88</v>
      </c>
      <c r="R23" s="15">
        <v>93</v>
      </c>
      <c r="S23" s="15">
        <v>83</v>
      </c>
      <c r="T23" s="15">
        <v>78</v>
      </c>
      <c r="U23" s="15">
        <v>82</v>
      </c>
      <c r="V23" s="15">
        <v>60</v>
      </c>
      <c r="W23" s="15">
        <v>67</v>
      </c>
      <c r="X23" s="15">
        <v>75</v>
      </c>
      <c r="Y23" s="15">
        <v>93</v>
      </c>
      <c r="Z23" s="15">
        <v>96</v>
      </c>
      <c r="AA23" s="15">
        <v>77</v>
      </c>
      <c r="AB23" s="15">
        <v>65</v>
      </c>
      <c r="AC23" s="15">
        <v>65</v>
      </c>
      <c r="AD23" s="15">
        <v>92</v>
      </c>
      <c r="AE23" s="15">
        <v>82</v>
      </c>
      <c r="AF23" s="15">
        <v>57</v>
      </c>
      <c r="AG23" s="15">
        <v>59</v>
      </c>
      <c r="AH23" s="15">
        <v>58</v>
      </c>
      <c r="AI23" s="15">
        <v>40</v>
      </c>
      <c r="AJ23" s="15">
        <v>40</v>
      </c>
      <c r="AK23" s="15">
        <v>40</v>
      </c>
      <c r="AL23" s="15">
        <v>40</v>
      </c>
      <c r="AM23" s="15">
        <v>40</v>
      </c>
      <c r="AN23" s="15">
        <v>2</v>
      </c>
      <c r="AO23" s="15">
        <v>2</v>
      </c>
      <c r="AP23" s="15">
        <v>7</v>
      </c>
      <c r="AQ23" s="15">
        <v>2</v>
      </c>
      <c r="AR23" t="s">
        <v>1317</v>
      </c>
    </row>
    <row r="24" spans="1:44" x14ac:dyDescent="0.25">
      <c r="A24" s="19">
        <v>23</v>
      </c>
      <c r="B24" s="19" t="s">
        <v>141</v>
      </c>
      <c r="C24" s="34" t="s">
        <v>62</v>
      </c>
      <c r="D24" s="22">
        <f>VLOOKUP(AR:AR,球员!A:F,6,FALSE)</f>
        <v>3</v>
      </c>
      <c r="E24" s="16" t="s">
        <v>83</v>
      </c>
      <c r="F24" s="16" t="s">
        <v>64</v>
      </c>
      <c r="G24" s="16" t="s">
        <v>57</v>
      </c>
      <c r="H24" s="15">
        <v>188</v>
      </c>
      <c r="I24" s="15">
        <v>86</v>
      </c>
      <c r="J24" s="15">
        <v>26</v>
      </c>
      <c r="K24" s="16" t="s">
        <v>53</v>
      </c>
      <c r="L24" s="21">
        <v>89</v>
      </c>
      <c r="M24" s="21">
        <v>26</v>
      </c>
      <c r="N24" s="21">
        <v>94</v>
      </c>
      <c r="O24" s="15">
        <v>40</v>
      </c>
      <c r="P24" s="15">
        <v>72</v>
      </c>
      <c r="Q24" s="15">
        <v>71</v>
      </c>
      <c r="R24" s="15">
        <v>79</v>
      </c>
      <c r="S24" s="15">
        <v>74</v>
      </c>
      <c r="T24" s="15">
        <v>80</v>
      </c>
      <c r="U24" s="15">
        <v>44</v>
      </c>
      <c r="V24" s="15">
        <v>60</v>
      </c>
      <c r="W24" s="15">
        <v>60</v>
      </c>
      <c r="X24" s="15">
        <v>65</v>
      </c>
      <c r="Y24" s="15">
        <v>70</v>
      </c>
      <c r="Z24" s="15">
        <v>72</v>
      </c>
      <c r="AA24" s="15">
        <v>89</v>
      </c>
      <c r="AB24" s="15">
        <v>86</v>
      </c>
      <c r="AC24" s="15">
        <v>84</v>
      </c>
      <c r="AD24" s="15">
        <v>70</v>
      </c>
      <c r="AE24" s="15">
        <v>60</v>
      </c>
      <c r="AF24" s="15">
        <v>62</v>
      </c>
      <c r="AG24" s="15">
        <v>45</v>
      </c>
      <c r="AH24" s="15">
        <v>59</v>
      </c>
      <c r="AI24" s="15">
        <v>94</v>
      </c>
      <c r="AJ24" s="15">
        <v>95</v>
      </c>
      <c r="AK24" s="15">
        <v>97</v>
      </c>
      <c r="AL24" s="15">
        <v>96</v>
      </c>
      <c r="AM24" s="15">
        <v>93</v>
      </c>
      <c r="AN24" s="15">
        <v>2</v>
      </c>
      <c r="AO24" s="15">
        <v>2</v>
      </c>
      <c r="AP24" s="15">
        <v>7</v>
      </c>
      <c r="AQ24" s="15">
        <v>3</v>
      </c>
      <c r="AR24" t="s">
        <v>1318</v>
      </c>
    </row>
    <row r="25" spans="1:44" x14ac:dyDescent="0.25">
      <c r="A25" s="19">
        <v>24</v>
      </c>
      <c r="B25" s="19" t="s">
        <v>182</v>
      </c>
      <c r="C25" s="20" t="s">
        <v>43</v>
      </c>
      <c r="D25" s="22">
        <f>VLOOKUP(AR:AR,球员!A:F,6,FALSE)</f>
        <v>3</v>
      </c>
      <c r="E25" s="16" t="s">
        <v>86</v>
      </c>
      <c r="F25" s="16" t="s">
        <v>64</v>
      </c>
      <c r="G25" s="16" t="s">
        <v>144</v>
      </c>
      <c r="H25" s="15">
        <v>175</v>
      </c>
      <c r="I25" s="15">
        <v>69</v>
      </c>
      <c r="J25" s="15">
        <v>27</v>
      </c>
      <c r="K25" s="16" t="s">
        <v>47</v>
      </c>
      <c r="L25" s="21">
        <v>89</v>
      </c>
      <c r="M25" s="21">
        <v>25</v>
      </c>
      <c r="N25" s="21">
        <v>95</v>
      </c>
      <c r="O25" s="15">
        <v>86</v>
      </c>
      <c r="P25" s="15">
        <v>89</v>
      </c>
      <c r="Q25" s="15">
        <v>89</v>
      </c>
      <c r="R25" s="15">
        <v>90</v>
      </c>
      <c r="S25" s="15">
        <v>75</v>
      </c>
      <c r="T25" s="15">
        <v>72</v>
      </c>
      <c r="U25" s="15">
        <v>85</v>
      </c>
      <c r="V25" s="15">
        <v>74</v>
      </c>
      <c r="W25" s="15">
        <v>67</v>
      </c>
      <c r="X25" s="15">
        <v>73</v>
      </c>
      <c r="Y25" s="15">
        <v>94</v>
      </c>
      <c r="Z25" s="15">
        <v>95</v>
      </c>
      <c r="AA25" s="15">
        <v>81</v>
      </c>
      <c r="AB25" s="15">
        <v>80</v>
      </c>
      <c r="AC25" s="15">
        <v>70</v>
      </c>
      <c r="AD25" s="15">
        <v>84</v>
      </c>
      <c r="AE25" s="15">
        <v>85</v>
      </c>
      <c r="AF25" s="15">
        <v>50</v>
      </c>
      <c r="AG25" s="15">
        <v>55</v>
      </c>
      <c r="AH25" s="15">
        <v>86</v>
      </c>
      <c r="AI25" s="15">
        <v>40</v>
      </c>
      <c r="AJ25" s="15">
        <v>40</v>
      </c>
      <c r="AK25" s="15">
        <v>40</v>
      </c>
      <c r="AL25" s="15">
        <v>40</v>
      </c>
      <c r="AM25" s="15">
        <v>40</v>
      </c>
      <c r="AN25" s="15">
        <v>2</v>
      </c>
      <c r="AO25" s="15">
        <v>3</v>
      </c>
      <c r="AP25" s="15">
        <v>7</v>
      </c>
      <c r="AQ25" s="15">
        <v>3</v>
      </c>
      <c r="AR25" t="s">
        <v>1319</v>
      </c>
    </row>
    <row r="26" spans="1:44" x14ac:dyDescent="0.25">
      <c r="A26" s="15">
        <v>25</v>
      </c>
      <c r="B26" s="15" t="s">
        <v>112</v>
      </c>
      <c r="C26" s="16" t="s">
        <v>62</v>
      </c>
      <c r="D26" s="22" t="e">
        <f>VLOOKUP(AR:AR,球员!A:F,6,FALSE)</f>
        <v>#N/A</v>
      </c>
      <c r="E26" s="16" t="s">
        <v>50</v>
      </c>
      <c r="F26" s="16" t="s">
        <v>51</v>
      </c>
      <c r="G26" s="16" t="s">
        <v>68</v>
      </c>
      <c r="H26" s="15">
        <v>187</v>
      </c>
      <c r="I26" s="15">
        <v>85</v>
      </c>
      <c r="J26" s="15">
        <v>27</v>
      </c>
      <c r="K26" s="16" t="s">
        <v>47</v>
      </c>
      <c r="L26" s="21">
        <v>89</v>
      </c>
      <c r="M26" s="21">
        <v>25</v>
      </c>
      <c r="N26" s="21">
        <v>94</v>
      </c>
      <c r="O26" s="15">
        <v>43</v>
      </c>
      <c r="P26" s="15">
        <v>68</v>
      </c>
      <c r="Q26" s="15">
        <v>66</v>
      </c>
      <c r="R26" s="15">
        <v>69</v>
      </c>
      <c r="S26" s="15">
        <v>75</v>
      </c>
      <c r="T26" s="15">
        <v>77</v>
      </c>
      <c r="U26" s="15">
        <v>46</v>
      </c>
      <c r="V26" s="15">
        <v>61</v>
      </c>
      <c r="W26" s="15">
        <v>60</v>
      </c>
      <c r="X26" s="15">
        <v>63</v>
      </c>
      <c r="Y26" s="15">
        <v>65</v>
      </c>
      <c r="Z26" s="15">
        <v>63</v>
      </c>
      <c r="AA26" s="15">
        <v>85</v>
      </c>
      <c r="AB26" s="15">
        <v>85</v>
      </c>
      <c r="AC26" s="15">
        <v>82</v>
      </c>
      <c r="AD26" s="15">
        <v>68</v>
      </c>
      <c r="AE26" s="15">
        <v>68</v>
      </c>
      <c r="AF26" s="15">
        <v>57</v>
      </c>
      <c r="AG26" s="15">
        <v>53</v>
      </c>
      <c r="AH26" s="15">
        <v>52</v>
      </c>
      <c r="AI26" s="15">
        <v>96</v>
      </c>
      <c r="AJ26" s="15">
        <v>94</v>
      </c>
      <c r="AK26" s="15">
        <v>95</v>
      </c>
      <c r="AL26" s="15">
        <v>97</v>
      </c>
      <c r="AM26" s="15">
        <v>95</v>
      </c>
      <c r="AN26" s="15">
        <v>2</v>
      </c>
      <c r="AO26" s="15">
        <v>3</v>
      </c>
      <c r="AP26" s="15">
        <v>8</v>
      </c>
      <c r="AQ26" s="15">
        <v>3</v>
      </c>
      <c r="AR26" t="s">
        <v>1320</v>
      </c>
    </row>
    <row r="27" spans="1:44" x14ac:dyDescent="0.25">
      <c r="A27" s="19">
        <v>26</v>
      </c>
      <c r="B27" s="19" t="s">
        <v>115</v>
      </c>
      <c r="C27" s="20" t="s">
        <v>70</v>
      </c>
      <c r="D27" s="22">
        <f>VLOOKUP(AR:AR,球员!A:F,6,FALSE)</f>
        <v>3</v>
      </c>
      <c r="E27" s="16" t="s">
        <v>59</v>
      </c>
      <c r="F27" s="16" t="s">
        <v>51</v>
      </c>
      <c r="G27" s="16" t="s">
        <v>80</v>
      </c>
      <c r="H27" s="15">
        <v>185</v>
      </c>
      <c r="I27" s="15">
        <v>81</v>
      </c>
      <c r="J27" s="15">
        <v>32</v>
      </c>
      <c r="K27" s="16" t="s">
        <v>47</v>
      </c>
      <c r="L27" s="21">
        <v>88</v>
      </c>
      <c r="M27" s="21">
        <v>23</v>
      </c>
      <c r="N27" s="21">
        <v>93</v>
      </c>
      <c r="O27" s="15">
        <v>86</v>
      </c>
      <c r="P27" s="15">
        <v>92</v>
      </c>
      <c r="Q27" s="15">
        <v>86</v>
      </c>
      <c r="R27" s="15">
        <v>88</v>
      </c>
      <c r="S27" s="15">
        <v>87</v>
      </c>
      <c r="T27" s="15">
        <v>60</v>
      </c>
      <c r="U27" s="15">
        <v>87</v>
      </c>
      <c r="V27" s="15">
        <v>73</v>
      </c>
      <c r="W27" s="15">
        <v>68</v>
      </c>
      <c r="X27" s="15">
        <v>77</v>
      </c>
      <c r="Y27" s="15">
        <v>78</v>
      </c>
      <c r="Z27" s="15">
        <v>83</v>
      </c>
      <c r="AA27" s="15">
        <v>87</v>
      </c>
      <c r="AB27" s="15">
        <v>74</v>
      </c>
      <c r="AC27" s="15">
        <v>84</v>
      </c>
      <c r="AD27" s="15">
        <v>77</v>
      </c>
      <c r="AE27" s="15">
        <v>75</v>
      </c>
      <c r="AF27" s="15">
        <v>56</v>
      </c>
      <c r="AG27" s="15">
        <v>54</v>
      </c>
      <c r="AH27" s="15">
        <v>72</v>
      </c>
      <c r="AI27" s="15">
        <v>40</v>
      </c>
      <c r="AJ27" s="15">
        <v>40</v>
      </c>
      <c r="AK27" s="15">
        <v>40</v>
      </c>
      <c r="AL27" s="15">
        <v>40</v>
      </c>
      <c r="AM27" s="15">
        <v>40</v>
      </c>
      <c r="AN27" s="15">
        <v>2</v>
      </c>
      <c r="AO27" s="15">
        <v>2</v>
      </c>
      <c r="AP27" s="15">
        <v>6</v>
      </c>
      <c r="AQ27" s="15">
        <v>1</v>
      </c>
      <c r="AR27" t="s">
        <v>1321</v>
      </c>
    </row>
    <row r="28" spans="1:44" x14ac:dyDescent="0.25">
      <c r="A28" s="19">
        <v>27</v>
      </c>
      <c r="B28" s="19" t="s">
        <v>100</v>
      </c>
      <c r="C28" s="20" t="s">
        <v>82</v>
      </c>
      <c r="D28" s="22">
        <f>VLOOKUP(AR:AR,球员!A:F,6,FALSE)</f>
        <v>3</v>
      </c>
      <c r="E28" s="16" t="s">
        <v>83</v>
      </c>
      <c r="F28" s="16" t="s">
        <v>64</v>
      </c>
      <c r="G28" s="16" t="s">
        <v>65</v>
      </c>
      <c r="H28" s="15">
        <v>173</v>
      </c>
      <c r="I28" s="15">
        <v>67</v>
      </c>
      <c r="J28" s="15">
        <v>33</v>
      </c>
      <c r="K28" s="16" t="s">
        <v>53</v>
      </c>
      <c r="L28" s="21">
        <v>88</v>
      </c>
      <c r="M28" s="21">
        <v>23</v>
      </c>
      <c r="N28" s="21">
        <v>94</v>
      </c>
      <c r="O28" s="15">
        <v>87</v>
      </c>
      <c r="P28" s="15">
        <v>94</v>
      </c>
      <c r="Q28" s="15">
        <v>88</v>
      </c>
      <c r="R28" s="15">
        <v>91</v>
      </c>
      <c r="S28" s="15">
        <v>95</v>
      </c>
      <c r="T28" s="15">
        <v>86</v>
      </c>
      <c r="U28" s="15">
        <v>76</v>
      </c>
      <c r="V28" s="15">
        <v>64</v>
      </c>
      <c r="W28" s="15">
        <v>79</v>
      </c>
      <c r="X28" s="15">
        <v>85</v>
      </c>
      <c r="Y28" s="15">
        <v>70</v>
      </c>
      <c r="Z28" s="15">
        <v>75</v>
      </c>
      <c r="AA28" s="15">
        <v>74</v>
      </c>
      <c r="AB28" s="15">
        <v>70</v>
      </c>
      <c r="AC28" s="15">
        <v>65</v>
      </c>
      <c r="AD28" s="15">
        <v>94</v>
      </c>
      <c r="AE28" s="15">
        <v>80</v>
      </c>
      <c r="AF28" s="15">
        <v>62</v>
      </c>
      <c r="AG28" s="15">
        <v>59</v>
      </c>
      <c r="AH28" s="15">
        <v>62</v>
      </c>
      <c r="AI28" s="15">
        <v>40</v>
      </c>
      <c r="AJ28" s="15">
        <v>40</v>
      </c>
      <c r="AK28" s="15">
        <v>40</v>
      </c>
      <c r="AL28" s="15">
        <v>40</v>
      </c>
      <c r="AM28" s="15">
        <v>40</v>
      </c>
      <c r="AN28" s="15">
        <v>1</v>
      </c>
      <c r="AO28" s="15">
        <v>2</v>
      </c>
      <c r="AP28" s="15">
        <v>6</v>
      </c>
      <c r="AQ28" s="15">
        <v>2</v>
      </c>
      <c r="AR28" t="s">
        <v>1322</v>
      </c>
    </row>
    <row r="29" spans="1:44" x14ac:dyDescent="0.25">
      <c r="A29" s="15">
        <v>28</v>
      </c>
      <c r="B29" s="15" t="s">
        <v>91</v>
      </c>
      <c r="C29" s="16" t="s">
        <v>70</v>
      </c>
      <c r="D29" s="22" t="e">
        <f>VLOOKUP(AR:AR,球员!A:F,6,FALSE)</f>
        <v>#N/A</v>
      </c>
      <c r="E29" s="16" t="s">
        <v>55</v>
      </c>
      <c r="F29" s="16" t="s">
        <v>56</v>
      </c>
      <c r="G29" s="16" t="s">
        <v>71</v>
      </c>
      <c r="H29" s="15">
        <v>184</v>
      </c>
      <c r="I29" s="15">
        <v>71</v>
      </c>
      <c r="J29" s="15">
        <v>32</v>
      </c>
      <c r="K29" s="16" t="s">
        <v>47</v>
      </c>
      <c r="L29" s="21">
        <v>88</v>
      </c>
      <c r="M29" s="21">
        <v>23</v>
      </c>
      <c r="N29" s="21">
        <v>94</v>
      </c>
      <c r="O29" s="15">
        <v>91</v>
      </c>
      <c r="P29" s="15">
        <v>81</v>
      </c>
      <c r="Q29" s="15">
        <v>80</v>
      </c>
      <c r="R29" s="15">
        <v>78</v>
      </c>
      <c r="S29" s="15">
        <v>75</v>
      </c>
      <c r="T29" s="15">
        <v>73</v>
      </c>
      <c r="U29" s="15">
        <v>89</v>
      </c>
      <c r="V29" s="15">
        <v>90</v>
      </c>
      <c r="W29" s="15">
        <v>83</v>
      </c>
      <c r="X29" s="15">
        <v>82</v>
      </c>
      <c r="Y29" s="15">
        <v>82</v>
      </c>
      <c r="Z29" s="15">
        <v>80</v>
      </c>
      <c r="AA29" s="15">
        <v>87</v>
      </c>
      <c r="AB29" s="15">
        <v>87</v>
      </c>
      <c r="AC29" s="15">
        <v>80</v>
      </c>
      <c r="AD29" s="15">
        <v>72</v>
      </c>
      <c r="AE29" s="15">
        <v>84</v>
      </c>
      <c r="AF29" s="15">
        <v>56</v>
      </c>
      <c r="AG29" s="15">
        <v>55</v>
      </c>
      <c r="AH29" s="15">
        <v>75</v>
      </c>
      <c r="AI29" s="15">
        <v>40</v>
      </c>
      <c r="AJ29" s="15">
        <v>40</v>
      </c>
      <c r="AK29" s="15">
        <v>40</v>
      </c>
      <c r="AL29" s="15">
        <v>40</v>
      </c>
      <c r="AM29" s="15">
        <v>40</v>
      </c>
      <c r="AN29" s="15">
        <v>3</v>
      </c>
      <c r="AO29" s="15">
        <v>3</v>
      </c>
      <c r="AP29" s="15">
        <v>6</v>
      </c>
      <c r="AQ29" s="15">
        <v>3</v>
      </c>
      <c r="AR29" t="s">
        <v>1323</v>
      </c>
    </row>
    <row r="30" spans="1:44" x14ac:dyDescent="0.25">
      <c r="A30" s="19">
        <v>29</v>
      </c>
      <c r="B30" s="19" t="s">
        <v>72</v>
      </c>
      <c r="C30" s="20" t="s">
        <v>2049</v>
      </c>
      <c r="D30" s="22">
        <f>VLOOKUP(AR:AR,球员!A:F,6,FALSE)</f>
        <v>3</v>
      </c>
      <c r="E30" s="16" t="s">
        <v>59</v>
      </c>
      <c r="F30" s="16" t="s">
        <v>51</v>
      </c>
      <c r="G30" s="16" t="s">
        <v>68</v>
      </c>
      <c r="H30" s="15">
        <v>183</v>
      </c>
      <c r="I30" s="15">
        <v>76</v>
      </c>
      <c r="J30" s="15">
        <v>29</v>
      </c>
      <c r="K30" s="16" t="s">
        <v>47</v>
      </c>
      <c r="L30" s="21">
        <v>88</v>
      </c>
      <c r="M30" s="21">
        <v>24</v>
      </c>
      <c r="N30" s="21">
        <v>93</v>
      </c>
      <c r="O30" s="15">
        <v>75</v>
      </c>
      <c r="P30" s="15">
        <v>94</v>
      </c>
      <c r="Q30" s="15">
        <v>78</v>
      </c>
      <c r="R30" s="15">
        <v>82</v>
      </c>
      <c r="S30" s="15">
        <v>92</v>
      </c>
      <c r="T30" s="15">
        <v>91</v>
      </c>
      <c r="U30" s="15">
        <v>80</v>
      </c>
      <c r="V30" s="15">
        <v>65</v>
      </c>
      <c r="W30" s="15">
        <v>83</v>
      </c>
      <c r="X30" s="15">
        <v>85</v>
      </c>
      <c r="Y30" s="15">
        <v>72</v>
      </c>
      <c r="Z30" s="15">
        <v>76</v>
      </c>
      <c r="AA30" s="15">
        <v>87</v>
      </c>
      <c r="AB30" s="15">
        <v>64</v>
      </c>
      <c r="AC30" s="15">
        <v>80</v>
      </c>
      <c r="AD30" s="15">
        <v>78</v>
      </c>
      <c r="AE30" s="15">
        <v>82</v>
      </c>
      <c r="AF30" s="15">
        <v>74</v>
      </c>
      <c r="AG30" s="15">
        <v>72</v>
      </c>
      <c r="AH30" s="15">
        <v>74</v>
      </c>
      <c r="AI30" s="15">
        <v>40</v>
      </c>
      <c r="AJ30" s="15">
        <v>40</v>
      </c>
      <c r="AK30" s="15">
        <v>40</v>
      </c>
      <c r="AL30" s="15">
        <v>40</v>
      </c>
      <c r="AM30" s="15">
        <v>40</v>
      </c>
      <c r="AN30" s="15">
        <v>3</v>
      </c>
      <c r="AO30" s="15">
        <v>3</v>
      </c>
      <c r="AP30" s="15">
        <v>5</v>
      </c>
      <c r="AQ30" s="15">
        <v>1</v>
      </c>
      <c r="AR30" t="s">
        <v>2052</v>
      </c>
    </row>
    <row r="31" spans="1:44" x14ac:dyDescent="0.25">
      <c r="A31" s="15">
        <v>30</v>
      </c>
      <c r="B31" s="15" t="s">
        <v>106</v>
      </c>
      <c r="C31" s="16" t="s">
        <v>70</v>
      </c>
      <c r="D31" s="22" t="e">
        <f>VLOOKUP(AR:AR,球员!A:F,6,FALSE)</f>
        <v>#N/A</v>
      </c>
      <c r="E31" s="16" t="s">
        <v>107</v>
      </c>
      <c r="F31" s="16" t="s">
        <v>64</v>
      </c>
      <c r="G31" s="16" t="s">
        <v>108</v>
      </c>
      <c r="H31" s="15">
        <v>187</v>
      </c>
      <c r="I31" s="15">
        <v>80</v>
      </c>
      <c r="J31" s="15">
        <v>30</v>
      </c>
      <c r="K31" s="16" t="s">
        <v>47</v>
      </c>
      <c r="L31" s="21">
        <v>88</v>
      </c>
      <c r="M31" s="21">
        <v>24</v>
      </c>
      <c r="N31" s="21">
        <v>93</v>
      </c>
      <c r="O31" s="15">
        <v>90</v>
      </c>
      <c r="P31" s="15">
        <v>81</v>
      </c>
      <c r="Q31" s="15">
        <v>83</v>
      </c>
      <c r="R31" s="15">
        <v>82</v>
      </c>
      <c r="S31" s="15">
        <v>76</v>
      </c>
      <c r="T31" s="15">
        <v>76</v>
      </c>
      <c r="U31" s="15">
        <v>88</v>
      </c>
      <c r="V31" s="15">
        <v>80</v>
      </c>
      <c r="W31" s="15">
        <v>70</v>
      </c>
      <c r="X31" s="15">
        <v>83</v>
      </c>
      <c r="Y31" s="15">
        <v>96</v>
      </c>
      <c r="Z31" s="15">
        <v>94</v>
      </c>
      <c r="AA31" s="15">
        <v>83</v>
      </c>
      <c r="AB31" s="15">
        <v>80</v>
      </c>
      <c r="AC31" s="15">
        <v>75</v>
      </c>
      <c r="AD31" s="15">
        <v>72</v>
      </c>
      <c r="AE31" s="15">
        <v>79</v>
      </c>
      <c r="AF31" s="15">
        <v>50</v>
      </c>
      <c r="AG31" s="15">
        <v>51</v>
      </c>
      <c r="AH31" s="15">
        <v>55</v>
      </c>
      <c r="AI31" s="15">
        <v>40</v>
      </c>
      <c r="AJ31" s="15">
        <v>40</v>
      </c>
      <c r="AK31" s="15">
        <v>40</v>
      </c>
      <c r="AL31" s="15">
        <v>40</v>
      </c>
      <c r="AM31" s="15">
        <v>40</v>
      </c>
      <c r="AN31" s="15">
        <v>2</v>
      </c>
      <c r="AO31" s="15">
        <v>3</v>
      </c>
      <c r="AP31" s="15">
        <v>6</v>
      </c>
      <c r="AQ31" s="15">
        <v>3</v>
      </c>
      <c r="AR31" t="s">
        <v>1324</v>
      </c>
    </row>
    <row r="32" spans="1:44" x14ac:dyDescent="0.25">
      <c r="A32" s="19">
        <v>31</v>
      </c>
      <c r="B32" s="19" t="s">
        <v>127</v>
      </c>
      <c r="C32" s="20" t="s">
        <v>82</v>
      </c>
      <c r="D32" s="22">
        <f>VLOOKUP(AR:AR,球员!A:F,6,FALSE)</f>
        <v>3</v>
      </c>
      <c r="E32" s="16" t="s">
        <v>95</v>
      </c>
      <c r="F32" s="16" t="s">
        <v>64</v>
      </c>
      <c r="G32" s="16" t="s">
        <v>128</v>
      </c>
      <c r="H32" s="15">
        <v>180</v>
      </c>
      <c r="I32" s="15">
        <v>71</v>
      </c>
      <c r="J32" s="15">
        <v>27</v>
      </c>
      <c r="K32" s="16" t="s">
        <v>47</v>
      </c>
      <c r="L32" s="21">
        <v>88</v>
      </c>
      <c r="M32" s="21">
        <v>26</v>
      </c>
      <c r="N32" s="21">
        <v>94</v>
      </c>
      <c r="O32" s="15">
        <v>84</v>
      </c>
      <c r="P32" s="15">
        <v>91</v>
      </c>
      <c r="Q32" s="15">
        <v>85</v>
      </c>
      <c r="R32" s="15">
        <v>88</v>
      </c>
      <c r="S32" s="15">
        <v>90</v>
      </c>
      <c r="T32" s="15">
        <v>89</v>
      </c>
      <c r="U32" s="15">
        <v>80</v>
      </c>
      <c r="V32" s="15">
        <v>62</v>
      </c>
      <c r="W32" s="15">
        <v>87</v>
      </c>
      <c r="X32" s="15">
        <v>84</v>
      </c>
      <c r="Y32" s="15">
        <v>75</v>
      </c>
      <c r="Z32" s="15">
        <v>78</v>
      </c>
      <c r="AA32" s="15">
        <v>84</v>
      </c>
      <c r="AB32" s="15">
        <v>60</v>
      </c>
      <c r="AC32" s="15">
        <v>65</v>
      </c>
      <c r="AD32" s="15">
        <v>85</v>
      </c>
      <c r="AE32" s="15">
        <v>92</v>
      </c>
      <c r="AF32" s="15">
        <v>58</v>
      </c>
      <c r="AG32" s="15">
        <v>59</v>
      </c>
      <c r="AH32" s="15">
        <v>61</v>
      </c>
      <c r="AI32" s="15">
        <v>40</v>
      </c>
      <c r="AJ32" s="15">
        <v>40</v>
      </c>
      <c r="AK32" s="15">
        <v>40</v>
      </c>
      <c r="AL32" s="15">
        <v>40</v>
      </c>
      <c r="AM32" s="15">
        <v>40</v>
      </c>
      <c r="AN32" s="15">
        <v>2</v>
      </c>
      <c r="AO32" s="15">
        <v>3</v>
      </c>
      <c r="AP32" s="15">
        <v>7</v>
      </c>
      <c r="AQ32" s="15">
        <v>2</v>
      </c>
      <c r="AR32" t="s">
        <v>1325</v>
      </c>
    </row>
    <row r="33" spans="1:44" x14ac:dyDescent="0.25">
      <c r="A33" s="19">
        <v>32</v>
      </c>
      <c r="B33" s="19" t="s">
        <v>129</v>
      </c>
      <c r="C33" s="34" t="s">
        <v>2049</v>
      </c>
      <c r="D33" s="22">
        <f>VLOOKUP(AR:AR,球员!A:F,6,FALSE)</f>
        <v>3</v>
      </c>
      <c r="E33" s="16" t="s">
        <v>1888</v>
      </c>
      <c r="F33" s="16" t="s">
        <v>273</v>
      </c>
      <c r="G33" s="16" t="s">
        <v>65</v>
      </c>
      <c r="H33" s="15">
        <v>174</v>
      </c>
      <c r="I33" s="15">
        <v>70</v>
      </c>
      <c r="J33" s="15">
        <v>28</v>
      </c>
      <c r="K33" s="16" t="s">
        <v>47</v>
      </c>
      <c r="L33" s="21">
        <v>88</v>
      </c>
      <c r="M33" s="21">
        <v>24</v>
      </c>
      <c r="N33" s="21">
        <v>93</v>
      </c>
      <c r="O33" s="15">
        <v>78</v>
      </c>
      <c r="P33" s="15">
        <v>90</v>
      </c>
      <c r="Q33" s="15">
        <v>93</v>
      </c>
      <c r="R33" s="15">
        <v>90</v>
      </c>
      <c r="S33" s="15">
        <v>92</v>
      </c>
      <c r="T33" s="15">
        <v>87</v>
      </c>
      <c r="U33" s="15">
        <v>75</v>
      </c>
      <c r="V33" s="15">
        <v>61</v>
      </c>
      <c r="W33" s="15">
        <v>79</v>
      </c>
      <c r="X33" s="15">
        <v>89</v>
      </c>
      <c r="Y33" s="15">
        <v>72</v>
      </c>
      <c r="Z33" s="15">
        <v>80</v>
      </c>
      <c r="AA33" s="15">
        <v>77</v>
      </c>
      <c r="AB33" s="15">
        <v>75</v>
      </c>
      <c r="AC33" s="15">
        <v>63</v>
      </c>
      <c r="AD33" s="15">
        <v>89</v>
      </c>
      <c r="AE33" s="15">
        <v>79</v>
      </c>
      <c r="AF33" s="15">
        <v>58</v>
      </c>
      <c r="AG33" s="15">
        <v>67</v>
      </c>
      <c r="AH33" s="15">
        <v>65</v>
      </c>
      <c r="AI33" s="15">
        <v>40</v>
      </c>
      <c r="AJ33" s="15">
        <v>40</v>
      </c>
      <c r="AK33" s="15">
        <v>40</v>
      </c>
      <c r="AL33" s="15">
        <v>40</v>
      </c>
      <c r="AM33" s="15">
        <v>40</v>
      </c>
      <c r="AN33" s="15">
        <v>2</v>
      </c>
      <c r="AO33" s="15">
        <v>3</v>
      </c>
      <c r="AP33" s="15">
        <v>7</v>
      </c>
      <c r="AQ33" s="15">
        <v>1</v>
      </c>
      <c r="AR33" t="s">
        <v>2053</v>
      </c>
    </row>
    <row r="34" spans="1:44" x14ac:dyDescent="0.25">
      <c r="A34" s="19">
        <v>33</v>
      </c>
      <c r="B34" s="19" t="s">
        <v>179</v>
      </c>
      <c r="C34" s="20" t="s">
        <v>2049</v>
      </c>
      <c r="D34" s="22">
        <f>VLOOKUP(AR:AR,球员!A:F,6,FALSE)</f>
        <v>3</v>
      </c>
      <c r="E34" s="16" t="s">
        <v>63</v>
      </c>
      <c r="F34" s="16" t="s">
        <v>64</v>
      </c>
      <c r="G34" s="16" t="s">
        <v>80</v>
      </c>
      <c r="H34" s="15">
        <v>191</v>
      </c>
      <c r="I34" s="15">
        <v>84</v>
      </c>
      <c r="J34" s="15">
        <v>26</v>
      </c>
      <c r="K34" s="16" t="s">
        <v>47</v>
      </c>
      <c r="L34" s="21">
        <v>88</v>
      </c>
      <c r="M34" s="21">
        <v>27</v>
      </c>
      <c r="N34" s="21">
        <v>93</v>
      </c>
      <c r="O34" s="15">
        <v>82</v>
      </c>
      <c r="P34" s="15">
        <v>88</v>
      </c>
      <c r="Q34" s="15">
        <v>85</v>
      </c>
      <c r="R34" s="15">
        <v>80</v>
      </c>
      <c r="S34" s="15">
        <v>84</v>
      </c>
      <c r="T34" s="15">
        <v>88</v>
      </c>
      <c r="U34" s="15">
        <v>75</v>
      </c>
      <c r="V34" s="15">
        <v>76</v>
      </c>
      <c r="W34" s="15">
        <v>81</v>
      </c>
      <c r="X34" s="15">
        <v>84</v>
      </c>
      <c r="Y34" s="15">
        <v>80</v>
      </c>
      <c r="Z34" s="15">
        <v>73</v>
      </c>
      <c r="AA34" s="15">
        <v>88</v>
      </c>
      <c r="AB34" s="15">
        <v>81</v>
      </c>
      <c r="AC34" s="15">
        <v>88</v>
      </c>
      <c r="AD34" s="15">
        <v>71</v>
      </c>
      <c r="AE34" s="15">
        <v>85</v>
      </c>
      <c r="AF34" s="15">
        <v>66</v>
      </c>
      <c r="AG34" s="15">
        <v>69</v>
      </c>
      <c r="AH34" s="15">
        <v>80</v>
      </c>
      <c r="AI34" s="15">
        <v>40</v>
      </c>
      <c r="AJ34" s="15">
        <v>40</v>
      </c>
      <c r="AK34" s="15">
        <v>40</v>
      </c>
      <c r="AL34" s="15">
        <v>40</v>
      </c>
      <c r="AM34" s="15">
        <v>40</v>
      </c>
      <c r="AN34" s="15">
        <v>2</v>
      </c>
      <c r="AO34" s="15">
        <v>3</v>
      </c>
      <c r="AP34" s="15">
        <v>6</v>
      </c>
      <c r="AQ34" s="15">
        <v>2</v>
      </c>
      <c r="AR34" t="s">
        <v>2054</v>
      </c>
    </row>
    <row r="35" spans="1:44" x14ac:dyDescent="0.25">
      <c r="A35" s="19">
        <v>34</v>
      </c>
      <c r="B35" s="19" t="s">
        <v>113</v>
      </c>
      <c r="C35" s="20" t="s">
        <v>2049</v>
      </c>
      <c r="D35" s="22">
        <f>VLOOKUP(AR:AR,球员!A:F,6,FALSE)</f>
        <v>3</v>
      </c>
      <c r="E35" s="16" t="s">
        <v>74</v>
      </c>
      <c r="F35" s="16" t="s">
        <v>64</v>
      </c>
      <c r="G35" s="16" t="s">
        <v>80</v>
      </c>
      <c r="H35" s="15">
        <v>168</v>
      </c>
      <c r="I35" s="15">
        <v>68</v>
      </c>
      <c r="J35" s="15">
        <v>28</v>
      </c>
      <c r="K35" s="16" t="s">
        <v>47</v>
      </c>
      <c r="L35" s="21">
        <v>88</v>
      </c>
      <c r="M35" s="21">
        <v>24</v>
      </c>
      <c r="N35" s="21">
        <v>92</v>
      </c>
      <c r="O35" s="15">
        <v>73</v>
      </c>
      <c r="P35" s="15">
        <v>82</v>
      </c>
      <c r="Q35" s="15">
        <v>80</v>
      </c>
      <c r="R35" s="15">
        <v>84</v>
      </c>
      <c r="S35" s="15">
        <v>86</v>
      </c>
      <c r="T35" s="15">
        <v>82</v>
      </c>
      <c r="U35" s="15">
        <v>69</v>
      </c>
      <c r="V35" s="15">
        <v>64</v>
      </c>
      <c r="W35" s="15">
        <v>60</v>
      </c>
      <c r="X35" s="15">
        <v>64</v>
      </c>
      <c r="Y35" s="15">
        <v>80</v>
      </c>
      <c r="Z35" s="15">
        <v>85</v>
      </c>
      <c r="AA35" s="15">
        <v>73</v>
      </c>
      <c r="AB35" s="15">
        <v>80</v>
      </c>
      <c r="AC35" s="15">
        <v>78</v>
      </c>
      <c r="AD35" s="15">
        <v>93</v>
      </c>
      <c r="AE35" s="15">
        <v>96</v>
      </c>
      <c r="AF35" s="15">
        <v>94</v>
      </c>
      <c r="AG35" s="15">
        <v>93</v>
      </c>
      <c r="AH35" s="15">
        <v>92</v>
      </c>
      <c r="AI35" s="15">
        <v>40</v>
      </c>
      <c r="AJ35" s="15">
        <v>40</v>
      </c>
      <c r="AK35" s="15">
        <v>40</v>
      </c>
      <c r="AL35" s="15">
        <v>40</v>
      </c>
      <c r="AM35" s="15">
        <v>40</v>
      </c>
      <c r="AN35" s="15">
        <v>2</v>
      </c>
      <c r="AO35" s="15">
        <v>2</v>
      </c>
      <c r="AP35" s="15">
        <v>7</v>
      </c>
      <c r="AQ35" s="15">
        <v>3</v>
      </c>
      <c r="AR35" t="s">
        <v>2055</v>
      </c>
    </row>
    <row r="36" spans="1:44" x14ac:dyDescent="0.25">
      <c r="A36" s="19">
        <v>35</v>
      </c>
      <c r="B36" s="19" t="s">
        <v>143</v>
      </c>
      <c r="C36" s="20" t="s">
        <v>89</v>
      </c>
      <c r="D36" s="22">
        <f>VLOOKUP(AR:AR,球员!A:F,6,FALSE)</f>
        <v>3</v>
      </c>
      <c r="E36" s="16" t="s">
        <v>138</v>
      </c>
      <c r="F36" s="16" t="s">
        <v>45</v>
      </c>
      <c r="G36" s="16" t="s">
        <v>144</v>
      </c>
      <c r="H36" s="15">
        <v>195</v>
      </c>
      <c r="I36" s="15">
        <v>89</v>
      </c>
      <c r="J36" s="15">
        <v>28</v>
      </c>
      <c r="K36" s="16" t="s">
        <v>47</v>
      </c>
      <c r="L36" s="21">
        <v>88</v>
      </c>
      <c r="M36" s="21">
        <v>24</v>
      </c>
      <c r="N36" s="21">
        <v>93</v>
      </c>
      <c r="O36" s="15">
        <v>62</v>
      </c>
      <c r="P36" s="15">
        <v>74</v>
      </c>
      <c r="Q36" s="15">
        <v>73</v>
      </c>
      <c r="R36" s="15">
        <v>64</v>
      </c>
      <c r="S36" s="15">
        <v>75</v>
      </c>
      <c r="T36" s="15">
        <v>69</v>
      </c>
      <c r="U36" s="15">
        <v>63</v>
      </c>
      <c r="V36" s="15">
        <v>88</v>
      </c>
      <c r="W36" s="15">
        <v>60</v>
      </c>
      <c r="X36" s="15">
        <v>54</v>
      </c>
      <c r="Y36" s="15">
        <v>88</v>
      </c>
      <c r="Z36" s="15">
        <v>78</v>
      </c>
      <c r="AA36" s="15">
        <v>68</v>
      </c>
      <c r="AB36" s="15">
        <v>87</v>
      </c>
      <c r="AC36" s="15">
        <v>95</v>
      </c>
      <c r="AD36" s="15">
        <v>71</v>
      </c>
      <c r="AE36" s="15">
        <v>79</v>
      </c>
      <c r="AF36" s="15">
        <v>92</v>
      </c>
      <c r="AG36" s="15">
        <v>91</v>
      </c>
      <c r="AH36" s="15">
        <v>90</v>
      </c>
      <c r="AI36" s="15">
        <v>40</v>
      </c>
      <c r="AJ36" s="15">
        <v>40</v>
      </c>
      <c r="AK36" s="15">
        <v>40</v>
      </c>
      <c r="AL36" s="15">
        <v>40</v>
      </c>
      <c r="AM36" s="15">
        <v>40</v>
      </c>
      <c r="AN36" s="15">
        <v>2</v>
      </c>
      <c r="AO36" s="15">
        <v>2</v>
      </c>
      <c r="AP36" s="15">
        <v>6</v>
      </c>
      <c r="AQ36" s="15">
        <v>3</v>
      </c>
      <c r="AR36" t="s">
        <v>1326</v>
      </c>
    </row>
    <row r="37" spans="1:44" x14ac:dyDescent="0.25">
      <c r="A37" s="15">
        <v>36</v>
      </c>
      <c r="B37" s="15" t="s">
        <v>188</v>
      </c>
      <c r="C37" s="16" t="s">
        <v>85</v>
      </c>
      <c r="D37" s="22" t="e">
        <f>VLOOKUP(AR:AR,球员!A:F,6,FALSE)</f>
        <v>#N/A</v>
      </c>
      <c r="E37" s="16" t="s">
        <v>83</v>
      </c>
      <c r="F37" s="16" t="s">
        <v>64</v>
      </c>
      <c r="G37" s="16" t="s">
        <v>46</v>
      </c>
      <c r="H37" s="15">
        <v>173</v>
      </c>
      <c r="I37" s="15">
        <v>64</v>
      </c>
      <c r="J37" s="15">
        <v>25</v>
      </c>
      <c r="K37" s="16" t="s">
        <v>53</v>
      </c>
      <c r="L37" s="21">
        <v>88</v>
      </c>
      <c r="M37" s="21">
        <v>30</v>
      </c>
      <c r="N37" s="21">
        <v>95</v>
      </c>
      <c r="O37" s="15">
        <v>84</v>
      </c>
      <c r="P37" s="15">
        <v>92</v>
      </c>
      <c r="Q37" s="15">
        <v>93</v>
      </c>
      <c r="R37" s="15">
        <v>92</v>
      </c>
      <c r="S37" s="15">
        <v>86</v>
      </c>
      <c r="T37" s="15">
        <v>86</v>
      </c>
      <c r="U37" s="15">
        <v>80</v>
      </c>
      <c r="V37" s="15">
        <v>61</v>
      </c>
      <c r="W37" s="15">
        <v>72</v>
      </c>
      <c r="X37" s="15">
        <v>82</v>
      </c>
      <c r="Y37" s="15">
        <v>80</v>
      </c>
      <c r="Z37" s="15">
        <v>87</v>
      </c>
      <c r="AA37" s="15">
        <v>75</v>
      </c>
      <c r="AB37" s="15">
        <v>70</v>
      </c>
      <c r="AC37" s="15">
        <v>60</v>
      </c>
      <c r="AD37" s="15">
        <v>90</v>
      </c>
      <c r="AE37" s="15">
        <v>87</v>
      </c>
      <c r="AF37" s="15">
        <v>53</v>
      </c>
      <c r="AG37" s="15">
        <v>55</v>
      </c>
      <c r="AH37" s="15">
        <v>65</v>
      </c>
      <c r="AI37" s="15">
        <v>40</v>
      </c>
      <c r="AJ37" s="15">
        <v>40</v>
      </c>
      <c r="AK37" s="15">
        <v>40</v>
      </c>
      <c r="AL37" s="15">
        <v>40</v>
      </c>
      <c r="AM37" s="15">
        <v>40</v>
      </c>
      <c r="AN37" s="15">
        <v>1</v>
      </c>
      <c r="AO37" s="15">
        <v>2</v>
      </c>
      <c r="AP37" s="15">
        <v>7</v>
      </c>
      <c r="AQ37" s="15">
        <v>3</v>
      </c>
      <c r="AR37" t="s">
        <v>1327</v>
      </c>
    </row>
    <row r="38" spans="1:44" x14ac:dyDescent="0.25">
      <c r="A38" s="15">
        <v>37</v>
      </c>
      <c r="B38" s="15" t="s">
        <v>114</v>
      </c>
      <c r="C38" s="16" t="s">
        <v>62</v>
      </c>
      <c r="D38" s="22" t="e">
        <f>VLOOKUP(AR:AR,球员!A:F,6,FALSE)</f>
        <v>#N/A</v>
      </c>
      <c r="E38" s="16" t="s">
        <v>95</v>
      </c>
      <c r="F38" s="16" t="s">
        <v>64</v>
      </c>
      <c r="G38" s="16" t="s">
        <v>80</v>
      </c>
      <c r="H38" s="15">
        <v>188</v>
      </c>
      <c r="I38" s="15">
        <v>78</v>
      </c>
      <c r="J38" s="15">
        <v>33</v>
      </c>
      <c r="K38" s="16" t="s">
        <v>53</v>
      </c>
      <c r="L38" s="21">
        <v>87</v>
      </c>
      <c r="M38" s="21">
        <v>23</v>
      </c>
      <c r="N38" s="21">
        <v>90</v>
      </c>
      <c r="O38" s="15">
        <v>40</v>
      </c>
      <c r="P38" s="15">
        <v>61</v>
      </c>
      <c r="Q38" s="15">
        <v>44</v>
      </c>
      <c r="R38" s="15">
        <v>46</v>
      </c>
      <c r="S38" s="15">
        <v>61</v>
      </c>
      <c r="T38" s="15">
        <v>66</v>
      </c>
      <c r="U38" s="15">
        <v>40</v>
      </c>
      <c r="V38" s="15">
        <v>68</v>
      </c>
      <c r="W38" s="15">
        <v>61</v>
      </c>
      <c r="X38" s="15">
        <v>45</v>
      </c>
      <c r="Y38" s="15">
        <v>62</v>
      </c>
      <c r="Z38" s="15">
        <v>57</v>
      </c>
      <c r="AA38" s="15">
        <v>80</v>
      </c>
      <c r="AB38" s="15">
        <v>82</v>
      </c>
      <c r="AC38" s="15">
        <v>82</v>
      </c>
      <c r="AD38" s="15">
        <v>66</v>
      </c>
      <c r="AE38" s="15">
        <v>61</v>
      </c>
      <c r="AF38" s="15">
        <v>47</v>
      </c>
      <c r="AG38" s="15">
        <v>49</v>
      </c>
      <c r="AH38" s="15">
        <v>52</v>
      </c>
      <c r="AI38" s="15">
        <v>93</v>
      </c>
      <c r="AJ38" s="15">
        <v>91</v>
      </c>
      <c r="AK38" s="15">
        <v>81</v>
      </c>
      <c r="AL38" s="15">
        <v>98</v>
      </c>
      <c r="AM38" s="15">
        <v>97</v>
      </c>
      <c r="AN38" s="15">
        <v>1</v>
      </c>
      <c r="AO38" s="15">
        <v>1</v>
      </c>
      <c r="AP38" s="15">
        <v>6</v>
      </c>
      <c r="AQ38" s="15">
        <v>2</v>
      </c>
      <c r="AR38" t="s">
        <v>1328</v>
      </c>
    </row>
    <row r="39" spans="1:44" x14ac:dyDescent="0.25">
      <c r="A39" s="15">
        <v>38</v>
      </c>
      <c r="B39" s="15" t="s">
        <v>98</v>
      </c>
      <c r="C39" s="16" t="s">
        <v>89</v>
      </c>
      <c r="D39" s="22" t="e">
        <f>VLOOKUP(AR:AR,球员!A:F,6,FALSE)</f>
        <v>#N/A</v>
      </c>
      <c r="E39" s="16" t="s">
        <v>44</v>
      </c>
      <c r="F39" s="16" t="s">
        <v>45</v>
      </c>
      <c r="G39" s="16" t="s">
        <v>99</v>
      </c>
      <c r="H39" s="15">
        <v>187</v>
      </c>
      <c r="I39" s="15">
        <v>85</v>
      </c>
      <c r="J39" s="15">
        <v>35</v>
      </c>
      <c r="K39" s="16" t="s">
        <v>53</v>
      </c>
      <c r="L39" s="21">
        <v>87</v>
      </c>
      <c r="M39" s="21">
        <v>21</v>
      </c>
      <c r="N39" s="21">
        <v>92</v>
      </c>
      <c r="O39" s="15">
        <v>63</v>
      </c>
      <c r="P39" s="15">
        <v>71</v>
      </c>
      <c r="Q39" s="15">
        <v>72</v>
      </c>
      <c r="R39" s="15">
        <v>69</v>
      </c>
      <c r="S39" s="15">
        <v>74</v>
      </c>
      <c r="T39" s="15">
        <v>75</v>
      </c>
      <c r="U39" s="15">
        <v>62</v>
      </c>
      <c r="V39" s="15">
        <v>85</v>
      </c>
      <c r="W39" s="15">
        <v>60</v>
      </c>
      <c r="X39" s="15">
        <v>68</v>
      </c>
      <c r="Y39" s="15">
        <v>80</v>
      </c>
      <c r="Z39" s="15">
        <v>73</v>
      </c>
      <c r="AA39" s="15">
        <v>79</v>
      </c>
      <c r="AB39" s="15">
        <v>87</v>
      </c>
      <c r="AC39" s="15">
        <v>91</v>
      </c>
      <c r="AD39" s="15">
        <v>64</v>
      </c>
      <c r="AE39" s="15">
        <v>84</v>
      </c>
      <c r="AF39" s="15">
        <v>92</v>
      </c>
      <c r="AG39" s="15">
        <v>95</v>
      </c>
      <c r="AH39" s="15">
        <v>87</v>
      </c>
      <c r="AI39" s="15">
        <v>40</v>
      </c>
      <c r="AJ39" s="15">
        <v>40</v>
      </c>
      <c r="AK39" s="15">
        <v>40</v>
      </c>
      <c r="AL39" s="15">
        <v>40</v>
      </c>
      <c r="AM39" s="15">
        <v>40</v>
      </c>
      <c r="AN39" s="15">
        <v>2</v>
      </c>
      <c r="AO39" s="15">
        <v>2</v>
      </c>
      <c r="AP39" s="15">
        <v>6</v>
      </c>
      <c r="AQ39" s="15">
        <v>2</v>
      </c>
      <c r="AR39" t="s">
        <v>1329</v>
      </c>
    </row>
    <row r="40" spans="1:44" x14ac:dyDescent="0.25">
      <c r="A40" s="19">
        <v>39</v>
      </c>
      <c r="B40" s="19" t="s">
        <v>147</v>
      </c>
      <c r="C40" s="20" t="s">
        <v>62</v>
      </c>
      <c r="D40" s="22">
        <f>VLOOKUP(AR:AR,球员!A:F,6,FALSE)</f>
        <v>2</v>
      </c>
      <c r="E40" s="16" t="s">
        <v>140</v>
      </c>
      <c r="F40" s="16" t="s">
        <v>45</v>
      </c>
      <c r="G40" s="16" t="s">
        <v>93</v>
      </c>
      <c r="H40" s="15">
        <v>193</v>
      </c>
      <c r="I40" s="15">
        <v>89</v>
      </c>
      <c r="J40" s="15">
        <v>35</v>
      </c>
      <c r="K40" s="16" t="s">
        <v>47</v>
      </c>
      <c r="L40" s="21">
        <v>87</v>
      </c>
      <c r="M40" s="21">
        <v>21</v>
      </c>
      <c r="N40" s="21">
        <v>92</v>
      </c>
      <c r="O40" s="15">
        <v>43</v>
      </c>
      <c r="P40" s="15">
        <v>60</v>
      </c>
      <c r="Q40" s="15">
        <v>55</v>
      </c>
      <c r="R40" s="15">
        <v>62</v>
      </c>
      <c r="S40" s="15">
        <v>60</v>
      </c>
      <c r="T40" s="15">
        <v>64</v>
      </c>
      <c r="U40" s="15">
        <v>43</v>
      </c>
      <c r="V40" s="15">
        <v>70</v>
      </c>
      <c r="W40" s="15">
        <v>60</v>
      </c>
      <c r="X40" s="15">
        <v>41</v>
      </c>
      <c r="Y40" s="15">
        <v>63</v>
      </c>
      <c r="Z40" s="15">
        <v>57</v>
      </c>
      <c r="AA40" s="15">
        <v>85</v>
      </c>
      <c r="AB40" s="15">
        <v>88</v>
      </c>
      <c r="AC40" s="15">
        <v>83</v>
      </c>
      <c r="AD40" s="15">
        <v>55</v>
      </c>
      <c r="AE40" s="15">
        <v>65</v>
      </c>
      <c r="AF40" s="15">
        <v>47</v>
      </c>
      <c r="AG40" s="15">
        <v>45</v>
      </c>
      <c r="AH40" s="15">
        <v>47</v>
      </c>
      <c r="AI40" s="15">
        <v>94</v>
      </c>
      <c r="AJ40" s="15">
        <v>92</v>
      </c>
      <c r="AK40" s="15">
        <v>90</v>
      </c>
      <c r="AL40" s="15">
        <v>93</v>
      </c>
      <c r="AM40" s="15">
        <v>93</v>
      </c>
      <c r="AN40" s="15">
        <v>2</v>
      </c>
      <c r="AO40" s="15">
        <v>2</v>
      </c>
      <c r="AP40" s="15">
        <v>6</v>
      </c>
      <c r="AQ40" s="15">
        <v>3</v>
      </c>
      <c r="AR40" t="s">
        <v>1330</v>
      </c>
    </row>
    <row r="41" spans="1:44" x14ac:dyDescent="0.25">
      <c r="A41" s="19">
        <v>40</v>
      </c>
      <c r="B41" s="19" t="s">
        <v>116</v>
      </c>
      <c r="C41" s="20" t="s">
        <v>89</v>
      </c>
      <c r="D41" s="22">
        <f>VLOOKUP(AR:AR,球员!A:F,6,FALSE)</f>
        <v>3</v>
      </c>
      <c r="E41" s="16" t="s">
        <v>140</v>
      </c>
      <c r="F41" s="16" t="s">
        <v>45</v>
      </c>
      <c r="G41" s="16" t="s">
        <v>71</v>
      </c>
      <c r="H41" s="15">
        <v>187</v>
      </c>
      <c r="I41" s="15">
        <v>78</v>
      </c>
      <c r="J41" s="15">
        <v>33</v>
      </c>
      <c r="K41" s="16" t="s">
        <v>47</v>
      </c>
      <c r="L41" s="21">
        <v>87</v>
      </c>
      <c r="M41" s="21">
        <v>23</v>
      </c>
      <c r="N41" s="21">
        <v>93</v>
      </c>
      <c r="O41" s="15">
        <v>64</v>
      </c>
      <c r="P41" s="15">
        <v>70</v>
      </c>
      <c r="Q41" s="15">
        <v>67</v>
      </c>
      <c r="R41" s="15">
        <v>78</v>
      </c>
      <c r="S41" s="15">
        <v>76</v>
      </c>
      <c r="T41" s="15">
        <v>75</v>
      </c>
      <c r="U41" s="15">
        <v>64</v>
      </c>
      <c r="V41" s="15">
        <v>94</v>
      </c>
      <c r="W41" s="15">
        <v>65</v>
      </c>
      <c r="X41" s="15">
        <v>63</v>
      </c>
      <c r="Y41" s="15">
        <v>72</v>
      </c>
      <c r="Z41" s="15">
        <v>68</v>
      </c>
      <c r="AA41" s="15">
        <v>77</v>
      </c>
      <c r="AB41" s="15">
        <v>85</v>
      </c>
      <c r="AC41" s="15">
        <v>88</v>
      </c>
      <c r="AD41" s="15">
        <v>66</v>
      </c>
      <c r="AE41" s="15">
        <v>85</v>
      </c>
      <c r="AF41" s="15">
        <v>93</v>
      </c>
      <c r="AG41" s="15">
        <v>90</v>
      </c>
      <c r="AH41" s="15">
        <v>96</v>
      </c>
      <c r="AI41" s="15">
        <v>40</v>
      </c>
      <c r="AJ41" s="15">
        <v>40</v>
      </c>
      <c r="AK41" s="15">
        <v>40</v>
      </c>
      <c r="AL41" s="15">
        <v>40</v>
      </c>
      <c r="AM41" s="15">
        <v>40</v>
      </c>
      <c r="AN41" s="15">
        <v>1</v>
      </c>
      <c r="AO41" s="15">
        <v>1</v>
      </c>
      <c r="AP41" s="15">
        <v>7</v>
      </c>
      <c r="AQ41" s="15">
        <v>2</v>
      </c>
      <c r="AR41" t="s">
        <v>1331</v>
      </c>
    </row>
    <row r="42" spans="1:44" x14ac:dyDescent="0.25">
      <c r="A42" s="19">
        <v>41</v>
      </c>
      <c r="B42" s="19" t="s">
        <v>104</v>
      </c>
      <c r="C42" s="20" t="s">
        <v>85</v>
      </c>
      <c r="D42" s="22">
        <f>VLOOKUP(AR:AR,球员!A:F,6,FALSE)</f>
        <v>2</v>
      </c>
      <c r="E42" s="16" t="s">
        <v>59</v>
      </c>
      <c r="F42" s="16" t="s">
        <v>51</v>
      </c>
      <c r="G42" s="16" t="s">
        <v>105</v>
      </c>
      <c r="H42" s="15">
        <v>185</v>
      </c>
      <c r="I42" s="15">
        <v>82</v>
      </c>
      <c r="J42" s="15">
        <v>30</v>
      </c>
      <c r="K42" s="16" t="s">
        <v>53</v>
      </c>
      <c r="L42" s="21">
        <v>87</v>
      </c>
      <c r="M42" s="21">
        <v>25</v>
      </c>
      <c r="N42" s="21">
        <v>93</v>
      </c>
      <c r="O42" s="15">
        <v>81</v>
      </c>
      <c r="P42" s="15">
        <v>86</v>
      </c>
      <c r="Q42" s="15">
        <v>88</v>
      </c>
      <c r="R42" s="15">
        <v>83</v>
      </c>
      <c r="S42" s="15">
        <v>82</v>
      </c>
      <c r="T42" s="15">
        <v>77</v>
      </c>
      <c r="U42" s="15">
        <v>82</v>
      </c>
      <c r="V42" s="15">
        <v>78</v>
      </c>
      <c r="W42" s="15">
        <v>79</v>
      </c>
      <c r="X42" s="15">
        <v>81</v>
      </c>
      <c r="Y42" s="15">
        <v>90</v>
      </c>
      <c r="Z42" s="15">
        <v>88</v>
      </c>
      <c r="AA42" s="15">
        <v>91</v>
      </c>
      <c r="AB42" s="15">
        <v>83</v>
      </c>
      <c r="AC42" s="15">
        <v>82</v>
      </c>
      <c r="AD42" s="15">
        <v>83</v>
      </c>
      <c r="AE42" s="15">
        <v>75</v>
      </c>
      <c r="AF42" s="15">
        <v>51</v>
      </c>
      <c r="AG42" s="15">
        <v>53</v>
      </c>
      <c r="AH42" s="15">
        <v>57</v>
      </c>
      <c r="AI42" s="15">
        <v>40</v>
      </c>
      <c r="AJ42" s="15">
        <v>40</v>
      </c>
      <c r="AK42" s="15">
        <v>40</v>
      </c>
      <c r="AL42" s="15">
        <v>40</v>
      </c>
      <c r="AM42" s="15">
        <v>40</v>
      </c>
      <c r="AN42" s="15">
        <v>1</v>
      </c>
      <c r="AO42" s="15">
        <v>1</v>
      </c>
      <c r="AP42" s="15">
        <v>5</v>
      </c>
      <c r="AQ42" s="15">
        <v>1</v>
      </c>
      <c r="AR42" t="s">
        <v>1332</v>
      </c>
    </row>
    <row r="43" spans="1:44" x14ac:dyDescent="0.25">
      <c r="A43" s="19">
        <v>42</v>
      </c>
      <c r="B43" s="19" t="s">
        <v>155</v>
      </c>
      <c r="C43" s="20" t="s">
        <v>2049</v>
      </c>
      <c r="D43" s="22">
        <f>VLOOKUP(AR:AR,球员!A:F,6,FALSE)</f>
        <v>2</v>
      </c>
      <c r="E43" s="16" t="s">
        <v>50</v>
      </c>
      <c r="F43" s="16" t="s">
        <v>51</v>
      </c>
      <c r="G43" s="16" t="s">
        <v>60</v>
      </c>
      <c r="H43" s="15">
        <v>184</v>
      </c>
      <c r="I43" s="15">
        <v>78</v>
      </c>
      <c r="J43" s="15">
        <v>31</v>
      </c>
      <c r="K43" s="16" t="s">
        <v>47</v>
      </c>
      <c r="L43" s="21">
        <v>87</v>
      </c>
      <c r="M43" s="21">
        <v>24</v>
      </c>
      <c r="N43" s="21">
        <v>92</v>
      </c>
      <c r="O43" s="15">
        <v>81</v>
      </c>
      <c r="P43" s="15">
        <v>87</v>
      </c>
      <c r="Q43" s="15">
        <v>82</v>
      </c>
      <c r="R43" s="15">
        <v>80</v>
      </c>
      <c r="S43" s="15">
        <v>90</v>
      </c>
      <c r="T43" s="15">
        <v>92</v>
      </c>
      <c r="U43" s="15">
        <v>79</v>
      </c>
      <c r="V43" s="15">
        <v>68</v>
      </c>
      <c r="W43" s="15">
        <v>85</v>
      </c>
      <c r="X43" s="15">
        <v>88</v>
      </c>
      <c r="Y43" s="15">
        <v>73</v>
      </c>
      <c r="Z43" s="15">
        <v>70</v>
      </c>
      <c r="AA43" s="15">
        <v>84</v>
      </c>
      <c r="AB43" s="15">
        <v>66</v>
      </c>
      <c r="AC43" s="15">
        <v>73</v>
      </c>
      <c r="AD43" s="15">
        <v>82</v>
      </c>
      <c r="AE43" s="15">
        <v>84</v>
      </c>
      <c r="AF43" s="15">
        <v>69</v>
      </c>
      <c r="AG43" s="15">
        <v>74</v>
      </c>
      <c r="AH43" s="15">
        <v>73</v>
      </c>
      <c r="AI43" s="15">
        <v>40</v>
      </c>
      <c r="AJ43" s="15">
        <v>40</v>
      </c>
      <c r="AK43" s="15">
        <v>40</v>
      </c>
      <c r="AL43" s="15">
        <v>40</v>
      </c>
      <c r="AM43" s="15">
        <v>40</v>
      </c>
      <c r="AN43" s="15">
        <v>2</v>
      </c>
      <c r="AO43" s="15">
        <v>3</v>
      </c>
      <c r="AP43" s="15">
        <v>6</v>
      </c>
      <c r="AQ43" s="15">
        <v>3</v>
      </c>
      <c r="AR43" t="s">
        <v>2056</v>
      </c>
    </row>
    <row r="44" spans="1:44" x14ac:dyDescent="0.25">
      <c r="A44" s="19">
        <v>43</v>
      </c>
      <c r="B44" s="19" t="s">
        <v>157</v>
      </c>
      <c r="C44" s="20" t="s">
        <v>122</v>
      </c>
      <c r="D44" s="22">
        <f>VLOOKUP(AR:AR,球员!A:F,6,FALSE)</f>
        <v>3</v>
      </c>
      <c r="E44" s="16" t="s">
        <v>44</v>
      </c>
      <c r="F44" s="16" t="s">
        <v>45</v>
      </c>
      <c r="G44" s="16" t="s">
        <v>158</v>
      </c>
      <c r="H44" s="15">
        <v>178</v>
      </c>
      <c r="I44" s="15">
        <v>72</v>
      </c>
      <c r="J44" s="15">
        <v>29</v>
      </c>
      <c r="K44" s="16" t="s">
        <v>47</v>
      </c>
      <c r="L44" s="21">
        <v>87</v>
      </c>
      <c r="M44" s="21">
        <v>24</v>
      </c>
      <c r="N44" s="21">
        <v>93</v>
      </c>
      <c r="O44" s="15">
        <v>68</v>
      </c>
      <c r="P44" s="15">
        <v>88</v>
      </c>
      <c r="Q44" s="15">
        <v>85</v>
      </c>
      <c r="R44" s="15">
        <v>79</v>
      </c>
      <c r="S44" s="15">
        <v>90</v>
      </c>
      <c r="T44" s="15">
        <v>86</v>
      </c>
      <c r="U44" s="15">
        <v>65</v>
      </c>
      <c r="V44" s="15">
        <v>65</v>
      </c>
      <c r="W44" s="15">
        <v>91</v>
      </c>
      <c r="X44" s="15">
        <v>86</v>
      </c>
      <c r="Y44" s="15">
        <v>73</v>
      </c>
      <c r="Z44" s="15">
        <v>74</v>
      </c>
      <c r="AA44" s="15">
        <v>79</v>
      </c>
      <c r="AB44" s="15">
        <v>68</v>
      </c>
      <c r="AC44" s="15">
        <v>68</v>
      </c>
      <c r="AD44" s="15">
        <v>83</v>
      </c>
      <c r="AE44" s="15">
        <v>81</v>
      </c>
      <c r="AF44" s="15">
        <v>78</v>
      </c>
      <c r="AG44" s="15">
        <v>76</v>
      </c>
      <c r="AH44" s="15">
        <v>74</v>
      </c>
      <c r="AI44" s="15">
        <v>40</v>
      </c>
      <c r="AJ44" s="15">
        <v>40</v>
      </c>
      <c r="AK44" s="15">
        <v>40</v>
      </c>
      <c r="AL44" s="15">
        <v>40</v>
      </c>
      <c r="AM44" s="15">
        <v>40</v>
      </c>
      <c r="AN44" s="15">
        <v>3</v>
      </c>
      <c r="AO44" s="15">
        <v>3</v>
      </c>
      <c r="AP44" s="15">
        <v>5</v>
      </c>
      <c r="AQ44" s="15">
        <v>2</v>
      </c>
      <c r="AR44" t="s">
        <v>1333</v>
      </c>
    </row>
    <row r="45" spans="1:44" x14ac:dyDescent="0.25">
      <c r="A45" s="19">
        <v>44</v>
      </c>
      <c r="B45" s="19" t="s">
        <v>206</v>
      </c>
      <c r="C45" s="20" t="s">
        <v>103</v>
      </c>
      <c r="D45" s="22">
        <f>VLOOKUP(AR:AR,球员!A:F,6,FALSE)</f>
        <v>2</v>
      </c>
      <c r="E45" s="16" t="s">
        <v>50</v>
      </c>
      <c r="F45" s="16" t="s">
        <v>51</v>
      </c>
      <c r="G45" s="16" t="s">
        <v>65</v>
      </c>
      <c r="H45" s="15">
        <v>170</v>
      </c>
      <c r="I45" s="15">
        <v>68</v>
      </c>
      <c r="J45" s="15">
        <v>30</v>
      </c>
      <c r="K45" s="16" t="s">
        <v>53</v>
      </c>
      <c r="L45" s="21">
        <v>87</v>
      </c>
      <c r="M45" s="21">
        <v>25</v>
      </c>
      <c r="N45" s="21">
        <v>92</v>
      </c>
      <c r="O45" s="15">
        <v>82</v>
      </c>
      <c r="P45" s="15">
        <v>84</v>
      </c>
      <c r="Q45" s="15">
        <v>80</v>
      </c>
      <c r="R45" s="15">
        <v>83</v>
      </c>
      <c r="S45" s="15">
        <v>82</v>
      </c>
      <c r="T45" s="15">
        <v>77</v>
      </c>
      <c r="U45" s="15">
        <v>73</v>
      </c>
      <c r="V45" s="15">
        <v>70</v>
      </c>
      <c r="W45" s="15">
        <v>67</v>
      </c>
      <c r="X45" s="15">
        <v>77</v>
      </c>
      <c r="Y45" s="15">
        <v>92</v>
      </c>
      <c r="Z45" s="15">
        <v>90</v>
      </c>
      <c r="AA45" s="15">
        <v>70</v>
      </c>
      <c r="AB45" s="15">
        <v>74</v>
      </c>
      <c r="AC45" s="15">
        <v>67</v>
      </c>
      <c r="AD45" s="15">
        <v>78</v>
      </c>
      <c r="AE45" s="15">
        <v>87</v>
      </c>
      <c r="AF45" s="15">
        <v>77</v>
      </c>
      <c r="AG45" s="15">
        <v>82</v>
      </c>
      <c r="AH45" s="15">
        <v>78</v>
      </c>
      <c r="AI45" s="15">
        <v>40</v>
      </c>
      <c r="AJ45" s="15">
        <v>40</v>
      </c>
      <c r="AK45" s="15">
        <v>40</v>
      </c>
      <c r="AL45" s="15">
        <v>40</v>
      </c>
      <c r="AM45" s="15">
        <v>40</v>
      </c>
      <c r="AN45" s="15">
        <v>1</v>
      </c>
      <c r="AO45" s="15">
        <v>1</v>
      </c>
      <c r="AP45" s="15">
        <v>6</v>
      </c>
      <c r="AQ45" s="15">
        <v>1</v>
      </c>
      <c r="AR45" t="s">
        <v>1334</v>
      </c>
    </row>
    <row r="46" spans="1:44" x14ac:dyDescent="0.25">
      <c r="A46" s="19">
        <v>45</v>
      </c>
      <c r="B46" s="19" t="s">
        <v>166</v>
      </c>
      <c r="C46" s="20" t="s">
        <v>70</v>
      </c>
      <c r="D46" s="22">
        <f>VLOOKUP(AR:AR,球员!A:F,6,FALSE)</f>
        <v>2</v>
      </c>
      <c r="E46" s="16" t="s">
        <v>107</v>
      </c>
      <c r="F46" s="16" t="s">
        <v>64</v>
      </c>
      <c r="G46" s="16" t="s">
        <v>80</v>
      </c>
      <c r="H46" s="15">
        <v>176</v>
      </c>
      <c r="I46" s="15">
        <v>77</v>
      </c>
      <c r="J46" s="15">
        <v>28</v>
      </c>
      <c r="K46" s="16" t="s">
        <v>47</v>
      </c>
      <c r="L46" s="21">
        <v>87</v>
      </c>
      <c r="M46" s="21">
        <v>25</v>
      </c>
      <c r="N46" s="21">
        <v>92</v>
      </c>
      <c r="O46" s="15">
        <v>86</v>
      </c>
      <c r="P46" s="15">
        <v>87</v>
      </c>
      <c r="Q46" s="15">
        <v>85</v>
      </c>
      <c r="R46" s="15">
        <v>87</v>
      </c>
      <c r="S46" s="15">
        <v>79</v>
      </c>
      <c r="T46" s="15">
        <v>68</v>
      </c>
      <c r="U46" s="15">
        <v>87</v>
      </c>
      <c r="V46" s="15">
        <v>74</v>
      </c>
      <c r="W46" s="15">
        <v>72</v>
      </c>
      <c r="X46" s="15">
        <v>76</v>
      </c>
      <c r="Y46" s="15">
        <v>86</v>
      </c>
      <c r="Z46" s="15">
        <v>83</v>
      </c>
      <c r="AA46" s="15">
        <v>85</v>
      </c>
      <c r="AB46" s="15">
        <v>75</v>
      </c>
      <c r="AC46" s="15">
        <v>74</v>
      </c>
      <c r="AD46" s="15">
        <v>85</v>
      </c>
      <c r="AE46" s="15">
        <v>79</v>
      </c>
      <c r="AF46" s="15">
        <v>46</v>
      </c>
      <c r="AG46" s="15">
        <v>49</v>
      </c>
      <c r="AH46" s="15">
        <v>70</v>
      </c>
      <c r="AI46" s="15">
        <v>40</v>
      </c>
      <c r="AJ46" s="15">
        <v>40</v>
      </c>
      <c r="AK46" s="15">
        <v>40</v>
      </c>
      <c r="AL46" s="15">
        <v>40</v>
      </c>
      <c r="AM46" s="15">
        <v>40</v>
      </c>
      <c r="AN46" s="15">
        <v>2</v>
      </c>
      <c r="AO46" s="15">
        <v>3</v>
      </c>
      <c r="AP46" s="15">
        <v>5</v>
      </c>
      <c r="AQ46" s="15">
        <v>2</v>
      </c>
      <c r="AR46" t="s">
        <v>1335</v>
      </c>
    </row>
    <row r="47" spans="1:44" x14ac:dyDescent="0.25">
      <c r="A47" s="19">
        <v>46</v>
      </c>
      <c r="B47" s="19" t="s">
        <v>109</v>
      </c>
      <c r="C47" s="20" t="s">
        <v>43</v>
      </c>
      <c r="D47" s="22">
        <f>VLOOKUP(AR:AR,球员!A:F,6,FALSE)</f>
        <v>3</v>
      </c>
      <c r="E47" s="16" t="s">
        <v>1888</v>
      </c>
      <c r="F47" s="16" t="s">
        <v>273</v>
      </c>
      <c r="G47" s="16" t="s">
        <v>57</v>
      </c>
      <c r="H47" s="15">
        <v>172</v>
      </c>
      <c r="I47" s="15">
        <v>68</v>
      </c>
      <c r="J47" s="15">
        <v>27</v>
      </c>
      <c r="K47" s="16" t="s">
        <v>47</v>
      </c>
      <c r="L47" s="21">
        <v>87</v>
      </c>
      <c r="M47" s="21">
        <v>27</v>
      </c>
      <c r="N47" s="21">
        <v>94</v>
      </c>
      <c r="O47" s="15">
        <v>84</v>
      </c>
      <c r="P47" s="15">
        <v>93</v>
      </c>
      <c r="Q47" s="15">
        <v>91</v>
      </c>
      <c r="R47" s="15">
        <v>92</v>
      </c>
      <c r="S47" s="15">
        <v>88</v>
      </c>
      <c r="T47" s="15">
        <v>82</v>
      </c>
      <c r="U47" s="15">
        <v>77</v>
      </c>
      <c r="V47" s="15">
        <v>65</v>
      </c>
      <c r="W47" s="15">
        <v>85</v>
      </c>
      <c r="X47" s="15">
        <v>87</v>
      </c>
      <c r="Y47" s="15">
        <v>80</v>
      </c>
      <c r="Z47" s="15">
        <v>85</v>
      </c>
      <c r="AA47" s="15">
        <v>83</v>
      </c>
      <c r="AB47" s="15">
        <v>68</v>
      </c>
      <c r="AC47" s="15">
        <v>63</v>
      </c>
      <c r="AD47" s="15">
        <v>92</v>
      </c>
      <c r="AE47" s="15">
        <v>80</v>
      </c>
      <c r="AF47" s="15">
        <v>50</v>
      </c>
      <c r="AG47" s="15">
        <v>53</v>
      </c>
      <c r="AH47" s="15">
        <v>60</v>
      </c>
      <c r="AI47" s="15">
        <v>40</v>
      </c>
      <c r="AJ47" s="15">
        <v>40</v>
      </c>
      <c r="AK47" s="15">
        <v>40</v>
      </c>
      <c r="AL47" s="15">
        <v>40</v>
      </c>
      <c r="AM47" s="15">
        <v>40</v>
      </c>
      <c r="AN47" s="15">
        <v>2</v>
      </c>
      <c r="AO47" s="15">
        <v>3</v>
      </c>
      <c r="AP47" s="15">
        <v>5</v>
      </c>
      <c r="AQ47" s="15">
        <v>2</v>
      </c>
      <c r="AR47" t="s">
        <v>1336</v>
      </c>
    </row>
    <row r="48" spans="1:44" x14ac:dyDescent="0.25">
      <c r="A48" s="19">
        <v>47</v>
      </c>
      <c r="B48" s="19" t="s">
        <v>177</v>
      </c>
      <c r="C48" s="34" t="s">
        <v>89</v>
      </c>
      <c r="D48" s="22">
        <f>VLOOKUP(AR:AR,球员!A:F,6,FALSE)</f>
        <v>3</v>
      </c>
      <c r="E48" s="16" t="s">
        <v>59</v>
      </c>
      <c r="F48" s="16" t="s">
        <v>51</v>
      </c>
      <c r="G48" s="16" t="s">
        <v>80</v>
      </c>
      <c r="H48" s="15">
        <v>191</v>
      </c>
      <c r="I48" s="15">
        <v>81</v>
      </c>
      <c r="J48" s="15">
        <v>26</v>
      </c>
      <c r="K48" s="16" t="s">
        <v>47</v>
      </c>
      <c r="L48" s="21">
        <v>87</v>
      </c>
      <c r="M48" s="21">
        <v>27</v>
      </c>
      <c r="N48" s="21">
        <v>93</v>
      </c>
      <c r="O48" s="15">
        <v>58</v>
      </c>
      <c r="P48" s="15">
        <v>80</v>
      </c>
      <c r="Q48" s="15">
        <v>69</v>
      </c>
      <c r="R48" s="15">
        <v>70</v>
      </c>
      <c r="S48" s="15">
        <v>77</v>
      </c>
      <c r="T48" s="15">
        <v>82</v>
      </c>
      <c r="U48" s="15">
        <v>57</v>
      </c>
      <c r="V48" s="15">
        <v>87</v>
      </c>
      <c r="W48" s="15">
        <v>60</v>
      </c>
      <c r="X48" s="15">
        <v>63</v>
      </c>
      <c r="Y48" s="15">
        <v>86</v>
      </c>
      <c r="Z48" s="15">
        <v>81</v>
      </c>
      <c r="AA48" s="15">
        <v>74</v>
      </c>
      <c r="AB48" s="15">
        <v>87</v>
      </c>
      <c r="AC48" s="15">
        <v>90</v>
      </c>
      <c r="AD48" s="15">
        <v>75</v>
      </c>
      <c r="AE48" s="15">
        <v>83</v>
      </c>
      <c r="AF48" s="15">
        <v>88</v>
      </c>
      <c r="AG48" s="15">
        <v>87</v>
      </c>
      <c r="AH48" s="15">
        <v>84</v>
      </c>
      <c r="AI48" s="15">
        <v>40</v>
      </c>
      <c r="AJ48" s="15">
        <v>40</v>
      </c>
      <c r="AK48" s="15">
        <v>40</v>
      </c>
      <c r="AL48" s="15">
        <v>40</v>
      </c>
      <c r="AM48" s="15">
        <v>40</v>
      </c>
      <c r="AN48" s="15">
        <v>1</v>
      </c>
      <c r="AO48" s="15">
        <v>2</v>
      </c>
      <c r="AP48" s="15">
        <v>5</v>
      </c>
      <c r="AQ48" s="15">
        <v>1</v>
      </c>
      <c r="AR48" t="s">
        <v>1337</v>
      </c>
    </row>
    <row r="49" spans="1:44" x14ac:dyDescent="0.25">
      <c r="A49" s="19">
        <v>48</v>
      </c>
      <c r="B49" s="19" t="s">
        <v>133</v>
      </c>
      <c r="C49" s="20" t="s">
        <v>62</v>
      </c>
      <c r="D49" s="22">
        <f>VLOOKUP(AR:AR,球员!A:F,6,FALSE)</f>
        <v>3</v>
      </c>
      <c r="E49" s="16" t="s">
        <v>59</v>
      </c>
      <c r="F49" s="16" t="s">
        <v>51</v>
      </c>
      <c r="G49" s="16" t="s">
        <v>75</v>
      </c>
      <c r="H49" s="15">
        <v>199</v>
      </c>
      <c r="I49" s="15">
        <v>96</v>
      </c>
      <c r="J49" s="15">
        <v>27</v>
      </c>
      <c r="K49" s="16" t="s">
        <v>53</v>
      </c>
      <c r="L49" s="21">
        <v>87</v>
      </c>
      <c r="M49" s="21">
        <v>27</v>
      </c>
      <c r="N49" s="21">
        <v>92</v>
      </c>
      <c r="O49" s="15">
        <v>40</v>
      </c>
      <c r="P49" s="15">
        <v>60</v>
      </c>
      <c r="Q49" s="15">
        <v>43</v>
      </c>
      <c r="R49" s="15">
        <v>46</v>
      </c>
      <c r="S49" s="15">
        <v>60</v>
      </c>
      <c r="T49" s="15">
        <v>62</v>
      </c>
      <c r="U49" s="15">
        <v>44</v>
      </c>
      <c r="V49" s="15">
        <v>70</v>
      </c>
      <c r="W49" s="15">
        <v>60</v>
      </c>
      <c r="X49" s="15">
        <v>49</v>
      </c>
      <c r="Y49" s="15">
        <v>62</v>
      </c>
      <c r="Z49" s="15">
        <v>61</v>
      </c>
      <c r="AA49" s="15">
        <v>76</v>
      </c>
      <c r="AB49" s="15">
        <v>83</v>
      </c>
      <c r="AC49" s="15">
        <v>88</v>
      </c>
      <c r="AD49" s="15">
        <v>70</v>
      </c>
      <c r="AE49" s="15">
        <v>60</v>
      </c>
      <c r="AF49" s="15">
        <v>65</v>
      </c>
      <c r="AG49" s="15">
        <v>57</v>
      </c>
      <c r="AH49" s="15">
        <v>47</v>
      </c>
      <c r="AI49" s="15">
        <v>91</v>
      </c>
      <c r="AJ49" s="15">
        <v>89</v>
      </c>
      <c r="AK49" s="15">
        <v>90</v>
      </c>
      <c r="AL49" s="15">
        <v>95</v>
      </c>
      <c r="AM49" s="15">
        <v>95</v>
      </c>
      <c r="AN49" s="15">
        <v>2</v>
      </c>
      <c r="AO49" s="15">
        <v>2</v>
      </c>
      <c r="AP49" s="15">
        <v>5</v>
      </c>
      <c r="AQ49" s="15">
        <v>1</v>
      </c>
      <c r="AR49" t="s">
        <v>1338</v>
      </c>
    </row>
    <row r="50" spans="1:44" x14ac:dyDescent="0.25">
      <c r="A50" s="19">
        <v>49</v>
      </c>
      <c r="B50" s="19" t="s">
        <v>110</v>
      </c>
      <c r="C50" s="20" t="s">
        <v>82</v>
      </c>
      <c r="D50" s="22">
        <f>VLOOKUP(AR:AR,球员!A:F,6,FALSE)</f>
        <v>2</v>
      </c>
      <c r="E50" s="16" t="s">
        <v>67</v>
      </c>
      <c r="F50" s="16" t="s">
        <v>67</v>
      </c>
      <c r="G50" s="16" t="s">
        <v>68</v>
      </c>
      <c r="H50" s="15">
        <v>180</v>
      </c>
      <c r="I50" s="15">
        <v>71</v>
      </c>
      <c r="J50" s="15">
        <v>30</v>
      </c>
      <c r="K50" s="16" t="s">
        <v>47</v>
      </c>
      <c r="L50" s="21">
        <v>87</v>
      </c>
      <c r="M50" s="21">
        <v>25</v>
      </c>
      <c r="N50" s="21">
        <v>93</v>
      </c>
      <c r="O50" s="15">
        <v>83</v>
      </c>
      <c r="P50" s="15">
        <v>88</v>
      </c>
      <c r="Q50" s="15">
        <v>89</v>
      </c>
      <c r="R50" s="15">
        <v>85</v>
      </c>
      <c r="S50" s="15">
        <v>84</v>
      </c>
      <c r="T50" s="15">
        <v>82</v>
      </c>
      <c r="U50" s="15">
        <v>83</v>
      </c>
      <c r="V50" s="15">
        <v>63</v>
      </c>
      <c r="W50" s="15">
        <v>86</v>
      </c>
      <c r="X50" s="15">
        <v>86</v>
      </c>
      <c r="Y50" s="15">
        <v>87</v>
      </c>
      <c r="Z50" s="15">
        <v>84</v>
      </c>
      <c r="AA50" s="15">
        <v>88</v>
      </c>
      <c r="AB50" s="15">
        <v>76</v>
      </c>
      <c r="AC50" s="15">
        <v>69</v>
      </c>
      <c r="AD50" s="15">
        <v>81</v>
      </c>
      <c r="AE50" s="15">
        <v>80</v>
      </c>
      <c r="AF50" s="15">
        <v>53</v>
      </c>
      <c r="AG50" s="15">
        <v>53</v>
      </c>
      <c r="AH50" s="15">
        <v>57</v>
      </c>
      <c r="AI50" s="15">
        <v>40</v>
      </c>
      <c r="AJ50" s="15">
        <v>40</v>
      </c>
      <c r="AK50" s="15">
        <v>40</v>
      </c>
      <c r="AL50" s="15">
        <v>40</v>
      </c>
      <c r="AM50" s="15">
        <v>40</v>
      </c>
      <c r="AN50" s="15">
        <v>3</v>
      </c>
      <c r="AO50" s="15">
        <v>4</v>
      </c>
      <c r="AP50" s="15">
        <v>7</v>
      </c>
      <c r="AQ50" s="15">
        <v>1</v>
      </c>
      <c r="AR50" t="s">
        <v>1339</v>
      </c>
    </row>
    <row r="51" spans="1:44" x14ac:dyDescent="0.25">
      <c r="A51" s="19">
        <v>50</v>
      </c>
      <c r="B51" s="19" t="s">
        <v>213</v>
      </c>
      <c r="C51" s="20" t="s">
        <v>2049</v>
      </c>
      <c r="D51" s="22">
        <f>VLOOKUP(AR:AR,球员!A:F,6,FALSE)</f>
        <v>3</v>
      </c>
      <c r="E51" s="16" t="s">
        <v>55</v>
      </c>
      <c r="F51" s="16" t="s">
        <v>56</v>
      </c>
      <c r="G51" s="16" t="s">
        <v>99</v>
      </c>
      <c r="H51" s="15">
        <v>165</v>
      </c>
      <c r="I51" s="15">
        <v>60</v>
      </c>
      <c r="J51" s="15">
        <v>27</v>
      </c>
      <c r="K51" s="16" t="s">
        <v>47</v>
      </c>
      <c r="L51" s="21">
        <v>87</v>
      </c>
      <c r="M51" s="21">
        <v>27</v>
      </c>
      <c r="N51" s="21">
        <v>94</v>
      </c>
      <c r="O51" s="15">
        <v>63</v>
      </c>
      <c r="P51" s="15">
        <v>89</v>
      </c>
      <c r="Q51" s="15">
        <v>90</v>
      </c>
      <c r="R51" s="15">
        <v>94</v>
      </c>
      <c r="S51" s="15">
        <v>91</v>
      </c>
      <c r="T51" s="15">
        <v>89</v>
      </c>
      <c r="U51" s="15">
        <v>57</v>
      </c>
      <c r="V51" s="15">
        <v>50</v>
      </c>
      <c r="W51" s="15">
        <v>70</v>
      </c>
      <c r="X51" s="15">
        <v>79</v>
      </c>
      <c r="Y51" s="15">
        <v>74</v>
      </c>
      <c r="Z51" s="15">
        <v>83</v>
      </c>
      <c r="AA51" s="15">
        <v>77</v>
      </c>
      <c r="AB51" s="15">
        <v>60</v>
      </c>
      <c r="AC51" s="15">
        <v>71</v>
      </c>
      <c r="AD51" s="15">
        <v>87</v>
      </c>
      <c r="AE51" s="15">
        <v>82</v>
      </c>
      <c r="AF51" s="15">
        <v>77</v>
      </c>
      <c r="AG51" s="15">
        <v>83</v>
      </c>
      <c r="AH51" s="15">
        <v>75</v>
      </c>
      <c r="AI51" s="15">
        <v>40</v>
      </c>
      <c r="AJ51" s="15">
        <v>40</v>
      </c>
      <c r="AK51" s="15">
        <v>40</v>
      </c>
      <c r="AL51" s="15">
        <v>40</v>
      </c>
      <c r="AM51" s="15">
        <v>40</v>
      </c>
      <c r="AN51" s="15">
        <v>2</v>
      </c>
      <c r="AO51" s="15">
        <v>3</v>
      </c>
      <c r="AP51" s="15">
        <v>6</v>
      </c>
      <c r="AQ51" s="15">
        <v>1</v>
      </c>
      <c r="AR51" t="s">
        <v>2057</v>
      </c>
    </row>
    <row r="52" spans="1:44" x14ac:dyDescent="0.25">
      <c r="A52" s="19">
        <v>51</v>
      </c>
      <c r="B52" s="19" t="s">
        <v>111</v>
      </c>
      <c r="C52" s="20" t="s">
        <v>49</v>
      </c>
      <c r="D52" s="22">
        <f>VLOOKUP(AR:AR,球员!A:F,6,FALSE)</f>
        <v>3</v>
      </c>
      <c r="E52" s="16" t="s">
        <v>44</v>
      </c>
      <c r="F52" s="16" t="s">
        <v>45</v>
      </c>
      <c r="G52" s="16" t="s">
        <v>52</v>
      </c>
      <c r="H52" s="15">
        <v>177</v>
      </c>
      <c r="I52" s="15">
        <v>75</v>
      </c>
      <c r="J52" s="15">
        <v>26</v>
      </c>
      <c r="K52" s="16" t="s">
        <v>53</v>
      </c>
      <c r="L52" s="21">
        <v>87</v>
      </c>
      <c r="M52" s="21">
        <v>27</v>
      </c>
      <c r="N52" s="21">
        <v>94</v>
      </c>
      <c r="O52" s="15">
        <v>85</v>
      </c>
      <c r="P52" s="15">
        <v>89</v>
      </c>
      <c r="Q52" s="15">
        <v>88</v>
      </c>
      <c r="R52" s="15">
        <v>89</v>
      </c>
      <c r="S52" s="15">
        <v>84</v>
      </c>
      <c r="T52" s="15">
        <v>81</v>
      </c>
      <c r="U52" s="15">
        <v>85</v>
      </c>
      <c r="V52" s="15">
        <v>65</v>
      </c>
      <c r="W52" s="15">
        <v>86</v>
      </c>
      <c r="X52" s="15">
        <v>88</v>
      </c>
      <c r="Y52" s="15">
        <v>80</v>
      </c>
      <c r="Z52" s="15">
        <v>86</v>
      </c>
      <c r="AA52" s="15">
        <v>85</v>
      </c>
      <c r="AB52" s="15">
        <v>68</v>
      </c>
      <c r="AC52" s="15">
        <v>66</v>
      </c>
      <c r="AD52" s="15">
        <v>91</v>
      </c>
      <c r="AE52" s="15">
        <v>79</v>
      </c>
      <c r="AF52" s="15">
        <v>49</v>
      </c>
      <c r="AG52" s="15">
        <v>52</v>
      </c>
      <c r="AH52" s="15">
        <v>62</v>
      </c>
      <c r="AI52" s="15">
        <v>40</v>
      </c>
      <c r="AJ52" s="15">
        <v>40</v>
      </c>
      <c r="AK52" s="15">
        <v>40</v>
      </c>
      <c r="AL52" s="15">
        <v>40</v>
      </c>
      <c r="AM52" s="15">
        <v>40</v>
      </c>
      <c r="AN52" s="15">
        <v>2</v>
      </c>
      <c r="AO52" s="15">
        <v>2</v>
      </c>
      <c r="AP52" s="15">
        <v>5</v>
      </c>
      <c r="AQ52" s="15">
        <v>2</v>
      </c>
      <c r="AR52" t="s">
        <v>1340</v>
      </c>
    </row>
    <row r="53" spans="1:44" x14ac:dyDescent="0.25">
      <c r="A53" s="19">
        <v>52</v>
      </c>
      <c r="B53" s="19" t="s">
        <v>187</v>
      </c>
      <c r="C53" s="20" t="s">
        <v>2049</v>
      </c>
      <c r="D53" s="22">
        <f>VLOOKUP(AR:AR,球员!A:F,6,FALSE)</f>
        <v>3</v>
      </c>
      <c r="E53" s="16" t="s">
        <v>79</v>
      </c>
      <c r="F53" s="16" t="s">
        <v>51</v>
      </c>
      <c r="G53" s="16" t="s">
        <v>65</v>
      </c>
      <c r="H53" s="15">
        <v>184</v>
      </c>
      <c r="I53" s="15">
        <v>77</v>
      </c>
      <c r="J53" s="15">
        <v>25</v>
      </c>
      <c r="K53" s="16" t="s">
        <v>53</v>
      </c>
      <c r="L53" s="21">
        <v>87</v>
      </c>
      <c r="M53" s="21">
        <v>30</v>
      </c>
      <c r="N53" s="21">
        <v>93</v>
      </c>
      <c r="O53" s="15">
        <v>80</v>
      </c>
      <c r="P53" s="15">
        <v>87</v>
      </c>
      <c r="Q53" s="15">
        <v>85</v>
      </c>
      <c r="R53" s="15">
        <v>84</v>
      </c>
      <c r="S53" s="15">
        <v>88</v>
      </c>
      <c r="T53" s="15">
        <v>79</v>
      </c>
      <c r="U53" s="15">
        <v>77</v>
      </c>
      <c r="V53" s="15">
        <v>82</v>
      </c>
      <c r="W53" s="15">
        <v>71</v>
      </c>
      <c r="X53" s="15">
        <v>72</v>
      </c>
      <c r="Y53" s="15">
        <v>79</v>
      </c>
      <c r="Z53" s="15">
        <v>82</v>
      </c>
      <c r="AA53" s="15">
        <v>75</v>
      </c>
      <c r="AB53" s="15">
        <v>79</v>
      </c>
      <c r="AC53" s="15">
        <v>78</v>
      </c>
      <c r="AD53" s="15">
        <v>75</v>
      </c>
      <c r="AE53" s="15">
        <v>85</v>
      </c>
      <c r="AF53" s="15">
        <v>77</v>
      </c>
      <c r="AG53" s="15">
        <v>81</v>
      </c>
      <c r="AH53" s="15">
        <v>82</v>
      </c>
      <c r="AI53" s="15">
        <v>40</v>
      </c>
      <c r="AJ53" s="15">
        <v>40</v>
      </c>
      <c r="AK53" s="15">
        <v>40</v>
      </c>
      <c r="AL53" s="15">
        <v>40</v>
      </c>
      <c r="AM53" s="15">
        <v>40</v>
      </c>
      <c r="AN53" s="15">
        <v>1</v>
      </c>
      <c r="AO53" s="15">
        <v>2</v>
      </c>
      <c r="AP53" s="15">
        <v>7</v>
      </c>
      <c r="AQ53" s="15">
        <v>2</v>
      </c>
      <c r="AR53" t="s">
        <v>2058</v>
      </c>
    </row>
    <row r="54" spans="1:44" x14ac:dyDescent="0.25">
      <c r="A54" s="19">
        <v>53</v>
      </c>
      <c r="B54" s="19" t="s">
        <v>189</v>
      </c>
      <c r="C54" s="20" t="s">
        <v>70</v>
      </c>
      <c r="D54" s="22">
        <f>VLOOKUP(AR:AR,球员!A:F,6,FALSE)</f>
        <v>2</v>
      </c>
      <c r="E54" s="16" t="s">
        <v>86</v>
      </c>
      <c r="F54" s="16" t="s">
        <v>64</v>
      </c>
      <c r="G54" s="16" t="s">
        <v>57</v>
      </c>
      <c r="H54" s="15">
        <v>181</v>
      </c>
      <c r="I54" s="15">
        <v>76</v>
      </c>
      <c r="J54" s="15">
        <v>28</v>
      </c>
      <c r="K54" s="16" t="s">
        <v>47</v>
      </c>
      <c r="L54" s="21">
        <v>87</v>
      </c>
      <c r="M54" s="21">
        <v>25</v>
      </c>
      <c r="N54" s="21">
        <v>93</v>
      </c>
      <c r="O54" s="15">
        <v>86</v>
      </c>
      <c r="P54" s="15">
        <v>87</v>
      </c>
      <c r="Q54" s="15">
        <v>85</v>
      </c>
      <c r="R54" s="15">
        <v>89</v>
      </c>
      <c r="S54" s="15">
        <v>83</v>
      </c>
      <c r="T54" s="15">
        <v>73</v>
      </c>
      <c r="U54" s="15">
        <v>85</v>
      </c>
      <c r="V54" s="15">
        <v>75</v>
      </c>
      <c r="W54" s="15">
        <v>74</v>
      </c>
      <c r="X54" s="15">
        <v>80</v>
      </c>
      <c r="Y54" s="15">
        <v>80</v>
      </c>
      <c r="Z54" s="15">
        <v>79</v>
      </c>
      <c r="AA54" s="15">
        <v>80</v>
      </c>
      <c r="AB54" s="15">
        <v>82</v>
      </c>
      <c r="AC54" s="15">
        <v>78</v>
      </c>
      <c r="AD54" s="15">
        <v>83</v>
      </c>
      <c r="AE54" s="15">
        <v>86</v>
      </c>
      <c r="AF54" s="15">
        <v>50</v>
      </c>
      <c r="AG54" s="15">
        <v>52</v>
      </c>
      <c r="AH54" s="15">
        <v>71</v>
      </c>
      <c r="AI54" s="15">
        <v>40</v>
      </c>
      <c r="AJ54" s="15">
        <v>40</v>
      </c>
      <c r="AK54" s="15">
        <v>40</v>
      </c>
      <c r="AL54" s="15">
        <v>40</v>
      </c>
      <c r="AM54" s="15">
        <v>40</v>
      </c>
      <c r="AN54" s="15">
        <v>2</v>
      </c>
      <c r="AO54" s="15">
        <v>3</v>
      </c>
      <c r="AP54" s="15">
        <v>6</v>
      </c>
      <c r="AQ54" s="15">
        <v>2</v>
      </c>
      <c r="AR54" t="s">
        <v>1341</v>
      </c>
    </row>
    <row r="55" spans="1:44" x14ac:dyDescent="0.25">
      <c r="A55" s="15">
        <v>54</v>
      </c>
      <c r="B55" s="15" t="s">
        <v>190</v>
      </c>
      <c r="C55" s="16" t="s">
        <v>191</v>
      </c>
      <c r="D55" s="22" t="e">
        <f>VLOOKUP(AR:AR,球员!A:F,6,FALSE)</f>
        <v>#N/A</v>
      </c>
      <c r="E55" s="16" t="s">
        <v>1888</v>
      </c>
      <c r="F55" s="16" t="s">
        <v>273</v>
      </c>
      <c r="G55" s="16" t="s">
        <v>68</v>
      </c>
      <c r="H55" s="15">
        <v>176</v>
      </c>
      <c r="I55" s="15">
        <v>70</v>
      </c>
      <c r="J55" s="15">
        <v>24</v>
      </c>
      <c r="K55" s="16" t="s">
        <v>47</v>
      </c>
      <c r="L55" s="21">
        <v>87</v>
      </c>
      <c r="M55" s="21">
        <v>32</v>
      </c>
      <c r="N55" s="21">
        <v>94</v>
      </c>
      <c r="O55" s="15">
        <v>74</v>
      </c>
      <c r="P55" s="15">
        <v>82</v>
      </c>
      <c r="Q55" s="15">
        <v>80</v>
      </c>
      <c r="R55" s="15">
        <v>80</v>
      </c>
      <c r="S55" s="15">
        <v>85</v>
      </c>
      <c r="T55" s="15">
        <v>85</v>
      </c>
      <c r="U55" s="15">
        <v>71</v>
      </c>
      <c r="V55" s="15">
        <v>72</v>
      </c>
      <c r="W55" s="15">
        <v>69</v>
      </c>
      <c r="X55" s="15">
        <v>82</v>
      </c>
      <c r="Y55" s="15">
        <v>80</v>
      </c>
      <c r="Z55" s="15">
        <v>84</v>
      </c>
      <c r="AA55" s="15">
        <v>78</v>
      </c>
      <c r="AB55" s="15">
        <v>83</v>
      </c>
      <c r="AC55" s="15">
        <v>70</v>
      </c>
      <c r="AD55" s="15">
        <v>84</v>
      </c>
      <c r="AE55" s="15">
        <v>90</v>
      </c>
      <c r="AF55" s="15">
        <v>78</v>
      </c>
      <c r="AG55" s="15">
        <v>81</v>
      </c>
      <c r="AH55" s="15">
        <v>72</v>
      </c>
      <c r="AI55" s="15">
        <v>40</v>
      </c>
      <c r="AJ55" s="15">
        <v>40</v>
      </c>
      <c r="AK55" s="15">
        <v>40</v>
      </c>
      <c r="AL55" s="15">
        <v>40</v>
      </c>
      <c r="AM55" s="15">
        <v>40</v>
      </c>
      <c r="AN55" s="15">
        <v>2</v>
      </c>
      <c r="AO55" s="15">
        <v>3</v>
      </c>
      <c r="AP55" s="15">
        <v>7</v>
      </c>
      <c r="AQ55" s="15">
        <v>3</v>
      </c>
      <c r="AR55" t="s">
        <v>1342</v>
      </c>
    </row>
    <row r="56" spans="1:44" x14ac:dyDescent="0.25">
      <c r="A56" s="19">
        <v>55</v>
      </c>
      <c r="B56" s="19" t="s">
        <v>293</v>
      </c>
      <c r="C56" s="20" t="s">
        <v>89</v>
      </c>
      <c r="D56" s="22">
        <f>VLOOKUP(AR:AR,球员!A:F,6,FALSE)</f>
        <v>3</v>
      </c>
      <c r="E56" s="16" t="s">
        <v>140</v>
      </c>
      <c r="F56" s="16" t="s">
        <v>45</v>
      </c>
      <c r="G56" s="16" t="s">
        <v>154</v>
      </c>
      <c r="H56" s="15">
        <v>188</v>
      </c>
      <c r="I56" s="15">
        <v>80</v>
      </c>
      <c r="J56" s="15">
        <v>24</v>
      </c>
      <c r="K56" s="16" t="s">
        <v>47</v>
      </c>
      <c r="L56" s="21">
        <v>87</v>
      </c>
      <c r="M56" s="21">
        <v>32</v>
      </c>
      <c r="N56" s="21">
        <v>94</v>
      </c>
      <c r="O56" s="15">
        <v>65</v>
      </c>
      <c r="P56" s="15">
        <v>71</v>
      </c>
      <c r="Q56" s="15">
        <v>63</v>
      </c>
      <c r="R56" s="15">
        <v>72</v>
      </c>
      <c r="S56" s="15">
        <v>75</v>
      </c>
      <c r="T56" s="15">
        <v>76</v>
      </c>
      <c r="U56" s="15">
        <v>64</v>
      </c>
      <c r="V56" s="15">
        <v>88</v>
      </c>
      <c r="W56" s="15">
        <v>60</v>
      </c>
      <c r="X56" s="15">
        <v>59</v>
      </c>
      <c r="Y56" s="15">
        <v>75</v>
      </c>
      <c r="Z56" s="15">
        <v>71</v>
      </c>
      <c r="AA56" s="15">
        <v>79</v>
      </c>
      <c r="AB56" s="15">
        <v>85</v>
      </c>
      <c r="AC56" s="15">
        <v>88</v>
      </c>
      <c r="AD56" s="15">
        <v>72</v>
      </c>
      <c r="AE56" s="15">
        <v>84</v>
      </c>
      <c r="AF56" s="15">
        <v>93</v>
      </c>
      <c r="AG56" s="15">
        <v>91</v>
      </c>
      <c r="AH56" s="15">
        <v>89</v>
      </c>
      <c r="AI56" s="15">
        <v>40</v>
      </c>
      <c r="AJ56" s="15">
        <v>40</v>
      </c>
      <c r="AK56" s="15">
        <v>40</v>
      </c>
      <c r="AL56" s="15">
        <v>40</v>
      </c>
      <c r="AM56" s="15">
        <v>40</v>
      </c>
      <c r="AN56" s="15">
        <v>2</v>
      </c>
      <c r="AO56" s="15">
        <v>2</v>
      </c>
      <c r="AP56" s="15">
        <v>6</v>
      </c>
      <c r="AQ56" s="15">
        <v>3</v>
      </c>
      <c r="AR56" t="s">
        <v>1343</v>
      </c>
    </row>
    <row r="57" spans="1:44" x14ac:dyDescent="0.25">
      <c r="A57" s="19">
        <v>56</v>
      </c>
      <c r="B57" s="19" t="s">
        <v>196</v>
      </c>
      <c r="C57" s="20" t="s">
        <v>122</v>
      </c>
      <c r="D57" s="22">
        <f>VLOOKUP(AR:AR,球员!A:F,6,FALSE)</f>
        <v>2</v>
      </c>
      <c r="E57" s="16" t="s">
        <v>83</v>
      </c>
      <c r="F57" s="16" t="s">
        <v>64</v>
      </c>
      <c r="G57" s="16" t="s">
        <v>57</v>
      </c>
      <c r="H57" s="15">
        <v>179</v>
      </c>
      <c r="I57" s="15">
        <v>67</v>
      </c>
      <c r="J57" s="15">
        <v>34</v>
      </c>
      <c r="K57" s="16" t="s">
        <v>47</v>
      </c>
      <c r="L57" s="21">
        <v>86</v>
      </c>
      <c r="M57" s="21">
        <v>23</v>
      </c>
      <c r="N57" s="21">
        <v>92</v>
      </c>
      <c r="O57" s="15">
        <v>72</v>
      </c>
      <c r="P57" s="15">
        <v>81</v>
      </c>
      <c r="Q57" s="15">
        <v>78</v>
      </c>
      <c r="R57" s="15">
        <v>83</v>
      </c>
      <c r="S57" s="15">
        <v>85</v>
      </c>
      <c r="T57" s="15">
        <v>81</v>
      </c>
      <c r="U57" s="15">
        <v>71</v>
      </c>
      <c r="V57" s="15">
        <v>66</v>
      </c>
      <c r="W57" s="15">
        <v>72</v>
      </c>
      <c r="X57" s="15">
        <v>72</v>
      </c>
      <c r="Y57" s="15">
        <v>72</v>
      </c>
      <c r="Z57" s="15">
        <v>74</v>
      </c>
      <c r="AA57" s="15">
        <v>84</v>
      </c>
      <c r="AB57" s="15">
        <v>80</v>
      </c>
      <c r="AC57" s="15">
        <v>79</v>
      </c>
      <c r="AD57" s="15">
        <v>82</v>
      </c>
      <c r="AE57" s="15">
        <v>86</v>
      </c>
      <c r="AF57" s="15">
        <v>87</v>
      </c>
      <c r="AG57" s="15">
        <v>86</v>
      </c>
      <c r="AH57" s="15">
        <v>89</v>
      </c>
      <c r="AI57" s="15">
        <v>40</v>
      </c>
      <c r="AJ57" s="15">
        <v>40</v>
      </c>
      <c r="AK57" s="15">
        <v>40</v>
      </c>
      <c r="AL57" s="15">
        <v>40</v>
      </c>
      <c r="AM57" s="15">
        <v>40</v>
      </c>
      <c r="AN57" s="15">
        <v>2</v>
      </c>
      <c r="AO57" s="15">
        <v>3</v>
      </c>
      <c r="AP57" s="15">
        <v>7</v>
      </c>
      <c r="AQ57" s="15">
        <v>2</v>
      </c>
      <c r="AR57" t="s">
        <v>1344</v>
      </c>
    </row>
    <row r="58" spans="1:44" x14ac:dyDescent="0.25">
      <c r="A58" s="19">
        <v>57</v>
      </c>
      <c r="B58" s="19" t="s">
        <v>236</v>
      </c>
      <c r="C58" s="20" t="s">
        <v>89</v>
      </c>
      <c r="D58" s="22">
        <f>VLOOKUP(AR:AR,球员!A:F,6,FALSE)</f>
        <v>2</v>
      </c>
      <c r="E58" s="16" t="s">
        <v>95</v>
      </c>
      <c r="F58" s="16" t="s">
        <v>64</v>
      </c>
      <c r="G58" s="16" t="s">
        <v>75</v>
      </c>
      <c r="H58" s="15">
        <v>189</v>
      </c>
      <c r="I58" s="15">
        <v>86</v>
      </c>
      <c r="J58" s="15">
        <v>32</v>
      </c>
      <c r="K58" s="16" t="s">
        <v>53</v>
      </c>
      <c r="L58" s="21">
        <v>86</v>
      </c>
      <c r="M58" s="21">
        <v>25</v>
      </c>
      <c r="N58" s="21">
        <v>91</v>
      </c>
      <c r="O58" s="15">
        <v>70</v>
      </c>
      <c r="P58" s="15">
        <v>77</v>
      </c>
      <c r="Q58" s="15">
        <v>72</v>
      </c>
      <c r="R58" s="15">
        <v>70</v>
      </c>
      <c r="S58" s="15">
        <v>82</v>
      </c>
      <c r="T58" s="15">
        <v>83</v>
      </c>
      <c r="U58" s="15">
        <v>65</v>
      </c>
      <c r="V58" s="15">
        <v>86</v>
      </c>
      <c r="W58" s="15">
        <v>73</v>
      </c>
      <c r="X58" s="15">
        <v>63</v>
      </c>
      <c r="Y58" s="15">
        <v>71</v>
      </c>
      <c r="Z58" s="15">
        <v>71</v>
      </c>
      <c r="AA58" s="15">
        <v>84</v>
      </c>
      <c r="AB58" s="15">
        <v>83</v>
      </c>
      <c r="AC58" s="15">
        <v>83</v>
      </c>
      <c r="AD58" s="15">
        <v>65</v>
      </c>
      <c r="AE58" s="15">
        <v>80</v>
      </c>
      <c r="AF58" s="15">
        <v>90</v>
      </c>
      <c r="AG58" s="15">
        <v>89</v>
      </c>
      <c r="AH58" s="15">
        <v>90</v>
      </c>
      <c r="AI58" s="15">
        <v>40</v>
      </c>
      <c r="AJ58" s="15">
        <v>40</v>
      </c>
      <c r="AK58" s="15">
        <v>40</v>
      </c>
      <c r="AL58" s="15">
        <v>40</v>
      </c>
      <c r="AM58" s="15">
        <v>40</v>
      </c>
      <c r="AN58" s="15">
        <v>2</v>
      </c>
      <c r="AO58" s="15">
        <v>2</v>
      </c>
      <c r="AP58" s="15">
        <v>6</v>
      </c>
      <c r="AQ58" s="15">
        <v>2</v>
      </c>
      <c r="AR58" t="s">
        <v>1345</v>
      </c>
    </row>
    <row r="59" spans="1:44" x14ac:dyDescent="0.25">
      <c r="A59" s="19">
        <v>58</v>
      </c>
      <c r="B59" s="19" t="s">
        <v>102</v>
      </c>
      <c r="C59" s="20" t="s">
        <v>103</v>
      </c>
      <c r="D59" s="22">
        <f>VLOOKUP(AR:AR,球员!A:F,6,FALSE)</f>
        <v>2</v>
      </c>
      <c r="E59" s="16" t="s">
        <v>59</v>
      </c>
      <c r="F59" s="16" t="s">
        <v>51</v>
      </c>
      <c r="G59" s="16" t="s">
        <v>57</v>
      </c>
      <c r="H59" s="15">
        <v>174</v>
      </c>
      <c r="I59" s="15">
        <v>80</v>
      </c>
      <c r="J59" s="15">
        <v>31</v>
      </c>
      <c r="K59" s="16" t="s">
        <v>53</v>
      </c>
      <c r="L59" s="21">
        <v>86</v>
      </c>
      <c r="M59" s="21">
        <v>25</v>
      </c>
      <c r="N59" s="21">
        <v>92</v>
      </c>
      <c r="O59" s="15">
        <v>84</v>
      </c>
      <c r="P59" s="15">
        <v>88</v>
      </c>
      <c r="Q59" s="15">
        <v>85</v>
      </c>
      <c r="R59" s="15">
        <v>87</v>
      </c>
      <c r="S59" s="15">
        <v>84</v>
      </c>
      <c r="T59" s="15">
        <v>83</v>
      </c>
      <c r="U59" s="15">
        <v>76</v>
      </c>
      <c r="V59" s="15">
        <v>67</v>
      </c>
      <c r="W59" s="15">
        <v>75</v>
      </c>
      <c r="X59" s="15">
        <v>86</v>
      </c>
      <c r="Y59" s="15">
        <v>83</v>
      </c>
      <c r="Z59" s="15">
        <v>85</v>
      </c>
      <c r="AA59" s="15">
        <v>82</v>
      </c>
      <c r="AB59" s="15">
        <v>71</v>
      </c>
      <c r="AC59" s="15">
        <v>71</v>
      </c>
      <c r="AD59" s="15">
        <v>83</v>
      </c>
      <c r="AE59" s="15">
        <v>77</v>
      </c>
      <c r="AF59" s="15">
        <v>71</v>
      </c>
      <c r="AG59" s="15">
        <v>79</v>
      </c>
      <c r="AH59" s="15">
        <v>82</v>
      </c>
      <c r="AI59" s="15">
        <v>40</v>
      </c>
      <c r="AJ59" s="15">
        <v>40</v>
      </c>
      <c r="AK59" s="15">
        <v>40</v>
      </c>
      <c r="AL59" s="15">
        <v>40</v>
      </c>
      <c r="AM59" s="15">
        <v>40</v>
      </c>
      <c r="AN59" s="15">
        <v>1</v>
      </c>
      <c r="AO59" s="15">
        <v>1</v>
      </c>
      <c r="AP59" s="15">
        <v>6</v>
      </c>
      <c r="AQ59" s="15">
        <v>1</v>
      </c>
      <c r="AR59" t="s">
        <v>1346</v>
      </c>
    </row>
    <row r="60" spans="1:44" x14ac:dyDescent="0.25">
      <c r="A60" s="15">
        <v>59</v>
      </c>
      <c r="B60" s="15" t="s">
        <v>117</v>
      </c>
      <c r="C60" s="16" t="s">
        <v>2049</v>
      </c>
      <c r="D60" s="22" t="e">
        <f>VLOOKUP(AR:AR,球员!A:F,6,FALSE)</f>
        <v>#N/A</v>
      </c>
      <c r="E60" s="16" t="s">
        <v>50</v>
      </c>
      <c r="F60" s="16" t="s">
        <v>51</v>
      </c>
      <c r="G60" s="16" t="s">
        <v>118</v>
      </c>
      <c r="H60" s="15">
        <v>180</v>
      </c>
      <c r="I60" s="15">
        <v>75</v>
      </c>
      <c r="J60" s="15">
        <v>32</v>
      </c>
      <c r="K60" s="16" t="s">
        <v>47</v>
      </c>
      <c r="L60" s="21">
        <v>86</v>
      </c>
      <c r="M60" s="21">
        <v>25</v>
      </c>
      <c r="N60" s="21">
        <v>91</v>
      </c>
      <c r="O60" s="15">
        <v>80</v>
      </c>
      <c r="P60" s="15">
        <v>81</v>
      </c>
      <c r="Q60" s="15">
        <v>79</v>
      </c>
      <c r="R60" s="15">
        <v>82</v>
      </c>
      <c r="S60" s="15">
        <v>83</v>
      </c>
      <c r="T60" s="15">
        <v>81</v>
      </c>
      <c r="U60" s="15">
        <v>73</v>
      </c>
      <c r="V60" s="15">
        <v>83</v>
      </c>
      <c r="W60" s="15">
        <v>70</v>
      </c>
      <c r="X60" s="15">
        <v>78</v>
      </c>
      <c r="Y60" s="15">
        <v>79</v>
      </c>
      <c r="Z60" s="15">
        <v>77</v>
      </c>
      <c r="AA60" s="15">
        <v>85</v>
      </c>
      <c r="AB60" s="15">
        <v>85</v>
      </c>
      <c r="AC60" s="15">
        <v>84</v>
      </c>
      <c r="AD60" s="15">
        <v>80</v>
      </c>
      <c r="AE60" s="15">
        <v>85</v>
      </c>
      <c r="AF60" s="15">
        <v>85</v>
      </c>
      <c r="AG60" s="15">
        <v>86</v>
      </c>
      <c r="AH60" s="15">
        <v>88</v>
      </c>
      <c r="AI60" s="15">
        <v>40</v>
      </c>
      <c r="AJ60" s="15">
        <v>40</v>
      </c>
      <c r="AK60" s="15">
        <v>40</v>
      </c>
      <c r="AL60" s="15">
        <v>40</v>
      </c>
      <c r="AM60" s="15">
        <v>40</v>
      </c>
      <c r="AN60" s="15">
        <v>2</v>
      </c>
      <c r="AO60" s="15">
        <v>3</v>
      </c>
      <c r="AP60" s="15">
        <v>5</v>
      </c>
      <c r="AQ60" s="15">
        <v>2</v>
      </c>
      <c r="AR60" t="s">
        <v>2059</v>
      </c>
    </row>
    <row r="61" spans="1:44" x14ac:dyDescent="0.25">
      <c r="A61" s="19">
        <v>60</v>
      </c>
      <c r="B61" s="19" t="s">
        <v>156</v>
      </c>
      <c r="C61" s="20" t="s">
        <v>85</v>
      </c>
      <c r="D61" s="22">
        <f>VLOOKUP(AR:AR,球员!A:F,6,FALSE)</f>
        <v>2</v>
      </c>
      <c r="E61" s="16" t="s">
        <v>55</v>
      </c>
      <c r="F61" s="16" t="s">
        <v>56</v>
      </c>
      <c r="G61" s="16" t="s">
        <v>52</v>
      </c>
      <c r="H61" s="15">
        <v>180</v>
      </c>
      <c r="I61" s="15">
        <v>75</v>
      </c>
      <c r="J61" s="15">
        <v>31</v>
      </c>
      <c r="K61" s="16" t="s">
        <v>53</v>
      </c>
      <c r="L61" s="21">
        <v>86</v>
      </c>
      <c r="M61" s="21">
        <v>25</v>
      </c>
      <c r="N61" s="21">
        <v>92</v>
      </c>
      <c r="O61" s="15">
        <v>82</v>
      </c>
      <c r="P61" s="15">
        <v>86</v>
      </c>
      <c r="Q61" s="15">
        <v>88</v>
      </c>
      <c r="R61" s="15">
        <v>90</v>
      </c>
      <c r="S61" s="15">
        <v>83</v>
      </c>
      <c r="T61" s="15">
        <v>88</v>
      </c>
      <c r="U61" s="15">
        <v>75</v>
      </c>
      <c r="V61" s="15">
        <v>60</v>
      </c>
      <c r="W61" s="15">
        <v>83</v>
      </c>
      <c r="X61" s="15">
        <v>87</v>
      </c>
      <c r="Y61" s="15">
        <v>86</v>
      </c>
      <c r="Z61" s="15">
        <v>89</v>
      </c>
      <c r="AA61" s="15">
        <v>85</v>
      </c>
      <c r="AB61" s="15">
        <v>61</v>
      </c>
      <c r="AC61" s="15">
        <v>62</v>
      </c>
      <c r="AD61" s="15">
        <v>86</v>
      </c>
      <c r="AE61" s="15">
        <v>80</v>
      </c>
      <c r="AF61" s="15">
        <v>50</v>
      </c>
      <c r="AG61" s="15">
        <v>53</v>
      </c>
      <c r="AH61" s="15">
        <v>62</v>
      </c>
      <c r="AI61" s="15">
        <v>40</v>
      </c>
      <c r="AJ61" s="15">
        <v>40</v>
      </c>
      <c r="AK61" s="15">
        <v>40</v>
      </c>
      <c r="AL61" s="15">
        <v>40</v>
      </c>
      <c r="AM61" s="15">
        <v>40</v>
      </c>
      <c r="AN61" s="15">
        <v>1</v>
      </c>
      <c r="AO61" s="15">
        <v>2</v>
      </c>
      <c r="AP61" s="15">
        <v>7</v>
      </c>
      <c r="AQ61" s="15">
        <v>2</v>
      </c>
      <c r="AR61" t="s">
        <v>1347</v>
      </c>
    </row>
    <row r="62" spans="1:44" x14ac:dyDescent="0.25">
      <c r="A62" s="19">
        <v>61</v>
      </c>
      <c r="B62" s="19" t="s">
        <v>159</v>
      </c>
      <c r="C62" s="20" t="s">
        <v>70</v>
      </c>
      <c r="D62" s="22">
        <f>VLOOKUP(AR:AR,球员!A:F,6,FALSE)</f>
        <v>2</v>
      </c>
      <c r="E62" s="16" t="s">
        <v>160</v>
      </c>
      <c r="F62" s="16" t="s">
        <v>45</v>
      </c>
      <c r="G62" s="16" t="s">
        <v>158</v>
      </c>
      <c r="H62" s="15">
        <v>193</v>
      </c>
      <c r="I62" s="15">
        <v>80</v>
      </c>
      <c r="J62" s="15">
        <v>33</v>
      </c>
      <c r="K62" s="16" t="s">
        <v>47</v>
      </c>
      <c r="L62" s="21">
        <v>86</v>
      </c>
      <c r="M62" s="21">
        <v>24</v>
      </c>
      <c r="N62" s="21">
        <v>93</v>
      </c>
      <c r="O62" s="15">
        <v>90</v>
      </c>
      <c r="P62" s="15">
        <v>84</v>
      </c>
      <c r="Q62" s="15">
        <v>78</v>
      </c>
      <c r="R62" s="15">
        <v>83</v>
      </c>
      <c r="S62" s="15">
        <v>77</v>
      </c>
      <c r="T62" s="15">
        <v>73</v>
      </c>
      <c r="U62" s="15">
        <v>89</v>
      </c>
      <c r="V62" s="15">
        <v>88</v>
      </c>
      <c r="W62" s="15">
        <v>62</v>
      </c>
      <c r="X62" s="15">
        <v>72</v>
      </c>
      <c r="Y62" s="15">
        <v>74</v>
      </c>
      <c r="Z62" s="15">
        <v>70</v>
      </c>
      <c r="AA62" s="15">
        <v>86</v>
      </c>
      <c r="AB62" s="15">
        <v>71</v>
      </c>
      <c r="AC62" s="15">
        <v>87</v>
      </c>
      <c r="AD62" s="15">
        <v>82</v>
      </c>
      <c r="AE62" s="15">
        <v>78</v>
      </c>
      <c r="AF62" s="15">
        <v>50</v>
      </c>
      <c r="AG62" s="15">
        <v>55</v>
      </c>
      <c r="AH62" s="15">
        <v>65</v>
      </c>
      <c r="AI62" s="15">
        <v>40</v>
      </c>
      <c r="AJ62" s="15">
        <v>40</v>
      </c>
      <c r="AK62" s="15">
        <v>40</v>
      </c>
      <c r="AL62" s="15">
        <v>40</v>
      </c>
      <c r="AM62" s="15">
        <v>40</v>
      </c>
      <c r="AN62" s="15">
        <v>4</v>
      </c>
      <c r="AO62" s="15">
        <v>4</v>
      </c>
      <c r="AP62" s="15">
        <v>7</v>
      </c>
      <c r="AQ62" s="15">
        <v>2</v>
      </c>
      <c r="AR62" t="s">
        <v>1348</v>
      </c>
    </row>
    <row r="63" spans="1:44" x14ac:dyDescent="0.25">
      <c r="A63" s="15">
        <v>62</v>
      </c>
      <c r="B63" s="15" t="s">
        <v>200</v>
      </c>
      <c r="C63" s="16" t="s">
        <v>89</v>
      </c>
      <c r="D63" s="22" t="e">
        <f>VLOOKUP(AR:AR,球员!A:F,6,FALSE)</f>
        <v>#N/A</v>
      </c>
      <c r="E63" s="16" t="s">
        <v>95</v>
      </c>
      <c r="F63" s="16" t="s">
        <v>64</v>
      </c>
      <c r="G63" s="16" t="s">
        <v>75</v>
      </c>
      <c r="H63" s="15">
        <v>186</v>
      </c>
      <c r="I63" s="15">
        <v>91</v>
      </c>
      <c r="J63" s="15">
        <v>30</v>
      </c>
      <c r="K63" s="16" t="s">
        <v>47</v>
      </c>
      <c r="L63" s="21">
        <v>86</v>
      </c>
      <c r="M63" s="21">
        <v>26</v>
      </c>
      <c r="N63" s="21">
        <v>91</v>
      </c>
      <c r="O63" s="15">
        <v>65</v>
      </c>
      <c r="P63" s="15">
        <v>78</v>
      </c>
      <c r="Q63" s="15">
        <v>65</v>
      </c>
      <c r="R63" s="15">
        <v>65</v>
      </c>
      <c r="S63" s="15">
        <v>80</v>
      </c>
      <c r="T63" s="15">
        <v>84</v>
      </c>
      <c r="U63" s="15">
        <v>56</v>
      </c>
      <c r="V63" s="15">
        <v>86</v>
      </c>
      <c r="W63" s="15">
        <v>68</v>
      </c>
      <c r="X63" s="15">
        <v>65</v>
      </c>
      <c r="Y63" s="15">
        <v>72</v>
      </c>
      <c r="Z63" s="15">
        <v>67</v>
      </c>
      <c r="AA63" s="15">
        <v>80</v>
      </c>
      <c r="AB63" s="15">
        <v>88</v>
      </c>
      <c r="AC63" s="15">
        <v>85</v>
      </c>
      <c r="AD63" s="15">
        <v>65</v>
      </c>
      <c r="AE63" s="15">
        <v>79</v>
      </c>
      <c r="AF63" s="15">
        <v>93</v>
      </c>
      <c r="AG63" s="15">
        <v>91</v>
      </c>
      <c r="AH63" s="15">
        <v>84</v>
      </c>
      <c r="AI63" s="15">
        <v>40</v>
      </c>
      <c r="AJ63" s="15">
        <v>40</v>
      </c>
      <c r="AK63" s="15">
        <v>40</v>
      </c>
      <c r="AL63" s="15">
        <v>40</v>
      </c>
      <c r="AM63" s="15">
        <v>40</v>
      </c>
      <c r="AN63" s="15">
        <v>2</v>
      </c>
      <c r="AO63" s="15">
        <v>2</v>
      </c>
      <c r="AP63" s="15">
        <v>6</v>
      </c>
      <c r="AQ63" s="15">
        <v>2</v>
      </c>
      <c r="AR63" t="s">
        <v>1349</v>
      </c>
    </row>
    <row r="64" spans="1:44" x14ac:dyDescent="0.25">
      <c r="A64" s="19">
        <v>63</v>
      </c>
      <c r="B64" s="19" t="s">
        <v>123</v>
      </c>
      <c r="C64" s="20" t="s">
        <v>89</v>
      </c>
      <c r="D64" s="22">
        <f>VLOOKUP(AR:AR,球员!A:F,6,FALSE)</f>
        <v>2</v>
      </c>
      <c r="E64" s="16" t="s">
        <v>55</v>
      </c>
      <c r="F64" s="16" t="s">
        <v>56</v>
      </c>
      <c r="G64" s="16" t="s">
        <v>57</v>
      </c>
      <c r="H64" s="15">
        <v>183</v>
      </c>
      <c r="I64" s="15">
        <v>79</v>
      </c>
      <c r="J64" s="15">
        <v>35</v>
      </c>
      <c r="K64" s="16" t="s">
        <v>47</v>
      </c>
      <c r="L64" s="21">
        <v>86</v>
      </c>
      <c r="M64" s="21">
        <v>21</v>
      </c>
      <c r="N64" s="21">
        <v>91</v>
      </c>
      <c r="O64" s="15">
        <v>63</v>
      </c>
      <c r="P64" s="15">
        <v>76</v>
      </c>
      <c r="Q64" s="15">
        <v>70</v>
      </c>
      <c r="R64" s="15">
        <v>78</v>
      </c>
      <c r="S64" s="15">
        <v>82</v>
      </c>
      <c r="T64" s="15">
        <v>83</v>
      </c>
      <c r="U64" s="15">
        <v>60</v>
      </c>
      <c r="V64" s="15">
        <v>87</v>
      </c>
      <c r="W64" s="15">
        <v>64</v>
      </c>
      <c r="X64" s="15">
        <v>66</v>
      </c>
      <c r="Y64" s="15">
        <v>75</v>
      </c>
      <c r="Z64" s="15">
        <v>71</v>
      </c>
      <c r="AA64" s="15">
        <v>77</v>
      </c>
      <c r="AB64" s="15">
        <v>91</v>
      </c>
      <c r="AC64" s="15">
        <v>85</v>
      </c>
      <c r="AD64" s="15">
        <v>74</v>
      </c>
      <c r="AE64" s="15">
        <v>73</v>
      </c>
      <c r="AF64" s="15">
        <v>90</v>
      </c>
      <c r="AG64" s="15">
        <v>90</v>
      </c>
      <c r="AH64" s="15">
        <v>85</v>
      </c>
      <c r="AI64" s="15">
        <v>40</v>
      </c>
      <c r="AJ64" s="15">
        <v>40</v>
      </c>
      <c r="AK64" s="15">
        <v>40</v>
      </c>
      <c r="AL64" s="15">
        <v>40</v>
      </c>
      <c r="AM64" s="15">
        <v>40</v>
      </c>
      <c r="AN64" s="15">
        <v>2</v>
      </c>
      <c r="AO64" s="15">
        <v>3</v>
      </c>
      <c r="AP64" s="15">
        <v>6</v>
      </c>
      <c r="AQ64" s="15">
        <v>1</v>
      </c>
      <c r="AR64" t="s">
        <v>1350</v>
      </c>
    </row>
    <row r="65" spans="1:44" x14ac:dyDescent="0.25">
      <c r="A65" s="15">
        <v>64</v>
      </c>
      <c r="B65" s="15" t="s">
        <v>167</v>
      </c>
      <c r="C65" s="16" t="s">
        <v>49</v>
      </c>
      <c r="D65" s="22" t="e">
        <f>VLOOKUP(AR:AR,球员!A:F,6,FALSE)</f>
        <v>#N/A</v>
      </c>
      <c r="E65" s="16" t="s">
        <v>1888</v>
      </c>
      <c r="F65" s="16" t="s">
        <v>273</v>
      </c>
      <c r="G65" s="16" t="s">
        <v>68</v>
      </c>
      <c r="H65" s="15">
        <v>186</v>
      </c>
      <c r="I65" s="15">
        <v>75</v>
      </c>
      <c r="J65" s="15">
        <v>30</v>
      </c>
      <c r="K65" s="16" t="s">
        <v>47</v>
      </c>
      <c r="L65" s="21">
        <v>86</v>
      </c>
      <c r="M65" s="21">
        <v>26</v>
      </c>
      <c r="N65" s="21">
        <v>91</v>
      </c>
      <c r="O65" s="15">
        <v>95</v>
      </c>
      <c r="P65" s="15">
        <v>84</v>
      </c>
      <c r="Q65" s="15">
        <v>79</v>
      </c>
      <c r="R65" s="15">
        <v>71</v>
      </c>
      <c r="S65" s="15">
        <v>80</v>
      </c>
      <c r="T65" s="15">
        <v>77</v>
      </c>
      <c r="U65" s="15">
        <v>85</v>
      </c>
      <c r="V65" s="15">
        <v>85</v>
      </c>
      <c r="W65" s="15">
        <v>69</v>
      </c>
      <c r="X65" s="15">
        <v>82</v>
      </c>
      <c r="Y65" s="15">
        <v>81</v>
      </c>
      <c r="Z65" s="15">
        <v>78</v>
      </c>
      <c r="AA65" s="15">
        <v>81</v>
      </c>
      <c r="AB65" s="15">
        <v>84</v>
      </c>
      <c r="AC65" s="15">
        <v>75</v>
      </c>
      <c r="AD65" s="15">
        <v>78</v>
      </c>
      <c r="AE65" s="15">
        <v>92</v>
      </c>
      <c r="AF65" s="15">
        <v>59</v>
      </c>
      <c r="AG65" s="15">
        <v>63</v>
      </c>
      <c r="AH65" s="15">
        <v>62</v>
      </c>
      <c r="AI65" s="15">
        <v>40</v>
      </c>
      <c r="AJ65" s="15">
        <v>40</v>
      </c>
      <c r="AK65" s="15">
        <v>40</v>
      </c>
      <c r="AL65" s="15">
        <v>40</v>
      </c>
      <c r="AM65" s="15">
        <v>40</v>
      </c>
      <c r="AN65" s="15">
        <v>3</v>
      </c>
      <c r="AO65" s="15">
        <v>3</v>
      </c>
      <c r="AP65" s="15">
        <v>6</v>
      </c>
      <c r="AQ65" s="15">
        <v>3</v>
      </c>
      <c r="AR65" t="s">
        <v>1351</v>
      </c>
    </row>
    <row r="66" spans="1:44" x14ac:dyDescent="0.25">
      <c r="A66" s="19">
        <v>65</v>
      </c>
      <c r="B66" s="19" t="s">
        <v>208</v>
      </c>
      <c r="C66" s="20" t="s">
        <v>62</v>
      </c>
      <c r="D66" s="22">
        <f>VLOOKUP(AR:AR,球员!A:F,6,FALSE)</f>
        <v>2</v>
      </c>
      <c r="E66" s="16" t="s">
        <v>44</v>
      </c>
      <c r="F66" s="16" t="s">
        <v>45</v>
      </c>
      <c r="G66" s="16" t="s">
        <v>77</v>
      </c>
      <c r="H66" s="15">
        <v>195</v>
      </c>
      <c r="I66" s="15">
        <v>90</v>
      </c>
      <c r="J66" s="15">
        <v>29</v>
      </c>
      <c r="K66" s="16" t="s">
        <v>47</v>
      </c>
      <c r="L66" s="21">
        <v>86</v>
      </c>
      <c r="M66" s="21">
        <v>25</v>
      </c>
      <c r="N66" s="21">
        <v>91</v>
      </c>
      <c r="O66" s="15">
        <v>50</v>
      </c>
      <c r="P66" s="15">
        <v>62</v>
      </c>
      <c r="Q66" s="15">
        <v>61</v>
      </c>
      <c r="R66" s="15">
        <v>54</v>
      </c>
      <c r="S66" s="15">
        <v>64</v>
      </c>
      <c r="T66" s="15">
        <v>66</v>
      </c>
      <c r="U66" s="15">
        <v>50</v>
      </c>
      <c r="V66" s="15">
        <v>70</v>
      </c>
      <c r="W66" s="15">
        <v>60</v>
      </c>
      <c r="X66" s="15">
        <v>58</v>
      </c>
      <c r="Y66" s="15">
        <v>64</v>
      </c>
      <c r="Z66" s="15">
        <v>64</v>
      </c>
      <c r="AA66" s="15">
        <v>76</v>
      </c>
      <c r="AB66" s="15">
        <v>81</v>
      </c>
      <c r="AC66" s="15">
        <v>84</v>
      </c>
      <c r="AD66" s="15">
        <v>63</v>
      </c>
      <c r="AE66" s="15">
        <v>63</v>
      </c>
      <c r="AF66" s="15">
        <v>50</v>
      </c>
      <c r="AG66" s="15">
        <v>53</v>
      </c>
      <c r="AH66" s="15">
        <v>50</v>
      </c>
      <c r="AI66" s="15">
        <v>92</v>
      </c>
      <c r="AJ66" s="15">
        <v>90</v>
      </c>
      <c r="AK66" s="15">
        <v>90</v>
      </c>
      <c r="AL66" s="15">
        <v>93</v>
      </c>
      <c r="AM66" s="15">
        <v>92</v>
      </c>
      <c r="AN66" s="15">
        <v>2</v>
      </c>
      <c r="AO66" s="15">
        <v>2</v>
      </c>
      <c r="AP66" s="15">
        <v>5</v>
      </c>
      <c r="AQ66" s="15">
        <v>2</v>
      </c>
      <c r="AR66" t="s">
        <v>1352</v>
      </c>
    </row>
    <row r="67" spans="1:44" x14ac:dyDescent="0.25">
      <c r="A67" s="19">
        <v>66</v>
      </c>
      <c r="B67" s="19" t="s">
        <v>169</v>
      </c>
      <c r="C67" s="20" t="s">
        <v>70</v>
      </c>
      <c r="D67" s="22">
        <f>VLOOKUP(AR:AR,球员!A:F,6,FALSE)</f>
        <v>2</v>
      </c>
      <c r="E67" s="16" t="s">
        <v>170</v>
      </c>
      <c r="F67" s="16" t="s">
        <v>45</v>
      </c>
      <c r="G67" s="16" t="s">
        <v>99</v>
      </c>
      <c r="H67" s="15">
        <v>184</v>
      </c>
      <c r="I67" s="15">
        <v>80</v>
      </c>
      <c r="J67" s="15">
        <v>29</v>
      </c>
      <c r="K67" s="16" t="s">
        <v>47</v>
      </c>
      <c r="L67" s="21">
        <v>86</v>
      </c>
      <c r="M67" s="21">
        <v>25</v>
      </c>
      <c r="N67" s="21">
        <v>91</v>
      </c>
      <c r="O67" s="15">
        <v>88</v>
      </c>
      <c r="P67" s="15">
        <v>79</v>
      </c>
      <c r="Q67" s="15">
        <v>77</v>
      </c>
      <c r="R67" s="15">
        <v>76</v>
      </c>
      <c r="S67" s="15">
        <v>76</v>
      </c>
      <c r="T67" s="15">
        <v>69</v>
      </c>
      <c r="U67" s="15">
        <v>87</v>
      </c>
      <c r="V67" s="15">
        <v>86</v>
      </c>
      <c r="W67" s="15">
        <v>69</v>
      </c>
      <c r="X67" s="15">
        <v>77</v>
      </c>
      <c r="Y67" s="15">
        <v>84</v>
      </c>
      <c r="Z67" s="15">
        <v>81</v>
      </c>
      <c r="AA67" s="15">
        <v>86</v>
      </c>
      <c r="AB67" s="15">
        <v>81</v>
      </c>
      <c r="AC67" s="15">
        <v>78</v>
      </c>
      <c r="AD67" s="15">
        <v>84</v>
      </c>
      <c r="AE67" s="15">
        <v>85</v>
      </c>
      <c r="AF67" s="15">
        <v>52</v>
      </c>
      <c r="AG67" s="15">
        <v>56</v>
      </c>
      <c r="AH67" s="15">
        <v>70</v>
      </c>
      <c r="AI67" s="15">
        <v>40</v>
      </c>
      <c r="AJ67" s="15">
        <v>40</v>
      </c>
      <c r="AK67" s="15">
        <v>40</v>
      </c>
      <c r="AL67" s="15">
        <v>40</v>
      </c>
      <c r="AM67" s="15">
        <v>40</v>
      </c>
      <c r="AN67" s="15">
        <v>2</v>
      </c>
      <c r="AO67" s="15">
        <v>3</v>
      </c>
      <c r="AP67" s="15">
        <v>6</v>
      </c>
      <c r="AQ67" s="15">
        <v>3</v>
      </c>
      <c r="AR67" t="s">
        <v>1353</v>
      </c>
    </row>
    <row r="68" spans="1:44" x14ac:dyDescent="0.25">
      <c r="A68" s="19">
        <v>67</v>
      </c>
      <c r="B68" s="19" t="s">
        <v>171</v>
      </c>
      <c r="C68" s="20" t="s">
        <v>2049</v>
      </c>
      <c r="D68" s="22">
        <f>VLOOKUP(AR:AR,球员!A:F,6,FALSE)</f>
        <v>2</v>
      </c>
      <c r="E68" s="16" t="s">
        <v>79</v>
      </c>
      <c r="F68" s="16" t="s">
        <v>51</v>
      </c>
      <c r="G68" s="16" t="s">
        <v>65</v>
      </c>
      <c r="H68" s="15">
        <v>176</v>
      </c>
      <c r="I68" s="15">
        <v>74</v>
      </c>
      <c r="J68" s="15">
        <v>27</v>
      </c>
      <c r="K68" s="16" t="s">
        <v>47</v>
      </c>
      <c r="L68" s="21">
        <v>86</v>
      </c>
      <c r="M68" s="21">
        <v>27</v>
      </c>
      <c r="N68" s="21">
        <v>92</v>
      </c>
      <c r="O68" s="15">
        <v>80</v>
      </c>
      <c r="P68" s="15">
        <v>86</v>
      </c>
      <c r="Q68" s="15">
        <v>84</v>
      </c>
      <c r="R68" s="15">
        <v>82</v>
      </c>
      <c r="S68" s="15">
        <v>88</v>
      </c>
      <c r="T68" s="15">
        <v>86</v>
      </c>
      <c r="U68" s="15">
        <v>73</v>
      </c>
      <c r="V68" s="15">
        <v>64</v>
      </c>
      <c r="W68" s="15">
        <v>79</v>
      </c>
      <c r="X68" s="15">
        <v>84</v>
      </c>
      <c r="Y68" s="15">
        <v>72</v>
      </c>
      <c r="Z68" s="15">
        <v>78</v>
      </c>
      <c r="AA68" s="15">
        <v>83</v>
      </c>
      <c r="AB68" s="15">
        <v>66</v>
      </c>
      <c r="AC68" s="15">
        <v>75</v>
      </c>
      <c r="AD68" s="15">
        <v>82</v>
      </c>
      <c r="AE68" s="15">
        <v>85</v>
      </c>
      <c r="AF68" s="15">
        <v>64</v>
      </c>
      <c r="AG68" s="15">
        <v>74</v>
      </c>
      <c r="AH68" s="15">
        <v>75</v>
      </c>
      <c r="AI68" s="15">
        <v>40</v>
      </c>
      <c r="AJ68" s="15">
        <v>40</v>
      </c>
      <c r="AK68" s="15">
        <v>40</v>
      </c>
      <c r="AL68" s="15">
        <v>40</v>
      </c>
      <c r="AM68" s="15">
        <v>40</v>
      </c>
      <c r="AN68" s="15">
        <v>3</v>
      </c>
      <c r="AO68" s="15">
        <v>3</v>
      </c>
      <c r="AP68" s="15">
        <v>6</v>
      </c>
      <c r="AQ68" s="15">
        <v>1</v>
      </c>
      <c r="AR68" t="s">
        <v>2060</v>
      </c>
    </row>
    <row r="69" spans="1:44" x14ac:dyDescent="0.25">
      <c r="A69" s="19">
        <v>68</v>
      </c>
      <c r="B69" s="19" t="s">
        <v>172</v>
      </c>
      <c r="C69" s="20" t="s">
        <v>103</v>
      </c>
      <c r="D69" s="22">
        <f>VLOOKUP(AR:AR,球员!A:F,6,FALSE)</f>
        <v>3</v>
      </c>
      <c r="E69" s="16" t="s">
        <v>1888</v>
      </c>
      <c r="F69" s="16" t="s">
        <v>273</v>
      </c>
      <c r="G69" s="16" t="s">
        <v>173</v>
      </c>
      <c r="H69" s="15">
        <v>180</v>
      </c>
      <c r="I69" s="15">
        <v>76</v>
      </c>
      <c r="J69" s="15">
        <v>27</v>
      </c>
      <c r="K69" s="16" t="s">
        <v>53</v>
      </c>
      <c r="L69" s="21">
        <v>86</v>
      </c>
      <c r="M69" s="21">
        <v>27</v>
      </c>
      <c r="N69" s="21">
        <v>93</v>
      </c>
      <c r="O69" s="15">
        <v>72</v>
      </c>
      <c r="P69" s="15">
        <v>86</v>
      </c>
      <c r="Q69" s="15">
        <v>83</v>
      </c>
      <c r="R69" s="15">
        <v>81</v>
      </c>
      <c r="S69" s="15">
        <v>87</v>
      </c>
      <c r="T69" s="15">
        <v>85</v>
      </c>
      <c r="U69" s="15">
        <v>69</v>
      </c>
      <c r="V69" s="15">
        <v>69</v>
      </c>
      <c r="W69" s="15">
        <v>85</v>
      </c>
      <c r="X69" s="15">
        <v>84</v>
      </c>
      <c r="Y69" s="15">
        <v>87</v>
      </c>
      <c r="Z69" s="15">
        <v>85</v>
      </c>
      <c r="AA69" s="15">
        <v>80</v>
      </c>
      <c r="AB69" s="15">
        <v>80</v>
      </c>
      <c r="AC69" s="15">
        <v>62</v>
      </c>
      <c r="AD69" s="15">
        <v>74</v>
      </c>
      <c r="AE69" s="15">
        <v>87</v>
      </c>
      <c r="AF69" s="15">
        <v>75</v>
      </c>
      <c r="AG69" s="15">
        <v>82</v>
      </c>
      <c r="AH69" s="15">
        <v>67</v>
      </c>
      <c r="AI69" s="15">
        <v>40</v>
      </c>
      <c r="AJ69" s="15">
        <v>40</v>
      </c>
      <c r="AK69" s="15">
        <v>40</v>
      </c>
      <c r="AL69" s="15">
        <v>40</v>
      </c>
      <c r="AM69" s="15">
        <v>40</v>
      </c>
      <c r="AN69" s="15">
        <v>1</v>
      </c>
      <c r="AO69" s="15">
        <v>3</v>
      </c>
      <c r="AP69" s="15">
        <v>6</v>
      </c>
      <c r="AQ69" s="15">
        <v>2</v>
      </c>
      <c r="AR69" t="s">
        <v>1354</v>
      </c>
    </row>
    <row r="70" spans="1:44" x14ac:dyDescent="0.25">
      <c r="A70" s="15">
        <v>69</v>
      </c>
      <c r="B70" s="15" t="s">
        <v>130</v>
      </c>
      <c r="C70" s="16" t="s">
        <v>82</v>
      </c>
      <c r="D70" s="22" t="e">
        <f>VLOOKUP(AR:AR,球员!A:F,6,FALSE)</f>
        <v>#N/A</v>
      </c>
      <c r="E70" s="16" t="s">
        <v>59</v>
      </c>
      <c r="F70" s="16" t="s">
        <v>51</v>
      </c>
      <c r="G70" s="16" t="s">
        <v>131</v>
      </c>
      <c r="H70" s="15">
        <v>180</v>
      </c>
      <c r="I70" s="15">
        <v>75</v>
      </c>
      <c r="J70" s="15">
        <v>28</v>
      </c>
      <c r="K70" s="16" t="s">
        <v>53</v>
      </c>
      <c r="L70" s="21">
        <v>86</v>
      </c>
      <c r="M70" s="21">
        <v>26</v>
      </c>
      <c r="N70" s="21">
        <v>92</v>
      </c>
      <c r="O70" s="15">
        <v>83</v>
      </c>
      <c r="P70" s="15">
        <v>88</v>
      </c>
      <c r="Q70" s="15">
        <v>85</v>
      </c>
      <c r="R70" s="15">
        <v>87</v>
      </c>
      <c r="S70" s="15">
        <v>88</v>
      </c>
      <c r="T70" s="15">
        <v>89</v>
      </c>
      <c r="U70" s="15">
        <v>85</v>
      </c>
      <c r="V70" s="15">
        <v>68</v>
      </c>
      <c r="W70" s="15">
        <v>86</v>
      </c>
      <c r="X70" s="15">
        <v>84</v>
      </c>
      <c r="Y70" s="15">
        <v>74</v>
      </c>
      <c r="Z70" s="15">
        <v>80</v>
      </c>
      <c r="AA70" s="15">
        <v>87</v>
      </c>
      <c r="AB70" s="15">
        <v>63</v>
      </c>
      <c r="AC70" s="15">
        <v>71</v>
      </c>
      <c r="AD70" s="15">
        <v>80</v>
      </c>
      <c r="AE70" s="15">
        <v>74</v>
      </c>
      <c r="AF70" s="15">
        <v>55</v>
      </c>
      <c r="AG70" s="15">
        <v>51</v>
      </c>
      <c r="AH70" s="15">
        <v>58</v>
      </c>
      <c r="AI70" s="15">
        <v>40</v>
      </c>
      <c r="AJ70" s="15">
        <v>40</v>
      </c>
      <c r="AK70" s="15">
        <v>40</v>
      </c>
      <c r="AL70" s="15">
        <v>40</v>
      </c>
      <c r="AM70" s="15">
        <v>40</v>
      </c>
      <c r="AN70" s="15">
        <v>1</v>
      </c>
      <c r="AO70" s="15">
        <v>2</v>
      </c>
      <c r="AP70" s="15">
        <v>6</v>
      </c>
      <c r="AQ70" s="15">
        <v>1</v>
      </c>
      <c r="AR70" t="s">
        <v>1355</v>
      </c>
    </row>
    <row r="71" spans="1:44" x14ac:dyDescent="0.25">
      <c r="A71" s="15">
        <v>70</v>
      </c>
      <c r="B71" s="15" t="s">
        <v>174</v>
      </c>
      <c r="C71" s="16" t="s">
        <v>82</v>
      </c>
      <c r="D71" s="22" t="e">
        <f>VLOOKUP(AR:AR,球员!A:F,6,FALSE)</f>
        <v>#N/A</v>
      </c>
      <c r="E71" s="16" t="s">
        <v>59</v>
      </c>
      <c r="F71" s="16" t="s">
        <v>51</v>
      </c>
      <c r="G71" s="16" t="s">
        <v>65</v>
      </c>
      <c r="H71" s="15">
        <v>176</v>
      </c>
      <c r="I71" s="15">
        <v>79</v>
      </c>
      <c r="J71" s="15">
        <v>27</v>
      </c>
      <c r="K71" s="16" t="s">
        <v>47</v>
      </c>
      <c r="L71" s="21">
        <v>86</v>
      </c>
      <c r="M71" s="21">
        <v>27</v>
      </c>
      <c r="N71" s="21">
        <v>92</v>
      </c>
      <c r="O71" s="15">
        <v>78</v>
      </c>
      <c r="P71" s="15">
        <v>92</v>
      </c>
      <c r="Q71" s="15">
        <v>95</v>
      </c>
      <c r="R71" s="15">
        <v>89</v>
      </c>
      <c r="S71" s="15">
        <v>85</v>
      </c>
      <c r="T71" s="15">
        <v>84</v>
      </c>
      <c r="U71" s="15">
        <v>77</v>
      </c>
      <c r="V71" s="15">
        <v>60</v>
      </c>
      <c r="W71" s="15">
        <v>75</v>
      </c>
      <c r="X71" s="15">
        <v>85</v>
      </c>
      <c r="Y71" s="15">
        <v>73</v>
      </c>
      <c r="Z71" s="15">
        <v>79</v>
      </c>
      <c r="AA71" s="15">
        <v>76</v>
      </c>
      <c r="AB71" s="15">
        <v>62</v>
      </c>
      <c r="AC71" s="15">
        <v>62</v>
      </c>
      <c r="AD71" s="15">
        <v>88</v>
      </c>
      <c r="AE71" s="15">
        <v>78</v>
      </c>
      <c r="AF71" s="15">
        <v>50</v>
      </c>
      <c r="AG71" s="15">
        <v>50</v>
      </c>
      <c r="AH71" s="15">
        <v>66</v>
      </c>
      <c r="AI71" s="15">
        <v>40</v>
      </c>
      <c r="AJ71" s="15">
        <v>40</v>
      </c>
      <c r="AK71" s="15">
        <v>40</v>
      </c>
      <c r="AL71" s="15">
        <v>40</v>
      </c>
      <c r="AM71" s="15">
        <v>40</v>
      </c>
      <c r="AN71" s="15">
        <v>2</v>
      </c>
      <c r="AO71" s="15">
        <v>2</v>
      </c>
      <c r="AP71" s="15">
        <v>4</v>
      </c>
      <c r="AQ71" s="15">
        <v>1</v>
      </c>
      <c r="AR71" t="s">
        <v>1356</v>
      </c>
    </row>
    <row r="72" spans="1:44" x14ac:dyDescent="0.25">
      <c r="A72" s="15">
        <v>71</v>
      </c>
      <c r="B72" s="15" t="s">
        <v>132</v>
      </c>
      <c r="C72" s="16" t="s">
        <v>122</v>
      </c>
      <c r="D72" s="22" t="e">
        <f>VLOOKUP(AR:AR,球员!A:F,6,FALSE)</f>
        <v>#N/A</v>
      </c>
      <c r="E72" s="16" t="s">
        <v>59</v>
      </c>
      <c r="F72" s="16" t="s">
        <v>51</v>
      </c>
      <c r="G72" s="16" t="s">
        <v>57</v>
      </c>
      <c r="H72" s="15">
        <v>185</v>
      </c>
      <c r="I72" s="15">
        <v>84</v>
      </c>
      <c r="J72" s="15">
        <v>27</v>
      </c>
      <c r="K72" s="16" t="s">
        <v>47</v>
      </c>
      <c r="L72" s="21">
        <v>86</v>
      </c>
      <c r="M72" s="21">
        <v>27</v>
      </c>
      <c r="N72" s="21">
        <v>92</v>
      </c>
      <c r="O72" s="15">
        <v>69</v>
      </c>
      <c r="P72" s="15">
        <v>80</v>
      </c>
      <c r="Q72" s="15">
        <v>71</v>
      </c>
      <c r="R72" s="15">
        <v>75</v>
      </c>
      <c r="S72" s="15">
        <v>82</v>
      </c>
      <c r="T72" s="15">
        <v>81</v>
      </c>
      <c r="U72" s="15">
        <v>67</v>
      </c>
      <c r="V72" s="15">
        <v>81</v>
      </c>
      <c r="W72" s="15">
        <v>78</v>
      </c>
      <c r="X72" s="15">
        <v>70</v>
      </c>
      <c r="Y72" s="15">
        <v>76</v>
      </c>
      <c r="Z72" s="15">
        <v>75</v>
      </c>
      <c r="AA72" s="15">
        <v>85</v>
      </c>
      <c r="AB72" s="15">
        <v>84</v>
      </c>
      <c r="AC72" s="15">
        <v>85</v>
      </c>
      <c r="AD72" s="15">
        <v>75</v>
      </c>
      <c r="AE72" s="15">
        <v>90</v>
      </c>
      <c r="AF72" s="15">
        <v>84</v>
      </c>
      <c r="AG72" s="15">
        <v>85</v>
      </c>
      <c r="AH72" s="15">
        <v>87</v>
      </c>
      <c r="AI72" s="15">
        <v>40</v>
      </c>
      <c r="AJ72" s="15">
        <v>40</v>
      </c>
      <c r="AK72" s="15">
        <v>40</v>
      </c>
      <c r="AL72" s="15">
        <v>40</v>
      </c>
      <c r="AM72" s="15">
        <v>40</v>
      </c>
      <c r="AN72" s="15">
        <v>1</v>
      </c>
      <c r="AO72" s="15">
        <v>2</v>
      </c>
      <c r="AP72" s="15">
        <v>6</v>
      </c>
      <c r="AQ72" s="15">
        <v>3</v>
      </c>
      <c r="AR72" t="s">
        <v>1357</v>
      </c>
    </row>
    <row r="73" spans="1:44" x14ac:dyDescent="0.25">
      <c r="A73" s="19">
        <v>72</v>
      </c>
      <c r="B73" s="19" t="s">
        <v>257</v>
      </c>
      <c r="C73" s="20" t="s">
        <v>43</v>
      </c>
      <c r="D73" s="22">
        <f>VLOOKUP(AR:AR,球员!A:F,6,FALSE)</f>
        <v>2</v>
      </c>
      <c r="E73" s="16" t="s">
        <v>95</v>
      </c>
      <c r="F73" s="16" t="s">
        <v>64</v>
      </c>
      <c r="G73" s="16" t="s">
        <v>258</v>
      </c>
      <c r="H73" s="15">
        <v>183</v>
      </c>
      <c r="I73" s="15">
        <v>79</v>
      </c>
      <c r="J73" s="15">
        <v>27</v>
      </c>
      <c r="K73" s="16" t="s">
        <v>47</v>
      </c>
      <c r="L73" s="21">
        <v>86</v>
      </c>
      <c r="M73" s="21">
        <v>27</v>
      </c>
      <c r="N73" s="21">
        <v>92</v>
      </c>
      <c r="O73" s="15">
        <v>84</v>
      </c>
      <c r="P73" s="15">
        <v>85</v>
      </c>
      <c r="Q73" s="15">
        <v>88</v>
      </c>
      <c r="R73" s="15">
        <v>85</v>
      </c>
      <c r="S73" s="15">
        <v>80</v>
      </c>
      <c r="T73" s="15">
        <v>78</v>
      </c>
      <c r="U73" s="15">
        <v>84</v>
      </c>
      <c r="V73" s="15">
        <v>65</v>
      </c>
      <c r="W73" s="15">
        <v>70</v>
      </c>
      <c r="X73" s="15">
        <v>82</v>
      </c>
      <c r="Y73" s="15">
        <v>87</v>
      </c>
      <c r="Z73" s="15">
        <v>88</v>
      </c>
      <c r="AA73" s="15">
        <v>83</v>
      </c>
      <c r="AB73" s="15">
        <v>65</v>
      </c>
      <c r="AC73" s="15">
        <v>66</v>
      </c>
      <c r="AD73" s="15">
        <v>81</v>
      </c>
      <c r="AE73" s="15">
        <v>87</v>
      </c>
      <c r="AF73" s="15">
        <v>54</v>
      </c>
      <c r="AG73" s="15">
        <v>55</v>
      </c>
      <c r="AH73" s="15">
        <v>62</v>
      </c>
      <c r="AI73" s="15">
        <v>40</v>
      </c>
      <c r="AJ73" s="15">
        <v>40</v>
      </c>
      <c r="AK73" s="15">
        <v>40</v>
      </c>
      <c r="AL73" s="15">
        <v>40</v>
      </c>
      <c r="AM73" s="15">
        <v>40</v>
      </c>
      <c r="AN73" s="15">
        <v>4</v>
      </c>
      <c r="AO73" s="15">
        <v>3</v>
      </c>
      <c r="AP73" s="15">
        <v>7</v>
      </c>
      <c r="AQ73" s="15">
        <v>3</v>
      </c>
      <c r="AR73" t="s">
        <v>1358</v>
      </c>
    </row>
    <row r="74" spans="1:44" x14ac:dyDescent="0.25">
      <c r="A74" s="19">
        <v>73</v>
      </c>
      <c r="B74" s="19" t="s">
        <v>210</v>
      </c>
      <c r="C74" s="20" t="s">
        <v>62</v>
      </c>
      <c r="D74" s="22">
        <f>VLOOKUP(AR:AR,球员!A:F,6,FALSE)</f>
        <v>2</v>
      </c>
      <c r="E74" s="16" t="s">
        <v>107</v>
      </c>
      <c r="F74" s="16" t="s">
        <v>64</v>
      </c>
      <c r="G74" s="16" t="s">
        <v>68</v>
      </c>
      <c r="H74" s="15">
        <v>189</v>
      </c>
      <c r="I74" s="15">
        <v>82</v>
      </c>
      <c r="J74" s="15">
        <v>27</v>
      </c>
      <c r="K74" s="16" t="s">
        <v>47</v>
      </c>
      <c r="L74" s="21">
        <v>86</v>
      </c>
      <c r="M74" s="21">
        <v>27</v>
      </c>
      <c r="N74" s="21">
        <v>90</v>
      </c>
      <c r="O74" s="15">
        <v>40</v>
      </c>
      <c r="P74" s="15">
        <v>60</v>
      </c>
      <c r="Q74" s="15">
        <v>46</v>
      </c>
      <c r="R74" s="15">
        <v>52</v>
      </c>
      <c r="S74" s="15">
        <v>64</v>
      </c>
      <c r="T74" s="15">
        <v>60</v>
      </c>
      <c r="U74" s="15">
        <v>41</v>
      </c>
      <c r="V74" s="15">
        <v>60</v>
      </c>
      <c r="W74" s="15">
        <v>60</v>
      </c>
      <c r="X74" s="15">
        <v>41</v>
      </c>
      <c r="Y74" s="15">
        <v>65</v>
      </c>
      <c r="Z74" s="15">
        <v>64</v>
      </c>
      <c r="AA74" s="15">
        <v>82</v>
      </c>
      <c r="AB74" s="15">
        <v>83</v>
      </c>
      <c r="AC74" s="15">
        <v>78</v>
      </c>
      <c r="AD74" s="15">
        <v>59</v>
      </c>
      <c r="AE74" s="15">
        <v>60</v>
      </c>
      <c r="AF74" s="15">
        <v>47</v>
      </c>
      <c r="AG74" s="15">
        <v>45</v>
      </c>
      <c r="AH74" s="15">
        <v>48</v>
      </c>
      <c r="AI74" s="15">
        <v>93</v>
      </c>
      <c r="AJ74" s="15">
        <v>90</v>
      </c>
      <c r="AK74" s="15">
        <v>88</v>
      </c>
      <c r="AL74" s="15">
        <v>95</v>
      </c>
      <c r="AM74" s="15">
        <v>93</v>
      </c>
      <c r="AN74" s="15">
        <v>2</v>
      </c>
      <c r="AO74" s="15">
        <v>3</v>
      </c>
      <c r="AP74" s="15">
        <v>6</v>
      </c>
      <c r="AQ74" s="15">
        <v>3</v>
      </c>
      <c r="AR74" t="s">
        <v>1359</v>
      </c>
    </row>
    <row r="75" spans="1:44" x14ac:dyDescent="0.25">
      <c r="A75" s="15">
        <v>74</v>
      </c>
      <c r="B75" s="15" t="s">
        <v>136</v>
      </c>
      <c r="C75" s="16" t="s">
        <v>89</v>
      </c>
      <c r="D75" s="22" t="e">
        <f>VLOOKUP(AR:AR,球员!A:F,6,FALSE)</f>
        <v>#N/A</v>
      </c>
      <c r="E75" s="16" t="s">
        <v>50</v>
      </c>
      <c r="F75" s="16" t="s">
        <v>51</v>
      </c>
      <c r="G75" s="16" t="s">
        <v>80</v>
      </c>
      <c r="H75" s="15">
        <v>182</v>
      </c>
      <c r="I75" s="15">
        <v>75</v>
      </c>
      <c r="J75" s="15">
        <v>26</v>
      </c>
      <c r="K75" s="16" t="s">
        <v>53</v>
      </c>
      <c r="L75" s="21">
        <v>86</v>
      </c>
      <c r="M75" s="21">
        <v>28</v>
      </c>
      <c r="N75" s="21">
        <v>93</v>
      </c>
      <c r="O75" s="15">
        <v>63</v>
      </c>
      <c r="P75" s="15">
        <v>76</v>
      </c>
      <c r="Q75" s="15">
        <v>66</v>
      </c>
      <c r="R75" s="15">
        <v>70</v>
      </c>
      <c r="S75" s="15">
        <v>83</v>
      </c>
      <c r="T75" s="15">
        <v>77</v>
      </c>
      <c r="U75" s="15">
        <v>61</v>
      </c>
      <c r="V75" s="15">
        <v>86</v>
      </c>
      <c r="W75" s="15">
        <v>63</v>
      </c>
      <c r="X75" s="15">
        <v>69</v>
      </c>
      <c r="Y75" s="15">
        <v>78</v>
      </c>
      <c r="Z75" s="15">
        <v>73</v>
      </c>
      <c r="AA75" s="15">
        <v>76</v>
      </c>
      <c r="AB75" s="15">
        <v>92</v>
      </c>
      <c r="AC75" s="15">
        <v>88</v>
      </c>
      <c r="AD75" s="15">
        <v>68</v>
      </c>
      <c r="AE75" s="15">
        <v>84</v>
      </c>
      <c r="AF75" s="15">
        <v>88</v>
      </c>
      <c r="AG75" s="15">
        <v>90</v>
      </c>
      <c r="AH75" s="15">
        <v>84</v>
      </c>
      <c r="AI75" s="15">
        <v>40</v>
      </c>
      <c r="AJ75" s="15">
        <v>40</v>
      </c>
      <c r="AK75" s="15">
        <v>40</v>
      </c>
      <c r="AL75" s="15">
        <v>40</v>
      </c>
      <c r="AM75" s="15">
        <v>40</v>
      </c>
      <c r="AN75" s="15">
        <v>2</v>
      </c>
      <c r="AO75" s="15">
        <v>2</v>
      </c>
      <c r="AP75" s="15">
        <v>6</v>
      </c>
      <c r="AQ75" s="15">
        <v>1</v>
      </c>
      <c r="AR75" t="s">
        <v>1360</v>
      </c>
    </row>
    <row r="76" spans="1:44" x14ac:dyDescent="0.25">
      <c r="A76" s="19">
        <v>75</v>
      </c>
      <c r="B76" s="19" t="s">
        <v>212</v>
      </c>
      <c r="C76" s="20" t="s">
        <v>89</v>
      </c>
      <c r="D76" s="22">
        <f>VLOOKUP(AR:AR,球员!A:F,6,FALSE)</f>
        <v>2</v>
      </c>
      <c r="E76" s="16" t="s">
        <v>55</v>
      </c>
      <c r="F76" s="16" t="s">
        <v>56</v>
      </c>
      <c r="G76" s="16" t="s">
        <v>57</v>
      </c>
      <c r="H76" s="15">
        <v>183</v>
      </c>
      <c r="I76" s="15">
        <v>75</v>
      </c>
      <c r="J76" s="15">
        <v>25</v>
      </c>
      <c r="K76" s="16" t="s">
        <v>47</v>
      </c>
      <c r="L76" s="21">
        <v>86</v>
      </c>
      <c r="M76" s="21">
        <v>31</v>
      </c>
      <c r="N76" s="21">
        <v>93</v>
      </c>
      <c r="O76" s="15">
        <v>62</v>
      </c>
      <c r="P76" s="15">
        <v>79</v>
      </c>
      <c r="Q76" s="15">
        <v>76</v>
      </c>
      <c r="R76" s="15">
        <v>78</v>
      </c>
      <c r="S76" s="15">
        <v>80</v>
      </c>
      <c r="T76" s="15">
        <v>81</v>
      </c>
      <c r="U76" s="15">
        <v>59</v>
      </c>
      <c r="V76" s="15">
        <v>85</v>
      </c>
      <c r="W76" s="15">
        <v>62</v>
      </c>
      <c r="X76" s="15">
        <v>76</v>
      </c>
      <c r="Y76" s="15">
        <v>84</v>
      </c>
      <c r="Z76" s="15">
        <v>80</v>
      </c>
      <c r="AA76" s="15">
        <v>74</v>
      </c>
      <c r="AB76" s="15">
        <v>90</v>
      </c>
      <c r="AC76" s="15">
        <v>83</v>
      </c>
      <c r="AD76" s="15">
        <v>81</v>
      </c>
      <c r="AE76" s="15">
        <v>80</v>
      </c>
      <c r="AF76" s="15">
        <v>86</v>
      </c>
      <c r="AG76" s="15">
        <v>87</v>
      </c>
      <c r="AH76" s="15">
        <v>86</v>
      </c>
      <c r="AI76" s="15">
        <v>40</v>
      </c>
      <c r="AJ76" s="15">
        <v>40</v>
      </c>
      <c r="AK76" s="15">
        <v>40</v>
      </c>
      <c r="AL76" s="15">
        <v>40</v>
      </c>
      <c r="AM76" s="15">
        <v>40</v>
      </c>
      <c r="AN76" s="15">
        <v>2</v>
      </c>
      <c r="AO76" s="15">
        <v>2</v>
      </c>
      <c r="AP76" s="15">
        <v>6</v>
      </c>
      <c r="AQ76" s="15">
        <v>3</v>
      </c>
      <c r="AR76" t="s">
        <v>1361</v>
      </c>
    </row>
    <row r="77" spans="1:44" x14ac:dyDescent="0.25">
      <c r="A77" s="19">
        <v>76</v>
      </c>
      <c r="B77" s="19" t="s">
        <v>137</v>
      </c>
      <c r="C77" s="20" t="s">
        <v>43</v>
      </c>
      <c r="D77" s="22">
        <f>VLOOKUP(AR:AR,球员!A:F,6,FALSE)</f>
        <v>2</v>
      </c>
      <c r="E77" s="16" t="s">
        <v>138</v>
      </c>
      <c r="F77" s="16" t="s">
        <v>45</v>
      </c>
      <c r="G77" s="16" t="s">
        <v>99</v>
      </c>
      <c r="H77" s="15">
        <v>163</v>
      </c>
      <c r="I77" s="15">
        <v>59</v>
      </c>
      <c r="J77" s="15">
        <v>28</v>
      </c>
      <c r="K77" s="16" t="s">
        <v>47</v>
      </c>
      <c r="L77" s="21">
        <v>86</v>
      </c>
      <c r="M77" s="21">
        <v>26</v>
      </c>
      <c r="N77" s="21">
        <v>92</v>
      </c>
      <c r="O77" s="15">
        <v>84</v>
      </c>
      <c r="P77" s="15">
        <v>90</v>
      </c>
      <c r="Q77" s="15">
        <v>86</v>
      </c>
      <c r="R77" s="15">
        <v>88</v>
      </c>
      <c r="S77" s="15">
        <v>84</v>
      </c>
      <c r="T77" s="15">
        <v>86</v>
      </c>
      <c r="U77" s="15">
        <v>79</v>
      </c>
      <c r="V77" s="15">
        <v>55</v>
      </c>
      <c r="W77" s="15">
        <v>83</v>
      </c>
      <c r="X77" s="15">
        <v>84</v>
      </c>
      <c r="Y77" s="15">
        <v>86</v>
      </c>
      <c r="Z77" s="15">
        <v>89</v>
      </c>
      <c r="AA77" s="15">
        <v>77</v>
      </c>
      <c r="AB77" s="15">
        <v>61</v>
      </c>
      <c r="AC77" s="15">
        <v>57</v>
      </c>
      <c r="AD77" s="15">
        <v>84</v>
      </c>
      <c r="AE77" s="15">
        <v>87</v>
      </c>
      <c r="AF77" s="15">
        <v>56</v>
      </c>
      <c r="AG77" s="15">
        <v>48</v>
      </c>
      <c r="AH77" s="15">
        <v>47</v>
      </c>
      <c r="AI77" s="15">
        <v>40</v>
      </c>
      <c r="AJ77" s="15">
        <v>40</v>
      </c>
      <c r="AK77" s="15">
        <v>40</v>
      </c>
      <c r="AL77" s="15">
        <v>40</v>
      </c>
      <c r="AM77" s="15">
        <v>40</v>
      </c>
      <c r="AN77" s="15">
        <v>2</v>
      </c>
      <c r="AO77" s="15">
        <v>2</v>
      </c>
      <c r="AP77" s="15">
        <v>6</v>
      </c>
      <c r="AQ77" s="15">
        <v>3</v>
      </c>
      <c r="AR77" t="s">
        <v>1362</v>
      </c>
    </row>
    <row r="78" spans="1:44" x14ac:dyDescent="0.25">
      <c r="A78" s="19">
        <v>77</v>
      </c>
      <c r="B78" s="19" t="s">
        <v>139</v>
      </c>
      <c r="C78" s="20" t="s">
        <v>70</v>
      </c>
      <c r="D78" s="22">
        <f>VLOOKUP(AR:AR,球员!A:F,6,FALSE)</f>
        <v>2</v>
      </c>
      <c r="E78" s="16" t="s">
        <v>55</v>
      </c>
      <c r="F78" s="16" t="s">
        <v>56</v>
      </c>
      <c r="G78" s="16" t="s">
        <v>52</v>
      </c>
      <c r="H78" s="15">
        <v>181</v>
      </c>
      <c r="I78" s="15">
        <v>75</v>
      </c>
      <c r="J78" s="15">
        <v>26</v>
      </c>
      <c r="K78" s="16" t="s">
        <v>47</v>
      </c>
      <c r="L78" s="21">
        <v>86</v>
      </c>
      <c r="M78" s="21">
        <v>28</v>
      </c>
      <c r="N78" s="21">
        <v>93</v>
      </c>
      <c r="O78" s="15">
        <v>91</v>
      </c>
      <c r="P78" s="15">
        <v>82</v>
      </c>
      <c r="Q78" s="15">
        <v>75</v>
      </c>
      <c r="R78" s="15">
        <v>75</v>
      </c>
      <c r="S78" s="15">
        <v>74</v>
      </c>
      <c r="T78" s="15">
        <v>64</v>
      </c>
      <c r="U78" s="15">
        <v>90</v>
      </c>
      <c r="V78" s="15">
        <v>90</v>
      </c>
      <c r="W78" s="15">
        <v>69</v>
      </c>
      <c r="X78" s="15">
        <v>76</v>
      </c>
      <c r="Y78" s="15">
        <v>80</v>
      </c>
      <c r="Z78" s="15">
        <v>79</v>
      </c>
      <c r="AA78" s="15">
        <v>84</v>
      </c>
      <c r="AB78" s="15">
        <v>92</v>
      </c>
      <c r="AC78" s="15">
        <v>78</v>
      </c>
      <c r="AD78" s="15">
        <v>75</v>
      </c>
      <c r="AE78" s="15">
        <v>75</v>
      </c>
      <c r="AF78" s="15">
        <v>49</v>
      </c>
      <c r="AG78" s="15">
        <v>48</v>
      </c>
      <c r="AH78" s="15">
        <v>55</v>
      </c>
      <c r="AI78" s="15">
        <v>40</v>
      </c>
      <c r="AJ78" s="15">
        <v>40</v>
      </c>
      <c r="AK78" s="15">
        <v>40</v>
      </c>
      <c r="AL78" s="15">
        <v>40</v>
      </c>
      <c r="AM78" s="15">
        <v>40</v>
      </c>
      <c r="AN78" s="15">
        <v>3</v>
      </c>
      <c r="AO78" s="15">
        <v>3</v>
      </c>
      <c r="AP78" s="15">
        <v>5</v>
      </c>
      <c r="AQ78" s="15">
        <v>3</v>
      </c>
      <c r="AR78" t="s">
        <v>1363</v>
      </c>
    </row>
    <row r="79" spans="1:44" x14ac:dyDescent="0.25">
      <c r="A79" s="19">
        <v>78</v>
      </c>
      <c r="B79" s="19" t="s">
        <v>216</v>
      </c>
      <c r="C79" s="20" t="s">
        <v>62</v>
      </c>
      <c r="D79" s="22">
        <f>VLOOKUP(AR:AR,球员!A:F,6,FALSE)</f>
        <v>2</v>
      </c>
      <c r="E79" s="16" t="s">
        <v>74</v>
      </c>
      <c r="F79" s="16" t="s">
        <v>64</v>
      </c>
      <c r="G79" s="16" t="s">
        <v>65</v>
      </c>
      <c r="H79" s="15">
        <v>186</v>
      </c>
      <c r="I79" s="15">
        <v>85</v>
      </c>
      <c r="J79" s="15">
        <v>25</v>
      </c>
      <c r="K79" s="16" t="s">
        <v>47</v>
      </c>
      <c r="L79" s="21">
        <v>86</v>
      </c>
      <c r="M79" s="21">
        <v>31</v>
      </c>
      <c r="N79" s="21">
        <v>91</v>
      </c>
      <c r="O79" s="15">
        <v>45</v>
      </c>
      <c r="P79" s="15">
        <v>60</v>
      </c>
      <c r="Q79" s="15">
        <v>45</v>
      </c>
      <c r="R79" s="15">
        <v>46</v>
      </c>
      <c r="S79" s="15">
        <v>60</v>
      </c>
      <c r="T79" s="15">
        <v>62</v>
      </c>
      <c r="U79" s="15">
        <v>41</v>
      </c>
      <c r="V79" s="15">
        <v>60</v>
      </c>
      <c r="W79" s="15">
        <v>60</v>
      </c>
      <c r="X79" s="15">
        <v>55</v>
      </c>
      <c r="Y79" s="15">
        <v>58</v>
      </c>
      <c r="Z79" s="15">
        <v>61</v>
      </c>
      <c r="AA79" s="15">
        <v>75</v>
      </c>
      <c r="AB79" s="15">
        <v>81</v>
      </c>
      <c r="AC79" s="15">
        <v>71</v>
      </c>
      <c r="AD79" s="15">
        <v>62</v>
      </c>
      <c r="AE79" s="15">
        <v>60</v>
      </c>
      <c r="AF79" s="15">
        <v>49</v>
      </c>
      <c r="AG79" s="15">
        <v>48</v>
      </c>
      <c r="AH79" s="15">
        <v>47</v>
      </c>
      <c r="AI79" s="15">
        <v>91</v>
      </c>
      <c r="AJ79" s="15">
        <v>93</v>
      </c>
      <c r="AK79" s="15">
        <v>90</v>
      </c>
      <c r="AL79" s="15">
        <v>96</v>
      </c>
      <c r="AM79" s="15">
        <v>95</v>
      </c>
      <c r="AN79" s="15">
        <v>2</v>
      </c>
      <c r="AO79" s="15">
        <v>3</v>
      </c>
      <c r="AP79" s="15">
        <v>5</v>
      </c>
      <c r="AQ79" s="15">
        <v>2</v>
      </c>
      <c r="AR79" t="s">
        <v>1364</v>
      </c>
    </row>
    <row r="80" spans="1:44" x14ac:dyDescent="0.25">
      <c r="A80" s="19">
        <v>79</v>
      </c>
      <c r="B80" s="19" t="s">
        <v>217</v>
      </c>
      <c r="C80" s="20" t="s">
        <v>89</v>
      </c>
      <c r="D80" s="22">
        <f>VLOOKUP(AR:AR,球员!A:F,6,FALSE)</f>
        <v>2</v>
      </c>
      <c r="E80" s="16" t="s">
        <v>83</v>
      </c>
      <c r="F80" s="16" t="s">
        <v>64</v>
      </c>
      <c r="G80" s="16" t="s">
        <v>80</v>
      </c>
      <c r="H80" s="15">
        <v>191</v>
      </c>
      <c r="I80" s="15">
        <v>86</v>
      </c>
      <c r="J80" s="15">
        <v>25</v>
      </c>
      <c r="K80" s="16" t="s">
        <v>53</v>
      </c>
      <c r="L80" s="21">
        <v>86</v>
      </c>
      <c r="M80" s="21">
        <v>31</v>
      </c>
      <c r="N80" s="21">
        <v>92</v>
      </c>
      <c r="O80" s="15">
        <v>61</v>
      </c>
      <c r="P80" s="15">
        <v>75</v>
      </c>
      <c r="Q80" s="15">
        <v>67</v>
      </c>
      <c r="R80" s="15">
        <v>65</v>
      </c>
      <c r="S80" s="15">
        <v>79</v>
      </c>
      <c r="T80" s="15">
        <v>79</v>
      </c>
      <c r="U80" s="15">
        <v>56</v>
      </c>
      <c r="V80" s="15">
        <v>88</v>
      </c>
      <c r="W80" s="15">
        <v>69</v>
      </c>
      <c r="X80" s="15">
        <v>67</v>
      </c>
      <c r="Y80" s="15">
        <v>74</v>
      </c>
      <c r="Z80" s="15">
        <v>70</v>
      </c>
      <c r="AA80" s="15">
        <v>77</v>
      </c>
      <c r="AB80" s="15">
        <v>86</v>
      </c>
      <c r="AC80" s="15">
        <v>86</v>
      </c>
      <c r="AD80" s="15">
        <v>65</v>
      </c>
      <c r="AE80" s="15">
        <v>83</v>
      </c>
      <c r="AF80" s="15">
        <v>90</v>
      </c>
      <c r="AG80" s="15">
        <v>90</v>
      </c>
      <c r="AH80" s="15">
        <v>86</v>
      </c>
      <c r="AI80" s="15">
        <v>40</v>
      </c>
      <c r="AJ80" s="15">
        <v>40</v>
      </c>
      <c r="AK80" s="15">
        <v>40</v>
      </c>
      <c r="AL80" s="15">
        <v>40</v>
      </c>
      <c r="AM80" s="15">
        <v>40</v>
      </c>
      <c r="AN80" s="15">
        <v>1</v>
      </c>
      <c r="AO80" s="15">
        <v>2</v>
      </c>
      <c r="AP80" s="15">
        <v>7</v>
      </c>
      <c r="AQ80" s="15">
        <v>3</v>
      </c>
      <c r="AR80" t="s">
        <v>1365</v>
      </c>
    </row>
    <row r="81" spans="1:44" x14ac:dyDescent="0.25">
      <c r="A81" s="19">
        <v>80</v>
      </c>
      <c r="B81" s="19" t="s">
        <v>219</v>
      </c>
      <c r="C81" s="20" t="s">
        <v>43</v>
      </c>
      <c r="D81" s="22">
        <f>VLOOKUP(AR:AR,球员!A:F,6,FALSE)</f>
        <v>3</v>
      </c>
      <c r="E81" s="16" t="s">
        <v>83</v>
      </c>
      <c r="F81" s="16" t="s">
        <v>64</v>
      </c>
      <c r="G81" s="16" t="s">
        <v>68</v>
      </c>
      <c r="H81" s="15">
        <v>183</v>
      </c>
      <c r="I81" s="15">
        <v>75</v>
      </c>
      <c r="J81" s="15">
        <v>23</v>
      </c>
      <c r="K81" s="16" t="s">
        <v>53</v>
      </c>
      <c r="L81" s="21">
        <v>86</v>
      </c>
      <c r="M81" s="21">
        <v>34</v>
      </c>
      <c r="N81" s="21">
        <v>94</v>
      </c>
      <c r="O81" s="15">
        <v>82</v>
      </c>
      <c r="P81" s="15">
        <v>84</v>
      </c>
      <c r="Q81" s="15">
        <v>87</v>
      </c>
      <c r="R81" s="15">
        <v>86</v>
      </c>
      <c r="S81" s="15">
        <v>77</v>
      </c>
      <c r="T81" s="15">
        <v>80</v>
      </c>
      <c r="U81" s="15">
        <v>80</v>
      </c>
      <c r="V81" s="15">
        <v>70</v>
      </c>
      <c r="W81" s="15">
        <v>81</v>
      </c>
      <c r="X81" s="15">
        <v>80</v>
      </c>
      <c r="Y81" s="15">
        <v>96</v>
      </c>
      <c r="Z81" s="15">
        <v>92</v>
      </c>
      <c r="AA81" s="15">
        <v>85</v>
      </c>
      <c r="AB81" s="15">
        <v>63</v>
      </c>
      <c r="AC81" s="15">
        <v>70</v>
      </c>
      <c r="AD81" s="15">
        <v>86</v>
      </c>
      <c r="AE81" s="15">
        <v>78</v>
      </c>
      <c r="AF81" s="15">
        <v>44</v>
      </c>
      <c r="AG81" s="15">
        <v>42</v>
      </c>
      <c r="AH81" s="15">
        <v>51</v>
      </c>
      <c r="AI81" s="15">
        <v>40</v>
      </c>
      <c r="AJ81" s="15">
        <v>40</v>
      </c>
      <c r="AK81" s="15">
        <v>40</v>
      </c>
      <c r="AL81" s="15">
        <v>40</v>
      </c>
      <c r="AM81" s="15">
        <v>40</v>
      </c>
      <c r="AN81" s="15">
        <v>2</v>
      </c>
      <c r="AO81" s="15">
        <v>2</v>
      </c>
      <c r="AP81" s="15">
        <v>5</v>
      </c>
      <c r="AQ81" s="15">
        <v>2</v>
      </c>
      <c r="AR81" t="s">
        <v>1366</v>
      </c>
    </row>
    <row r="82" spans="1:44" x14ac:dyDescent="0.25">
      <c r="A82" s="19">
        <v>81</v>
      </c>
      <c r="B82" s="19" t="s">
        <v>370</v>
      </c>
      <c r="C82" s="20" t="s">
        <v>89</v>
      </c>
      <c r="D82" s="22">
        <f>VLOOKUP(AR:AR,球员!A:F,6,FALSE)</f>
        <v>2</v>
      </c>
      <c r="E82" s="16" t="s">
        <v>63</v>
      </c>
      <c r="F82" s="16" t="s">
        <v>64</v>
      </c>
      <c r="G82" s="16" t="s">
        <v>96</v>
      </c>
      <c r="H82" s="15">
        <v>194</v>
      </c>
      <c r="I82" s="15">
        <v>100</v>
      </c>
      <c r="J82" s="15">
        <v>26</v>
      </c>
      <c r="K82" s="16" t="s">
        <v>47</v>
      </c>
      <c r="L82" s="21">
        <v>86</v>
      </c>
      <c r="M82" s="21">
        <v>28</v>
      </c>
      <c r="N82" s="21">
        <v>92</v>
      </c>
      <c r="O82" s="15">
        <v>64</v>
      </c>
      <c r="P82" s="15">
        <v>78</v>
      </c>
      <c r="Q82" s="15">
        <v>73</v>
      </c>
      <c r="R82" s="15">
        <v>72</v>
      </c>
      <c r="S82" s="15">
        <v>79</v>
      </c>
      <c r="T82" s="15">
        <v>75</v>
      </c>
      <c r="U82" s="15">
        <v>58</v>
      </c>
      <c r="V82" s="15">
        <v>88</v>
      </c>
      <c r="W82" s="15">
        <v>61</v>
      </c>
      <c r="X82" s="15">
        <v>62</v>
      </c>
      <c r="Y82" s="15">
        <v>66</v>
      </c>
      <c r="Z82" s="15">
        <v>65</v>
      </c>
      <c r="AA82" s="15">
        <v>73</v>
      </c>
      <c r="AB82" s="15">
        <v>84</v>
      </c>
      <c r="AC82" s="15">
        <v>93</v>
      </c>
      <c r="AD82" s="15">
        <v>68</v>
      </c>
      <c r="AE82" s="15">
        <v>86</v>
      </c>
      <c r="AF82" s="15">
        <v>88</v>
      </c>
      <c r="AG82" s="15">
        <v>90</v>
      </c>
      <c r="AH82" s="15">
        <v>91</v>
      </c>
      <c r="AI82" s="15">
        <v>40</v>
      </c>
      <c r="AJ82" s="15">
        <v>40</v>
      </c>
      <c r="AK82" s="15">
        <v>40</v>
      </c>
      <c r="AL82" s="15">
        <v>40</v>
      </c>
      <c r="AM82" s="15">
        <v>40</v>
      </c>
      <c r="AN82" s="15">
        <v>2</v>
      </c>
      <c r="AO82" s="15">
        <v>2</v>
      </c>
      <c r="AP82" s="15">
        <v>6</v>
      </c>
      <c r="AQ82" s="15">
        <v>3</v>
      </c>
      <c r="AR82" t="s">
        <v>1973</v>
      </c>
    </row>
    <row r="83" spans="1:44" x14ac:dyDescent="0.25">
      <c r="A83" s="19">
        <v>82</v>
      </c>
      <c r="B83" s="19" t="s">
        <v>221</v>
      </c>
      <c r="C83" s="20" t="s">
        <v>2049</v>
      </c>
      <c r="D83" s="22">
        <f>VLOOKUP(AR:AR,球员!A:F,6,FALSE)</f>
        <v>3</v>
      </c>
      <c r="E83" s="16" t="s">
        <v>170</v>
      </c>
      <c r="F83" s="16" t="s">
        <v>45</v>
      </c>
      <c r="G83" s="16" t="s">
        <v>205</v>
      </c>
      <c r="H83" s="15">
        <v>192</v>
      </c>
      <c r="I83" s="15">
        <v>82</v>
      </c>
      <c r="J83" s="15">
        <v>24</v>
      </c>
      <c r="K83" s="16" t="s">
        <v>47</v>
      </c>
      <c r="L83" s="21">
        <v>86</v>
      </c>
      <c r="M83" s="21">
        <v>32</v>
      </c>
      <c r="N83" s="21">
        <v>93</v>
      </c>
      <c r="O83" s="15">
        <v>81</v>
      </c>
      <c r="P83" s="15">
        <v>92</v>
      </c>
      <c r="Q83" s="15">
        <v>83</v>
      </c>
      <c r="R83" s="15">
        <v>78</v>
      </c>
      <c r="S83" s="15">
        <v>84</v>
      </c>
      <c r="T83" s="15">
        <v>83</v>
      </c>
      <c r="U83" s="15">
        <v>78</v>
      </c>
      <c r="V83" s="15">
        <v>86</v>
      </c>
      <c r="W83" s="15">
        <v>77</v>
      </c>
      <c r="X83" s="15">
        <v>80</v>
      </c>
      <c r="Y83" s="15">
        <v>77</v>
      </c>
      <c r="Z83" s="15">
        <v>74</v>
      </c>
      <c r="AA83" s="15">
        <v>86</v>
      </c>
      <c r="AB83" s="15">
        <v>81</v>
      </c>
      <c r="AC83" s="15">
        <v>87</v>
      </c>
      <c r="AD83" s="15">
        <v>70</v>
      </c>
      <c r="AE83" s="15">
        <v>80</v>
      </c>
      <c r="AF83" s="15">
        <v>68</v>
      </c>
      <c r="AG83" s="15">
        <v>67</v>
      </c>
      <c r="AH83" s="15">
        <v>75</v>
      </c>
      <c r="AI83" s="15">
        <v>40</v>
      </c>
      <c r="AJ83" s="15">
        <v>40</v>
      </c>
      <c r="AK83" s="15">
        <v>40</v>
      </c>
      <c r="AL83" s="15">
        <v>40</v>
      </c>
      <c r="AM83" s="15">
        <v>40</v>
      </c>
      <c r="AN83" s="15">
        <v>3</v>
      </c>
      <c r="AO83" s="15">
        <v>3</v>
      </c>
      <c r="AP83" s="15">
        <v>5</v>
      </c>
      <c r="AQ83" s="15">
        <v>2</v>
      </c>
      <c r="AR83" t="s">
        <v>2061</v>
      </c>
    </row>
    <row r="84" spans="1:44" x14ac:dyDescent="0.25">
      <c r="A84" s="15">
        <v>83</v>
      </c>
      <c r="B84" s="15" t="s">
        <v>371</v>
      </c>
      <c r="C84" s="16" t="s">
        <v>43</v>
      </c>
      <c r="D84" s="22" t="e">
        <f>VLOOKUP(AR:AR,球员!A:F,6,FALSE)</f>
        <v>#N/A</v>
      </c>
      <c r="E84" s="16" t="s">
        <v>50</v>
      </c>
      <c r="F84" s="16" t="s">
        <v>51</v>
      </c>
      <c r="G84" s="16" t="s">
        <v>80</v>
      </c>
      <c r="H84" s="15">
        <v>178</v>
      </c>
      <c r="I84" s="15">
        <v>67</v>
      </c>
      <c r="J84" s="15">
        <v>22</v>
      </c>
      <c r="K84" s="16" t="s">
        <v>47</v>
      </c>
      <c r="L84" s="21">
        <v>86</v>
      </c>
      <c r="M84" s="21">
        <v>38</v>
      </c>
      <c r="N84" s="21">
        <v>94</v>
      </c>
      <c r="O84" s="15">
        <v>81</v>
      </c>
      <c r="P84" s="15">
        <v>88</v>
      </c>
      <c r="Q84" s="15">
        <v>88</v>
      </c>
      <c r="R84" s="15">
        <v>86</v>
      </c>
      <c r="S84" s="15">
        <v>79</v>
      </c>
      <c r="T84" s="15">
        <v>72</v>
      </c>
      <c r="U84" s="15">
        <v>78</v>
      </c>
      <c r="V84" s="15">
        <v>60</v>
      </c>
      <c r="W84" s="15">
        <v>73</v>
      </c>
      <c r="X84" s="15">
        <v>83</v>
      </c>
      <c r="Y84" s="15">
        <v>91</v>
      </c>
      <c r="Z84" s="15">
        <v>93</v>
      </c>
      <c r="AA84" s="15">
        <v>80</v>
      </c>
      <c r="AB84" s="15">
        <v>64</v>
      </c>
      <c r="AC84" s="15">
        <v>65</v>
      </c>
      <c r="AD84" s="15">
        <v>85</v>
      </c>
      <c r="AE84" s="15">
        <v>76</v>
      </c>
      <c r="AF84" s="15">
        <v>51</v>
      </c>
      <c r="AG84" s="15">
        <v>52</v>
      </c>
      <c r="AH84" s="15">
        <v>74</v>
      </c>
      <c r="AI84" s="15">
        <v>40</v>
      </c>
      <c r="AJ84" s="15">
        <v>40</v>
      </c>
      <c r="AK84" s="15">
        <v>40</v>
      </c>
      <c r="AL84" s="15">
        <v>40</v>
      </c>
      <c r="AM84" s="15">
        <v>40</v>
      </c>
      <c r="AN84" s="15">
        <v>4</v>
      </c>
      <c r="AO84" s="15">
        <v>4</v>
      </c>
      <c r="AP84" s="15">
        <v>6</v>
      </c>
      <c r="AQ84" s="15">
        <v>1</v>
      </c>
      <c r="AR84" t="s">
        <v>1367</v>
      </c>
    </row>
    <row r="85" spans="1:44" x14ac:dyDescent="0.25">
      <c r="A85" s="19">
        <v>84</v>
      </c>
      <c r="B85" s="19" t="s">
        <v>623</v>
      </c>
      <c r="C85" s="20" t="s">
        <v>89</v>
      </c>
      <c r="D85" s="22">
        <f>VLOOKUP(AR:AR,球员!A:F,6,FALSE)</f>
        <v>3</v>
      </c>
      <c r="E85" s="16" t="s">
        <v>44</v>
      </c>
      <c r="F85" s="16" t="s">
        <v>45</v>
      </c>
      <c r="G85" s="16" t="s">
        <v>135</v>
      </c>
      <c r="H85" s="15">
        <v>188</v>
      </c>
      <c r="I85" s="15">
        <v>89</v>
      </c>
      <c r="J85" s="15">
        <v>20</v>
      </c>
      <c r="K85" s="16" t="s">
        <v>47</v>
      </c>
      <c r="L85" s="21">
        <v>86</v>
      </c>
      <c r="M85" s="21">
        <v>47</v>
      </c>
      <c r="N85" s="21">
        <v>96</v>
      </c>
      <c r="O85" s="15">
        <v>68</v>
      </c>
      <c r="P85" s="15">
        <v>77</v>
      </c>
      <c r="Q85" s="15">
        <v>73</v>
      </c>
      <c r="R85" s="15">
        <v>75</v>
      </c>
      <c r="S85" s="15">
        <v>79</v>
      </c>
      <c r="T85" s="15">
        <v>78</v>
      </c>
      <c r="U85" s="15">
        <v>64</v>
      </c>
      <c r="V85" s="15">
        <v>87</v>
      </c>
      <c r="W85" s="15">
        <v>60</v>
      </c>
      <c r="X85" s="15">
        <v>63</v>
      </c>
      <c r="Y85" s="15">
        <v>77</v>
      </c>
      <c r="Z85" s="15">
        <v>73</v>
      </c>
      <c r="AA85" s="15">
        <v>82</v>
      </c>
      <c r="AB85" s="15">
        <v>89</v>
      </c>
      <c r="AC85" s="15">
        <v>87</v>
      </c>
      <c r="AD85" s="15">
        <v>70</v>
      </c>
      <c r="AE85" s="15">
        <v>81</v>
      </c>
      <c r="AF85" s="15">
        <v>88</v>
      </c>
      <c r="AG85" s="15">
        <v>88</v>
      </c>
      <c r="AH85" s="15">
        <v>81</v>
      </c>
      <c r="AI85" s="15">
        <v>40</v>
      </c>
      <c r="AJ85" s="15">
        <v>40</v>
      </c>
      <c r="AK85" s="15">
        <v>40</v>
      </c>
      <c r="AL85" s="15">
        <v>40</v>
      </c>
      <c r="AM85" s="15">
        <v>40</v>
      </c>
      <c r="AN85" s="15">
        <v>3</v>
      </c>
      <c r="AO85" s="15">
        <v>3</v>
      </c>
      <c r="AP85" s="15">
        <v>6</v>
      </c>
      <c r="AQ85" s="15">
        <v>2</v>
      </c>
      <c r="AR85" t="s">
        <v>1368</v>
      </c>
    </row>
    <row r="86" spans="1:44" x14ac:dyDescent="0.25">
      <c r="A86" s="19">
        <v>85</v>
      </c>
      <c r="B86" s="19" t="s">
        <v>229</v>
      </c>
      <c r="C86" s="20" t="s">
        <v>2049</v>
      </c>
      <c r="D86" s="22">
        <f>VLOOKUP(AR:AR,球员!A:F,6,FALSE)</f>
        <v>2</v>
      </c>
      <c r="E86" s="16" t="s">
        <v>44</v>
      </c>
      <c r="F86" s="16" t="s">
        <v>45</v>
      </c>
      <c r="G86" s="16" t="s">
        <v>80</v>
      </c>
      <c r="H86" s="15">
        <v>180</v>
      </c>
      <c r="I86" s="15">
        <v>75</v>
      </c>
      <c r="J86" s="15">
        <v>32</v>
      </c>
      <c r="K86" s="16" t="s">
        <v>53</v>
      </c>
      <c r="L86" s="21">
        <v>85</v>
      </c>
      <c r="M86" s="21">
        <v>25</v>
      </c>
      <c r="N86" s="21">
        <v>89</v>
      </c>
      <c r="O86" s="15">
        <v>74</v>
      </c>
      <c r="P86" s="15">
        <v>78</v>
      </c>
      <c r="Q86" s="15">
        <v>78</v>
      </c>
      <c r="R86" s="15">
        <v>77</v>
      </c>
      <c r="S86" s="15">
        <v>83</v>
      </c>
      <c r="T86" s="15">
        <v>80</v>
      </c>
      <c r="U86" s="15">
        <v>73</v>
      </c>
      <c r="V86" s="15">
        <v>73</v>
      </c>
      <c r="W86" s="15">
        <v>63</v>
      </c>
      <c r="X86" s="15">
        <v>76</v>
      </c>
      <c r="Y86" s="15">
        <v>79</v>
      </c>
      <c r="Z86" s="15">
        <v>81</v>
      </c>
      <c r="AA86" s="15">
        <v>78</v>
      </c>
      <c r="AB86" s="15">
        <v>83</v>
      </c>
      <c r="AC86" s="15">
        <v>77</v>
      </c>
      <c r="AD86" s="15">
        <v>78</v>
      </c>
      <c r="AE86" s="15">
        <v>93</v>
      </c>
      <c r="AF86" s="15">
        <v>86</v>
      </c>
      <c r="AG86" s="15">
        <v>85</v>
      </c>
      <c r="AH86" s="15">
        <v>86</v>
      </c>
      <c r="AI86" s="15">
        <v>40</v>
      </c>
      <c r="AJ86" s="15">
        <v>40</v>
      </c>
      <c r="AK86" s="15">
        <v>40</v>
      </c>
      <c r="AL86" s="15">
        <v>40</v>
      </c>
      <c r="AM86" s="15">
        <v>40</v>
      </c>
      <c r="AN86" s="15">
        <v>2</v>
      </c>
      <c r="AO86" s="15">
        <v>2</v>
      </c>
      <c r="AP86" s="15">
        <v>6</v>
      </c>
      <c r="AQ86" s="15">
        <v>3</v>
      </c>
      <c r="AR86" t="s">
        <v>2062</v>
      </c>
    </row>
    <row r="87" spans="1:44" x14ac:dyDescent="0.25">
      <c r="A87" s="19">
        <v>86</v>
      </c>
      <c r="B87" s="19" t="s">
        <v>148</v>
      </c>
      <c r="C87" s="20" t="s">
        <v>89</v>
      </c>
      <c r="D87" s="22">
        <f>VLOOKUP(AR:AR,球员!A:F,6,FALSE)</f>
        <v>2</v>
      </c>
      <c r="E87" s="16" t="s">
        <v>44</v>
      </c>
      <c r="F87" s="16" t="s">
        <v>45</v>
      </c>
      <c r="G87" s="16" t="s">
        <v>99</v>
      </c>
      <c r="H87" s="15">
        <v>190</v>
      </c>
      <c r="I87" s="15">
        <v>85</v>
      </c>
      <c r="J87" s="15">
        <v>32</v>
      </c>
      <c r="K87" s="16" t="s">
        <v>47</v>
      </c>
      <c r="L87" s="21">
        <v>85</v>
      </c>
      <c r="M87" s="21">
        <v>25</v>
      </c>
      <c r="N87" s="21">
        <v>91</v>
      </c>
      <c r="O87" s="15">
        <v>68</v>
      </c>
      <c r="P87" s="15">
        <v>74</v>
      </c>
      <c r="Q87" s="15">
        <v>73</v>
      </c>
      <c r="R87" s="15">
        <v>71</v>
      </c>
      <c r="S87" s="15">
        <v>79</v>
      </c>
      <c r="T87" s="15">
        <v>85</v>
      </c>
      <c r="U87" s="15">
        <v>67</v>
      </c>
      <c r="V87" s="15">
        <v>86</v>
      </c>
      <c r="W87" s="15">
        <v>66</v>
      </c>
      <c r="X87" s="15">
        <v>65</v>
      </c>
      <c r="Y87" s="15">
        <v>74</v>
      </c>
      <c r="Z87" s="15">
        <v>68</v>
      </c>
      <c r="AA87" s="15">
        <v>78</v>
      </c>
      <c r="AB87" s="15">
        <v>84</v>
      </c>
      <c r="AC87" s="15">
        <v>84</v>
      </c>
      <c r="AD87" s="15">
        <v>68</v>
      </c>
      <c r="AE87" s="15">
        <v>82</v>
      </c>
      <c r="AF87" s="15">
        <v>88</v>
      </c>
      <c r="AG87" s="15">
        <v>89</v>
      </c>
      <c r="AH87" s="15">
        <v>82</v>
      </c>
      <c r="AI87" s="15">
        <v>40</v>
      </c>
      <c r="AJ87" s="15">
        <v>40</v>
      </c>
      <c r="AK87" s="15">
        <v>40</v>
      </c>
      <c r="AL87" s="15">
        <v>40</v>
      </c>
      <c r="AM87" s="15">
        <v>40</v>
      </c>
      <c r="AN87" s="15">
        <v>3</v>
      </c>
      <c r="AO87" s="15">
        <v>3</v>
      </c>
      <c r="AP87" s="15">
        <v>4</v>
      </c>
      <c r="AQ87" s="15">
        <v>2</v>
      </c>
      <c r="AR87" t="s">
        <v>1369</v>
      </c>
    </row>
    <row r="88" spans="1:44" x14ac:dyDescent="0.25">
      <c r="A88" s="15">
        <v>87</v>
      </c>
      <c r="B88" s="15" t="s">
        <v>1370</v>
      </c>
      <c r="C88" s="16" t="s">
        <v>122</v>
      </c>
      <c r="D88" s="22" t="e">
        <f>VLOOKUP(AR:AR,球员!A:F,6,FALSE)</f>
        <v>#N/A</v>
      </c>
      <c r="E88" s="16" t="s">
        <v>1888</v>
      </c>
      <c r="F88" s="16" t="s">
        <v>273</v>
      </c>
      <c r="G88" s="16" t="s">
        <v>65</v>
      </c>
      <c r="H88" s="15">
        <v>190</v>
      </c>
      <c r="I88" s="15">
        <v>81</v>
      </c>
      <c r="J88" s="15">
        <v>31</v>
      </c>
      <c r="K88" s="16" t="s">
        <v>47</v>
      </c>
      <c r="L88" s="21">
        <v>85</v>
      </c>
      <c r="M88" s="21">
        <v>26</v>
      </c>
      <c r="N88" s="21">
        <v>91</v>
      </c>
      <c r="O88" s="15">
        <v>68</v>
      </c>
      <c r="P88" s="15">
        <v>85</v>
      </c>
      <c r="Q88" s="15">
        <v>74</v>
      </c>
      <c r="R88" s="15">
        <v>70</v>
      </c>
      <c r="S88" s="15">
        <v>87</v>
      </c>
      <c r="T88" s="15">
        <v>85</v>
      </c>
      <c r="U88" s="15">
        <v>66</v>
      </c>
      <c r="V88" s="15">
        <v>91</v>
      </c>
      <c r="W88" s="15">
        <v>70</v>
      </c>
      <c r="X88" s="15">
        <v>70</v>
      </c>
      <c r="Y88" s="15">
        <v>64</v>
      </c>
      <c r="Z88" s="15">
        <v>60</v>
      </c>
      <c r="AA88" s="15">
        <v>81</v>
      </c>
      <c r="AB88" s="15">
        <v>79</v>
      </c>
      <c r="AC88" s="15">
        <v>87</v>
      </c>
      <c r="AD88" s="15">
        <v>63</v>
      </c>
      <c r="AE88" s="15">
        <v>84</v>
      </c>
      <c r="AF88" s="15">
        <v>89</v>
      </c>
      <c r="AG88" s="15">
        <v>84</v>
      </c>
      <c r="AH88" s="15">
        <v>83</v>
      </c>
      <c r="AI88" s="15">
        <v>40</v>
      </c>
      <c r="AJ88" s="15">
        <v>40</v>
      </c>
      <c r="AK88" s="15">
        <v>40</v>
      </c>
      <c r="AL88" s="15">
        <v>40</v>
      </c>
      <c r="AM88" s="15">
        <v>40</v>
      </c>
      <c r="AN88" s="15">
        <v>2</v>
      </c>
      <c r="AO88" s="15">
        <v>3</v>
      </c>
      <c r="AP88" s="15">
        <v>7</v>
      </c>
      <c r="AQ88" s="15">
        <v>1</v>
      </c>
      <c r="AR88" t="s">
        <v>1371</v>
      </c>
    </row>
    <row r="89" spans="1:44" x14ac:dyDescent="0.25">
      <c r="A89" s="19">
        <v>88</v>
      </c>
      <c r="B89" s="19" t="s">
        <v>307</v>
      </c>
      <c r="C89" s="20" t="s">
        <v>89</v>
      </c>
      <c r="D89" s="22">
        <f>VLOOKUP(AR:AR,球员!A:F,6,FALSE)</f>
        <v>2</v>
      </c>
      <c r="E89" s="16" t="s">
        <v>107</v>
      </c>
      <c r="F89" s="16" t="s">
        <v>64</v>
      </c>
      <c r="G89" s="16" t="s">
        <v>57</v>
      </c>
      <c r="H89" s="15">
        <v>189</v>
      </c>
      <c r="I89" s="15">
        <v>84</v>
      </c>
      <c r="J89" s="15">
        <v>32</v>
      </c>
      <c r="K89" s="16" t="s">
        <v>47</v>
      </c>
      <c r="L89" s="21">
        <v>85</v>
      </c>
      <c r="M89" s="21">
        <v>25</v>
      </c>
      <c r="N89" s="21">
        <v>90</v>
      </c>
      <c r="O89" s="15">
        <v>71</v>
      </c>
      <c r="P89" s="15">
        <v>79</v>
      </c>
      <c r="Q89" s="15">
        <v>74</v>
      </c>
      <c r="R89" s="15">
        <v>75</v>
      </c>
      <c r="S89" s="15">
        <v>82</v>
      </c>
      <c r="T89" s="15">
        <v>80</v>
      </c>
      <c r="U89" s="15">
        <v>69</v>
      </c>
      <c r="V89" s="15">
        <v>87</v>
      </c>
      <c r="W89" s="15">
        <v>76</v>
      </c>
      <c r="X89" s="15">
        <v>72</v>
      </c>
      <c r="Y89" s="15">
        <v>75</v>
      </c>
      <c r="Z89" s="15">
        <v>71</v>
      </c>
      <c r="AA89" s="15">
        <v>82</v>
      </c>
      <c r="AB89" s="15">
        <v>86</v>
      </c>
      <c r="AC89" s="15">
        <v>83</v>
      </c>
      <c r="AD89" s="15">
        <v>65</v>
      </c>
      <c r="AE89" s="15">
        <v>78</v>
      </c>
      <c r="AF89" s="15">
        <v>80</v>
      </c>
      <c r="AG89" s="15">
        <v>88</v>
      </c>
      <c r="AH89" s="15">
        <v>87</v>
      </c>
      <c r="AI89" s="15">
        <v>40</v>
      </c>
      <c r="AJ89" s="15">
        <v>40</v>
      </c>
      <c r="AK89" s="15">
        <v>40</v>
      </c>
      <c r="AL89" s="15">
        <v>40</v>
      </c>
      <c r="AM89" s="15">
        <v>40</v>
      </c>
      <c r="AN89" s="15">
        <v>3</v>
      </c>
      <c r="AO89" s="15">
        <v>3</v>
      </c>
      <c r="AP89" s="15">
        <v>6</v>
      </c>
      <c r="AQ89" s="15">
        <v>2</v>
      </c>
      <c r="AR89" t="s">
        <v>1372</v>
      </c>
    </row>
    <row r="90" spans="1:44" x14ac:dyDescent="0.25">
      <c r="A90" s="19">
        <v>89</v>
      </c>
      <c r="B90" s="19" t="s">
        <v>198</v>
      </c>
      <c r="C90" s="20" t="s">
        <v>191</v>
      </c>
      <c r="D90" s="22">
        <f>VLOOKUP(AR:AR,球员!A:F,6,FALSE)</f>
        <v>2</v>
      </c>
      <c r="E90" s="16" t="s">
        <v>74</v>
      </c>
      <c r="F90" s="16" t="s">
        <v>64</v>
      </c>
      <c r="G90" s="16" t="s">
        <v>65</v>
      </c>
      <c r="H90" s="15">
        <v>178</v>
      </c>
      <c r="I90" s="15">
        <v>78</v>
      </c>
      <c r="J90" s="15">
        <v>30</v>
      </c>
      <c r="K90" s="16" t="s">
        <v>47</v>
      </c>
      <c r="L90" s="21">
        <v>85</v>
      </c>
      <c r="M90" s="21">
        <v>26</v>
      </c>
      <c r="N90" s="21">
        <v>91</v>
      </c>
      <c r="O90" s="15">
        <v>67</v>
      </c>
      <c r="P90" s="15">
        <v>79</v>
      </c>
      <c r="Q90" s="15">
        <v>70</v>
      </c>
      <c r="R90" s="15">
        <v>66</v>
      </c>
      <c r="S90" s="15">
        <v>81</v>
      </c>
      <c r="T90" s="15">
        <v>81</v>
      </c>
      <c r="U90" s="15">
        <v>57</v>
      </c>
      <c r="V90" s="15">
        <v>77</v>
      </c>
      <c r="W90" s="15">
        <v>63</v>
      </c>
      <c r="X90" s="15">
        <v>69</v>
      </c>
      <c r="Y90" s="15">
        <v>79</v>
      </c>
      <c r="Z90" s="15">
        <v>78</v>
      </c>
      <c r="AA90" s="15">
        <v>70</v>
      </c>
      <c r="AB90" s="15">
        <v>79</v>
      </c>
      <c r="AC90" s="15">
        <v>76</v>
      </c>
      <c r="AD90" s="15">
        <v>83</v>
      </c>
      <c r="AE90" s="15">
        <v>92</v>
      </c>
      <c r="AF90" s="15">
        <v>90</v>
      </c>
      <c r="AG90" s="15">
        <v>87</v>
      </c>
      <c r="AH90" s="15">
        <v>85</v>
      </c>
      <c r="AI90" s="15">
        <v>40</v>
      </c>
      <c r="AJ90" s="15">
        <v>40</v>
      </c>
      <c r="AK90" s="15">
        <v>40</v>
      </c>
      <c r="AL90" s="15">
        <v>40</v>
      </c>
      <c r="AM90" s="15">
        <v>40</v>
      </c>
      <c r="AN90" s="15">
        <v>2</v>
      </c>
      <c r="AO90" s="15">
        <v>3</v>
      </c>
      <c r="AP90" s="15">
        <v>7</v>
      </c>
      <c r="AQ90" s="15">
        <v>3</v>
      </c>
      <c r="AR90" t="s">
        <v>1373</v>
      </c>
    </row>
    <row r="91" spans="1:44" x14ac:dyDescent="0.25">
      <c r="A91" s="19">
        <v>90</v>
      </c>
      <c r="B91" s="19" t="s">
        <v>240</v>
      </c>
      <c r="C91" s="20" t="s">
        <v>89</v>
      </c>
      <c r="D91" s="22">
        <f>VLOOKUP(AR:AR,球员!A:F,6,FALSE)</f>
        <v>2</v>
      </c>
      <c r="E91" s="16" t="s">
        <v>107</v>
      </c>
      <c r="F91" s="16" t="s">
        <v>64</v>
      </c>
      <c r="G91" s="16" t="s">
        <v>165</v>
      </c>
      <c r="H91" s="15">
        <v>186</v>
      </c>
      <c r="I91" s="15">
        <v>89</v>
      </c>
      <c r="J91" s="15">
        <v>31</v>
      </c>
      <c r="K91" s="16" t="s">
        <v>47</v>
      </c>
      <c r="L91" s="21">
        <v>85</v>
      </c>
      <c r="M91" s="21">
        <v>26</v>
      </c>
      <c r="N91" s="21">
        <v>91</v>
      </c>
      <c r="O91" s="15">
        <v>54</v>
      </c>
      <c r="P91" s="15">
        <v>65</v>
      </c>
      <c r="Q91" s="15">
        <v>62</v>
      </c>
      <c r="R91" s="15">
        <v>65</v>
      </c>
      <c r="S91" s="15">
        <v>70</v>
      </c>
      <c r="T91" s="15">
        <v>64</v>
      </c>
      <c r="U91" s="15">
        <v>54</v>
      </c>
      <c r="V91" s="15">
        <v>87</v>
      </c>
      <c r="W91" s="15">
        <v>60</v>
      </c>
      <c r="X91" s="15">
        <v>51</v>
      </c>
      <c r="Y91" s="15">
        <v>85</v>
      </c>
      <c r="Z91" s="15">
        <v>77</v>
      </c>
      <c r="AA91" s="15">
        <v>78</v>
      </c>
      <c r="AB91" s="15">
        <v>90</v>
      </c>
      <c r="AC91" s="15">
        <v>92</v>
      </c>
      <c r="AD91" s="15">
        <v>69</v>
      </c>
      <c r="AE91" s="15">
        <v>79</v>
      </c>
      <c r="AF91" s="15">
        <v>87</v>
      </c>
      <c r="AG91" s="15">
        <v>90</v>
      </c>
      <c r="AH91" s="15">
        <v>92</v>
      </c>
      <c r="AI91" s="15">
        <v>40</v>
      </c>
      <c r="AJ91" s="15">
        <v>40</v>
      </c>
      <c r="AK91" s="15">
        <v>40</v>
      </c>
      <c r="AL91" s="15">
        <v>40</v>
      </c>
      <c r="AM91" s="15">
        <v>40</v>
      </c>
      <c r="AN91" s="15">
        <v>1</v>
      </c>
      <c r="AO91" s="15">
        <v>1</v>
      </c>
      <c r="AP91" s="15">
        <v>6</v>
      </c>
      <c r="AQ91" s="15">
        <v>2</v>
      </c>
      <c r="AR91" t="s">
        <v>1374</v>
      </c>
    </row>
    <row r="92" spans="1:44" x14ac:dyDescent="0.25">
      <c r="A92" s="19">
        <v>91</v>
      </c>
      <c r="B92" s="19" t="s">
        <v>119</v>
      </c>
      <c r="C92" s="20" t="s">
        <v>43</v>
      </c>
      <c r="D92" s="22">
        <f>VLOOKUP(AR:AR,球员!A:F,6,FALSE)</f>
        <v>2</v>
      </c>
      <c r="E92" s="16" t="s">
        <v>140</v>
      </c>
      <c r="F92" s="16" t="s">
        <v>45</v>
      </c>
      <c r="G92" s="16" t="s">
        <v>118</v>
      </c>
      <c r="H92" s="15">
        <v>169</v>
      </c>
      <c r="I92" s="15">
        <v>62</v>
      </c>
      <c r="J92" s="15">
        <v>31</v>
      </c>
      <c r="K92" s="16" t="s">
        <v>47</v>
      </c>
      <c r="L92" s="21">
        <v>85</v>
      </c>
      <c r="M92" s="21">
        <v>26</v>
      </c>
      <c r="N92" s="21">
        <v>91</v>
      </c>
      <c r="O92" s="15">
        <v>81</v>
      </c>
      <c r="P92" s="15">
        <v>84</v>
      </c>
      <c r="Q92" s="15">
        <v>85</v>
      </c>
      <c r="R92" s="15">
        <v>80</v>
      </c>
      <c r="S92" s="15">
        <v>76</v>
      </c>
      <c r="T92" s="15">
        <v>76</v>
      </c>
      <c r="U92" s="15">
        <v>79</v>
      </c>
      <c r="V92" s="15">
        <v>72</v>
      </c>
      <c r="W92" s="15">
        <v>79</v>
      </c>
      <c r="X92" s="15">
        <v>80</v>
      </c>
      <c r="Y92" s="15">
        <v>80</v>
      </c>
      <c r="Z92" s="15">
        <v>87</v>
      </c>
      <c r="AA92" s="15">
        <v>84</v>
      </c>
      <c r="AB92" s="15">
        <v>87</v>
      </c>
      <c r="AC92" s="15">
        <v>72</v>
      </c>
      <c r="AD92" s="15">
        <v>88</v>
      </c>
      <c r="AE92" s="15">
        <v>81</v>
      </c>
      <c r="AF92" s="15">
        <v>58</v>
      </c>
      <c r="AG92" s="15">
        <v>55</v>
      </c>
      <c r="AH92" s="15">
        <v>80</v>
      </c>
      <c r="AI92" s="15">
        <v>40</v>
      </c>
      <c r="AJ92" s="15">
        <v>40</v>
      </c>
      <c r="AK92" s="15">
        <v>40</v>
      </c>
      <c r="AL92" s="15">
        <v>40</v>
      </c>
      <c r="AM92" s="15">
        <v>40</v>
      </c>
      <c r="AN92" s="15">
        <v>1</v>
      </c>
      <c r="AO92" s="15">
        <v>2</v>
      </c>
      <c r="AP92" s="15">
        <v>4</v>
      </c>
      <c r="AQ92" s="15">
        <v>2</v>
      </c>
      <c r="AR92" t="s">
        <v>1375</v>
      </c>
    </row>
    <row r="93" spans="1:44" x14ac:dyDescent="0.25">
      <c r="A93" s="15">
        <v>92</v>
      </c>
      <c r="B93" s="15" t="s">
        <v>120</v>
      </c>
      <c r="C93" s="16" t="s">
        <v>70</v>
      </c>
      <c r="D93" s="22" t="e">
        <f>VLOOKUP(AR:AR,球员!A:F,6,FALSE)</f>
        <v>#N/A</v>
      </c>
      <c r="E93" s="16" t="s">
        <v>79</v>
      </c>
      <c r="F93" s="16" t="s">
        <v>51</v>
      </c>
      <c r="G93" s="16" t="s">
        <v>65</v>
      </c>
      <c r="H93" s="15">
        <v>188</v>
      </c>
      <c r="I93" s="15">
        <v>85</v>
      </c>
      <c r="J93" s="15">
        <v>31</v>
      </c>
      <c r="K93" s="16" t="s">
        <v>47</v>
      </c>
      <c r="L93" s="21">
        <v>85</v>
      </c>
      <c r="M93" s="21">
        <v>26</v>
      </c>
      <c r="N93" s="21">
        <v>91</v>
      </c>
      <c r="O93" s="15">
        <v>86</v>
      </c>
      <c r="P93" s="15">
        <v>81</v>
      </c>
      <c r="Q93" s="15">
        <v>76</v>
      </c>
      <c r="R93" s="15">
        <v>74</v>
      </c>
      <c r="S93" s="15">
        <v>72</v>
      </c>
      <c r="T93" s="15">
        <v>65</v>
      </c>
      <c r="U93" s="15">
        <v>83</v>
      </c>
      <c r="V93" s="15">
        <v>86</v>
      </c>
      <c r="W93" s="15">
        <v>63</v>
      </c>
      <c r="X93" s="15">
        <v>69</v>
      </c>
      <c r="Y93" s="15">
        <v>82</v>
      </c>
      <c r="Z93" s="15">
        <v>78</v>
      </c>
      <c r="AA93" s="15">
        <v>86</v>
      </c>
      <c r="AB93" s="15">
        <v>79</v>
      </c>
      <c r="AC93" s="15">
        <v>88</v>
      </c>
      <c r="AD93" s="15">
        <v>78</v>
      </c>
      <c r="AE93" s="15">
        <v>83</v>
      </c>
      <c r="AF93" s="15">
        <v>60</v>
      </c>
      <c r="AG93" s="15">
        <v>74</v>
      </c>
      <c r="AH93" s="15">
        <v>80</v>
      </c>
      <c r="AI93" s="15">
        <v>40</v>
      </c>
      <c r="AJ93" s="15">
        <v>40</v>
      </c>
      <c r="AK93" s="15">
        <v>40</v>
      </c>
      <c r="AL93" s="15">
        <v>40</v>
      </c>
      <c r="AM93" s="15">
        <v>40</v>
      </c>
      <c r="AN93" s="15">
        <v>2</v>
      </c>
      <c r="AO93" s="15">
        <v>3</v>
      </c>
      <c r="AP93" s="15">
        <v>4</v>
      </c>
      <c r="AQ93" s="15">
        <v>1</v>
      </c>
      <c r="AR93" t="s">
        <v>1376</v>
      </c>
    </row>
    <row r="94" spans="1:44" x14ac:dyDescent="0.25">
      <c r="A94" s="15">
        <v>93</v>
      </c>
      <c r="B94" s="15" t="s">
        <v>395</v>
      </c>
      <c r="C94" s="16" t="s">
        <v>122</v>
      </c>
      <c r="D94" s="22" t="e">
        <f>VLOOKUP(AR:AR,球员!A:F,6,FALSE)</f>
        <v>#N/A</v>
      </c>
      <c r="E94" s="16" t="s">
        <v>67</v>
      </c>
      <c r="F94" s="16" t="s">
        <v>67</v>
      </c>
      <c r="G94" s="16" t="s">
        <v>75</v>
      </c>
      <c r="H94" s="15">
        <v>186</v>
      </c>
      <c r="I94" s="15">
        <v>73</v>
      </c>
      <c r="J94" s="15">
        <v>30</v>
      </c>
      <c r="K94" s="16" t="s">
        <v>47</v>
      </c>
      <c r="L94" s="21">
        <v>85</v>
      </c>
      <c r="M94" s="21">
        <v>26</v>
      </c>
      <c r="N94" s="21">
        <v>91</v>
      </c>
      <c r="O94" s="15">
        <v>76</v>
      </c>
      <c r="P94" s="15">
        <v>85</v>
      </c>
      <c r="Q94" s="15">
        <v>79</v>
      </c>
      <c r="R94" s="15">
        <v>73</v>
      </c>
      <c r="S94" s="15">
        <v>87</v>
      </c>
      <c r="T94" s="15">
        <v>82</v>
      </c>
      <c r="U94" s="15">
        <v>74</v>
      </c>
      <c r="V94" s="15">
        <v>79</v>
      </c>
      <c r="W94" s="15">
        <v>72</v>
      </c>
      <c r="X94" s="15">
        <v>71</v>
      </c>
      <c r="Y94" s="15">
        <v>76</v>
      </c>
      <c r="Z94" s="15">
        <v>72</v>
      </c>
      <c r="AA94" s="15">
        <v>82</v>
      </c>
      <c r="AB94" s="15">
        <v>74</v>
      </c>
      <c r="AC94" s="15">
        <v>80</v>
      </c>
      <c r="AD94" s="15">
        <v>65</v>
      </c>
      <c r="AE94" s="15">
        <v>88</v>
      </c>
      <c r="AF94" s="15">
        <v>73</v>
      </c>
      <c r="AG94" s="15">
        <v>78</v>
      </c>
      <c r="AH94" s="15">
        <v>82</v>
      </c>
      <c r="AI94" s="15">
        <v>40</v>
      </c>
      <c r="AJ94" s="15">
        <v>40</v>
      </c>
      <c r="AK94" s="15">
        <v>40</v>
      </c>
      <c r="AL94" s="15">
        <v>40</v>
      </c>
      <c r="AM94" s="15">
        <v>40</v>
      </c>
      <c r="AN94" s="15">
        <v>2</v>
      </c>
      <c r="AO94" s="15">
        <v>3</v>
      </c>
      <c r="AP94" s="15">
        <v>7</v>
      </c>
      <c r="AQ94" s="15">
        <v>3</v>
      </c>
      <c r="AR94" t="s">
        <v>1377</v>
      </c>
    </row>
    <row r="95" spans="1:44" x14ac:dyDescent="0.25">
      <c r="A95" s="19">
        <v>94</v>
      </c>
      <c r="B95" s="19" t="s">
        <v>243</v>
      </c>
      <c r="C95" s="20" t="s">
        <v>2049</v>
      </c>
      <c r="D95" s="22">
        <f>VLOOKUP(AR:AR,球员!A:F,6,FALSE)</f>
        <v>2</v>
      </c>
      <c r="E95" s="16" t="s">
        <v>44</v>
      </c>
      <c r="F95" s="16" t="s">
        <v>45</v>
      </c>
      <c r="G95" s="16" t="s">
        <v>105</v>
      </c>
      <c r="H95" s="15">
        <v>183</v>
      </c>
      <c r="I95" s="15">
        <v>76</v>
      </c>
      <c r="J95" s="15">
        <v>29</v>
      </c>
      <c r="K95" s="16" t="s">
        <v>47</v>
      </c>
      <c r="L95" s="21">
        <v>85</v>
      </c>
      <c r="M95" s="21">
        <v>26</v>
      </c>
      <c r="N95" s="21">
        <v>91</v>
      </c>
      <c r="O95" s="15">
        <v>84</v>
      </c>
      <c r="P95" s="15">
        <v>86</v>
      </c>
      <c r="Q95" s="15">
        <v>84</v>
      </c>
      <c r="R95" s="15">
        <v>80</v>
      </c>
      <c r="S95" s="15">
        <v>86</v>
      </c>
      <c r="T95" s="15">
        <v>83</v>
      </c>
      <c r="U95" s="15">
        <v>76</v>
      </c>
      <c r="V95" s="15">
        <v>63</v>
      </c>
      <c r="W95" s="15">
        <v>68</v>
      </c>
      <c r="X95" s="15">
        <v>72</v>
      </c>
      <c r="Y95" s="15">
        <v>72</v>
      </c>
      <c r="Z95" s="15">
        <v>74</v>
      </c>
      <c r="AA95" s="15">
        <v>81</v>
      </c>
      <c r="AB95" s="15">
        <v>71</v>
      </c>
      <c r="AC95" s="15">
        <v>72</v>
      </c>
      <c r="AD95" s="15">
        <v>82</v>
      </c>
      <c r="AE95" s="15">
        <v>90</v>
      </c>
      <c r="AF95" s="15">
        <v>72</v>
      </c>
      <c r="AG95" s="15">
        <v>75</v>
      </c>
      <c r="AH95" s="15">
        <v>77</v>
      </c>
      <c r="AI95" s="15">
        <v>40</v>
      </c>
      <c r="AJ95" s="15">
        <v>40</v>
      </c>
      <c r="AK95" s="15">
        <v>40</v>
      </c>
      <c r="AL95" s="15">
        <v>40</v>
      </c>
      <c r="AM95" s="15">
        <v>40</v>
      </c>
      <c r="AN95" s="15">
        <v>2</v>
      </c>
      <c r="AO95" s="15">
        <v>2</v>
      </c>
      <c r="AP95" s="15">
        <v>6</v>
      </c>
      <c r="AQ95" s="15">
        <v>2</v>
      </c>
      <c r="AR95" t="s">
        <v>2063</v>
      </c>
    </row>
    <row r="96" spans="1:44" x14ac:dyDescent="0.25">
      <c r="A96" s="15">
        <v>95</v>
      </c>
      <c r="B96" s="15" t="s">
        <v>121</v>
      </c>
      <c r="C96" s="16" t="s">
        <v>82</v>
      </c>
      <c r="D96" s="22" t="e">
        <f>VLOOKUP(AR:AR,球员!A:F,6,FALSE)</f>
        <v>#N/A</v>
      </c>
      <c r="E96" s="16" t="s">
        <v>107</v>
      </c>
      <c r="F96" s="16" t="s">
        <v>64</v>
      </c>
      <c r="G96" s="16" t="s">
        <v>68</v>
      </c>
      <c r="H96" s="15">
        <v>180</v>
      </c>
      <c r="I96" s="15">
        <v>71</v>
      </c>
      <c r="J96" s="15">
        <v>31</v>
      </c>
      <c r="K96" s="16" t="s">
        <v>53</v>
      </c>
      <c r="L96" s="21">
        <v>85</v>
      </c>
      <c r="M96" s="21">
        <v>26</v>
      </c>
      <c r="N96" s="21">
        <v>91</v>
      </c>
      <c r="O96" s="15">
        <v>84</v>
      </c>
      <c r="P96" s="15">
        <v>92</v>
      </c>
      <c r="Q96" s="15">
        <v>86</v>
      </c>
      <c r="R96" s="15">
        <v>84</v>
      </c>
      <c r="S96" s="15">
        <v>90</v>
      </c>
      <c r="T96" s="15">
        <v>86</v>
      </c>
      <c r="U96" s="15">
        <v>74</v>
      </c>
      <c r="V96" s="15">
        <v>61</v>
      </c>
      <c r="W96" s="15">
        <v>79</v>
      </c>
      <c r="X96" s="15">
        <v>84</v>
      </c>
      <c r="Y96" s="15">
        <v>74</v>
      </c>
      <c r="Z96" s="15">
        <v>81</v>
      </c>
      <c r="AA96" s="15">
        <v>70</v>
      </c>
      <c r="AB96" s="15">
        <v>63</v>
      </c>
      <c r="AC96" s="15">
        <v>66</v>
      </c>
      <c r="AD96" s="15">
        <v>90</v>
      </c>
      <c r="AE96" s="15">
        <v>76</v>
      </c>
      <c r="AF96" s="15">
        <v>54</v>
      </c>
      <c r="AG96" s="15">
        <v>50</v>
      </c>
      <c r="AH96" s="15">
        <v>60</v>
      </c>
      <c r="AI96" s="15">
        <v>40</v>
      </c>
      <c r="AJ96" s="15">
        <v>40</v>
      </c>
      <c r="AK96" s="15">
        <v>40</v>
      </c>
      <c r="AL96" s="15">
        <v>40</v>
      </c>
      <c r="AM96" s="15">
        <v>40</v>
      </c>
      <c r="AN96" s="15">
        <v>1</v>
      </c>
      <c r="AO96" s="15">
        <v>1</v>
      </c>
      <c r="AP96" s="15">
        <v>3</v>
      </c>
      <c r="AQ96" s="15">
        <v>2</v>
      </c>
      <c r="AR96" t="s">
        <v>1378</v>
      </c>
    </row>
    <row r="97" spans="1:44" x14ac:dyDescent="0.25">
      <c r="A97" s="19">
        <v>96</v>
      </c>
      <c r="B97" s="19" t="s">
        <v>199</v>
      </c>
      <c r="C97" s="20" t="s">
        <v>85</v>
      </c>
      <c r="D97" s="22">
        <f>VLOOKUP(AR:AR,球员!A:F,6,FALSE)</f>
        <v>2</v>
      </c>
      <c r="E97" s="16" t="s">
        <v>74</v>
      </c>
      <c r="F97" s="16" t="s">
        <v>64</v>
      </c>
      <c r="G97" s="16" t="s">
        <v>57</v>
      </c>
      <c r="H97" s="15">
        <v>175</v>
      </c>
      <c r="I97" s="15">
        <v>77</v>
      </c>
      <c r="J97" s="15">
        <v>31</v>
      </c>
      <c r="K97" s="16" t="s">
        <v>47</v>
      </c>
      <c r="L97" s="21">
        <v>85</v>
      </c>
      <c r="M97" s="21">
        <v>26</v>
      </c>
      <c r="N97" s="21">
        <v>92</v>
      </c>
      <c r="O97" s="15">
        <v>80</v>
      </c>
      <c r="P97" s="15">
        <v>85</v>
      </c>
      <c r="Q97" s="15">
        <v>89</v>
      </c>
      <c r="R97" s="15">
        <v>84</v>
      </c>
      <c r="S97" s="15">
        <v>81</v>
      </c>
      <c r="T97" s="15">
        <v>80</v>
      </c>
      <c r="U97" s="15">
        <v>76</v>
      </c>
      <c r="V97" s="15">
        <v>60</v>
      </c>
      <c r="W97" s="15">
        <v>85</v>
      </c>
      <c r="X97" s="15">
        <v>86</v>
      </c>
      <c r="Y97" s="15">
        <v>86</v>
      </c>
      <c r="Z97" s="15">
        <v>91</v>
      </c>
      <c r="AA97" s="15">
        <v>78</v>
      </c>
      <c r="AB97" s="15">
        <v>58</v>
      </c>
      <c r="AC97" s="15">
        <v>62</v>
      </c>
      <c r="AD97" s="15">
        <v>86</v>
      </c>
      <c r="AE97" s="15">
        <v>84</v>
      </c>
      <c r="AF97" s="15">
        <v>58</v>
      </c>
      <c r="AG97" s="15">
        <v>57</v>
      </c>
      <c r="AH97" s="15">
        <v>59</v>
      </c>
      <c r="AI97" s="15">
        <v>40</v>
      </c>
      <c r="AJ97" s="15">
        <v>40</v>
      </c>
      <c r="AK97" s="15">
        <v>40</v>
      </c>
      <c r="AL97" s="15">
        <v>40</v>
      </c>
      <c r="AM97" s="15">
        <v>40</v>
      </c>
      <c r="AN97" s="15">
        <v>2</v>
      </c>
      <c r="AO97" s="15">
        <v>3</v>
      </c>
      <c r="AP97" s="15">
        <v>6</v>
      </c>
      <c r="AQ97" s="15">
        <v>2</v>
      </c>
      <c r="AR97" t="s">
        <v>1379</v>
      </c>
    </row>
    <row r="98" spans="1:44" x14ac:dyDescent="0.25">
      <c r="A98" s="15">
        <v>97</v>
      </c>
      <c r="B98" s="15" t="s">
        <v>163</v>
      </c>
      <c r="C98" s="16" t="s">
        <v>70</v>
      </c>
      <c r="D98" s="22" t="e">
        <f>VLOOKUP(AR:AR,球员!A:F,6,FALSE)</f>
        <v>#N/A</v>
      </c>
      <c r="E98" s="16" t="s">
        <v>138</v>
      </c>
      <c r="F98" s="16" t="s">
        <v>45</v>
      </c>
      <c r="G98" s="16" t="s">
        <v>75</v>
      </c>
      <c r="H98" s="15">
        <v>169</v>
      </c>
      <c r="I98" s="15">
        <v>61</v>
      </c>
      <c r="J98" s="15">
        <v>32</v>
      </c>
      <c r="K98" s="16" t="s">
        <v>47</v>
      </c>
      <c r="L98" s="21">
        <v>85</v>
      </c>
      <c r="M98" s="21">
        <v>25</v>
      </c>
      <c r="N98" s="21">
        <v>91</v>
      </c>
      <c r="O98" s="15">
        <v>86</v>
      </c>
      <c r="P98" s="15">
        <v>88</v>
      </c>
      <c r="Q98" s="15">
        <v>87</v>
      </c>
      <c r="R98" s="15">
        <v>91</v>
      </c>
      <c r="S98" s="15">
        <v>82</v>
      </c>
      <c r="T98" s="15">
        <v>76</v>
      </c>
      <c r="U98" s="15">
        <v>84</v>
      </c>
      <c r="V98" s="15">
        <v>65</v>
      </c>
      <c r="W98" s="15">
        <v>82</v>
      </c>
      <c r="X98" s="15">
        <v>83</v>
      </c>
      <c r="Y98" s="15">
        <v>84</v>
      </c>
      <c r="Z98" s="15">
        <v>90</v>
      </c>
      <c r="AA98" s="15">
        <v>80</v>
      </c>
      <c r="AB98" s="15">
        <v>63</v>
      </c>
      <c r="AC98" s="15">
        <v>60</v>
      </c>
      <c r="AD98" s="15">
        <v>87</v>
      </c>
      <c r="AE98" s="15">
        <v>77</v>
      </c>
      <c r="AF98" s="15">
        <v>51</v>
      </c>
      <c r="AG98" s="15">
        <v>47</v>
      </c>
      <c r="AH98" s="15">
        <v>56</v>
      </c>
      <c r="AI98" s="15">
        <v>40</v>
      </c>
      <c r="AJ98" s="15">
        <v>40</v>
      </c>
      <c r="AK98" s="15">
        <v>40</v>
      </c>
      <c r="AL98" s="15">
        <v>40</v>
      </c>
      <c r="AM98" s="15">
        <v>40</v>
      </c>
      <c r="AN98" s="15">
        <v>2</v>
      </c>
      <c r="AO98" s="15">
        <v>3</v>
      </c>
      <c r="AP98" s="15">
        <v>6</v>
      </c>
      <c r="AQ98" s="15">
        <v>3</v>
      </c>
      <c r="AR98" t="s">
        <v>1380</v>
      </c>
    </row>
    <row r="99" spans="1:44" x14ac:dyDescent="0.25">
      <c r="A99" s="19">
        <v>98</v>
      </c>
      <c r="B99" s="19" t="s">
        <v>164</v>
      </c>
      <c r="C99" s="20" t="s">
        <v>89</v>
      </c>
      <c r="D99" s="22">
        <f>VLOOKUP(AR:AR,球员!A:F,6,FALSE)</f>
        <v>2</v>
      </c>
      <c r="E99" s="16" t="s">
        <v>138</v>
      </c>
      <c r="F99" s="16" t="s">
        <v>45</v>
      </c>
      <c r="G99" s="16" t="s">
        <v>165</v>
      </c>
      <c r="H99" s="15">
        <v>189</v>
      </c>
      <c r="I99" s="15">
        <v>83</v>
      </c>
      <c r="J99" s="15">
        <v>28</v>
      </c>
      <c r="K99" s="16" t="s">
        <v>47</v>
      </c>
      <c r="L99" s="21">
        <v>85</v>
      </c>
      <c r="M99" s="21">
        <v>27</v>
      </c>
      <c r="N99" s="21">
        <v>92</v>
      </c>
      <c r="O99" s="15">
        <v>57</v>
      </c>
      <c r="P99" s="15">
        <v>66</v>
      </c>
      <c r="Q99" s="15">
        <v>64</v>
      </c>
      <c r="R99" s="15">
        <v>68</v>
      </c>
      <c r="S99" s="15">
        <v>66</v>
      </c>
      <c r="T99" s="15">
        <v>68</v>
      </c>
      <c r="U99" s="15">
        <v>58</v>
      </c>
      <c r="V99" s="15">
        <v>87</v>
      </c>
      <c r="W99" s="15">
        <v>60</v>
      </c>
      <c r="X99" s="15">
        <v>60</v>
      </c>
      <c r="Y99" s="15">
        <v>84</v>
      </c>
      <c r="Z99" s="15">
        <v>82</v>
      </c>
      <c r="AA99" s="15">
        <v>75</v>
      </c>
      <c r="AB99" s="15">
        <v>87</v>
      </c>
      <c r="AC99" s="15">
        <v>86</v>
      </c>
      <c r="AD99" s="15">
        <v>72</v>
      </c>
      <c r="AE99" s="15">
        <v>85</v>
      </c>
      <c r="AF99" s="15">
        <v>90</v>
      </c>
      <c r="AG99" s="15">
        <v>90</v>
      </c>
      <c r="AH99" s="15">
        <v>87</v>
      </c>
      <c r="AI99" s="15">
        <v>40</v>
      </c>
      <c r="AJ99" s="15">
        <v>40</v>
      </c>
      <c r="AK99" s="15">
        <v>40</v>
      </c>
      <c r="AL99" s="15">
        <v>40</v>
      </c>
      <c r="AM99" s="15">
        <v>40</v>
      </c>
      <c r="AN99" s="15">
        <v>2</v>
      </c>
      <c r="AO99" s="15">
        <v>2</v>
      </c>
      <c r="AP99" s="15">
        <v>6</v>
      </c>
      <c r="AQ99" s="15">
        <v>2</v>
      </c>
      <c r="AR99" t="s">
        <v>1381</v>
      </c>
    </row>
    <row r="100" spans="1:44" x14ac:dyDescent="0.25">
      <c r="A100" s="19">
        <v>99</v>
      </c>
      <c r="B100" s="19" t="s">
        <v>124</v>
      </c>
      <c r="C100" s="20" t="s">
        <v>70</v>
      </c>
      <c r="D100" s="22">
        <f>VLOOKUP(AR:AR,球员!A:F,6,FALSE)</f>
        <v>2</v>
      </c>
      <c r="E100" s="16" t="s">
        <v>140</v>
      </c>
      <c r="F100" s="16" t="s">
        <v>45</v>
      </c>
      <c r="G100" s="16" t="s">
        <v>75</v>
      </c>
      <c r="H100" s="15">
        <v>190</v>
      </c>
      <c r="I100" s="15">
        <v>94</v>
      </c>
      <c r="J100" s="15">
        <v>26</v>
      </c>
      <c r="K100" s="16" t="s">
        <v>53</v>
      </c>
      <c r="L100" s="21">
        <v>85</v>
      </c>
      <c r="M100" s="21">
        <v>29</v>
      </c>
      <c r="N100" s="21">
        <v>92</v>
      </c>
      <c r="O100" s="15">
        <v>86</v>
      </c>
      <c r="P100" s="15">
        <v>73</v>
      </c>
      <c r="Q100" s="15">
        <v>80</v>
      </c>
      <c r="R100" s="15">
        <v>70</v>
      </c>
      <c r="S100" s="15">
        <v>75</v>
      </c>
      <c r="T100" s="15">
        <v>78</v>
      </c>
      <c r="U100" s="15">
        <v>85</v>
      </c>
      <c r="V100" s="15">
        <v>86</v>
      </c>
      <c r="W100" s="15">
        <v>70</v>
      </c>
      <c r="X100" s="15">
        <v>80</v>
      </c>
      <c r="Y100" s="15">
        <v>87</v>
      </c>
      <c r="Z100" s="15">
        <v>81</v>
      </c>
      <c r="AA100" s="15">
        <v>87</v>
      </c>
      <c r="AB100" s="15">
        <v>84</v>
      </c>
      <c r="AC100" s="15">
        <v>94</v>
      </c>
      <c r="AD100" s="15">
        <v>72</v>
      </c>
      <c r="AE100" s="15">
        <v>83</v>
      </c>
      <c r="AF100" s="15">
        <v>50</v>
      </c>
      <c r="AG100" s="15">
        <v>50</v>
      </c>
      <c r="AH100" s="15">
        <v>85</v>
      </c>
      <c r="AI100" s="15">
        <v>40</v>
      </c>
      <c r="AJ100" s="15">
        <v>40</v>
      </c>
      <c r="AK100" s="15">
        <v>40</v>
      </c>
      <c r="AL100" s="15">
        <v>40</v>
      </c>
      <c r="AM100" s="15">
        <v>40</v>
      </c>
      <c r="AN100" s="15">
        <v>2</v>
      </c>
      <c r="AO100" s="15">
        <v>3</v>
      </c>
      <c r="AP100" s="15">
        <v>6</v>
      </c>
      <c r="AQ100" s="15">
        <v>2</v>
      </c>
      <c r="AR100" t="s">
        <v>1382</v>
      </c>
    </row>
    <row r="101" spans="1:44" x14ac:dyDescent="0.25">
      <c r="A101" s="19">
        <v>100</v>
      </c>
      <c r="B101" s="19" t="s">
        <v>125</v>
      </c>
      <c r="C101" s="20" t="s">
        <v>89</v>
      </c>
      <c r="D101" s="22">
        <f>VLOOKUP(AR:AR,球员!A:F,6,FALSE)</f>
        <v>2</v>
      </c>
      <c r="E101" s="16" t="s">
        <v>1888</v>
      </c>
      <c r="F101" s="16" t="s">
        <v>273</v>
      </c>
      <c r="G101" s="16" t="s">
        <v>68</v>
      </c>
      <c r="H101" s="15">
        <v>192</v>
      </c>
      <c r="I101" s="15">
        <v>90</v>
      </c>
      <c r="J101" s="15">
        <v>31</v>
      </c>
      <c r="K101" s="16" t="s">
        <v>47</v>
      </c>
      <c r="L101" s="21">
        <v>85</v>
      </c>
      <c r="M101" s="21">
        <v>26</v>
      </c>
      <c r="N101" s="21">
        <v>91</v>
      </c>
      <c r="O101" s="15">
        <v>60</v>
      </c>
      <c r="P101" s="15">
        <v>74</v>
      </c>
      <c r="Q101" s="15">
        <v>68</v>
      </c>
      <c r="R101" s="15">
        <v>65</v>
      </c>
      <c r="S101" s="15">
        <v>78</v>
      </c>
      <c r="T101" s="15">
        <v>81</v>
      </c>
      <c r="U101" s="15">
        <v>55</v>
      </c>
      <c r="V101" s="15">
        <v>90</v>
      </c>
      <c r="W101" s="15">
        <v>60</v>
      </c>
      <c r="X101" s="15">
        <v>61</v>
      </c>
      <c r="Y101" s="15">
        <v>76</v>
      </c>
      <c r="Z101" s="15">
        <v>70</v>
      </c>
      <c r="AA101" s="15">
        <v>80</v>
      </c>
      <c r="AB101" s="15">
        <v>84</v>
      </c>
      <c r="AC101" s="15">
        <v>91</v>
      </c>
      <c r="AD101" s="15">
        <v>64</v>
      </c>
      <c r="AE101" s="15">
        <v>74</v>
      </c>
      <c r="AF101" s="15">
        <v>86</v>
      </c>
      <c r="AG101" s="15">
        <v>92</v>
      </c>
      <c r="AH101" s="15">
        <v>85</v>
      </c>
      <c r="AI101" s="15">
        <v>40</v>
      </c>
      <c r="AJ101" s="15">
        <v>40</v>
      </c>
      <c r="AK101" s="15">
        <v>40</v>
      </c>
      <c r="AL101" s="15">
        <v>40</v>
      </c>
      <c r="AM101" s="15">
        <v>40</v>
      </c>
      <c r="AN101" s="15">
        <v>3</v>
      </c>
      <c r="AO101" s="15">
        <v>3</v>
      </c>
      <c r="AP101" s="15">
        <v>4</v>
      </c>
      <c r="AQ101" s="15">
        <v>1</v>
      </c>
      <c r="AR101" t="s">
        <v>1383</v>
      </c>
    </row>
    <row r="102" spans="1:44" x14ac:dyDescent="0.25">
      <c r="A102" s="19">
        <v>101</v>
      </c>
      <c r="B102" s="19" t="s">
        <v>126</v>
      </c>
      <c r="C102" s="20" t="s">
        <v>85</v>
      </c>
      <c r="D102" s="22">
        <f>VLOOKUP(AR:AR,球员!A:F,6,FALSE)</f>
        <v>2</v>
      </c>
      <c r="E102" s="16" t="s">
        <v>44</v>
      </c>
      <c r="F102" s="16" t="s">
        <v>45</v>
      </c>
      <c r="G102" s="16" t="s">
        <v>57</v>
      </c>
      <c r="H102" s="15">
        <v>172</v>
      </c>
      <c r="I102" s="15">
        <v>70</v>
      </c>
      <c r="J102" s="15">
        <v>29</v>
      </c>
      <c r="K102" s="16" t="s">
        <v>53</v>
      </c>
      <c r="L102" s="21">
        <v>85</v>
      </c>
      <c r="M102" s="21">
        <v>26</v>
      </c>
      <c r="N102" s="21">
        <v>92</v>
      </c>
      <c r="O102" s="15">
        <v>76</v>
      </c>
      <c r="P102" s="15">
        <v>87</v>
      </c>
      <c r="Q102" s="15">
        <v>92</v>
      </c>
      <c r="R102" s="15">
        <v>89</v>
      </c>
      <c r="S102" s="15">
        <v>82</v>
      </c>
      <c r="T102" s="15">
        <v>84</v>
      </c>
      <c r="U102" s="15">
        <v>71</v>
      </c>
      <c r="V102" s="15">
        <v>60</v>
      </c>
      <c r="W102" s="15">
        <v>76</v>
      </c>
      <c r="X102" s="15">
        <v>80</v>
      </c>
      <c r="Y102" s="15">
        <v>87</v>
      </c>
      <c r="Z102" s="15">
        <v>92</v>
      </c>
      <c r="AA102" s="15">
        <v>84</v>
      </c>
      <c r="AB102" s="15">
        <v>64</v>
      </c>
      <c r="AC102" s="15">
        <v>67</v>
      </c>
      <c r="AD102" s="15">
        <v>85</v>
      </c>
      <c r="AE102" s="15">
        <v>78</v>
      </c>
      <c r="AF102" s="15">
        <v>55</v>
      </c>
      <c r="AG102" s="15">
        <v>58</v>
      </c>
      <c r="AH102" s="15">
        <v>64</v>
      </c>
      <c r="AI102" s="15">
        <v>40</v>
      </c>
      <c r="AJ102" s="15">
        <v>40</v>
      </c>
      <c r="AK102" s="15">
        <v>40</v>
      </c>
      <c r="AL102" s="15">
        <v>40</v>
      </c>
      <c r="AM102" s="15">
        <v>40</v>
      </c>
      <c r="AN102" s="15">
        <v>2</v>
      </c>
      <c r="AO102" s="15">
        <v>2</v>
      </c>
      <c r="AP102" s="15">
        <v>4</v>
      </c>
      <c r="AQ102" s="15">
        <v>1</v>
      </c>
      <c r="AR102" t="s">
        <v>1384</v>
      </c>
    </row>
    <row r="103" spans="1:44" x14ac:dyDescent="0.25">
      <c r="A103" s="19">
        <v>102</v>
      </c>
      <c r="B103" s="19" t="s">
        <v>207</v>
      </c>
      <c r="C103" s="20" t="s">
        <v>89</v>
      </c>
      <c r="D103" s="22">
        <f>VLOOKUP(AR:AR,球员!A:F,6,FALSE)</f>
        <v>2</v>
      </c>
      <c r="E103" s="16" t="s">
        <v>140</v>
      </c>
      <c r="F103" s="16" t="s">
        <v>45</v>
      </c>
      <c r="G103" s="16" t="s">
        <v>135</v>
      </c>
      <c r="H103" s="15">
        <v>189</v>
      </c>
      <c r="I103" s="15">
        <v>78</v>
      </c>
      <c r="J103" s="15">
        <v>27</v>
      </c>
      <c r="K103" s="16" t="s">
        <v>47</v>
      </c>
      <c r="L103" s="21">
        <v>85</v>
      </c>
      <c r="M103" s="21">
        <v>28</v>
      </c>
      <c r="N103" s="21">
        <v>92</v>
      </c>
      <c r="O103" s="15">
        <v>66</v>
      </c>
      <c r="P103" s="15">
        <v>75</v>
      </c>
      <c r="Q103" s="15">
        <v>73</v>
      </c>
      <c r="R103" s="15">
        <v>78</v>
      </c>
      <c r="S103" s="15">
        <v>76</v>
      </c>
      <c r="T103" s="15">
        <v>76</v>
      </c>
      <c r="U103" s="15">
        <v>60</v>
      </c>
      <c r="V103" s="15">
        <v>87</v>
      </c>
      <c r="W103" s="15">
        <v>62</v>
      </c>
      <c r="X103" s="15">
        <v>63</v>
      </c>
      <c r="Y103" s="15">
        <v>75</v>
      </c>
      <c r="Z103" s="15">
        <v>73</v>
      </c>
      <c r="AA103" s="15">
        <v>79</v>
      </c>
      <c r="AB103" s="15">
        <v>85</v>
      </c>
      <c r="AC103" s="15">
        <v>87</v>
      </c>
      <c r="AD103" s="15">
        <v>67</v>
      </c>
      <c r="AE103" s="15">
        <v>81</v>
      </c>
      <c r="AF103" s="15">
        <v>90</v>
      </c>
      <c r="AG103" s="15">
        <v>89</v>
      </c>
      <c r="AH103" s="15">
        <v>88</v>
      </c>
      <c r="AI103" s="15">
        <v>40</v>
      </c>
      <c r="AJ103" s="15">
        <v>40</v>
      </c>
      <c r="AK103" s="15">
        <v>40</v>
      </c>
      <c r="AL103" s="15">
        <v>40</v>
      </c>
      <c r="AM103" s="15">
        <v>40</v>
      </c>
      <c r="AN103" s="15">
        <v>3</v>
      </c>
      <c r="AO103" s="15">
        <v>3</v>
      </c>
      <c r="AP103" s="15">
        <v>6</v>
      </c>
      <c r="AQ103" s="15">
        <v>3</v>
      </c>
      <c r="AR103" t="s">
        <v>1385</v>
      </c>
    </row>
    <row r="104" spans="1:44" x14ac:dyDescent="0.25">
      <c r="A104" s="19">
        <v>103</v>
      </c>
      <c r="B104" s="19" t="s">
        <v>254</v>
      </c>
      <c r="C104" s="20" t="s">
        <v>191</v>
      </c>
      <c r="D104" s="22">
        <f>VLOOKUP(AR:AR,球员!A:F,6,FALSE)</f>
        <v>2</v>
      </c>
      <c r="E104" s="16" t="s">
        <v>83</v>
      </c>
      <c r="F104" s="16" t="s">
        <v>64</v>
      </c>
      <c r="G104" s="16" t="s">
        <v>96</v>
      </c>
      <c r="H104" s="15">
        <v>183</v>
      </c>
      <c r="I104" s="15">
        <v>83</v>
      </c>
      <c r="J104" s="15">
        <v>29</v>
      </c>
      <c r="K104" s="16" t="s">
        <v>47</v>
      </c>
      <c r="L104" s="21">
        <v>85</v>
      </c>
      <c r="M104" s="21">
        <v>26</v>
      </c>
      <c r="N104" s="21">
        <v>91</v>
      </c>
      <c r="O104" s="15">
        <v>66</v>
      </c>
      <c r="P104" s="15">
        <v>76</v>
      </c>
      <c r="Q104" s="15">
        <v>76</v>
      </c>
      <c r="R104" s="15">
        <v>68</v>
      </c>
      <c r="S104" s="15">
        <v>76</v>
      </c>
      <c r="T104" s="15">
        <v>78</v>
      </c>
      <c r="U104" s="15">
        <v>60</v>
      </c>
      <c r="V104" s="15">
        <v>71</v>
      </c>
      <c r="W104" s="15">
        <v>70</v>
      </c>
      <c r="X104" s="15">
        <v>73</v>
      </c>
      <c r="Y104" s="15">
        <v>95</v>
      </c>
      <c r="Z104" s="15">
        <v>88</v>
      </c>
      <c r="AA104" s="15">
        <v>83</v>
      </c>
      <c r="AB104" s="15">
        <v>82</v>
      </c>
      <c r="AC104" s="15">
        <v>77</v>
      </c>
      <c r="AD104" s="15">
        <v>70</v>
      </c>
      <c r="AE104" s="15">
        <v>87</v>
      </c>
      <c r="AF104" s="15">
        <v>75</v>
      </c>
      <c r="AG104" s="15">
        <v>80</v>
      </c>
      <c r="AH104" s="15">
        <v>75</v>
      </c>
      <c r="AI104" s="15">
        <v>40</v>
      </c>
      <c r="AJ104" s="15">
        <v>40</v>
      </c>
      <c r="AK104" s="15">
        <v>40</v>
      </c>
      <c r="AL104" s="15">
        <v>40</v>
      </c>
      <c r="AM104" s="15">
        <v>40</v>
      </c>
      <c r="AN104" s="15">
        <v>1</v>
      </c>
      <c r="AO104" s="15">
        <v>2</v>
      </c>
      <c r="AP104" s="15">
        <v>5</v>
      </c>
      <c r="AQ104" s="15">
        <v>2</v>
      </c>
      <c r="AR104" t="s">
        <v>1386</v>
      </c>
    </row>
    <row r="105" spans="1:44" x14ac:dyDescent="0.25">
      <c r="A105" s="15">
        <v>104</v>
      </c>
      <c r="B105" s="15" t="s">
        <v>255</v>
      </c>
      <c r="C105" s="16" t="s">
        <v>49</v>
      </c>
      <c r="D105" s="22" t="e">
        <f>VLOOKUP(AR:AR,球员!A:F,6,FALSE)</f>
        <v>#N/A</v>
      </c>
      <c r="E105" s="16" t="s">
        <v>256</v>
      </c>
      <c r="F105" s="16" t="s">
        <v>45</v>
      </c>
      <c r="G105" s="16" t="s">
        <v>52</v>
      </c>
      <c r="H105" s="15">
        <v>165</v>
      </c>
      <c r="I105" s="15">
        <v>68</v>
      </c>
      <c r="J105" s="15">
        <v>31</v>
      </c>
      <c r="K105" s="16" t="s">
        <v>47</v>
      </c>
      <c r="L105" s="21">
        <v>85</v>
      </c>
      <c r="M105" s="21">
        <v>26</v>
      </c>
      <c r="N105" s="21">
        <v>91</v>
      </c>
      <c r="O105" s="15">
        <v>80</v>
      </c>
      <c r="P105" s="15">
        <v>85</v>
      </c>
      <c r="Q105" s="15">
        <v>88</v>
      </c>
      <c r="R105" s="15">
        <v>85</v>
      </c>
      <c r="S105" s="15">
        <v>82</v>
      </c>
      <c r="T105" s="15">
        <v>83</v>
      </c>
      <c r="U105" s="15">
        <v>77</v>
      </c>
      <c r="V105" s="15">
        <v>54</v>
      </c>
      <c r="W105" s="15">
        <v>83</v>
      </c>
      <c r="X105" s="15">
        <v>85</v>
      </c>
      <c r="Y105" s="15">
        <v>81</v>
      </c>
      <c r="Z105" s="15">
        <v>91</v>
      </c>
      <c r="AA105" s="15">
        <v>83</v>
      </c>
      <c r="AB105" s="15">
        <v>62</v>
      </c>
      <c r="AC105" s="15">
        <v>60</v>
      </c>
      <c r="AD105" s="15">
        <v>88</v>
      </c>
      <c r="AE105" s="15">
        <v>75</v>
      </c>
      <c r="AF105" s="15">
        <v>48</v>
      </c>
      <c r="AG105" s="15">
        <v>50</v>
      </c>
      <c r="AH105" s="15">
        <v>70</v>
      </c>
      <c r="AI105" s="15">
        <v>40</v>
      </c>
      <c r="AJ105" s="15">
        <v>40</v>
      </c>
      <c r="AK105" s="15">
        <v>40</v>
      </c>
      <c r="AL105" s="15">
        <v>40</v>
      </c>
      <c r="AM105" s="15">
        <v>40</v>
      </c>
      <c r="AN105" s="15">
        <v>4</v>
      </c>
      <c r="AO105" s="15">
        <v>4</v>
      </c>
      <c r="AP105" s="15">
        <v>6</v>
      </c>
      <c r="AQ105" s="15">
        <v>3</v>
      </c>
      <c r="AR105" t="s">
        <v>1387</v>
      </c>
    </row>
    <row r="106" spans="1:44" x14ac:dyDescent="0.25">
      <c r="A106" s="15">
        <v>105</v>
      </c>
      <c r="B106" s="15" t="s">
        <v>178</v>
      </c>
      <c r="C106" s="16" t="s">
        <v>103</v>
      </c>
      <c r="D106" s="22" t="e">
        <f>VLOOKUP(AR:AR,球员!A:F,6,FALSE)</f>
        <v>#N/A</v>
      </c>
      <c r="E106" s="16" t="s">
        <v>44</v>
      </c>
      <c r="F106" s="16" t="s">
        <v>45</v>
      </c>
      <c r="G106" s="16" t="s">
        <v>57</v>
      </c>
      <c r="H106" s="15">
        <v>180</v>
      </c>
      <c r="I106" s="15">
        <v>80</v>
      </c>
      <c r="J106" s="15">
        <v>28</v>
      </c>
      <c r="K106" s="16" t="s">
        <v>53</v>
      </c>
      <c r="L106" s="21">
        <v>85</v>
      </c>
      <c r="M106" s="21">
        <v>27</v>
      </c>
      <c r="N106" s="21">
        <v>92</v>
      </c>
      <c r="O106" s="15">
        <v>73</v>
      </c>
      <c r="P106" s="15">
        <v>80</v>
      </c>
      <c r="Q106" s="15">
        <v>82</v>
      </c>
      <c r="R106" s="15">
        <v>79</v>
      </c>
      <c r="S106" s="15">
        <v>80</v>
      </c>
      <c r="T106" s="15">
        <v>81</v>
      </c>
      <c r="U106" s="15">
        <v>64</v>
      </c>
      <c r="V106" s="15">
        <v>76</v>
      </c>
      <c r="W106" s="15">
        <v>64</v>
      </c>
      <c r="X106" s="15">
        <v>77</v>
      </c>
      <c r="Y106" s="15">
        <v>85</v>
      </c>
      <c r="Z106" s="15">
        <v>83</v>
      </c>
      <c r="AA106" s="15">
        <v>82</v>
      </c>
      <c r="AB106" s="15">
        <v>78</v>
      </c>
      <c r="AC106" s="15">
        <v>79</v>
      </c>
      <c r="AD106" s="15">
        <v>76</v>
      </c>
      <c r="AE106" s="15">
        <v>85</v>
      </c>
      <c r="AF106" s="15">
        <v>73</v>
      </c>
      <c r="AG106" s="15">
        <v>76</v>
      </c>
      <c r="AH106" s="15">
        <v>80</v>
      </c>
      <c r="AI106" s="15">
        <v>40</v>
      </c>
      <c r="AJ106" s="15">
        <v>40</v>
      </c>
      <c r="AK106" s="15">
        <v>40</v>
      </c>
      <c r="AL106" s="15">
        <v>40</v>
      </c>
      <c r="AM106" s="15">
        <v>40</v>
      </c>
      <c r="AN106" s="15">
        <v>2</v>
      </c>
      <c r="AO106" s="15">
        <v>3</v>
      </c>
      <c r="AP106" s="15">
        <v>5</v>
      </c>
      <c r="AQ106" s="15">
        <v>2</v>
      </c>
      <c r="AR106" s="24" t="s">
        <v>1388</v>
      </c>
    </row>
    <row r="107" spans="1:44" x14ac:dyDescent="0.25">
      <c r="A107" s="15">
        <v>106</v>
      </c>
      <c r="B107" s="15" t="s">
        <v>269</v>
      </c>
      <c r="C107" s="16" t="s">
        <v>2049</v>
      </c>
      <c r="D107" s="22" t="e">
        <f>VLOOKUP(AR:AR,球员!A:F,6,FALSE)</f>
        <v>#N/A</v>
      </c>
      <c r="E107" s="16" t="s">
        <v>83</v>
      </c>
      <c r="F107" s="16" t="s">
        <v>64</v>
      </c>
      <c r="G107" s="16" t="s">
        <v>68</v>
      </c>
      <c r="H107" s="15">
        <v>180</v>
      </c>
      <c r="I107" s="15">
        <v>80</v>
      </c>
      <c r="J107" s="15">
        <v>29</v>
      </c>
      <c r="K107" s="16" t="s">
        <v>47</v>
      </c>
      <c r="L107" s="21">
        <v>85</v>
      </c>
      <c r="M107" s="21">
        <v>26</v>
      </c>
      <c r="N107" s="21">
        <v>91</v>
      </c>
      <c r="O107" s="15">
        <v>76</v>
      </c>
      <c r="P107" s="15">
        <v>87</v>
      </c>
      <c r="Q107" s="15">
        <v>86</v>
      </c>
      <c r="R107" s="15">
        <v>83</v>
      </c>
      <c r="S107" s="15">
        <v>89</v>
      </c>
      <c r="T107" s="15">
        <v>82</v>
      </c>
      <c r="U107" s="15">
        <v>70</v>
      </c>
      <c r="V107" s="15">
        <v>60</v>
      </c>
      <c r="W107" s="15">
        <v>77</v>
      </c>
      <c r="X107" s="15">
        <v>80</v>
      </c>
      <c r="Y107" s="15">
        <v>76</v>
      </c>
      <c r="Z107" s="15">
        <v>80</v>
      </c>
      <c r="AA107" s="15">
        <v>77</v>
      </c>
      <c r="AB107" s="15">
        <v>68</v>
      </c>
      <c r="AC107" s="15">
        <v>74</v>
      </c>
      <c r="AD107" s="15">
        <v>84</v>
      </c>
      <c r="AE107" s="15">
        <v>80</v>
      </c>
      <c r="AF107" s="15">
        <v>78</v>
      </c>
      <c r="AG107" s="15">
        <v>69</v>
      </c>
      <c r="AH107" s="15">
        <v>73</v>
      </c>
      <c r="AI107" s="15">
        <v>40</v>
      </c>
      <c r="AJ107" s="15">
        <v>40</v>
      </c>
      <c r="AK107" s="15">
        <v>40</v>
      </c>
      <c r="AL107" s="15">
        <v>40</v>
      </c>
      <c r="AM107" s="15">
        <v>40</v>
      </c>
      <c r="AN107" s="15">
        <v>3</v>
      </c>
      <c r="AO107" s="15">
        <v>3</v>
      </c>
      <c r="AP107" s="15">
        <v>6</v>
      </c>
      <c r="AQ107" s="15">
        <v>1</v>
      </c>
      <c r="AR107" s="24" t="s">
        <v>2064</v>
      </c>
    </row>
    <row r="108" spans="1:44" x14ac:dyDescent="0.25">
      <c r="A108" s="19">
        <v>107</v>
      </c>
      <c r="B108" s="19" t="s">
        <v>214</v>
      </c>
      <c r="C108" s="20" t="s">
        <v>202</v>
      </c>
      <c r="D108" s="22">
        <f>VLOOKUP(AR:AR,球员!A:F,6,FALSE)</f>
        <v>2</v>
      </c>
      <c r="E108" s="16" t="s">
        <v>215</v>
      </c>
      <c r="F108" s="16" t="s">
        <v>56</v>
      </c>
      <c r="G108" s="16" t="s">
        <v>80</v>
      </c>
      <c r="H108" s="15">
        <v>179</v>
      </c>
      <c r="I108" s="15">
        <v>70</v>
      </c>
      <c r="J108" s="15">
        <v>26</v>
      </c>
      <c r="K108" s="16" t="s">
        <v>53</v>
      </c>
      <c r="L108" s="21">
        <v>85</v>
      </c>
      <c r="M108" s="21">
        <v>29</v>
      </c>
      <c r="N108" s="21">
        <v>91</v>
      </c>
      <c r="O108" s="15">
        <v>83</v>
      </c>
      <c r="P108" s="15">
        <v>86</v>
      </c>
      <c r="Q108" s="15">
        <v>87</v>
      </c>
      <c r="R108" s="15">
        <v>86</v>
      </c>
      <c r="S108" s="15">
        <v>83</v>
      </c>
      <c r="T108" s="15">
        <v>84</v>
      </c>
      <c r="U108" s="15">
        <v>82</v>
      </c>
      <c r="V108" s="15">
        <v>75</v>
      </c>
      <c r="W108" s="15">
        <v>78</v>
      </c>
      <c r="X108" s="15">
        <v>82</v>
      </c>
      <c r="Y108" s="15">
        <v>82</v>
      </c>
      <c r="Z108" s="15">
        <v>87</v>
      </c>
      <c r="AA108" s="15">
        <v>83</v>
      </c>
      <c r="AB108" s="15">
        <v>71</v>
      </c>
      <c r="AC108" s="15">
        <v>75</v>
      </c>
      <c r="AD108" s="15">
        <v>85</v>
      </c>
      <c r="AE108" s="15">
        <v>80</v>
      </c>
      <c r="AF108" s="15">
        <v>54</v>
      </c>
      <c r="AG108" s="15">
        <v>52</v>
      </c>
      <c r="AH108" s="15">
        <v>64</v>
      </c>
      <c r="AI108" s="15">
        <v>40</v>
      </c>
      <c r="AJ108" s="15">
        <v>40</v>
      </c>
      <c r="AK108" s="15">
        <v>40</v>
      </c>
      <c r="AL108" s="15">
        <v>40</v>
      </c>
      <c r="AM108" s="15">
        <v>40</v>
      </c>
      <c r="AN108" s="15">
        <v>2</v>
      </c>
      <c r="AO108" s="15">
        <v>2</v>
      </c>
      <c r="AP108" s="15">
        <v>6</v>
      </c>
      <c r="AQ108" s="15">
        <v>2</v>
      </c>
      <c r="AR108" t="s">
        <v>1389</v>
      </c>
    </row>
    <row r="109" spans="1:44" x14ac:dyDescent="0.25">
      <c r="A109" s="19">
        <v>108</v>
      </c>
      <c r="B109" s="19" t="s">
        <v>274</v>
      </c>
      <c r="C109" s="20" t="s">
        <v>70</v>
      </c>
      <c r="D109" s="22">
        <f>VLOOKUP(AR:AR,球员!A:F,6,FALSE)</f>
        <v>2</v>
      </c>
      <c r="E109" s="16" t="s">
        <v>1894</v>
      </c>
      <c r="F109" s="16" t="s">
        <v>51</v>
      </c>
      <c r="G109" s="16" t="s">
        <v>65</v>
      </c>
      <c r="H109" s="15">
        <v>176</v>
      </c>
      <c r="I109" s="15">
        <v>67</v>
      </c>
      <c r="J109" s="15">
        <v>32</v>
      </c>
      <c r="K109" s="16" t="s">
        <v>53</v>
      </c>
      <c r="L109" s="21">
        <v>85</v>
      </c>
      <c r="M109" s="21">
        <v>25</v>
      </c>
      <c r="N109" s="21">
        <v>91</v>
      </c>
      <c r="O109" s="15">
        <v>88</v>
      </c>
      <c r="P109" s="15">
        <v>83</v>
      </c>
      <c r="Q109" s="15">
        <v>88</v>
      </c>
      <c r="R109" s="15">
        <v>86</v>
      </c>
      <c r="S109" s="15">
        <v>80</v>
      </c>
      <c r="T109" s="15">
        <v>70</v>
      </c>
      <c r="U109" s="15">
        <v>87</v>
      </c>
      <c r="V109" s="15">
        <v>73</v>
      </c>
      <c r="W109" s="15">
        <v>78</v>
      </c>
      <c r="X109" s="15">
        <v>81</v>
      </c>
      <c r="Y109" s="15">
        <v>77</v>
      </c>
      <c r="Z109" s="15">
        <v>85</v>
      </c>
      <c r="AA109" s="15">
        <v>79</v>
      </c>
      <c r="AB109" s="15">
        <v>69</v>
      </c>
      <c r="AC109" s="15">
        <v>62</v>
      </c>
      <c r="AD109" s="15">
        <v>82</v>
      </c>
      <c r="AE109" s="15">
        <v>74</v>
      </c>
      <c r="AF109" s="15">
        <v>49</v>
      </c>
      <c r="AG109" s="15">
        <v>57</v>
      </c>
      <c r="AH109" s="15">
        <v>69</v>
      </c>
      <c r="AI109" s="15">
        <v>40</v>
      </c>
      <c r="AJ109" s="15">
        <v>40</v>
      </c>
      <c r="AK109" s="15">
        <v>40</v>
      </c>
      <c r="AL109" s="15">
        <v>40</v>
      </c>
      <c r="AM109" s="15">
        <v>40</v>
      </c>
      <c r="AN109" s="15">
        <v>1</v>
      </c>
      <c r="AO109" s="15">
        <v>1</v>
      </c>
      <c r="AP109" s="15">
        <v>7</v>
      </c>
      <c r="AQ109" s="15">
        <v>1</v>
      </c>
      <c r="AR109" t="s">
        <v>1390</v>
      </c>
    </row>
    <row r="110" spans="1:44" x14ac:dyDescent="0.25">
      <c r="A110" s="19">
        <v>109</v>
      </c>
      <c r="B110" s="19" t="s">
        <v>275</v>
      </c>
      <c r="C110" s="20" t="s">
        <v>70</v>
      </c>
      <c r="D110" s="22">
        <f>VLOOKUP(AR:AR,球员!A:F,6,FALSE)</f>
        <v>2</v>
      </c>
      <c r="E110" s="16" t="s">
        <v>184</v>
      </c>
      <c r="F110" s="16" t="s">
        <v>56</v>
      </c>
      <c r="G110" s="16" t="s">
        <v>135</v>
      </c>
      <c r="H110" s="15">
        <v>176</v>
      </c>
      <c r="I110" s="15">
        <v>78</v>
      </c>
      <c r="J110" s="15">
        <v>25</v>
      </c>
      <c r="K110" s="16" t="s">
        <v>47</v>
      </c>
      <c r="L110" s="21">
        <v>85</v>
      </c>
      <c r="M110" s="21">
        <v>32</v>
      </c>
      <c r="N110" s="21">
        <v>92</v>
      </c>
      <c r="O110" s="15">
        <v>81</v>
      </c>
      <c r="P110" s="15">
        <v>86</v>
      </c>
      <c r="Q110" s="15">
        <v>87</v>
      </c>
      <c r="R110" s="15">
        <v>88</v>
      </c>
      <c r="S110" s="15">
        <v>81</v>
      </c>
      <c r="T110" s="15">
        <v>76</v>
      </c>
      <c r="U110" s="15">
        <v>82</v>
      </c>
      <c r="V110" s="15">
        <v>63</v>
      </c>
      <c r="W110" s="15">
        <v>86</v>
      </c>
      <c r="X110" s="15">
        <v>87</v>
      </c>
      <c r="Y110" s="15">
        <v>87</v>
      </c>
      <c r="Z110" s="15">
        <v>90</v>
      </c>
      <c r="AA110" s="15">
        <v>85</v>
      </c>
      <c r="AB110" s="15">
        <v>71</v>
      </c>
      <c r="AC110" s="15">
        <v>74</v>
      </c>
      <c r="AD110" s="15">
        <v>82</v>
      </c>
      <c r="AE110" s="15">
        <v>75</v>
      </c>
      <c r="AF110" s="15">
        <v>49</v>
      </c>
      <c r="AG110" s="15">
        <v>53</v>
      </c>
      <c r="AH110" s="15">
        <v>75</v>
      </c>
      <c r="AI110" s="15">
        <v>40</v>
      </c>
      <c r="AJ110" s="15">
        <v>40</v>
      </c>
      <c r="AK110" s="15">
        <v>40</v>
      </c>
      <c r="AL110" s="15">
        <v>40</v>
      </c>
      <c r="AM110" s="15">
        <v>40</v>
      </c>
      <c r="AN110" s="15">
        <v>2</v>
      </c>
      <c r="AO110" s="15">
        <v>3</v>
      </c>
      <c r="AP110" s="15">
        <v>6</v>
      </c>
      <c r="AQ110" s="15">
        <v>2</v>
      </c>
      <c r="AR110" t="s">
        <v>1391</v>
      </c>
    </row>
    <row r="111" spans="1:44" x14ac:dyDescent="0.25">
      <c r="A111" s="15">
        <v>110</v>
      </c>
      <c r="B111" s="15" t="s">
        <v>276</v>
      </c>
      <c r="C111" s="16" t="s">
        <v>82</v>
      </c>
      <c r="D111" s="22" t="e">
        <f>VLOOKUP(AR:AR,球员!A:F,6,FALSE)</f>
        <v>#N/A</v>
      </c>
      <c r="E111" s="16" t="s">
        <v>277</v>
      </c>
      <c r="F111" s="16" t="s">
        <v>278</v>
      </c>
      <c r="G111" s="16" t="s">
        <v>150</v>
      </c>
      <c r="H111" s="15">
        <v>183</v>
      </c>
      <c r="I111" s="15">
        <v>68</v>
      </c>
      <c r="J111" s="15">
        <v>26</v>
      </c>
      <c r="K111" s="16" t="s">
        <v>53</v>
      </c>
      <c r="L111" s="21">
        <v>85</v>
      </c>
      <c r="M111" s="21">
        <v>29</v>
      </c>
      <c r="N111" s="21">
        <v>91</v>
      </c>
      <c r="O111" s="15">
        <v>78</v>
      </c>
      <c r="P111" s="15">
        <v>83</v>
      </c>
      <c r="Q111" s="15">
        <v>82</v>
      </c>
      <c r="R111" s="15">
        <v>86</v>
      </c>
      <c r="S111" s="15">
        <v>83</v>
      </c>
      <c r="T111" s="15">
        <v>87</v>
      </c>
      <c r="U111" s="15">
        <v>77</v>
      </c>
      <c r="V111" s="15">
        <v>65</v>
      </c>
      <c r="W111" s="15">
        <v>83</v>
      </c>
      <c r="X111" s="15">
        <v>85</v>
      </c>
      <c r="Y111" s="15">
        <v>80</v>
      </c>
      <c r="Z111" s="15">
        <v>81</v>
      </c>
      <c r="AA111" s="15">
        <v>83</v>
      </c>
      <c r="AB111" s="15">
        <v>70</v>
      </c>
      <c r="AC111" s="15">
        <v>71</v>
      </c>
      <c r="AD111" s="15">
        <v>81</v>
      </c>
      <c r="AE111" s="15">
        <v>82</v>
      </c>
      <c r="AF111" s="15">
        <v>64</v>
      </c>
      <c r="AG111" s="15">
        <v>68</v>
      </c>
      <c r="AH111" s="15">
        <v>78</v>
      </c>
      <c r="AI111" s="15">
        <v>40</v>
      </c>
      <c r="AJ111" s="15">
        <v>40</v>
      </c>
      <c r="AK111" s="15">
        <v>40</v>
      </c>
      <c r="AL111" s="15">
        <v>40</v>
      </c>
      <c r="AM111" s="15">
        <v>40</v>
      </c>
      <c r="AN111" s="15">
        <v>2</v>
      </c>
      <c r="AO111" s="15">
        <v>2</v>
      </c>
      <c r="AP111" s="15">
        <v>6</v>
      </c>
      <c r="AQ111" s="15">
        <v>3</v>
      </c>
      <c r="AR111" t="s">
        <v>1392</v>
      </c>
    </row>
    <row r="112" spans="1:44" x14ac:dyDescent="0.25">
      <c r="A112" s="19">
        <v>111</v>
      </c>
      <c r="B112" s="19" t="s">
        <v>339</v>
      </c>
      <c r="C112" s="20" t="s">
        <v>89</v>
      </c>
      <c r="D112" s="22">
        <f>VLOOKUP(AR:AR,球员!A:F,6,FALSE)</f>
        <v>2</v>
      </c>
      <c r="E112" s="16" t="s">
        <v>304</v>
      </c>
      <c r="F112" s="16" t="s">
        <v>45</v>
      </c>
      <c r="G112" s="16" t="s">
        <v>99</v>
      </c>
      <c r="H112" s="15">
        <v>188</v>
      </c>
      <c r="I112" s="15">
        <v>78</v>
      </c>
      <c r="J112" s="15">
        <v>24</v>
      </c>
      <c r="K112" s="16" t="s">
        <v>53</v>
      </c>
      <c r="L112" s="21">
        <v>85</v>
      </c>
      <c r="M112" s="21">
        <v>33</v>
      </c>
      <c r="N112" s="21">
        <v>92</v>
      </c>
      <c r="O112" s="15">
        <v>64</v>
      </c>
      <c r="P112" s="15">
        <v>73</v>
      </c>
      <c r="Q112" s="15">
        <v>69</v>
      </c>
      <c r="R112" s="15">
        <v>68</v>
      </c>
      <c r="S112" s="15">
        <v>77</v>
      </c>
      <c r="T112" s="15">
        <v>75</v>
      </c>
      <c r="U112" s="15">
        <v>62</v>
      </c>
      <c r="V112" s="15">
        <v>85</v>
      </c>
      <c r="W112" s="15">
        <v>61</v>
      </c>
      <c r="X112" s="15">
        <v>65</v>
      </c>
      <c r="Y112" s="15">
        <v>78</v>
      </c>
      <c r="Z112" s="15">
        <v>74</v>
      </c>
      <c r="AA112" s="15">
        <v>73</v>
      </c>
      <c r="AB112" s="15">
        <v>87</v>
      </c>
      <c r="AC112" s="15">
        <v>86</v>
      </c>
      <c r="AD112" s="15">
        <v>73</v>
      </c>
      <c r="AE112" s="15">
        <v>83</v>
      </c>
      <c r="AF112" s="15">
        <v>89</v>
      </c>
      <c r="AG112" s="15">
        <v>86</v>
      </c>
      <c r="AH112" s="15">
        <v>86</v>
      </c>
      <c r="AI112" s="15">
        <v>40</v>
      </c>
      <c r="AJ112" s="15">
        <v>40</v>
      </c>
      <c r="AK112" s="15">
        <v>40</v>
      </c>
      <c r="AL112" s="15">
        <v>40</v>
      </c>
      <c r="AM112" s="15">
        <v>40</v>
      </c>
      <c r="AN112" s="15">
        <v>2</v>
      </c>
      <c r="AO112" s="15">
        <v>2</v>
      </c>
      <c r="AP112" s="15">
        <v>6</v>
      </c>
      <c r="AQ112" s="15">
        <v>3</v>
      </c>
      <c r="AR112" t="s">
        <v>1393</v>
      </c>
    </row>
    <row r="113" spans="1:44" x14ac:dyDescent="0.25">
      <c r="A113" s="19">
        <v>112</v>
      </c>
      <c r="B113" s="19" t="s">
        <v>180</v>
      </c>
      <c r="C113" s="20" t="s">
        <v>62</v>
      </c>
      <c r="D113" s="22">
        <f>VLOOKUP(AR:AR,球员!A:F,6,FALSE)</f>
        <v>2</v>
      </c>
      <c r="E113" s="16" t="s">
        <v>181</v>
      </c>
      <c r="F113" s="16" t="s">
        <v>64</v>
      </c>
      <c r="G113" s="16" t="s">
        <v>96</v>
      </c>
      <c r="H113" s="15">
        <v>185</v>
      </c>
      <c r="I113" s="15">
        <v>77</v>
      </c>
      <c r="J113" s="15">
        <v>25</v>
      </c>
      <c r="K113" s="16" t="s">
        <v>53</v>
      </c>
      <c r="L113" s="21">
        <v>85</v>
      </c>
      <c r="M113" s="21">
        <v>32</v>
      </c>
      <c r="N113" s="21">
        <v>91</v>
      </c>
      <c r="O113" s="15">
        <v>44</v>
      </c>
      <c r="P113" s="15">
        <v>60</v>
      </c>
      <c r="Q113" s="15">
        <v>43</v>
      </c>
      <c r="R113" s="15">
        <v>45</v>
      </c>
      <c r="S113" s="15">
        <v>60</v>
      </c>
      <c r="T113" s="15">
        <v>65</v>
      </c>
      <c r="U113" s="15">
        <v>42</v>
      </c>
      <c r="V113" s="15">
        <v>60</v>
      </c>
      <c r="W113" s="15">
        <v>60</v>
      </c>
      <c r="X113" s="15">
        <v>48</v>
      </c>
      <c r="Y113" s="15">
        <v>64</v>
      </c>
      <c r="Z113" s="15">
        <v>65</v>
      </c>
      <c r="AA113" s="15">
        <v>80</v>
      </c>
      <c r="AB113" s="15">
        <v>85</v>
      </c>
      <c r="AC113" s="15">
        <v>80</v>
      </c>
      <c r="AD113" s="15">
        <v>75</v>
      </c>
      <c r="AE113" s="15">
        <v>60</v>
      </c>
      <c r="AF113" s="15">
        <v>46</v>
      </c>
      <c r="AG113" s="15">
        <v>50</v>
      </c>
      <c r="AH113" s="15">
        <v>72</v>
      </c>
      <c r="AI113" s="15">
        <v>89</v>
      </c>
      <c r="AJ113" s="15">
        <v>89</v>
      </c>
      <c r="AK113" s="15">
        <v>95</v>
      </c>
      <c r="AL113" s="15">
        <v>94</v>
      </c>
      <c r="AM113" s="15">
        <v>91</v>
      </c>
      <c r="AN113" s="15">
        <v>2</v>
      </c>
      <c r="AO113" s="15">
        <v>3</v>
      </c>
      <c r="AP113" s="15">
        <v>6</v>
      </c>
      <c r="AQ113" s="15">
        <v>2</v>
      </c>
      <c r="AR113" t="s">
        <v>1394</v>
      </c>
    </row>
    <row r="114" spans="1:44" x14ac:dyDescent="0.25">
      <c r="A114" s="19">
        <v>113</v>
      </c>
      <c r="B114" s="19" t="s">
        <v>279</v>
      </c>
      <c r="C114" s="20" t="s">
        <v>89</v>
      </c>
      <c r="D114" s="22">
        <f>VLOOKUP(AR:AR,球员!A:F,6,FALSE)</f>
        <v>2</v>
      </c>
      <c r="E114" s="16" t="s">
        <v>83</v>
      </c>
      <c r="F114" s="16" t="s">
        <v>64</v>
      </c>
      <c r="G114" s="16" t="s">
        <v>96</v>
      </c>
      <c r="H114" s="15">
        <v>188</v>
      </c>
      <c r="I114" s="15">
        <v>70</v>
      </c>
      <c r="J114" s="15">
        <v>25</v>
      </c>
      <c r="K114" s="16" t="s">
        <v>47</v>
      </c>
      <c r="L114" s="21">
        <v>85</v>
      </c>
      <c r="M114" s="21">
        <v>32</v>
      </c>
      <c r="N114" s="21">
        <v>92</v>
      </c>
      <c r="O114" s="15">
        <v>64</v>
      </c>
      <c r="P114" s="15">
        <v>81</v>
      </c>
      <c r="Q114" s="15">
        <v>73</v>
      </c>
      <c r="R114" s="15">
        <v>84</v>
      </c>
      <c r="S114" s="15">
        <v>82</v>
      </c>
      <c r="T114" s="15">
        <v>76</v>
      </c>
      <c r="U114" s="15">
        <v>59</v>
      </c>
      <c r="V114" s="15">
        <v>86</v>
      </c>
      <c r="W114" s="15">
        <v>60</v>
      </c>
      <c r="X114" s="15">
        <v>68</v>
      </c>
      <c r="Y114" s="15">
        <v>76</v>
      </c>
      <c r="Z114" s="15">
        <v>72</v>
      </c>
      <c r="AA114" s="15">
        <v>72</v>
      </c>
      <c r="AB114" s="15">
        <v>85</v>
      </c>
      <c r="AC114" s="15">
        <v>82</v>
      </c>
      <c r="AD114" s="15">
        <v>79</v>
      </c>
      <c r="AE114" s="15">
        <v>83</v>
      </c>
      <c r="AF114" s="15">
        <v>87</v>
      </c>
      <c r="AG114" s="15">
        <v>87</v>
      </c>
      <c r="AH114" s="15">
        <v>85</v>
      </c>
      <c r="AI114" s="15">
        <v>40</v>
      </c>
      <c r="AJ114" s="15">
        <v>40</v>
      </c>
      <c r="AK114" s="15">
        <v>40</v>
      </c>
      <c r="AL114" s="15">
        <v>40</v>
      </c>
      <c r="AM114" s="15">
        <v>40</v>
      </c>
      <c r="AN114" s="15">
        <v>2</v>
      </c>
      <c r="AO114" s="15">
        <v>2</v>
      </c>
      <c r="AP114" s="15">
        <v>6</v>
      </c>
      <c r="AQ114" s="15">
        <v>2</v>
      </c>
      <c r="AR114" t="s">
        <v>1395</v>
      </c>
    </row>
    <row r="115" spans="1:44" x14ac:dyDescent="0.25">
      <c r="A115" s="19">
        <v>114</v>
      </c>
      <c r="B115" s="19" t="s">
        <v>280</v>
      </c>
      <c r="C115" s="20" t="s">
        <v>191</v>
      </c>
      <c r="D115" s="22">
        <f>VLOOKUP(AR:AR,球员!A:F,6,FALSE)</f>
        <v>2</v>
      </c>
      <c r="E115" s="16" t="s">
        <v>83</v>
      </c>
      <c r="F115" s="16" t="s">
        <v>64</v>
      </c>
      <c r="G115" s="16" t="s">
        <v>46</v>
      </c>
      <c r="H115" s="15">
        <v>182</v>
      </c>
      <c r="I115" s="15">
        <v>74</v>
      </c>
      <c r="J115" s="15">
        <v>25</v>
      </c>
      <c r="K115" s="16" t="s">
        <v>47</v>
      </c>
      <c r="L115" s="21">
        <v>85</v>
      </c>
      <c r="M115" s="21">
        <v>32</v>
      </c>
      <c r="N115" s="21">
        <v>93</v>
      </c>
      <c r="O115" s="15">
        <v>75</v>
      </c>
      <c r="P115" s="15">
        <v>83</v>
      </c>
      <c r="Q115" s="15">
        <v>84</v>
      </c>
      <c r="R115" s="15">
        <v>83</v>
      </c>
      <c r="S115" s="15">
        <v>77</v>
      </c>
      <c r="T115" s="15">
        <v>80</v>
      </c>
      <c r="U115" s="15">
        <v>65</v>
      </c>
      <c r="V115" s="15">
        <v>65</v>
      </c>
      <c r="W115" s="15">
        <v>67</v>
      </c>
      <c r="X115" s="15">
        <v>73</v>
      </c>
      <c r="Y115" s="15">
        <v>87</v>
      </c>
      <c r="Z115" s="15">
        <v>85</v>
      </c>
      <c r="AA115" s="15">
        <v>78</v>
      </c>
      <c r="AB115" s="15">
        <v>74</v>
      </c>
      <c r="AC115" s="15">
        <v>73</v>
      </c>
      <c r="AD115" s="15">
        <v>78</v>
      </c>
      <c r="AE115" s="15">
        <v>86</v>
      </c>
      <c r="AF115" s="15">
        <v>73</v>
      </c>
      <c r="AG115" s="15">
        <v>75</v>
      </c>
      <c r="AH115" s="15">
        <v>75</v>
      </c>
      <c r="AI115" s="15">
        <v>40</v>
      </c>
      <c r="AJ115" s="15">
        <v>40</v>
      </c>
      <c r="AK115" s="15">
        <v>40</v>
      </c>
      <c r="AL115" s="15">
        <v>40</v>
      </c>
      <c r="AM115" s="15">
        <v>40</v>
      </c>
      <c r="AN115" s="15">
        <v>3</v>
      </c>
      <c r="AO115" s="15">
        <v>3</v>
      </c>
      <c r="AP115" s="15">
        <v>6</v>
      </c>
      <c r="AQ115" s="15">
        <v>2</v>
      </c>
      <c r="AR115" t="s">
        <v>1396</v>
      </c>
    </row>
    <row r="116" spans="1:44" x14ac:dyDescent="0.25">
      <c r="A116" s="19">
        <v>115</v>
      </c>
      <c r="B116" s="19" t="s">
        <v>1974</v>
      </c>
      <c r="C116" s="20" t="s">
        <v>191</v>
      </c>
      <c r="D116" s="22">
        <f>VLOOKUP(AR:AR,球员!A:F,6,FALSE)</f>
        <v>2</v>
      </c>
      <c r="E116" s="16" t="s">
        <v>59</v>
      </c>
      <c r="F116" s="16" t="s">
        <v>51</v>
      </c>
      <c r="G116" s="16" t="s">
        <v>65</v>
      </c>
      <c r="H116" s="15">
        <v>173</v>
      </c>
      <c r="I116" s="15">
        <v>73</v>
      </c>
      <c r="J116" s="15">
        <v>27</v>
      </c>
      <c r="K116" s="16" t="s">
        <v>47</v>
      </c>
      <c r="L116" s="21">
        <v>85</v>
      </c>
      <c r="M116" s="21">
        <v>28</v>
      </c>
      <c r="N116" s="21">
        <v>93</v>
      </c>
      <c r="O116" s="15">
        <v>67</v>
      </c>
      <c r="P116" s="15">
        <v>80</v>
      </c>
      <c r="Q116" s="15">
        <v>79</v>
      </c>
      <c r="R116" s="15">
        <v>77</v>
      </c>
      <c r="S116" s="15">
        <v>80</v>
      </c>
      <c r="T116" s="15">
        <v>83</v>
      </c>
      <c r="U116" s="15">
        <v>54</v>
      </c>
      <c r="V116" s="15">
        <v>65</v>
      </c>
      <c r="W116" s="15">
        <v>61</v>
      </c>
      <c r="X116" s="15">
        <v>81</v>
      </c>
      <c r="Y116" s="15">
        <v>85</v>
      </c>
      <c r="Z116" s="15">
        <v>82</v>
      </c>
      <c r="AA116" s="15">
        <v>72</v>
      </c>
      <c r="AB116" s="15">
        <v>77</v>
      </c>
      <c r="AC116" s="15">
        <v>76</v>
      </c>
      <c r="AD116" s="15">
        <v>77</v>
      </c>
      <c r="AE116" s="15">
        <v>87</v>
      </c>
      <c r="AF116" s="15">
        <v>86</v>
      </c>
      <c r="AG116" s="15">
        <v>84</v>
      </c>
      <c r="AH116" s="15">
        <v>83</v>
      </c>
      <c r="AI116" s="15">
        <v>40</v>
      </c>
      <c r="AJ116" s="15">
        <v>40</v>
      </c>
      <c r="AK116" s="15">
        <v>40</v>
      </c>
      <c r="AL116" s="15">
        <v>40</v>
      </c>
      <c r="AM116" s="15">
        <v>40</v>
      </c>
      <c r="AN116" s="15">
        <v>1</v>
      </c>
      <c r="AO116" s="15">
        <v>1</v>
      </c>
      <c r="AP116" s="15">
        <v>5</v>
      </c>
      <c r="AQ116" s="15">
        <v>1</v>
      </c>
      <c r="AR116" t="s">
        <v>1975</v>
      </c>
    </row>
    <row r="117" spans="1:44" x14ac:dyDescent="0.25">
      <c r="A117" s="19">
        <v>116</v>
      </c>
      <c r="B117" s="19" t="s">
        <v>281</v>
      </c>
      <c r="C117" s="20" t="s">
        <v>89</v>
      </c>
      <c r="D117" s="22">
        <f>VLOOKUP(AR:AR,球员!A:F,6,FALSE)</f>
        <v>2</v>
      </c>
      <c r="E117" s="16" t="s">
        <v>79</v>
      </c>
      <c r="F117" s="16" t="s">
        <v>51</v>
      </c>
      <c r="G117" s="16" t="s">
        <v>71</v>
      </c>
      <c r="H117" s="15">
        <v>185</v>
      </c>
      <c r="I117" s="15">
        <v>80</v>
      </c>
      <c r="J117" s="15">
        <v>24</v>
      </c>
      <c r="K117" s="16" t="s">
        <v>47</v>
      </c>
      <c r="L117" s="21">
        <v>85</v>
      </c>
      <c r="M117" s="21">
        <v>33</v>
      </c>
      <c r="N117" s="21">
        <v>92</v>
      </c>
      <c r="O117" s="15">
        <v>60</v>
      </c>
      <c r="P117" s="15">
        <v>69</v>
      </c>
      <c r="Q117" s="15">
        <v>67</v>
      </c>
      <c r="R117" s="15">
        <v>70</v>
      </c>
      <c r="S117" s="15">
        <v>74</v>
      </c>
      <c r="T117" s="15">
        <v>67</v>
      </c>
      <c r="U117" s="15">
        <v>57</v>
      </c>
      <c r="V117" s="15">
        <v>85</v>
      </c>
      <c r="W117" s="15">
        <v>62</v>
      </c>
      <c r="X117" s="15">
        <v>59</v>
      </c>
      <c r="Y117" s="15">
        <v>79</v>
      </c>
      <c r="Z117" s="15">
        <v>75</v>
      </c>
      <c r="AA117" s="15">
        <v>81</v>
      </c>
      <c r="AB117" s="15">
        <v>90</v>
      </c>
      <c r="AC117" s="15">
        <v>88</v>
      </c>
      <c r="AD117" s="15">
        <v>68</v>
      </c>
      <c r="AE117" s="15">
        <v>84</v>
      </c>
      <c r="AF117" s="15">
        <v>86</v>
      </c>
      <c r="AG117" s="15">
        <v>89</v>
      </c>
      <c r="AH117" s="15">
        <v>86</v>
      </c>
      <c r="AI117" s="15">
        <v>40</v>
      </c>
      <c r="AJ117" s="15">
        <v>40</v>
      </c>
      <c r="AK117" s="15">
        <v>40</v>
      </c>
      <c r="AL117" s="15">
        <v>40</v>
      </c>
      <c r="AM117" s="15">
        <v>40</v>
      </c>
      <c r="AN117" s="15">
        <v>1</v>
      </c>
      <c r="AO117" s="15">
        <v>2</v>
      </c>
      <c r="AP117" s="15">
        <v>6</v>
      </c>
      <c r="AQ117" s="15">
        <v>1</v>
      </c>
      <c r="AR117" t="s">
        <v>1397</v>
      </c>
    </row>
    <row r="118" spans="1:44" x14ac:dyDescent="0.25">
      <c r="A118" s="19">
        <v>117</v>
      </c>
      <c r="B118" s="19" t="s">
        <v>218</v>
      </c>
      <c r="C118" s="34" t="s">
        <v>122</v>
      </c>
      <c r="D118" s="22">
        <f>VLOOKUP(AR:AR,球员!A:F,6,FALSE)</f>
        <v>2</v>
      </c>
      <c r="E118" s="33" t="s">
        <v>74</v>
      </c>
      <c r="F118" s="16" t="s">
        <v>64</v>
      </c>
      <c r="G118" s="16" t="s">
        <v>99</v>
      </c>
      <c r="H118" s="15">
        <v>180</v>
      </c>
      <c r="I118" s="15">
        <v>65</v>
      </c>
      <c r="J118" s="15">
        <v>28</v>
      </c>
      <c r="K118" s="16" t="s">
        <v>47</v>
      </c>
      <c r="L118" s="21">
        <v>85</v>
      </c>
      <c r="M118" s="21">
        <v>27</v>
      </c>
      <c r="N118" s="21">
        <v>92</v>
      </c>
      <c r="O118" s="15">
        <v>67</v>
      </c>
      <c r="P118" s="15">
        <v>83</v>
      </c>
      <c r="Q118" s="15">
        <v>80</v>
      </c>
      <c r="R118" s="15">
        <v>87</v>
      </c>
      <c r="S118" s="15">
        <v>90</v>
      </c>
      <c r="T118" s="15">
        <v>86</v>
      </c>
      <c r="U118" s="15">
        <v>66</v>
      </c>
      <c r="V118" s="15">
        <v>66</v>
      </c>
      <c r="W118" s="15">
        <v>79</v>
      </c>
      <c r="X118" s="15">
        <v>76</v>
      </c>
      <c r="Y118" s="15">
        <v>75</v>
      </c>
      <c r="Z118" s="15">
        <v>79</v>
      </c>
      <c r="AA118" s="15">
        <v>75</v>
      </c>
      <c r="AB118" s="15">
        <v>67</v>
      </c>
      <c r="AC118" s="15">
        <v>69</v>
      </c>
      <c r="AD118" s="15">
        <v>75</v>
      </c>
      <c r="AE118" s="15">
        <v>84</v>
      </c>
      <c r="AF118" s="15">
        <v>79</v>
      </c>
      <c r="AG118" s="15">
        <v>79</v>
      </c>
      <c r="AH118" s="15">
        <v>74</v>
      </c>
      <c r="AI118" s="15">
        <v>40</v>
      </c>
      <c r="AJ118" s="15">
        <v>40</v>
      </c>
      <c r="AK118" s="15">
        <v>40</v>
      </c>
      <c r="AL118" s="15">
        <v>40</v>
      </c>
      <c r="AM118" s="15">
        <v>40</v>
      </c>
      <c r="AN118" s="15">
        <v>2</v>
      </c>
      <c r="AO118" s="15">
        <v>3</v>
      </c>
      <c r="AP118" s="15">
        <v>6</v>
      </c>
      <c r="AQ118" s="15">
        <v>3</v>
      </c>
      <c r="AR118" t="s">
        <v>1398</v>
      </c>
    </row>
    <row r="119" spans="1:44" x14ac:dyDescent="0.25">
      <c r="A119" s="19">
        <v>118</v>
      </c>
      <c r="B119" s="19" t="s">
        <v>183</v>
      </c>
      <c r="C119" s="20" t="s">
        <v>82</v>
      </c>
      <c r="D119" s="22">
        <f>VLOOKUP(AR:AR,球员!A:F,6,FALSE)</f>
        <v>2</v>
      </c>
      <c r="E119" s="16" t="s">
        <v>369</v>
      </c>
      <c r="F119" s="16" t="s">
        <v>51</v>
      </c>
      <c r="G119" s="16" t="s">
        <v>80</v>
      </c>
      <c r="H119" s="15">
        <v>173</v>
      </c>
      <c r="I119" s="15">
        <v>72</v>
      </c>
      <c r="J119" s="15">
        <v>26</v>
      </c>
      <c r="K119" s="16" t="s">
        <v>53</v>
      </c>
      <c r="L119" s="21">
        <v>85</v>
      </c>
      <c r="M119" s="21">
        <v>29</v>
      </c>
      <c r="N119" s="21">
        <v>93</v>
      </c>
      <c r="O119" s="15">
        <v>84</v>
      </c>
      <c r="P119" s="15">
        <v>86</v>
      </c>
      <c r="Q119" s="15">
        <v>89</v>
      </c>
      <c r="R119" s="15">
        <v>87</v>
      </c>
      <c r="S119" s="15">
        <v>79</v>
      </c>
      <c r="T119" s="15">
        <v>80</v>
      </c>
      <c r="U119" s="15">
        <v>84</v>
      </c>
      <c r="V119" s="15">
        <v>60</v>
      </c>
      <c r="W119" s="15">
        <v>83</v>
      </c>
      <c r="X119" s="15">
        <v>80</v>
      </c>
      <c r="Y119" s="15">
        <v>80</v>
      </c>
      <c r="Z119" s="15">
        <v>86</v>
      </c>
      <c r="AA119" s="15">
        <v>87</v>
      </c>
      <c r="AB119" s="15">
        <v>62</v>
      </c>
      <c r="AC119" s="15">
        <v>77</v>
      </c>
      <c r="AD119" s="15">
        <v>85</v>
      </c>
      <c r="AE119" s="15">
        <v>77</v>
      </c>
      <c r="AF119" s="15">
        <v>48</v>
      </c>
      <c r="AG119" s="15">
        <v>52</v>
      </c>
      <c r="AH119" s="15">
        <v>70</v>
      </c>
      <c r="AI119" s="15">
        <v>40</v>
      </c>
      <c r="AJ119" s="15">
        <v>40</v>
      </c>
      <c r="AK119" s="15">
        <v>40</v>
      </c>
      <c r="AL119" s="15">
        <v>40</v>
      </c>
      <c r="AM119" s="15">
        <v>40</v>
      </c>
      <c r="AN119" s="15">
        <v>2</v>
      </c>
      <c r="AO119" s="15">
        <v>3</v>
      </c>
      <c r="AP119" s="15">
        <v>6</v>
      </c>
      <c r="AQ119" s="15">
        <v>1</v>
      </c>
      <c r="AR119" t="s">
        <v>1399</v>
      </c>
    </row>
    <row r="120" spans="1:44" x14ac:dyDescent="0.25">
      <c r="A120" s="15">
        <v>119</v>
      </c>
      <c r="B120" s="15" t="s">
        <v>284</v>
      </c>
      <c r="C120" s="16" t="s">
        <v>2049</v>
      </c>
      <c r="D120" s="22" t="e">
        <f>VLOOKUP(AR:AR,球员!A:F,6,FALSE)</f>
        <v>#N/A</v>
      </c>
      <c r="E120" s="16" t="s">
        <v>1888</v>
      </c>
      <c r="F120" s="16" t="s">
        <v>273</v>
      </c>
      <c r="G120" s="16" t="s">
        <v>68</v>
      </c>
      <c r="H120" s="15">
        <v>189</v>
      </c>
      <c r="I120" s="15">
        <v>79</v>
      </c>
      <c r="J120" s="15">
        <v>24</v>
      </c>
      <c r="K120" s="16" t="s">
        <v>47</v>
      </c>
      <c r="L120" s="21">
        <v>85</v>
      </c>
      <c r="M120" s="21">
        <v>33</v>
      </c>
      <c r="N120" s="21">
        <v>93</v>
      </c>
      <c r="O120" s="15">
        <v>75</v>
      </c>
      <c r="P120" s="15">
        <v>85</v>
      </c>
      <c r="Q120" s="15">
        <v>83</v>
      </c>
      <c r="R120" s="15">
        <v>78</v>
      </c>
      <c r="S120" s="15">
        <v>85</v>
      </c>
      <c r="T120" s="15">
        <v>79</v>
      </c>
      <c r="U120" s="15">
        <v>73</v>
      </c>
      <c r="V120" s="15">
        <v>86</v>
      </c>
      <c r="W120" s="15">
        <v>78</v>
      </c>
      <c r="X120" s="15">
        <v>77</v>
      </c>
      <c r="Y120" s="15">
        <v>83</v>
      </c>
      <c r="Z120" s="15">
        <v>80</v>
      </c>
      <c r="AA120" s="15">
        <v>82</v>
      </c>
      <c r="AB120" s="15">
        <v>81</v>
      </c>
      <c r="AC120" s="15">
        <v>85</v>
      </c>
      <c r="AD120" s="15">
        <v>80</v>
      </c>
      <c r="AE120" s="15">
        <v>85</v>
      </c>
      <c r="AF120" s="15">
        <v>73</v>
      </c>
      <c r="AG120" s="15">
        <v>77</v>
      </c>
      <c r="AH120" s="15">
        <v>72</v>
      </c>
      <c r="AI120" s="15">
        <v>40</v>
      </c>
      <c r="AJ120" s="15">
        <v>40</v>
      </c>
      <c r="AK120" s="15">
        <v>40</v>
      </c>
      <c r="AL120" s="15">
        <v>40</v>
      </c>
      <c r="AM120" s="15">
        <v>40</v>
      </c>
      <c r="AN120" s="15">
        <v>2</v>
      </c>
      <c r="AO120" s="15">
        <v>2</v>
      </c>
      <c r="AP120" s="15">
        <v>6</v>
      </c>
      <c r="AQ120" s="15">
        <v>1</v>
      </c>
      <c r="AR120" t="s">
        <v>2065</v>
      </c>
    </row>
    <row r="121" spans="1:44" x14ac:dyDescent="0.25">
      <c r="A121" s="19">
        <v>120</v>
      </c>
      <c r="B121" s="19" t="s">
        <v>584</v>
      </c>
      <c r="C121" s="20" t="s">
        <v>82</v>
      </c>
      <c r="D121" s="22">
        <f>VLOOKUP(AR:AR,球员!A:F,6,FALSE)</f>
        <v>2</v>
      </c>
      <c r="E121" s="16" t="s">
        <v>585</v>
      </c>
      <c r="F121" s="16" t="s">
        <v>225</v>
      </c>
      <c r="G121" s="16" t="s">
        <v>46</v>
      </c>
      <c r="H121" s="15">
        <v>173</v>
      </c>
      <c r="I121" s="15">
        <v>75</v>
      </c>
      <c r="J121" s="15">
        <v>25</v>
      </c>
      <c r="K121" s="16" t="s">
        <v>47</v>
      </c>
      <c r="L121" s="21">
        <v>85</v>
      </c>
      <c r="M121" s="21">
        <v>32</v>
      </c>
      <c r="N121" s="21">
        <v>92</v>
      </c>
      <c r="O121" s="15">
        <v>80</v>
      </c>
      <c r="P121" s="15">
        <v>86</v>
      </c>
      <c r="Q121" s="15">
        <v>82</v>
      </c>
      <c r="R121" s="15">
        <v>81</v>
      </c>
      <c r="S121" s="15">
        <v>87</v>
      </c>
      <c r="T121" s="15">
        <v>84</v>
      </c>
      <c r="U121" s="15">
        <v>76</v>
      </c>
      <c r="V121" s="15">
        <v>61</v>
      </c>
      <c r="W121" s="15">
        <v>83</v>
      </c>
      <c r="X121" s="15">
        <v>84</v>
      </c>
      <c r="Y121" s="15">
        <v>79</v>
      </c>
      <c r="Z121" s="15">
        <v>81</v>
      </c>
      <c r="AA121" s="15">
        <v>89</v>
      </c>
      <c r="AB121" s="15">
        <v>62</v>
      </c>
      <c r="AC121" s="15">
        <v>69</v>
      </c>
      <c r="AD121" s="15">
        <v>79</v>
      </c>
      <c r="AE121" s="15">
        <v>85</v>
      </c>
      <c r="AF121" s="15">
        <v>69</v>
      </c>
      <c r="AG121" s="15">
        <v>65</v>
      </c>
      <c r="AH121" s="15">
        <v>71</v>
      </c>
      <c r="AI121" s="15">
        <v>40</v>
      </c>
      <c r="AJ121" s="15">
        <v>40</v>
      </c>
      <c r="AK121" s="15">
        <v>40</v>
      </c>
      <c r="AL121" s="15">
        <v>40</v>
      </c>
      <c r="AM121" s="15">
        <v>40</v>
      </c>
      <c r="AN121" s="15">
        <v>2</v>
      </c>
      <c r="AO121" s="15">
        <v>2</v>
      </c>
      <c r="AP121" s="15">
        <v>6</v>
      </c>
      <c r="AQ121" s="15">
        <v>3</v>
      </c>
      <c r="AR121" t="s">
        <v>1400</v>
      </c>
    </row>
    <row r="122" spans="1:44" x14ac:dyDescent="0.25">
      <c r="A122" s="19">
        <v>121</v>
      </c>
      <c r="B122" s="19" t="s">
        <v>185</v>
      </c>
      <c r="C122" s="20" t="s">
        <v>85</v>
      </c>
      <c r="D122" s="22">
        <f>VLOOKUP(AR:AR,球员!A:F,6,FALSE)</f>
        <v>2</v>
      </c>
      <c r="E122" s="16" t="s">
        <v>83</v>
      </c>
      <c r="F122" s="16" t="s">
        <v>64</v>
      </c>
      <c r="G122" s="16" t="s">
        <v>186</v>
      </c>
      <c r="H122" s="15">
        <v>179</v>
      </c>
      <c r="I122" s="15">
        <v>67</v>
      </c>
      <c r="J122" s="15">
        <v>28</v>
      </c>
      <c r="K122" s="16" t="s">
        <v>53</v>
      </c>
      <c r="L122" s="21">
        <v>85</v>
      </c>
      <c r="M122" s="21">
        <v>27</v>
      </c>
      <c r="N122" s="21">
        <v>92</v>
      </c>
      <c r="O122" s="15">
        <v>80</v>
      </c>
      <c r="P122" s="15">
        <v>89</v>
      </c>
      <c r="Q122" s="15">
        <v>89</v>
      </c>
      <c r="R122" s="15">
        <v>90</v>
      </c>
      <c r="S122" s="15">
        <v>79</v>
      </c>
      <c r="T122" s="15">
        <v>80</v>
      </c>
      <c r="U122" s="15">
        <v>80</v>
      </c>
      <c r="V122" s="15">
        <v>60</v>
      </c>
      <c r="W122" s="15">
        <v>79</v>
      </c>
      <c r="X122" s="15">
        <v>83</v>
      </c>
      <c r="Y122" s="15">
        <v>84</v>
      </c>
      <c r="Z122" s="15">
        <v>89</v>
      </c>
      <c r="AA122" s="15">
        <v>80</v>
      </c>
      <c r="AB122" s="15">
        <v>62</v>
      </c>
      <c r="AC122" s="15">
        <v>65</v>
      </c>
      <c r="AD122" s="15">
        <v>87</v>
      </c>
      <c r="AE122" s="15">
        <v>77</v>
      </c>
      <c r="AF122" s="15">
        <v>54</v>
      </c>
      <c r="AG122" s="15">
        <v>52</v>
      </c>
      <c r="AH122" s="15">
        <v>60</v>
      </c>
      <c r="AI122" s="15">
        <v>40</v>
      </c>
      <c r="AJ122" s="15">
        <v>40</v>
      </c>
      <c r="AK122" s="15">
        <v>40</v>
      </c>
      <c r="AL122" s="15">
        <v>40</v>
      </c>
      <c r="AM122" s="15">
        <v>40</v>
      </c>
      <c r="AN122" s="15">
        <v>1</v>
      </c>
      <c r="AO122" s="15">
        <v>2</v>
      </c>
      <c r="AP122" s="15">
        <v>6</v>
      </c>
      <c r="AQ122" s="15">
        <v>2</v>
      </c>
      <c r="AR122" t="s">
        <v>1401</v>
      </c>
    </row>
    <row r="123" spans="1:44" x14ac:dyDescent="0.25">
      <c r="A123" s="19">
        <v>122</v>
      </c>
      <c r="B123" s="19" t="s">
        <v>285</v>
      </c>
      <c r="C123" s="20" t="s">
        <v>122</v>
      </c>
      <c r="D123" s="22">
        <f>VLOOKUP(AR:AR,球员!A:F,6,FALSE)</f>
        <v>3</v>
      </c>
      <c r="E123" s="16" t="s">
        <v>86</v>
      </c>
      <c r="F123" s="16" t="s">
        <v>64</v>
      </c>
      <c r="G123" s="16" t="s">
        <v>57</v>
      </c>
      <c r="H123" s="15">
        <v>188</v>
      </c>
      <c r="I123" s="15">
        <v>78</v>
      </c>
      <c r="J123" s="15">
        <v>26</v>
      </c>
      <c r="K123" s="16" t="s">
        <v>47</v>
      </c>
      <c r="L123" s="21">
        <v>85</v>
      </c>
      <c r="M123" s="21">
        <v>29</v>
      </c>
      <c r="N123" s="21">
        <v>92</v>
      </c>
      <c r="O123" s="15">
        <v>70</v>
      </c>
      <c r="P123" s="15">
        <v>82</v>
      </c>
      <c r="Q123" s="15">
        <v>75</v>
      </c>
      <c r="R123" s="15">
        <v>85</v>
      </c>
      <c r="S123" s="15">
        <v>83</v>
      </c>
      <c r="T123" s="15">
        <v>81</v>
      </c>
      <c r="U123" s="15">
        <v>68</v>
      </c>
      <c r="V123" s="15">
        <v>78</v>
      </c>
      <c r="W123" s="15">
        <v>71</v>
      </c>
      <c r="X123" s="15">
        <v>76</v>
      </c>
      <c r="Y123" s="15">
        <v>76</v>
      </c>
      <c r="Z123" s="15">
        <v>74</v>
      </c>
      <c r="AA123" s="15">
        <v>78</v>
      </c>
      <c r="AB123" s="15">
        <v>75</v>
      </c>
      <c r="AC123" s="15">
        <v>82</v>
      </c>
      <c r="AD123" s="15">
        <v>72</v>
      </c>
      <c r="AE123" s="15">
        <v>83</v>
      </c>
      <c r="AF123" s="15">
        <v>82</v>
      </c>
      <c r="AG123" s="15">
        <v>83</v>
      </c>
      <c r="AH123" s="15">
        <v>84</v>
      </c>
      <c r="AI123" s="15">
        <v>40</v>
      </c>
      <c r="AJ123" s="15">
        <v>40</v>
      </c>
      <c r="AK123" s="15">
        <v>40</v>
      </c>
      <c r="AL123" s="15">
        <v>40</v>
      </c>
      <c r="AM123" s="15">
        <v>40</v>
      </c>
      <c r="AN123" s="15">
        <v>2</v>
      </c>
      <c r="AO123" s="15">
        <v>3</v>
      </c>
      <c r="AP123" s="15">
        <v>6</v>
      </c>
      <c r="AQ123" s="15">
        <v>3</v>
      </c>
      <c r="AR123" t="s">
        <v>1402</v>
      </c>
    </row>
    <row r="124" spans="1:44" x14ac:dyDescent="0.25">
      <c r="A124" s="15">
        <v>123</v>
      </c>
      <c r="B124" s="15" t="s">
        <v>467</v>
      </c>
      <c r="C124" s="16" t="s">
        <v>103</v>
      </c>
      <c r="D124" s="22" t="e">
        <f>VLOOKUP(AR:AR,球员!A:F,6,FALSE)</f>
        <v>#N/A</v>
      </c>
      <c r="E124" s="16" t="s">
        <v>86</v>
      </c>
      <c r="F124" s="16" t="s">
        <v>64</v>
      </c>
      <c r="G124" s="16" t="s">
        <v>468</v>
      </c>
      <c r="H124" s="15">
        <v>178</v>
      </c>
      <c r="I124" s="15">
        <v>64</v>
      </c>
      <c r="J124" s="15">
        <v>25</v>
      </c>
      <c r="K124" s="16" t="s">
        <v>53</v>
      </c>
      <c r="L124" s="21">
        <v>85</v>
      </c>
      <c r="M124" s="21">
        <v>32</v>
      </c>
      <c r="N124" s="21">
        <v>93</v>
      </c>
      <c r="O124" s="15">
        <v>71</v>
      </c>
      <c r="P124" s="15">
        <v>78</v>
      </c>
      <c r="Q124" s="15">
        <v>77</v>
      </c>
      <c r="R124" s="15">
        <v>79</v>
      </c>
      <c r="S124" s="15">
        <v>78</v>
      </c>
      <c r="T124" s="15">
        <v>84</v>
      </c>
      <c r="U124" s="15">
        <v>60</v>
      </c>
      <c r="V124" s="15">
        <v>64</v>
      </c>
      <c r="W124" s="15">
        <v>60</v>
      </c>
      <c r="X124" s="15">
        <v>81</v>
      </c>
      <c r="Y124" s="15">
        <v>88</v>
      </c>
      <c r="Z124" s="15">
        <v>85</v>
      </c>
      <c r="AA124" s="15">
        <v>77</v>
      </c>
      <c r="AB124" s="15">
        <v>64</v>
      </c>
      <c r="AC124" s="15">
        <v>70</v>
      </c>
      <c r="AD124" s="15">
        <v>72</v>
      </c>
      <c r="AE124" s="15">
        <v>92</v>
      </c>
      <c r="AF124" s="15">
        <v>82</v>
      </c>
      <c r="AG124" s="15">
        <v>84</v>
      </c>
      <c r="AH124" s="15">
        <v>90</v>
      </c>
      <c r="AI124" s="15">
        <v>40</v>
      </c>
      <c r="AJ124" s="15">
        <v>40</v>
      </c>
      <c r="AK124" s="15">
        <v>40</v>
      </c>
      <c r="AL124" s="15">
        <v>40</v>
      </c>
      <c r="AM124" s="15">
        <v>40</v>
      </c>
      <c r="AN124" s="15">
        <v>1</v>
      </c>
      <c r="AO124" s="15">
        <v>2</v>
      </c>
      <c r="AP124" s="15">
        <v>6</v>
      </c>
      <c r="AQ124" s="15">
        <v>3</v>
      </c>
      <c r="AR124" t="s">
        <v>1403</v>
      </c>
    </row>
    <row r="125" spans="1:44" x14ac:dyDescent="0.25">
      <c r="A125" s="19">
        <v>124</v>
      </c>
      <c r="B125" s="19" t="s">
        <v>360</v>
      </c>
      <c r="C125" s="20" t="s">
        <v>89</v>
      </c>
      <c r="D125" s="22">
        <f>VLOOKUP(AR:AR,球员!A:F,6,FALSE)</f>
        <v>2</v>
      </c>
      <c r="E125" s="16" t="s">
        <v>50</v>
      </c>
      <c r="F125" s="16" t="s">
        <v>51</v>
      </c>
      <c r="G125" s="16" t="s">
        <v>80</v>
      </c>
      <c r="H125" s="15">
        <v>186</v>
      </c>
      <c r="I125" s="15">
        <v>81</v>
      </c>
      <c r="J125" s="15">
        <v>24</v>
      </c>
      <c r="K125" s="16" t="s">
        <v>53</v>
      </c>
      <c r="L125" s="21">
        <v>85</v>
      </c>
      <c r="M125" s="21">
        <v>33</v>
      </c>
      <c r="N125" s="21">
        <v>92</v>
      </c>
      <c r="O125" s="15">
        <v>63</v>
      </c>
      <c r="P125" s="15">
        <v>74</v>
      </c>
      <c r="Q125" s="15">
        <v>67</v>
      </c>
      <c r="R125" s="15">
        <v>76</v>
      </c>
      <c r="S125" s="15">
        <v>81</v>
      </c>
      <c r="T125" s="15">
        <v>75</v>
      </c>
      <c r="U125" s="15">
        <v>57</v>
      </c>
      <c r="V125" s="15">
        <v>86</v>
      </c>
      <c r="W125" s="15">
        <v>60</v>
      </c>
      <c r="X125" s="15">
        <v>62</v>
      </c>
      <c r="Y125" s="15">
        <v>77</v>
      </c>
      <c r="Z125" s="15">
        <v>73</v>
      </c>
      <c r="AA125" s="15">
        <v>78</v>
      </c>
      <c r="AB125" s="15">
        <v>88</v>
      </c>
      <c r="AC125" s="15">
        <v>86</v>
      </c>
      <c r="AD125" s="15">
        <v>70</v>
      </c>
      <c r="AE125" s="15">
        <v>84</v>
      </c>
      <c r="AF125" s="15">
        <v>89</v>
      </c>
      <c r="AG125" s="15">
        <v>88</v>
      </c>
      <c r="AH125" s="15">
        <v>82</v>
      </c>
      <c r="AI125" s="15">
        <v>40</v>
      </c>
      <c r="AJ125" s="15">
        <v>40</v>
      </c>
      <c r="AK125" s="15">
        <v>40</v>
      </c>
      <c r="AL125" s="15">
        <v>40</v>
      </c>
      <c r="AM125" s="15">
        <v>40</v>
      </c>
      <c r="AN125" s="15">
        <v>3</v>
      </c>
      <c r="AO125" s="15">
        <v>4</v>
      </c>
      <c r="AP125" s="15">
        <v>6</v>
      </c>
      <c r="AQ125" s="15">
        <v>2</v>
      </c>
      <c r="AR125" t="s">
        <v>1404</v>
      </c>
    </row>
    <row r="126" spans="1:44" x14ac:dyDescent="0.25">
      <c r="A126" s="19">
        <v>125</v>
      </c>
      <c r="B126" s="19" t="s">
        <v>362</v>
      </c>
      <c r="C126" s="20" t="s">
        <v>89</v>
      </c>
      <c r="D126" s="22">
        <f>VLOOKUP(AR:AR,球员!A:F,6,FALSE)</f>
        <v>2</v>
      </c>
      <c r="E126" s="16" t="s">
        <v>1888</v>
      </c>
      <c r="F126" s="16" t="s">
        <v>273</v>
      </c>
      <c r="G126" s="16" t="s">
        <v>80</v>
      </c>
      <c r="H126" s="15">
        <v>182</v>
      </c>
      <c r="I126" s="15">
        <v>76</v>
      </c>
      <c r="J126" s="15">
        <v>23</v>
      </c>
      <c r="K126" s="16" t="s">
        <v>53</v>
      </c>
      <c r="L126" s="21">
        <v>85</v>
      </c>
      <c r="M126" s="21">
        <v>34</v>
      </c>
      <c r="N126" s="21">
        <v>93</v>
      </c>
      <c r="O126" s="15">
        <v>65</v>
      </c>
      <c r="P126" s="15">
        <v>78</v>
      </c>
      <c r="Q126" s="15">
        <v>75</v>
      </c>
      <c r="R126" s="15">
        <v>75</v>
      </c>
      <c r="S126" s="15">
        <v>77</v>
      </c>
      <c r="T126" s="15">
        <v>75</v>
      </c>
      <c r="U126" s="15">
        <v>57</v>
      </c>
      <c r="V126" s="15">
        <v>84</v>
      </c>
      <c r="W126" s="15">
        <v>61</v>
      </c>
      <c r="X126" s="15">
        <v>75</v>
      </c>
      <c r="Y126" s="15">
        <v>84</v>
      </c>
      <c r="Z126" s="15">
        <v>86</v>
      </c>
      <c r="AA126" s="15">
        <v>75</v>
      </c>
      <c r="AB126" s="15">
        <v>88</v>
      </c>
      <c r="AC126" s="15">
        <v>81</v>
      </c>
      <c r="AD126" s="15">
        <v>80</v>
      </c>
      <c r="AE126" s="15">
        <v>84</v>
      </c>
      <c r="AF126" s="15">
        <v>87</v>
      </c>
      <c r="AG126" s="15">
        <v>85</v>
      </c>
      <c r="AH126" s="15">
        <v>86</v>
      </c>
      <c r="AI126" s="15">
        <v>40</v>
      </c>
      <c r="AJ126" s="15">
        <v>40</v>
      </c>
      <c r="AK126" s="15">
        <v>40</v>
      </c>
      <c r="AL126" s="15">
        <v>40</v>
      </c>
      <c r="AM126" s="15">
        <v>40</v>
      </c>
      <c r="AN126" s="15">
        <v>1</v>
      </c>
      <c r="AO126" s="15">
        <v>1</v>
      </c>
      <c r="AP126" s="15">
        <v>5</v>
      </c>
      <c r="AQ126" s="15">
        <v>1</v>
      </c>
      <c r="AR126" t="s">
        <v>1405</v>
      </c>
    </row>
    <row r="127" spans="1:44" x14ac:dyDescent="0.25">
      <c r="A127" s="19">
        <v>126</v>
      </c>
      <c r="B127" s="19" t="s">
        <v>220</v>
      </c>
      <c r="C127" s="20" t="s">
        <v>70</v>
      </c>
      <c r="D127" s="22">
        <f>VLOOKUP(AR:AR,球员!A:F,6,FALSE)</f>
        <v>3</v>
      </c>
      <c r="E127" s="16" t="s">
        <v>83</v>
      </c>
      <c r="F127" s="16" t="s">
        <v>64</v>
      </c>
      <c r="G127" s="16" t="s">
        <v>57</v>
      </c>
      <c r="H127" s="15">
        <v>175</v>
      </c>
      <c r="I127" s="15">
        <v>73</v>
      </c>
      <c r="J127" s="15">
        <v>22</v>
      </c>
      <c r="K127" s="16" t="s">
        <v>47</v>
      </c>
      <c r="L127" s="21">
        <v>85</v>
      </c>
      <c r="M127" s="21">
        <v>39</v>
      </c>
      <c r="N127" s="21">
        <v>95</v>
      </c>
      <c r="O127" s="15">
        <v>88</v>
      </c>
      <c r="P127" s="15">
        <v>84</v>
      </c>
      <c r="Q127" s="15">
        <v>85</v>
      </c>
      <c r="R127" s="15">
        <v>81</v>
      </c>
      <c r="S127" s="15">
        <v>74</v>
      </c>
      <c r="T127" s="15">
        <v>65</v>
      </c>
      <c r="U127" s="15">
        <v>85</v>
      </c>
      <c r="V127" s="15">
        <v>75</v>
      </c>
      <c r="W127" s="15">
        <v>70</v>
      </c>
      <c r="X127" s="15">
        <v>74</v>
      </c>
      <c r="Y127" s="15">
        <v>85</v>
      </c>
      <c r="Z127" s="15">
        <v>88</v>
      </c>
      <c r="AA127" s="15">
        <v>79</v>
      </c>
      <c r="AB127" s="15">
        <v>80</v>
      </c>
      <c r="AC127" s="15">
        <v>70</v>
      </c>
      <c r="AD127" s="15">
        <v>90</v>
      </c>
      <c r="AE127" s="15">
        <v>84</v>
      </c>
      <c r="AF127" s="15">
        <v>47</v>
      </c>
      <c r="AG127" s="15">
        <v>51</v>
      </c>
      <c r="AH127" s="15">
        <v>75</v>
      </c>
      <c r="AI127" s="15">
        <v>40</v>
      </c>
      <c r="AJ127" s="15">
        <v>40</v>
      </c>
      <c r="AK127" s="15">
        <v>40</v>
      </c>
      <c r="AL127" s="15">
        <v>40</v>
      </c>
      <c r="AM127" s="15">
        <v>40</v>
      </c>
      <c r="AN127" s="15">
        <v>2</v>
      </c>
      <c r="AO127" s="15">
        <v>3</v>
      </c>
      <c r="AP127" s="15">
        <v>6</v>
      </c>
      <c r="AQ127" s="15">
        <v>2</v>
      </c>
      <c r="AR127" t="s">
        <v>1406</v>
      </c>
    </row>
    <row r="128" spans="1:44" x14ac:dyDescent="0.25">
      <c r="A128" s="19">
        <v>127</v>
      </c>
      <c r="B128" s="19" t="s">
        <v>367</v>
      </c>
      <c r="C128" s="20" t="s">
        <v>62</v>
      </c>
      <c r="D128" s="22">
        <f>VLOOKUP(AR:AR,球员!A:F,6,FALSE)</f>
        <v>3</v>
      </c>
      <c r="E128" s="16" t="s">
        <v>304</v>
      </c>
      <c r="F128" s="16" t="s">
        <v>45</v>
      </c>
      <c r="G128" s="16" t="s">
        <v>99</v>
      </c>
      <c r="H128" s="15">
        <v>196</v>
      </c>
      <c r="I128" s="15">
        <v>76</v>
      </c>
      <c r="J128" s="15">
        <v>20</v>
      </c>
      <c r="K128" s="16" t="s">
        <v>47</v>
      </c>
      <c r="L128" s="21">
        <v>85</v>
      </c>
      <c r="M128" s="21">
        <v>47</v>
      </c>
      <c r="N128" s="21">
        <v>93</v>
      </c>
      <c r="O128" s="15">
        <v>40</v>
      </c>
      <c r="P128" s="15">
        <v>60</v>
      </c>
      <c r="Q128" s="15">
        <v>51</v>
      </c>
      <c r="R128" s="15">
        <v>51</v>
      </c>
      <c r="S128" s="15">
        <v>61</v>
      </c>
      <c r="T128" s="15">
        <v>60</v>
      </c>
      <c r="U128" s="15">
        <v>40</v>
      </c>
      <c r="V128" s="15">
        <v>72</v>
      </c>
      <c r="W128" s="15">
        <v>60</v>
      </c>
      <c r="X128" s="15">
        <v>56</v>
      </c>
      <c r="Y128" s="15">
        <v>62</v>
      </c>
      <c r="Z128" s="15">
        <v>69</v>
      </c>
      <c r="AA128" s="15">
        <v>81</v>
      </c>
      <c r="AB128" s="15">
        <v>80</v>
      </c>
      <c r="AC128" s="15">
        <v>81</v>
      </c>
      <c r="AD128" s="15">
        <v>70</v>
      </c>
      <c r="AE128" s="15">
        <v>72</v>
      </c>
      <c r="AF128" s="15">
        <v>63</v>
      </c>
      <c r="AG128" s="15">
        <v>65</v>
      </c>
      <c r="AH128" s="15">
        <v>55</v>
      </c>
      <c r="AI128" s="15">
        <v>91</v>
      </c>
      <c r="AJ128" s="15">
        <v>90</v>
      </c>
      <c r="AK128" s="15">
        <v>89</v>
      </c>
      <c r="AL128" s="15">
        <v>96</v>
      </c>
      <c r="AM128" s="15">
        <v>92</v>
      </c>
      <c r="AN128" s="15">
        <v>2</v>
      </c>
      <c r="AO128" s="15">
        <v>2</v>
      </c>
      <c r="AP128" s="15">
        <v>7</v>
      </c>
      <c r="AQ128" s="15">
        <v>3</v>
      </c>
      <c r="AR128" t="s">
        <v>1407</v>
      </c>
    </row>
    <row r="129" spans="1:44" x14ac:dyDescent="0.25">
      <c r="A129" s="15">
        <v>128</v>
      </c>
      <c r="B129" s="15" t="s">
        <v>702</v>
      </c>
      <c r="C129" s="23" t="s">
        <v>2049</v>
      </c>
      <c r="D129" s="22" t="e">
        <f>VLOOKUP(AR:AR,球员!A:F,6,FALSE)</f>
        <v>#N/A</v>
      </c>
      <c r="E129" s="16" t="s">
        <v>50</v>
      </c>
      <c r="F129" s="16" t="s">
        <v>51</v>
      </c>
      <c r="G129" s="16" t="s">
        <v>135</v>
      </c>
      <c r="H129" s="15">
        <v>180</v>
      </c>
      <c r="I129" s="15">
        <v>68</v>
      </c>
      <c r="J129" s="15">
        <v>22</v>
      </c>
      <c r="K129" s="16" t="s">
        <v>47</v>
      </c>
      <c r="L129" s="21">
        <v>85</v>
      </c>
      <c r="M129" s="21">
        <v>39</v>
      </c>
      <c r="N129" s="21">
        <v>93</v>
      </c>
      <c r="O129" s="15">
        <v>77</v>
      </c>
      <c r="P129" s="15">
        <v>86</v>
      </c>
      <c r="Q129" s="15">
        <v>85</v>
      </c>
      <c r="R129" s="15">
        <v>88</v>
      </c>
      <c r="S129" s="15">
        <v>85</v>
      </c>
      <c r="T129" s="15">
        <v>80</v>
      </c>
      <c r="U129" s="15">
        <v>67</v>
      </c>
      <c r="V129" s="15">
        <v>74</v>
      </c>
      <c r="W129" s="15">
        <v>70</v>
      </c>
      <c r="X129" s="15">
        <v>71</v>
      </c>
      <c r="Y129" s="15">
        <v>81</v>
      </c>
      <c r="Z129" s="15">
        <v>83</v>
      </c>
      <c r="AA129" s="15">
        <v>74</v>
      </c>
      <c r="AB129" s="15">
        <v>78</v>
      </c>
      <c r="AC129" s="15">
        <v>72</v>
      </c>
      <c r="AD129" s="15">
        <v>80</v>
      </c>
      <c r="AE129" s="15">
        <v>84</v>
      </c>
      <c r="AF129" s="15">
        <v>70</v>
      </c>
      <c r="AG129" s="15">
        <v>75</v>
      </c>
      <c r="AH129" s="15">
        <v>78</v>
      </c>
      <c r="AI129" s="15">
        <v>40</v>
      </c>
      <c r="AJ129" s="15">
        <v>40</v>
      </c>
      <c r="AK129" s="15">
        <v>40</v>
      </c>
      <c r="AL129" s="15">
        <v>40</v>
      </c>
      <c r="AM129" s="15">
        <v>40</v>
      </c>
      <c r="AN129" s="15">
        <v>3</v>
      </c>
      <c r="AO129" s="15">
        <v>3</v>
      </c>
      <c r="AP129" s="15">
        <v>6</v>
      </c>
      <c r="AQ129" s="15">
        <v>2</v>
      </c>
      <c r="AR129" t="s">
        <v>2066</v>
      </c>
    </row>
    <row r="130" spans="1:44" x14ac:dyDescent="0.25">
      <c r="A130" s="19">
        <v>129</v>
      </c>
      <c r="B130" s="19" t="s">
        <v>487</v>
      </c>
      <c r="C130" s="34" t="s">
        <v>122</v>
      </c>
      <c r="D130" s="22">
        <f>VLOOKUP(AR:AR,球员!A:F,6,FALSE)</f>
        <v>2</v>
      </c>
      <c r="E130" s="16" t="s">
        <v>83</v>
      </c>
      <c r="F130" s="16" t="s">
        <v>64</v>
      </c>
      <c r="G130" s="16" t="s">
        <v>65</v>
      </c>
      <c r="H130" s="15">
        <v>191</v>
      </c>
      <c r="I130" s="15">
        <v>82</v>
      </c>
      <c r="J130" s="15">
        <v>23</v>
      </c>
      <c r="K130" s="16" t="s">
        <v>47</v>
      </c>
      <c r="L130" s="21">
        <v>85</v>
      </c>
      <c r="M130" s="21">
        <v>34</v>
      </c>
      <c r="N130" s="21">
        <v>93</v>
      </c>
      <c r="O130" s="15">
        <v>64</v>
      </c>
      <c r="P130" s="15">
        <v>85</v>
      </c>
      <c r="Q130" s="15">
        <v>72</v>
      </c>
      <c r="R130" s="15">
        <v>80</v>
      </c>
      <c r="S130" s="15">
        <v>89</v>
      </c>
      <c r="T130" s="15">
        <v>85</v>
      </c>
      <c r="U130" s="15">
        <v>58</v>
      </c>
      <c r="V130" s="15">
        <v>76</v>
      </c>
      <c r="W130" s="15">
        <v>70</v>
      </c>
      <c r="X130" s="15">
        <v>61</v>
      </c>
      <c r="Y130" s="15">
        <v>77</v>
      </c>
      <c r="Z130" s="15">
        <v>75</v>
      </c>
      <c r="AA130" s="15">
        <v>71</v>
      </c>
      <c r="AB130" s="15">
        <v>75</v>
      </c>
      <c r="AC130" s="15">
        <v>79</v>
      </c>
      <c r="AD130" s="15">
        <v>72</v>
      </c>
      <c r="AE130" s="15">
        <v>87</v>
      </c>
      <c r="AF130" s="15">
        <v>88</v>
      </c>
      <c r="AG130" s="15">
        <v>89</v>
      </c>
      <c r="AH130" s="15">
        <v>86</v>
      </c>
      <c r="AI130" s="15">
        <v>40</v>
      </c>
      <c r="AJ130" s="15">
        <v>40</v>
      </c>
      <c r="AK130" s="15">
        <v>40</v>
      </c>
      <c r="AL130" s="15">
        <v>40</v>
      </c>
      <c r="AM130" s="15">
        <v>40</v>
      </c>
      <c r="AN130" s="15">
        <v>2</v>
      </c>
      <c r="AO130" s="15">
        <v>2</v>
      </c>
      <c r="AP130" s="15">
        <v>6</v>
      </c>
      <c r="AQ130" s="15">
        <v>3</v>
      </c>
      <c r="AR130" t="s">
        <v>1408</v>
      </c>
    </row>
    <row r="131" spans="1:44" x14ac:dyDescent="0.25">
      <c r="A131" s="19">
        <v>130</v>
      </c>
      <c r="B131" s="19" t="s">
        <v>297</v>
      </c>
      <c r="C131" s="20" t="s">
        <v>89</v>
      </c>
      <c r="D131" s="22">
        <f>VLOOKUP(AR:AR,球员!A:F,6,FALSE)</f>
        <v>2</v>
      </c>
      <c r="E131" s="16" t="s">
        <v>1888</v>
      </c>
      <c r="F131" s="16" t="s">
        <v>273</v>
      </c>
      <c r="G131" s="16" t="s">
        <v>68</v>
      </c>
      <c r="H131" s="15">
        <v>195</v>
      </c>
      <c r="I131" s="15">
        <v>97</v>
      </c>
      <c r="J131" s="15">
        <v>24</v>
      </c>
      <c r="K131" s="16" t="s">
        <v>47</v>
      </c>
      <c r="L131" s="21">
        <v>85</v>
      </c>
      <c r="M131" s="21">
        <v>33</v>
      </c>
      <c r="N131" s="21">
        <v>92</v>
      </c>
      <c r="O131" s="15">
        <v>63</v>
      </c>
      <c r="P131" s="15">
        <v>70</v>
      </c>
      <c r="Q131" s="15">
        <v>66</v>
      </c>
      <c r="R131" s="15">
        <v>63</v>
      </c>
      <c r="S131" s="15">
        <v>75</v>
      </c>
      <c r="T131" s="15">
        <v>72</v>
      </c>
      <c r="U131" s="15">
        <v>60</v>
      </c>
      <c r="V131" s="15">
        <v>92</v>
      </c>
      <c r="W131" s="15">
        <v>60</v>
      </c>
      <c r="X131" s="15">
        <v>66</v>
      </c>
      <c r="Y131" s="15">
        <v>76</v>
      </c>
      <c r="Z131" s="15">
        <v>71</v>
      </c>
      <c r="AA131" s="15">
        <v>85</v>
      </c>
      <c r="AB131" s="15">
        <v>83</v>
      </c>
      <c r="AC131" s="15">
        <v>91</v>
      </c>
      <c r="AD131" s="15">
        <v>70</v>
      </c>
      <c r="AE131" s="15">
        <v>76</v>
      </c>
      <c r="AF131" s="15">
        <v>86</v>
      </c>
      <c r="AG131" s="15">
        <v>88</v>
      </c>
      <c r="AH131" s="15">
        <v>90</v>
      </c>
      <c r="AI131" s="15">
        <v>40</v>
      </c>
      <c r="AJ131" s="15">
        <v>40</v>
      </c>
      <c r="AK131" s="15">
        <v>40</v>
      </c>
      <c r="AL131" s="15">
        <v>40</v>
      </c>
      <c r="AM131" s="15">
        <v>40</v>
      </c>
      <c r="AN131" s="15">
        <v>2</v>
      </c>
      <c r="AO131" s="15">
        <v>2</v>
      </c>
      <c r="AP131" s="15">
        <v>6</v>
      </c>
      <c r="AQ131" s="15">
        <v>2</v>
      </c>
      <c r="AR131" t="s">
        <v>1409</v>
      </c>
    </row>
    <row r="132" spans="1:44" x14ac:dyDescent="0.25">
      <c r="A132" s="19">
        <v>131</v>
      </c>
      <c r="B132" s="19" t="s">
        <v>222</v>
      </c>
      <c r="C132" s="20" t="s">
        <v>70</v>
      </c>
      <c r="D132" s="22">
        <f>VLOOKUP(AR:AR,球员!A:F,6,FALSE)</f>
        <v>2</v>
      </c>
      <c r="E132" s="16" t="s">
        <v>67</v>
      </c>
      <c r="F132" s="16" t="s">
        <v>67</v>
      </c>
      <c r="G132" s="16" t="s">
        <v>68</v>
      </c>
      <c r="H132" s="15">
        <v>180</v>
      </c>
      <c r="I132" s="15">
        <v>75</v>
      </c>
      <c r="J132" s="15">
        <v>23</v>
      </c>
      <c r="K132" s="16" t="s">
        <v>47</v>
      </c>
      <c r="L132" s="21">
        <v>85</v>
      </c>
      <c r="M132" s="21">
        <v>34</v>
      </c>
      <c r="N132" s="21">
        <v>93</v>
      </c>
      <c r="O132" s="15">
        <v>86</v>
      </c>
      <c r="P132" s="15">
        <v>77</v>
      </c>
      <c r="Q132" s="15">
        <v>84</v>
      </c>
      <c r="R132" s="15">
        <v>75</v>
      </c>
      <c r="S132" s="15">
        <v>72</v>
      </c>
      <c r="T132" s="15">
        <v>60</v>
      </c>
      <c r="U132" s="15">
        <v>84</v>
      </c>
      <c r="V132" s="15">
        <v>79</v>
      </c>
      <c r="W132" s="15">
        <v>74</v>
      </c>
      <c r="X132" s="15">
        <v>68</v>
      </c>
      <c r="Y132" s="15">
        <v>92</v>
      </c>
      <c r="Z132" s="15">
        <v>95</v>
      </c>
      <c r="AA132" s="15">
        <v>79</v>
      </c>
      <c r="AB132" s="15">
        <v>85</v>
      </c>
      <c r="AC132" s="15">
        <v>76</v>
      </c>
      <c r="AD132" s="15">
        <v>86</v>
      </c>
      <c r="AE132" s="15">
        <v>89</v>
      </c>
      <c r="AF132" s="15">
        <v>58</v>
      </c>
      <c r="AG132" s="15">
        <v>57</v>
      </c>
      <c r="AH132" s="15">
        <v>49</v>
      </c>
      <c r="AI132" s="15">
        <v>40</v>
      </c>
      <c r="AJ132" s="15">
        <v>40</v>
      </c>
      <c r="AK132" s="15">
        <v>40</v>
      </c>
      <c r="AL132" s="15">
        <v>40</v>
      </c>
      <c r="AM132" s="15">
        <v>40</v>
      </c>
      <c r="AN132" s="15">
        <v>2</v>
      </c>
      <c r="AO132" s="15">
        <v>3</v>
      </c>
      <c r="AP132" s="15">
        <v>6</v>
      </c>
      <c r="AQ132" s="15">
        <v>3</v>
      </c>
      <c r="AR132" t="s">
        <v>1410</v>
      </c>
    </row>
    <row r="133" spans="1:44" x14ac:dyDescent="0.25">
      <c r="A133" s="19">
        <v>132</v>
      </c>
      <c r="B133" s="19" t="s">
        <v>146</v>
      </c>
      <c r="C133" s="34" t="s">
        <v>62</v>
      </c>
      <c r="D133" s="22">
        <f>VLOOKUP(AR:AR,球员!A:F,6,FALSE)</f>
        <v>2</v>
      </c>
      <c r="E133" s="16" t="s">
        <v>44</v>
      </c>
      <c r="F133" s="16" t="s">
        <v>45</v>
      </c>
      <c r="G133" s="16" t="s">
        <v>99</v>
      </c>
      <c r="H133" s="15">
        <v>191</v>
      </c>
      <c r="I133" s="15">
        <v>83</v>
      </c>
      <c r="J133" s="15">
        <v>41</v>
      </c>
      <c r="K133" s="16" t="s">
        <v>47</v>
      </c>
      <c r="L133" s="21">
        <v>84</v>
      </c>
      <c r="M133" s="21">
        <v>13</v>
      </c>
      <c r="N133" s="21">
        <v>86</v>
      </c>
      <c r="O133" s="15">
        <v>40</v>
      </c>
      <c r="P133" s="15">
        <v>60</v>
      </c>
      <c r="Q133" s="15">
        <v>51</v>
      </c>
      <c r="R133" s="15">
        <v>49</v>
      </c>
      <c r="S133" s="15">
        <v>60</v>
      </c>
      <c r="T133" s="15">
        <v>62</v>
      </c>
      <c r="U133" s="15">
        <v>40</v>
      </c>
      <c r="V133" s="15">
        <v>70</v>
      </c>
      <c r="W133" s="15">
        <v>60</v>
      </c>
      <c r="X133" s="15">
        <v>56</v>
      </c>
      <c r="Y133" s="15">
        <v>54</v>
      </c>
      <c r="Z133" s="15">
        <v>50</v>
      </c>
      <c r="AA133" s="15">
        <v>80</v>
      </c>
      <c r="AB133" s="15">
        <v>77</v>
      </c>
      <c r="AC133" s="15">
        <v>83</v>
      </c>
      <c r="AD133" s="15">
        <v>64</v>
      </c>
      <c r="AE133" s="15">
        <v>60</v>
      </c>
      <c r="AF133" s="15">
        <v>54</v>
      </c>
      <c r="AG133" s="15">
        <v>55</v>
      </c>
      <c r="AH133" s="15">
        <v>51</v>
      </c>
      <c r="AI133" s="15">
        <v>97</v>
      </c>
      <c r="AJ133" s="15">
        <v>85</v>
      </c>
      <c r="AK133" s="15">
        <v>87</v>
      </c>
      <c r="AL133" s="15">
        <v>89</v>
      </c>
      <c r="AM133" s="15">
        <v>89</v>
      </c>
      <c r="AN133" s="15">
        <v>2</v>
      </c>
      <c r="AO133" s="15">
        <v>2</v>
      </c>
      <c r="AP133" s="15">
        <v>7</v>
      </c>
      <c r="AQ133" s="15">
        <v>3</v>
      </c>
      <c r="AR133" t="s">
        <v>1411</v>
      </c>
    </row>
    <row r="134" spans="1:44" x14ac:dyDescent="0.25">
      <c r="A134" s="19">
        <v>133</v>
      </c>
      <c r="B134" s="19" t="s">
        <v>192</v>
      </c>
      <c r="C134" s="20" t="s">
        <v>89</v>
      </c>
      <c r="D134" s="22">
        <f>VLOOKUP(AR:AR,球员!A:F,6,FALSE)</f>
        <v>2</v>
      </c>
      <c r="E134" s="16" t="s">
        <v>737</v>
      </c>
      <c r="F134" s="16" t="s">
        <v>516</v>
      </c>
      <c r="G134" s="16" t="s">
        <v>75</v>
      </c>
      <c r="H134" s="15">
        <v>193</v>
      </c>
      <c r="I134" s="15">
        <v>85</v>
      </c>
      <c r="J134" s="15">
        <v>33</v>
      </c>
      <c r="K134" s="16" t="s">
        <v>47</v>
      </c>
      <c r="L134" s="21">
        <v>84</v>
      </c>
      <c r="M134" s="21">
        <v>25</v>
      </c>
      <c r="N134" s="21">
        <v>91</v>
      </c>
      <c r="O134" s="15">
        <v>59</v>
      </c>
      <c r="P134" s="15">
        <v>72</v>
      </c>
      <c r="Q134" s="15">
        <v>65</v>
      </c>
      <c r="R134" s="15">
        <v>70</v>
      </c>
      <c r="S134" s="15">
        <v>75</v>
      </c>
      <c r="T134" s="15">
        <v>73</v>
      </c>
      <c r="U134" s="15">
        <v>57</v>
      </c>
      <c r="V134" s="15">
        <v>89</v>
      </c>
      <c r="W134" s="15">
        <v>62</v>
      </c>
      <c r="X134" s="15">
        <v>64</v>
      </c>
      <c r="Y134" s="15">
        <v>72</v>
      </c>
      <c r="Z134" s="15">
        <v>67</v>
      </c>
      <c r="AA134" s="15">
        <v>83</v>
      </c>
      <c r="AB134" s="15">
        <v>81</v>
      </c>
      <c r="AC134" s="15">
        <v>91</v>
      </c>
      <c r="AD134" s="15">
        <v>62</v>
      </c>
      <c r="AE134" s="15">
        <v>72</v>
      </c>
      <c r="AF134" s="15">
        <v>93</v>
      </c>
      <c r="AG134" s="15">
        <v>90</v>
      </c>
      <c r="AH134" s="15">
        <v>91</v>
      </c>
      <c r="AI134" s="15">
        <v>40</v>
      </c>
      <c r="AJ134" s="15">
        <v>40</v>
      </c>
      <c r="AK134" s="15">
        <v>40</v>
      </c>
      <c r="AL134" s="15">
        <v>40</v>
      </c>
      <c r="AM134" s="15">
        <v>40</v>
      </c>
      <c r="AN134" s="15">
        <v>2</v>
      </c>
      <c r="AO134" s="15">
        <v>2</v>
      </c>
      <c r="AP134" s="15">
        <v>6</v>
      </c>
      <c r="AQ134" s="15">
        <v>1</v>
      </c>
      <c r="AR134" t="s">
        <v>1412</v>
      </c>
    </row>
    <row r="135" spans="1:44" x14ac:dyDescent="0.25">
      <c r="A135" s="19">
        <v>134</v>
      </c>
      <c r="B135" s="19" t="s">
        <v>384</v>
      </c>
      <c r="C135" s="20" t="s">
        <v>62</v>
      </c>
      <c r="D135" s="22">
        <f>VLOOKUP(AR:AR,球员!A:F,6,FALSE)</f>
        <v>2</v>
      </c>
      <c r="E135" s="16" t="s">
        <v>354</v>
      </c>
      <c r="F135" s="16" t="s">
        <v>64</v>
      </c>
      <c r="G135" s="16" t="s">
        <v>128</v>
      </c>
      <c r="H135" s="15">
        <v>189</v>
      </c>
      <c r="I135" s="15">
        <v>89</v>
      </c>
      <c r="J135" s="15">
        <v>33</v>
      </c>
      <c r="K135" s="16" t="s">
        <v>47</v>
      </c>
      <c r="L135" s="21">
        <v>84</v>
      </c>
      <c r="M135" s="21">
        <v>25</v>
      </c>
      <c r="N135" s="21">
        <v>89</v>
      </c>
      <c r="O135" s="15">
        <v>44</v>
      </c>
      <c r="P135" s="15">
        <v>55</v>
      </c>
      <c r="Q135" s="15">
        <v>46</v>
      </c>
      <c r="R135" s="15">
        <v>46</v>
      </c>
      <c r="S135" s="15">
        <v>58</v>
      </c>
      <c r="T135" s="15">
        <v>61</v>
      </c>
      <c r="U135" s="15">
        <v>44</v>
      </c>
      <c r="V135" s="15">
        <v>60</v>
      </c>
      <c r="W135" s="15">
        <v>55</v>
      </c>
      <c r="X135" s="15">
        <v>43</v>
      </c>
      <c r="Y135" s="15">
        <v>68</v>
      </c>
      <c r="Z135" s="15">
        <v>67</v>
      </c>
      <c r="AA135" s="15">
        <v>66</v>
      </c>
      <c r="AB135" s="15">
        <v>70</v>
      </c>
      <c r="AC135" s="15">
        <v>82</v>
      </c>
      <c r="AD135" s="15">
        <v>67</v>
      </c>
      <c r="AE135" s="15">
        <v>55</v>
      </c>
      <c r="AF135" s="15">
        <v>51</v>
      </c>
      <c r="AG135" s="15">
        <v>52</v>
      </c>
      <c r="AH135" s="15">
        <v>47</v>
      </c>
      <c r="AI135" s="15">
        <v>89</v>
      </c>
      <c r="AJ135" s="15">
        <v>89</v>
      </c>
      <c r="AK135" s="15">
        <v>90</v>
      </c>
      <c r="AL135" s="15">
        <v>96</v>
      </c>
      <c r="AM135" s="15">
        <v>93</v>
      </c>
      <c r="AN135" s="15">
        <v>2</v>
      </c>
      <c r="AO135" s="15">
        <v>2</v>
      </c>
      <c r="AP135" s="15">
        <v>5</v>
      </c>
      <c r="AQ135" s="15">
        <v>2</v>
      </c>
      <c r="AR135" t="s">
        <v>1413</v>
      </c>
    </row>
    <row r="136" spans="1:44" x14ac:dyDescent="0.25">
      <c r="A136" s="15">
        <v>135</v>
      </c>
      <c r="B136" s="15" t="s">
        <v>1414</v>
      </c>
      <c r="C136" s="16" t="s">
        <v>43</v>
      </c>
      <c r="D136" s="22" t="e">
        <f>VLOOKUP(AR:AR,球员!A:F,6,FALSE)</f>
        <v>#N/A</v>
      </c>
      <c r="E136" s="16" t="s">
        <v>495</v>
      </c>
      <c r="F136" s="16" t="s">
        <v>45</v>
      </c>
      <c r="G136" s="16" t="s">
        <v>80</v>
      </c>
      <c r="H136" s="15">
        <v>170</v>
      </c>
      <c r="I136" s="15">
        <v>72</v>
      </c>
      <c r="J136" s="15">
        <v>36</v>
      </c>
      <c r="K136" s="16" t="s">
        <v>47</v>
      </c>
      <c r="L136" s="21">
        <v>84</v>
      </c>
      <c r="M136" s="21">
        <v>20</v>
      </c>
      <c r="N136" s="21">
        <v>89</v>
      </c>
      <c r="O136" s="15">
        <v>78</v>
      </c>
      <c r="P136" s="15">
        <v>90</v>
      </c>
      <c r="Q136" s="15">
        <v>92</v>
      </c>
      <c r="R136" s="15">
        <v>88</v>
      </c>
      <c r="S136" s="15">
        <v>83</v>
      </c>
      <c r="T136" s="15">
        <v>79</v>
      </c>
      <c r="U136" s="15">
        <v>80</v>
      </c>
      <c r="V136" s="15">
        <v>51</v>
      </c>
      <c r="W136" s="15">
        <v>82</v>
      </c>
      <c r="X136" s="15">
        <v>85</v>
      </c>
      <c r="Y136" s="15">
        <v>79</v>
      </c>
      <c r="Z136" s="15">
        <v>85</v>
      </c>
      <c r="AA136" s="15">
        <v>78</v>
      </c>
      <c r="AB136" s="15">
        <v>60</v>
      </c>
      <c r="AC136" s="15">
        <v>65</v>
      </c>
      <c r="AD136" s="15">
        <v>87</v>
      </c>
      <c r="AE136" s="15">
        <v>65</v>
      </c>
      <c r="AF136" s="15">
        <v>56</v>
      </c>
      <c r="AG136" s="15">
        <v>54</v>
      </c>
      <c r="AH136" s="15">
        <v>77</v>
      </c>
      <c r="AI136" s="15">
        <v>40</v>
      </c>
      <c r="AJ136" s="15">
        <v>40</v>
      </c>
      <c r="AK136" s="15">
        <v>40</v>
      </c>
      <c r="AL136" s="15">
        <v>40</v>
      </c>
      <c r="AM136" s="15">
        <v>40</v>
      </c>
      <c r="AN136" s="15">
        <v>3</v>
      </c>
      <c r="AO136" s="15">
        <v>3</v>
      </c>
      <c r="AP136" s="15">
        <v>6</v>
      </c>
      <c r="AQ136" s="15">
        <v>1</v>
      </c>
      <c r="AR136" t="s">
        <v>1415</v>
      </c>
    </row>
    <row r="137" spans="1:44" x14ac:dyDescent="0.25">
      <c r="A137" s="19">
        <v>136</v>
      </c>
      <c r="B137" s="19" t="s">
        <v>505</v>
      </c>
      <c r="C137" s="20" t="s">
        <v>2049</v>
      </c>
      <c r="D137" s="22">
        <f>VLOOKUP(AR:AR,球员!A:F,6,FALSE)</f>
        <v>2</v>
      </c>
      <c r="E137" s="16" t="s">
        <v>1899</v>
      </c>
      <c r="F137" s="16" t="s">
        <v>64</v>
      </c>
      <c r="G137" s="16" t="s">
        <v>46</v>
      </c>
      <c r="H137" s="15">
        <v>170</v>
      </c>
      <c r="I137" s="15">
        <v>61</v>
      </c>
      <c r="J137" s="15">
        <v>33</v>
      </c>
      <c r="K137" s="16" t="s">
        <v>47</v>
      </c>
      <c r="L137" s="21">
        <v>84</v>
      </c>
      <c r="M137" s="21">
        <v>25</v>
      </c>
      <c r="N137" s="21">
        <v>90</v>
      </c>
      <c r="O137" s="15">
        <v>75</v>
      </c>
      <c r="P137" s="15">
        <v>85</v>
      </c>
      <c r="Q137" s="15">
        <v>81</v>
      </c>
      <c r="R137" s="15">
        <v>76</v>
      </c>
      <c r="S137" s="15">
        <v>86</v>
      </c>
      <c r="T137" s="15">
        <v>85</v>
      </c>
      <c r="U137" s="15">
        <v>74</v>
      </c>
      <c r="V137" s="15">
        <v>70</v>
      </c>
      <c r="W137" s="15">
        <v>81</v>
      </c>
      <c r="X137" s="15">
        <v>85</v>
      </c>
      <c r="Y137" s="15">
        <v>69</v>
      </c>
      <c r="Z137" s="15">
        <v>71</v>
      </c>
      <c r="AA137" s="15">
        <v>77</v>
      </c>
      <c r="AB137" s="15">
        <v>76</v>
      </c>
      <c r="AC137" s="15">
        <v>66</v>
      </c>
      <c r="AD137" s="15">
        <v>85</v>
      </c>
      <c r="AE137" s="15">
        <v>82</v>
      </c>
      <c r="AF137" s="15">
        <v>74</v>
      </c>
      <c r="AG137" s="15">
        <v>74</v>
      </c>
      <c r="AH137" s="15">
        <v>73</v>
      </c>
      <c r="AI137" s="15">
        <v>40</v>
      </c>
      <c r="AJ137" s="15">
        <v>40</v>
      </c>
      <c r="AK137" s="15">
        <v>40</v>
      </c>
      <c r="AL137" s="15">
        <v>40</v>
      </c>
      <c r="AM137" s="15">
        <v>40</v>
      </c>
      <c r="AN137" s="15">
        <v>2</v>
      </c>
      <c r="AO137" s="15">
        <v>3</v>
      </c>
      <c r="AP137" s="15">
        <v>5</v>
      </c>
      <c r="AQ137" s="15">
        <v>2</v>
      </c>
      <c r="AR137" t="s">
        <v>2067</v>
      </c>
    </row>
    <row r="138" spans="1:44" x14ac:dyDescent="0.25">
      <c r="A138" s="15">
        <v>137</v>
      </c>
      <c r="B138" s="15" t="s">
        <v>509</v>
      </c>
      <c r="C138" s="16" t="s">
        <v>70</v>
      </c>
      <c r="D138" s="22" t="e">
        <f>VLOOKUP(AR:AR,球员!A:F,6,FALSE)</f>
        <v>#N/A</v>
      </c>
      <c r="E138" s="16" t="s">
        <v>510</v>
      </c>
      <c r="F138" s="16" t="s">
        <v>45</v>
      </c>
      <c r="G138" s="16" t="s">
        <v>99</v>
      </c>
      <c r="H138" s="15">
        <v>180</v>
      </c>
      <c r="I138" s="15">
        <v>79</v>
      </c>
      <c r="J138" s="15">
        <v>36</v>
      </c>
      <c r="K138" s="16" t="s">
        <v>47</v>
      </c>
      <c r="L138" s="21">
        <v>84</v>
      </c>
      <c r="M138" s="21">
        <v>20</v>
      </c>
      <c r="N138" s="21">
        <v>89</v>
      </c>
      <c r="O138" s="15">
        <v>87</v>
      </c>
      <c r="P138" s="15">
        <v>83</v>
      </c>
      <c r="Q138" s="15">
        <v>78</v>
      </c>
      <c r="R138" s="15">
        <v>80</v>
      </c>
      <c r="S138" s="15">
        <v>76</v>
      </c>
      <c r="T138" s="15">
        <v>74</v>
      </c>
      <c r="U138" s="15">
        <v>86</v>
      </c>
      <c r="V138" s="15">
        <v>77</v>
      </c>
      <c r="W138" s="15">
        <v>80</v>
      </c>
      <c r="X138" s="15">
        <v>80</v>
      </c>
      <c r="Y138" s="15">
        <v>72</v>
      </c>
      <c r="Z138" s="15">
        <v>76</v>
      </c>
      <c r="AA138" s="15">
        <v>86</v>
      </c>
      <c r="AB138" s="15">
        <v>75</v>
      </c>
      <c r="AC138" s="15">
        <v>79</v>
      </c>
      <c r="AD138" s="15">
        <v>77</v>
      </c>
      <c r="AE138" s="15">
        <v>80</v>
      </c>
      <c r="AF138" s="15">
        <v>55</v>
      </c>
      <c r="AG138" s="15">
        <v>51</v>
      </c>
      <c r="AH138" s="15">
        <v>62</v>
      </c>
      <c r="AI138" s="15">
        <v>40</v>
      </c>
      <c r="AJ138" s="15">
        <v>40</v>
      </c>
      <c r="AK138" s="15">
        <v>40</v>
      </c>
      <c r="AL138" s="15">
        <v>40</v>
      </c>
      <c r="AM138" s="15">
        <v>40</v>
      </c>
      <c r="AN138" s="15">
        <v>3</v>
      </c>
      <c r="AO138" s="15">
        <v>3</v>
      </c>
      <c r="AP138" s="15">
        <v>7</v>
      </c>
      <c r="AQ138" s="15">
        <v>3</v>
      </c>
      <c r="AR138" t="s">
        <v>1416</v>
      </c>
    </row>
    <row r="139" spans="1:44" x14ac:dyDescent="0.25">
      <c r="A139" s="19">
        <v>138</v>
      </c>
      <c r="B139" s="19" t="s">
        <v>101</v>
      </c>
      <c r="C139" s="20" t="s">
        <v>70</v>
      </c>
      <c r="D139" s="22">
        <f>VLOOKUP(AR:AR,球员!A:F,6,FALSE)</f>
        <v>2</v>
      </c>
      <c r="E139" s="16" t="s">
        <v>44</v>
      </c>
      <c r="F139" s="16" t="s">
        <v>45</v>
      </c>
      <c r="G139" s="16" t="s">
        <v>52</v>
      </c>
      <c r="H139" s="15">
        <v>184</v>
      </c>
      <c r="I139" s="15">
        <v>82</v>
      </c>
      <c r="J139" s="15">
        <v>32</v>
      </c>
      <c r="K139" s="16" t="s">
        <v>47</v>
      </c>
      <c r="L139" s="21">
        <v>84</v>
      </c>
      <c r="M139" s="21">
        <v>26</v>
      </c>
      <c r="N139" s="21">
        <v>91</v>
      </c>
      <c r="O139" s="15">
        <v>91</v>
      </c>
      <c r="P139" s="15">
        <v>82</v>
      </c>
      <c r="Q139" s="15">
        <v>79</v>
      </c>
      <c r="R139" s="15">
        <v>84</v>
      </c>
      <c r="S139" s="15">
        <v>75</v>
      </c>
      <c r="T139" s="15">
        <v>68</v>
      </c>
      <c r="U139" s="15">
        <v>85</v>
      </c>
      <c r="V139" s="15">
        <v>80</v>
      </c>
      <c r="W139" s="15">
        <v>67</v>
      </c>
      <c r="X139" s="15">
        <v>76</v>
      </c>
      <c r="Y139" s="15">
        <v>72</v>
      </c>
      <c r="Z139" s="15">
        <v>68</v>
      </c>
      <c r="AA139" s="15">
        <v>87</v>
      </c>
      <c r="AB139" s="15">
        <v>78</v>
      </c>
      <c r="AC139" s="15">
        <v>85</v>
      </c>
      <c r="AD139" s="15">
        <v>70</v>
      </c>
      <c r="AE139" s="15">
        <v>73</v>
      </c>
      <c r="AF139" s="15">
        <v>47</v>
      </c>
      <c r="AG139" s="15">
        <v>52</v>
      </c>
      <c r="AH139" s="15">
        <v>60</v>
      </c>
      <c r="AI139" s="15">
        <v>40</v>
      </c>
      <c r="AJ139" s="15">
        <v>40</v>
      </c>
      <c r="AK139" s="15">
        <v>40</v>
      </c>
      <c r="AL139" s="15">
        <v>40</v>
      </c>
      <c r="AM139" s="15">
        <v>40</v>
      </c>
      <c r="AN139" s="15">
        <v>3</v>
      </c>
      <c r="AO139" s="15">
        <v>4</v>
      </c>
      <c r="AP139" s="15">
        <v>5</v>
      </c>
      <c r="AQ139" s="15">
        <v>3</v>
      </c>
      <c r="AR139" t="s">
        <v>1417</v>
      </c>
    </row>
    <row r="140" spans="1:44" x14ac:dyDescent="0.25">
      <c r="A140" s="19">
        <v>139</v>
      </c>
      <c r="B140" s="19" t="s">
        <v>149</v>
      </c>
      <c r="C140" s="20" t="s">
        <v>89</v>
      </c>
      <c r="D140" s="22">
        <f>VLOOKUP(AR:AR,球员!A:F,6,FALSE)</f>
        <v>2</v>
      </c>
      <c r="E140" s="16" t="s">
        <v>67</v>
      </c>
      <c r="F140" s="16" t="s">
        <v>67</v>
      </c>
      <c r="G140" s="16" t="s">
        <v>150</v>
      </c>
      <c r="H140" s="15">
        <v>190</v>
      </c>
      <c r="I140" s="15">
        <v>88</v>
      </c>
      <c r="J140" s="15">
        <v>32</v>
      </c>
      <c r="K140" s="16" t="s">
        <v>47</v>
      </c>
      <c r="L140" s="21">
        <v>84</v>
      </c>
      <c r="M140" s="21">
        <v>26</v>
      </c>
      <c r="N140" s="21">
        <v>91</v>
      </c>
      <c r="O140" s="15">
        <v>60</v>
      </c>
      <c r="P140" s="15">
        <v>72</v>
      </c>
      <c r="Q140" s="15">
        <v>68</v>
      </c>
      <c r="R140" s="15">
        <v>65</v>
      </c>
      <c r="S140" s="15">
        <v>75</v>
      </c>
      <c r="T140" s="15">
        <v>70</v>
      </c>
      <c r="U140" s="15">
        <v>60</v>
      </c>
      <c r="V140" s="15">
        <v>87</v>
      </c>
      <c r="W140" s="15">
        <v>55</v>
      </c>
      <c r="X140" s="15">
        <v>65</v>
      </c>
      <c r="Y140" s="15">
        <v>79</v>
      </c>
      <c r="Z140" s="15">
        <v>74</v>
      </c>
      <c r="AA140" s="15">
        <v>77</v>
      </c>
      <c r="AB140" s="15">
        <v>84</v>
      </c>
      <c r="AC140" s="15">
        <v>90</v>
      </c>
      <c r="AD140" s="15">
        <v>62</v>
      </c>
      <c r="AE140" s="15">
        <v>78</v>
      </c>
      <c r="AF140" s="15">
        <v>91</v>
      </c>
      <c r="AG140" s="15">
        <v>90</v>
      </c>
      <c r="AH140" s="15">
        <v>90</v>
      </c>
      <c r="AI140" s="15">
        <v>40</v>
      </c>
      <c r="AJ140" s="15">
        <v>40</v>
      </c>
      <c r="AK140" s="15">
        <v>40</v>
      </c>
      <c r="AL140" s="15">
        <v>40</v>
      </c>
      <c r="AM140" s="15">
        <v>40</v>
      </c>
      <c r="AN140" s="15">
        <v>2</v>
      </c>
      <c r="AO140" s="15">
        <v>2</v>
      </c>
      <c r="AP140" s="15">
        <v>6</v>
      </c>
      <c r="AQ140" s="15">
        <v>2</v>
      </c>
      <c r="AR140" t="s">
        <v>1418</v>
      </c>
    </row>
    <row r="141" spans="1:44" x14ac:dyDescent="0.25">
      <c r="A141" s="19">
        <v>140</v>
      </c>
      <c r="B141" s="19" t="s">
        <v>151</v>
      </c>
      <c r="C141" s="20" t="s">
        <v>2049</v>
      </c>
      <c r="D141" s="22">
        <f>VLOOKUP(AR:AR,球员!A:F,6,FALSE)</f>
        <v>2</v>
      </c>
      <c r="E141" s="16" t="s">
        <v>152</v>
      </c>
      <c r="F141" s="16" t="s">
        <v>153</v>
      </c>
      <c r="G141" s="16" t="s">
        <v>154</v>
      </c>
      <c r="H141" s="15">
        <v>183</v>
      </c>
      <c r="I141" s="15">
        <v>79</v>
      </c>
      <c r="J141" s="15">
        <v>32</v>
      </c>
      <c r="K141" s="16" t="s">
        <v>47</v>
      </c>
      <c r="L141" s="21">
        <v>84</v>
      </c>
      <c r="M141" s="21">
        <v>26</v>
      </c>
      <c r="N141" s="21">
        <v>90</v>
      </c>
      <c r="O141" s="15">
        <v>79</v>
      </c>
      <c r="P141" s="15">
        <v>84</v>
      </c>
      <c r="Q141" s="15">
        <v>82</v>
      </c>
      <c r="R141" s="15">
        <v>77</v>
      </c>
      <c r="S141" s="15">
        <v>85</v>
      </c>
      <c r="T141" s="15">
        <v>84</v>
      </c>
      <c r="U141" s="15">
        <v>78</v>
      </c>
      <c r="V141" s="15">
        <v>77</v>
      </c>
      <c r="W141" s="15">
        <v>75</v>
      </c>
      <c r="X141" s="15">
        <v>82</v>
      </c>
      <c r="Y141" s="15">
        <v>78</v>
      </c>
      <c r="Z141" s="15">
        <v>80</v>
      </c>
      <c r="AA141" s="15">
        <v>85</v>
      </c>
      <c r="AB141" s="15">
        <v>77</v>
      </c>
      <c r="AC141" s="15">
        <v>80</v>
      </c>
      <c r="AD141" s="15">
        <v>74</v>
      </c>
      <c r="AE141" s="15">
        <v>77</v>
      </c>
      <c r="AF141" s="15">
        <v>64</v>
      </c>
      <c r="AG141" s="15">
        <v>71</v>
      </c>
      <c r="AH141" s="15">
        <v>82</v>
      </c>
      <c r="AI141" s="15">
        <v>40</v>
      </c>
      <c r="AJ141" s="15">
        <v>40</v>
      </c>
      <c r="AK141" s="15">
        <v>40</v>
      </c>
      <c r="AL141" s="15">
        <v>40</v>
      </c>
      <c r="AM141" s="15">
        <v>40</v>
      </c>
      <c r="AN141" s="15">
        <v>2</v>
      </c>
      <c r="AO141" s="15">
        <v>4</v>
      </c>
      <c r="AP141" s="15">
        <v>6</v>
      </c>
      <c r="AQ141" s="15">
        <v>3</v>
      </c>
      <c r="AR141" t="s">
        <v>2068</v>
      </c>
    </row>
    <row r="142" spans="1:44" x14ac:dyDescent="0.25">
      <c r="A142" s="15">
        <v>141</v>
      </c>
      <c r="B142" s="15" t="s">
        <v>513</v>
      </c>
      <c r="C142" s="16" t="s">
        <v>62</v>
      </c>
      <c r="D142" s="22" t="e">
        <f>VLOOKUP(AR:AR,球员!A:F,6,FALSE)</f>
        <v>#N/A</v>
      </c>
      <c r="E142" s="16" t="s">
        <v>306</v>
      </c>
      <c r="F142" s="16" t="s">
        <v>64</v>
      </c>
      <c r="G142" s="16" t="s">
        <v>77</v>
      </c>
      <c r="H142" s="15">
        <v>190</v>
      </c>
      <c r="I142" s="15">
        <v>83</v>
      </c>
      <c r="J142" s="15">
        <v>34</v>
      </c>
      <c r="K142" s="16" t="s">
        <v>47</v>
      </c>
      <c r="L142" s="21">
        <v>84</v>
      </c>
      <c r="M142" s="21">
        <v>24</v>
      </c>
      <c r="N142" s="21">
        <v>89</v>
      </c>
      <c r="O142" s="15">
        <v>45</v>
      </c>
      <c r="P142" s="15">
        <v>55</v>
      </c>
      <c r="Q142" s="15">
        <v>46</v>
      </c>
      <c r="R142" s="15">
        <v>48</v>
      </c>
      <c r="S142" s="15">
        <v>55</v>
      </c>
      <c r="T142" s="15">
        <v>57</v>
      </c>
      <c r="U142" s="15">
        <v>43</v>
      </c>
      <c r="V142" s="15">
        <v>60</v>
      </c>
      <c r="W142" s="15">
        <v>55</v>
      </c>
      <c r="X142" s="15">
        <v>48</v>
      </c>
      <c r="Y142" s="15">
        <v>67</v>
      </c>
      <c r="Z142" s="15">
        <v>66</v>
      </c>
      <c r="AA142" s="15">
        <v>76</v>
      </c>
      <c r="AB142" s="15">
        <v>82</v>
      </c>
      <c r="AC142" s="15">
        <v>75</v>
      </c>
      <c r="AD142" s="15">
        <v>66</v>
      </c>
      <c r="AE142" s="15">
        <v>55</v>
      </c>
      <c r="AF142" s="15">
        <v>51</v>
      </c>
      <c r="AG142" s="15">
        <v>47</v>
      </c>
      <c r="AH142" s="15">
        <v>50</v>
      </c>
      <c r="AI142" s="15">
        <v>93</v>
      </c>
      <c r="AJ142" s="15">
        <v>94</v>
      </c>
      <c r="AK142" s="15">
        <v>81</v>
      </c>
      <c r="AL142" s="15">
        <v>96</v>
      </c>
      <c r="AM142" s="15">
        <v>91</v>
      </c>
      <c r="AN142" s="15">
        <v>2</v>
      </c>
      <c r="AO142" s="15">
        <v>2</v>
      </c>
      <c r="AP142" s="15">
        <v>7</v>
      </c>
      <c r="AQ142" s="15">
        <v>2</v>
      </c>
      <c r="AR142" t="s">
        <v>1419</v>
      </c>
    </row>
    <row r="143" spans="1:44" x14ac:dyDescent="0.25">
      <c r="A143" s="19">
        <v>142</v>
      </c>
      <c r="B143" s="19" t="s">
        <v>235</v>
      </c>
      <c r="C143" s="20" t="s">
        <v>62</v>
      </c>
      <c r="D143" s="22">
        <f>VLOOKUP(AR:AR,球员!A:F,6,FALSE)</f>
        <v>2</v>
      </c>
      <c r="E143" s="16" t="s">
        <v>1899</v>
      </c>
      <c r="F143" s="16" t="s">
        <v>64</v>
      </c>
      <c r="G143" s="16" t="s">
        <v>46</v>
      </c>
      <c r="H143" s="15">
        <v>190</v>
      </c>
      <c r="I143" s="15">
        <v>84</v>
      </c>
      <c r="J143" s="15">
        <v>31</v>
      </c>
      <c r="K143" s="16" t="s">
        <v>53</v>
      </c>
      <c r="L143" s="21">
        <v>84</v>
      </c>
      <c r="M143" s="21">
        <v>27</v>
      </c>
      <c r="N143" s="21">
        <v>89</v>
      </c>
      <c r="O143" s="15">
        <v>40</v>
      </c>
      <c r="P143" s="15">
        <v>61</v>
      </c>
      <c r="Q143" s="15">
        <v>58</v>
      </c>
      <c r="R143" s="15">
        <v>46</v>
      </c>
      <c r="S143" s="15">
        <v>55</v>
      </c>
      <c r="T143" s="15">
        <v>63</v>
      </c>
      <c r="U143" s="15">
        <v>45</v>
      </c>
      <c r="V143" s="15">
        <v>60</v>
      </c>
      <c r="W143" s="15">
        <v>55</v>
      </c>
      <c r="X143" s="15">
        <v>45</v>
      </c>
      <c r="Y143" s="15">
        <v>69</v>
      </c>
      <c r="Z143" s="15">
        <v>71</v>
      </c>
      <c r="AA143" s="15">
        <v>83</v>
      </c>
      <c r="AB143" s="15">
        <v>83</v>
      </c>
      <c r="AC143" s="15">
        <v>82</v>
      </c>
      <c r="AD143" s="15">
        <v>70</v>
      </c>
      <c r="AE143" s="15">
        <v>63</v>
      </c>
      <c r="AF143" s="15">
        <v>55</v>
      </c>
      <c r="AG143" s="15">
        <v>52</v>
      </c>
      <c r="AH143" s="15">
        <v>47</v>
      </c>
      <c r="AI143" s="15">
        <v>92</v>
      </c>
      <c r="AJ143" s="15">
        <v>89</v>
      </c>
      <c r="AK143" s="15">
        <v>83</v>
      </c>
      <c r="AL143" s="15">
        <v>92</v>
      </c>
      <c r="AM143" s="15">
        <v>92</v>
      </c>
      <c r="AN143" s="15">
        <v>2</v>
      </c>
      <c r="AO143" s="15">
        <v>2</v>
      </c>
      <c r="AP143" s="15">
        <v>7</v>
      </c>
      <c r="AQ143" s="15">
        <v>3</v>
      </c>
      <c r="AR143" t="s">
        <v>1420</v>
      </c>
    </row>
    <row r="144" spans="1:44" x14ac:dyDescent="0.25">
      <c r="A144" s="19">
        <v>143</v>
      </c>
      <c r="B144" s="19" t="s">
        <v>237</v>
      </c>
      <c r="C144" s="20" t="s">
        <v>62</v>
      </c>
      <c r="D144" s="22">
        <f>VLOOKUP(AR:AR,球员!A:F,6,FALSE)</f>
        <v>2</v>
      </c>
      <c r="E144" s="16" t="s">
        <v>238</v>
      </c>
      <c r="F144" s="16" t="s">
        <v>56</v>
      </c>
      <c r="G144" s="16" t="s">
        <v>80</v>
      </c>
      <c r="H144" s="15">
        <v>188</v>
      </c>
      <c r="I144" s="15">
        <v>93</v>
      </c>
      <c r="J144" s="15">
        <v>33</v>
      </c>
      <c r="K144" s="16" t="s">
        <v>47</v>
      </c>
      <c r="L144" s="21">
        <v>84</v>
      </c>
      <c r="M144" s="21">
        <v>25</v>
      </c>
      <c r="N144" s="21">
        <v>89</v>
      </c>
      <c r="O144" s="15">
        <v>40</v>
      </c>
      <c r="P144" s="15">
        <v>55</v>
      </c>
      <c r="Q144" s="15">
        <v>46</v>
      </c>
      <c r="R144" s="15">
        <v>45</v>
      </c>
      <c r="S144" s="15">
        <v>55</v>
      </c>
      <c r="T144" s="15">
        <v>59</v>
      </c>
      <c r="U144" s="15">
        <v>40</v>
      </c>
      <c r="V144" s="15">
        <v>70</v>
      </c>
      <c r="W144" s="15">
        <v>55</v>
      </c>
      <c r="X144" s="15">
        <v>48</v>
      </c>
      <c r="Y144" s="15">
        <v>56</v>
      </c>
      <c r="Z144" s="15">
        <v>58</v>
      </c>
      <c r="AA144" s="15">
        <v>81</v>
      </c>
      <c r="AB144" s="15">
        <v>77</v>
      </c>
      <c r="AC144" s="15">
        <v>82</v>
      </c>
      <c r="AD144" s="15">
        <v>63</v>
      </c>
      <c r="AE144" s="15">
        <v>60</v>
      </c>
      <c r="AF144" s="15">
        <v>48</v>
      </c>
      <c r="AG144" s="15">
        <v>47</v>
      </c>
      <c r="AH144" s="15">
        <v>49</v>
      </c>
      <c r="AI144" s="15">
        <v>91</v>
      </c>
      <c r="AJ144" s="15">
        <v>89</v>
      </c>
      <c r="AK144" s="15">
        <v>87</v>
      </c>
      <c r="AL144" s="15">
        <v>92</v>
      </c>
      <c r="AM144" s="15">
        <v>91</v>
      </c>
      <c r="AN144" s="15">
        <v>1</v>
      </c>
      <c r="AO144" s="15">
        <v>2</v>
      </c>
      <c r="AP144" s="15">
        <v>6</v>
      </c>
      <c r="AQ144" s="15">
        <v>3</v>
      </c>
      <c r="AR144" t="s">
        <v>1421</v>
      </c>
    </row>
    <row r="145" spans="1:44" x14ac:dyDescent="0.25">
      <c r="A145" s="19">
        <v>144</v>
      </c>
      <c r="B145" s="19" t="s">
        <v>310</v>
      </c>
      <c r="C145" s="20" t="s">
        <v>122</v>
      </c>
      <c r="D145" s="22">
        <f>VLOOKUP(AR:AR,球员!A:F,6,FALSE)</f>
        <v>2</v>
      </c>
      <c r="E145" s="16" t="s">
        <v>170</v>
      </c>
      <c r="F145" s="16" t="s">
        <v>45</v>
      </c>
      <c r="G145" s="16" t="s">
        <v>57</v>
      </c>
      <c r="H145" s="15">
        <v>179</v>
      </c>
      <c r="I145" s="15">
        <v>74</v>
      </c>
      <c r="J145" s="15">
        <v>32</v>
      </c>
      <c r="K145" s="16" t="s">
        <v>47</v>
      </c>
      <c r="L145" s="21">
        <v>84</v>
      </c>
      <c r="M145" s="21">
        <v>26</v>
      </c>
      <c r="N145" s="21">
        <v>91</v>
      </c>
      <c r="O145" s="15">
        <v>72</v>
      </c>
      <c r="P145" s="15">
        <v>84</v>
      </c>
      <c r="Q145" s="15">
        <v>74</v>
      </c>
      <c r="R145" s="15">
        <v>80</v>
      </c>
      <c r="S145" s="15">
        <v>83</v>
      </c>
      <c r="T145" s="15">
        <v>82</v>
      </c>
      <c r="U145" s="15">
        <v>68</v>
      </c>
      <c r="V145" s="15">
        <v>77</v>
      </c>
      <c r="W145" s="15">
        <v>66</v>
      </c>
      <c r="X145" s="15">
        <v>68</v>
      </c>
      <c r="Y145" s="15">
        <v>70</v>
      </c>
      <c r="Z145" s="15">
        <v>75</v>
      </c>
      <c r="AA145" s="15">
        <v>78</v>
      </c>
      <c r="AB145" s="15">
        <v>72</v>
      </c>
      <c r="AC145" s="15">
        <v>72</v>
      </c>
      <c r="AD145" s="15">
        <v>79</v>
      </c>
      <c r="AE145" s="15">
        <v>85</v>
      </c>
      <c r="AF145" s="15">
        <v>85</v>
      </c>
      <c r="AG145" s="15">
        <v>85</v>
      </c>
      <c r="AH145" s="15">
        <v>87</v>
      </c>
      <c r="AI145" s="15">
        <v>40</v>
      </c>
      <c r="AJ145" s="15">
        <v>40</v>
      </c>
      <c r="AK145" s="15">
        <v>40</v>
      </c>
      <c r="AL145" s="15">
        <v>40</v>
      </c>
      <c r="AM145" s="15">
        <v>40</v>
      </c>
      <c r="AN145" s="15">
        <v>2</v>
      </c>
      <c r="AO145" s="15">
        <v>2</v>
      </c>
      <c r="AP145" s="15">
        <v>7</v>
      </c>
      <c r="AQ145" s="15">
        <v>1</v>
      </c>
      <c r="AR145" t="s">
        <v>1422</v>
      </c>
    </row>
    <row r="146" spans="1:44" x14ac:dyDescent="0.25">
      <c r="A146" s="19">
        <v>145</v>
      </c>
      <c r="B146" s="19" t="s">
        <v>311</v>
      </c>
      <c r="C146" s="20" t="s">
        <v>2049</v>
      </c>
      <c r="D146" s="22">
        <f>VLOOKUP(AR:AR,球员!A:F,6,FALSE)</f>
        <v>2</v>
      </c>
      <c r="E146" s="16" t="s">
        <v>86</v>
      </c>
      <c r="F146" s="16" t="s">
        <v>64</v>
      </c>
      <c r="G146" s="16" t="s">
        <v>135</v>
      </c>
      <c r="H146" s="15">
        <v>175</v>
      </c>
      <c r="I146" s="15">
        <v>69</v>
      </c>
      <c r="J146" s="15">
        <v>29</v>
      </c>
      <c r="K146" s="16" t="s">
        <v>47</v>
      </c>
      <c r="L146" s="21">
        <v>84</v>
      </c>
      <c r="M146" s="21">
        <v>27</v>
      </c>
      <c r="N146" s="21">
        <v>91</v>
      </c>
      <c r="O146" s="15">
        <v>78</v>
      </c>
      <c r="P146" s="15">
        <v>83</v>
      </c>
      <c r="Q146" s="15">
        <v>83</v>
      </c>
      <c r="R146" s="15">
        <v>85</v>
      </c>
      <c r="S146" s="15">
        <v>84</v>
      </c>
      <c r="T146" s="15">
        <v>77</v>
      </c>
      <c r="U146" s="15">
        <v>72</v>
      </c>
      <c r="V146" s="15">
        <v>75</v>
      </c>
      <c r="W146" s="15">
        <v>70</v>
      </c>
      <c r="X146" s="15">
        <v>74</v>
      </c>
      <c r="Y146" s="15">
        <v>81</v>
      </c>
      <c r="Z146" s="15">
        <v>79</v>
      </c>
      <c r="AA146" s="15">
        <v>79</v>
      </c>
      <c r="AB146" s="15">
        <v>88</v>
      </c>
      <c r="AC146" s="15">
        <v>74</v>
      </c>
      <c r="AD146" s="15">
        <v>82</v>
      </c>
      <c r="AE146" s="15">
        <v>85</v>
      </c>
      <c r="AF146" s="15">
        <v>72</v>
      </c>
      <c r="AG146" s="15">
        <v>75</v>
      </c>
      <c r="AH146" s="15">
        <v>76</v>
      </c>
      <c r="AI146" s="15">
        <v>40</v>
      </c>
      <c r="AJ146" s="15">
        <v>40</v>
      </c>
      <c r="AK146" s="15">
        <v>40</v>
      </c>
      <c r="AL146" s="15">
        <v>40</v>
      </c>
      <c r="AM146" s="15">
        <v>40</v>
      </c>
      <c r="AN146" s="15">
        <v>2</v>
      </c>
      <c r="AO146" s="15">
        <v>2</v>
      </c>
      <c r="AP146" s="15">
        <v>5</v>
      </c>
      <c r="AQ146" s="15">
        <v>2</v>
      </c>
      <c r="AR146" t="s">
        <v>2069</v>
      </c>
    </row>
    <row r="147" spans="1:44" x14ac:dyDescent="0.25">
      <c r="A147" s="19">
        <v>146</v>
      </c>
      <c r="B147" s="19" t="s">
        <v>312</v>
      </c>
      <c r="C147" s="20" t="s">
        <v>62</v>
      </c>
      <c r="D147" s="22">
        <f>VLOOKUP(AR:AR,球员!A:F,6,FALSE)</f>
        <v>2</v>
      </c>
      <c r="E147" s="16" t="s">
        <v>67</v>
      </c>
      <c r="F147" s="16" t="s">
        <v>67</v>
      </c>
      <c r="G147" s="16" t="s">
        <v>313</v>
      </c>
      <c r="H147" s="15">
        <v>183</v>
      </c>
      <c r="I147" s="15">
        <v>79</v>
      </c>
      <c r="J147" s="15">
        <v>31</v>
      </c>
      <c r="K147" s="16" t="s">
        <v>47</v>
      </c>
      <c r="L147" s="21">
        <v>84</v>
      </c>
      <c r="M147" s="21">
        <v>27</v>
      </c>
      <c r="N147" s="21">
        <v>90</v>
      </c>
      <c r="O147" s="15">
        <v>40</v>
      </c>
      <c r="P147" s="15">
        <v>55</v>
      </c>
      <c r="Q147" s="15">
        <v>50</v>
      </c>
      <c r="R147" s="15">
        <v>53</v>
      </c>
      <c r="S147" s="15">
        <v>57</v>
      </c>
      <c r="T147" s="15">
        <v>61</v>
      </c>
      <c r="U147" s="15">
        <v>40</v>
      </c>
      <c r="V147" s="15">
        <v>63</v>
      </c>
      <c r="W147" s="15">
        <v>55</v>
      </c>
      <c r="X147" s="15">
        <v>54</v>
      </c>
      <c r="Y147" s="15">
        <v>58</v>
      </c>
      <c r="Z147" s="15">
        <v>59</v>
      </c>
      <c r="AA147" s="15">
        <v>80</v>
      </c>
      <c r="AB147" s="15">
        <v>86</v>
      </c>
      <c r="AC147" s="15">
        <v>80</v>
      </c>
      <c r="AD147" s="15">
        <v>67</v>
      </c>
      <c r="AE147" s="15">
        <v>61</v>
      </c>
      <c r="AF147" s="15">
        <v>56</v>
      </c>
      <c r="AG147" s="15">
        <v>55</v>
      </c>
      <c r="AH147" s="15">
        <v>55</v>
      </c>
      <c r="AI147" s="15">
        <v>91</v>
      </c>
      <c r="AJ147" s="15">
        <v>90</v>
      </c>
      <c r="AK147" s="15">
        <v>92</v>
      </c>
      <c r="AL147" s="15">
        <v>95</v>
      </c>
      <c r="AM147" s="15">
        <v>86</v>
      </c>
      <c r="AN147" s="15">
        <v>2</v>
      </c>
      <c r="AO147" s="15">
        <v>2</v>
      </c>
      <c r="AP147" s="15">
        <v>6</v>
      </c>
      <c r="AQ147" s="15">
        <v>3</v>
      </c>
      <c r="AR147" t="s">
        <v>1423</v>
      </c>
    </row>
    <row r="148" spans="1:44" x14ac:dyDescent="0.25">
      <c r="A148" s="19">
        <v>147</v>
      </c>
      <c r="B148" s="19" t="s">
        <v>241</v>
      </c>
      <c r="C148" s="20" t="s">
        <v>70</v>
      </c>
      <c r="D148" s="22">
        <f>VLOOKUP(AR:AR,球员!A:F,6,FALSE)</f>
        <v>2</v>
      </c>
      <c r="E148" s="16" t="s">
        <v>44</v>
      </c>
      <c r="F148" s="16" t="s">
        <v>45</v>
      </c>
      <c r="G148" s="16" t="s">
        <v>60</v>
      </c>
      <c r="H148" s="15">
        <v>190</v>
      </c>
      <c r="I148" s="15">
        <v>85</v>
      </c>
      <c r="J148" s="15">
        <v>33</v>
      </c>
      <c r="K148" s="16" t="s">
        <v>47</v>
      </c>
      <c r="L148" s="21">
        <v>84</v>
      </c>
      <c r="M148" s="21">
        <v>25</v>
      </c>
      <c r="N148" s="21">
        <v>90</v>
      </c>
      <c r="O148" s="15">
        <v>88</v>
      </c>
      <c r="P148" s="15">
        <v>75</v>
      </c>
      <c r="Q148" s="15">
        <v>77</v>
      </c>
      <c r="R148" s="15">
        <v>74</v>
      </c>
      <c r="S148" s="15">
        <v>77</v>
      </c>
      <c r="T148" s="15">
        <v>77</v>
      </c>
      <c r="U148" s="15">
        <v>84</v>
      </c>
      <c r="V148" s="15">
        <v>87</v>
      </c>
      <c r="W148" s="15">
        <v>65</v>
      </c>
      <c r="X148" s="15">
        <v>72</v>
      </c>
      <c r="Y148" s="15">
        <v>77</v>
      </c>
      <c r="Z148" s="15">
        <v>73</v>
      </c>
      <c r="AA148" s="15">
        <v>79</v>
      </c>
      <c r="AB148" s="15">
        <v>83</v>
      </c>
      <c r="AC148" s="15">
        <v>87</v>
      </c>
      <c r="AD148" s="15">
        <v>73</v>
      </c>
      <c r="AE148" s="15">
        <v>86</v>
      </c>
      <c r="AF148" s="15">
        <v>60</v>
      </c>
      <c r="AG148" s="15">
        <v>67</v>
      </c>
      <c r="AH148" s="15">
        <v>82</v>
      </c>
      <c r="AI148" s="15">
        <v>40</v>
      </c>
      <c r="AJ148" s="15">
        <v>40</v>
      </c>
      <c r="AK148" s="15">
        <v>40</v>
      </c>
      <c r="AL148" s="15">
        <v>40</v>
      </c>
      <c r="AM148" s="15">
        <v>40</v>
      </c>
      <c r="AN148" s="15">
        <v>3</v>
      </c>
      <c r="AO148" s="15">
        <v>3</v>
      </c>
      <c r="AP148" s="15">
        <v>5</v>
      </c>
      <c r="AQ148" s="15">
        <v>2</v>
      </c>
      <c r="AR148" t="s">
        <v>1424</v>
      </c>
    </row>
    <row r="149" spans="1:44" x14ac:dyDescent="0.25">
      <c r="A149" s="19">
        <v>148</v>
      </c>
      <c r="B149" s="19" t="s">
        <v>245</v>
      </c>
      <c r="C149" s="20" t="s">
        <v>246</v>
      </c>
      <c r="D149" s="22">
        <f>VLOOKUP(AR:AR,球员!A:F,6,FALSE)</f>
        <v>2</v>
      </c>
      <c r="E149" s="16" t="s">
        <v>1888</v>
      </c>
      <c r="F149" s="16" t="s">
        <v>273</v>
      </c>
      <c r="G149" s="16" t="s">
        <v>60</v>
      </c>
      <c r="H149" s="15">
        <v>186</v>
      </c>
      <c r="I149" s="15">
        <v>80</v>
      </c>
      <c r="J149" s="15">
        <v>30</v>
      </c>
      <c r="K149" s="16" t="s">
        <v>53</v>
      </c>
      <c r="L149" s="21">
        <v>84</v>
      </c>
      <c r="M149" s="21">
        <v>27</v>
      </c>
      <c r="N149" s="21">
        <v>91</v>
      </c>
      <c r="O149" s="15">
        <v>83</v>
      </c>
      <c r="P149" s="15">
        <v>84</v>
      </c>
      <c r="Q149" s="15">
        <v>83</v>
      </c>
      <c r="R149" s="15">
        <v>83</v>
      </c>
      <c r="S149" s="15">
        <v>81</v>
      </c>
      <c r="T149" s="15">
        <v>80</v>
      </c>
      <c r="U149" s="15">
        <v>80</v>
      </c>
      <c r="V149" s="15">
        <v>78</v>
      </c>
      <c r="W149" s="15">
        <v>75</v>
      </c>
      <c r="X149" s="15">
        <v>77</v>
      </c>
      <c r="Y149" s="15">
        <v>86</v>
      </c>
      <c r="Z149" s="15">
        <v>83</v>
      </c>
      <c r="AA149" s="15">
        <v>83</v>
      </c>
      <c r="AB149" s="15">
        <v>82</v>
      </c>
      <c r="AC149" s="15">
        <v>76</v>
      </c>
      <c r="AD149" s="15">
        <v>75</v>
      </c>
      <c r="AE149" s="15">
        <v>86</v>
      </c>
      <c r="AF149" s="15">
        <v>62</v>
      </c>
      <c r="AG149" s="15">
        <v>57</v>
      </c>
      <c r="AH149" s="15">
        <v>64</v>
      </c>
      <c r="AI149" s="15">
        <v>40</v>
      </c>
      <c r="AJ149" s="15">
        <v>40</v>
      </c>
      <c r="AK149" s="15">
        <v>40</v>
      </c>
      <c r="AL149" s="15">
        <v>40</v>
      </c>
      <c r="AM149" s="15">
        <v>40</v>
      </c>
      <c r="AN149" s="15">
        <v>3</v>
      </c>
      <c r="AO149" s="15">
        <v>4</v>
      </c>
      <c r="AP149" s="15">
        <v>6</v>
      </c>
      <c r="AQ149" s="15">
        <v>2</v>
      </c>
      <c r="AR149" t="s">
        <v>1425</v>
      </c>
    </row>
    <row r="150" spans="1:44" x14ac:dyDescent="0.25">
      <c r="A150" s="19">
        <v>149</v>
      </c>
      <c r="B150" s="19" t="s">
        <v>247</v>
      </c>
      <c r="C150" s="20" t="s">
        <v>70</v>
      </c>
      <c r="D150" s="22">
        <f>VLOOKUP(AR:AR,球员!A:F,6,FALSE)</f>
        <v>2</v>
      </c>
      <c r="E150" s="16" t="s">
        <v>74</v>
      </c>
      <c r="F150" s="16" t="s">
        <v>64</v>
      </c>
      <c r="G150" s="16" t="s">
        <v>80</v>
      </c>
      <c r="H150" s="15">
        <v>192</v>
      </c>
      <c r="I150" s="15">
        <v>88</v>
      </c>
      <c r="J150" s="15">
        <v>33</v>
      </c>
      <c r="K150" s="16" t="s">
        <v>53</v>
      </c>
      <c r="L150" s="21">
        <v>84</v>
      </c>
      <c r="M150" s="21">
        <v>25</v>
      </c>
      <c r="N150" s="21">
        <v>90</v>
      </c>
      <c r="O150" s="15">
        <v>85</v>
      </c>
      <c r="P150" s="15">
        <v>85</v>
      </c>
      <c r="Q150" s="15">
        <v>72</v>
      </c>
      <c r="R150" s="15">
        <v>67</v>
      </c>
      <c r="S150" s="15">
        <v>78</v>
      </c>
      <c r="T150" s="15">
        <v>69</v>
      </c>
      <c r="U150" s="15">
        <v>84</v>
      </c>
      <c r="V150" s="15">
        <v>92</v>
      </c>
      <c r="W150" s="15">
        <v>75</v>
      </c>
      <c r="X150" s="15">
        <v>75</v>
      </c>
      <c r="Y150" s="15">
        <v>66</v>
      </c>
      <c r="Z150" s="15">
        <v>64</v>
      </c>
      <c r="AA150" s="15">
        <v>84</v>
      </c>
      <c r="AB150" s="15">
        <v>86</v>
      </c>
      <c r="AC150" s="15">
        <v>92</v>
      </c>
      <c r="AD150" s="15">
        <v>67</v>
      </c>
      <c r="AE150" s="15">
        <v>74</v>
      </c>
      <c r="AF150" s="15">
        <v>57</v>
      </c>
      <c r="AG150" s="15">
        <v>57</v>
      </c>
      <c r="AH150" s="15">
        <v>78</v>
      </c>
      <c r="AI150" s="15">
        <v>40</v>
      </c>
      <c r="AJ150" s="15">
        <v>40</v>
      </c>
      <c r="AK150" s="15">
        <v>40</v>
      </c>
      <c r="AL150" s="15">
        <v>40</v>
      </c>
      <c r="AM150" s="15">
        <v>40</v>
      </c>
      <c r="AN150" s="15">
        <v>2</v>
      </c>
      <c r="AO150" s="15">
        <v>3</v>
      </c>
      <c r="AP150" s="15">
        <v>6</v>
      </c>
      <c r="AQ150" s="15">
        <v>2</v>
      </c>
      <c r="AR150" t="s">
        <v>1426</v>
      </c>
    </row>
    <row r="151" spans="1:44" x14ac:dyDescent="0.25">
      <c r="A151" s="19">
        <v>150</v>
      </c>
      <c r="B151" s="19" t="s">
        <v>248</v>
      </c>
      <c r="C151" s="20" t="s">
        <v>2049</v>
      </c>
      <c r="D151" s="22">
        <f>VLOOKUP(AR:AR,球员!A:F,6,FALSE)</f>
        <v>2</v>
      </c>
      <c r="E151" s="16" t="s">
        <v>249</v>
      </c>
      <c r="F151" s="16" t="s">
        <v>51</v>
      </c>
      <c r="G151" s="16" t="s">
        <v>65</v>
      </c>
      <c r="H151" s="15">
        <v>182</v>
      </c>
      <c r="I151" s="15">
        <v>73</v>
      </c>
      <c r="J151" s="15">
        <v>30</v>
      </c>
      <c r="K151" s="16" t="s">
        <v>47</v>
      </c>
      <c r="L151" s="21">
        <v>84</v>
      </c>
      <c r="M151" s="21">
        <v>27</v>
      </c>
      <c r="N151" s="21">
        <v>91</v>
      </c>
      <c r="O151" s="15">
        <v>73</v>
      </c>
      <c r="P151" s="15">
        <v>89</v>
      </c>
      <c r="Q151" s="15">
        <v>80</v>
      </c>
      <c r="R151" s="15">
        <v>90</v>
      </c>
      <c r="S151" s="15">
        <v>91</v>
      </c>
      <c r="T151" s="15">
        <v>87</v>
      </c>
      <c r="U151" s="15">
        <v>84</v>
      </c>
      <c r="V151" s="15">
        <v>61</v>
      </c>
      <c r="W151" s="15">
        <v>86</v>
      </c>
      <c r="X151" s="15">
        <v>82</v>
      </c>
      <c r="Y151" s="15">
        <v>68</v>
      </c>
      <c r="Z151" s="15">
        <v>72</v>
      </c>
      <c r="AA151" s="15">
        <v>77</v>
      </c>
      <c r="AB151" s="15">
        <v>67</v>
      </c>
      <c r="AC151" s="15">
        <v>73</v>
      </c>
      <c r="AD151" s="15">
        <v>71</v>
      </c>
      <c r="AE151" s="15">
        <v>78</v>
      </c>
      <c r="AF151" s="15">
        <v>67</v>
      </c>
      <c r="AG151" s="15">
        <v>65</v>
      </c>
      <c r="AH151" s="15">
        <v>74</v>
      </c>
      <c r="AI151" s="15">
        <v>40</v>
      </c>
      <c r="AJ151" s="15">
        <v>40</v>
      </c>
      <c r="AK151" s="15">
        <v>40</v>
      </c>
      <c r="AL151" s="15">
        <v>40</v>
      </c>
      <c r="AM151" s="15">
        <v>40</v>
      </c>
      <c r="AN151" s="15">
        <v>3</v>
      </c>
      <c r="AO151" s="15">
        <v>3</v>
      </c>
      <c r="AP151" s="15">
        <v>7</v>
      </c>
      <c r="AQ151" s="15">
        <v>1</v>
      </c>
      <c r="AR151" t="s">
        <v>2070</v>
      </c>
    </row>
    <row r="152" spans="1:44" x14ac:dyDescent="0.25">
      <c r="A152" s="19">
        <v>151</v>
      </c>
      <c r="B152" s="19" t="s">
        <v>161</v>
      </c>
      <c r="C152" s="20" t="s">
        <v>62</v>
      </c>
      <c r="D152" s="22">
        <f>VLOOKUP(AR:AR,球员!A:F,6,FALSE)</f>
        <v>2</v>
      </c>
      <c r="E152" s="16" t="s">
        <v>55</v>
      </c>
      <c r="F152" s="16" t="s">
        <v>56</v>
      </c>
      <c r="G152" s="16" t="s">
        <v>162</v>
      </c>
      <c r="H152" s="15">
        <v>185</v>
      </c>
      <c r="I152" s="15">
        <v>80</v>
      </c>
      <c r="J152" s="15">
        <v>33</v>
      </c>
      <c r="K152" s="16" t="s">
        <v>47</v>
      </c>
      <c r="L152" s="21">
        <v>84</v>
      </c>
      <c r="M152" s="21">
        <v>25</v>
      </c>
      <c r="N152" s="21">
        <v>88</v>
      </c>
      <c r="O152" s="15">
        <v>40</v>
      </c>
      <c r="P152" s="15">
        <v>62</v>
      </c>
      <c r="Q152" s="15">
        <v>57</v>
      </c>
      <c r="R152" s="15">
        <v>51</v>
      </c>
      <c r="S152" s="15">
        <v>73</v>
      </c>
      <c r="T152" s="15">
        <v>79</v>
      </c>
      <c r="U152" s="15">
        <v>52</v>
      </c>
      <c r="V152" s="15">
        <v>67</v>
      </c>
      <c r="W152" s="15">
        <v>62</v>
      </c>
      <c r="X152" s="15">
        <v>52</v>
      </c>
      <c r="Y152" s="15">
        <v>73</v>
      </c>
      <c r="Z152" s="15">
        <v>75</v>
      </c>
      <c r="AA152" s="15">
        <v>81</v>
      </c>
      <c r="AB152" s="15">
        <v>88</v>
      </c>
      <c r="AC152" s="15">
        <v>77</v>
      </c>
      <c r="AD152" s="15">
        <v>70</v>
      </c>
      <c r="AE152" s="15">
        <v>80</v>
      </c>
      <c r="AF152" s="15">
        <v>73</v>
      </c>
      <c r="AG152" s="15">
        <v>57</v>
      </c>
      <c r="AH152" s="15">
        <v>47</v>
      </c>
      <c r="AI152" s="15">
        <v>90</v>
      </c>
      <c r="AJ152" s="15">
        <v>89</v>
      </c>
      <c r="AK152" s="15">
        <v>88</v>
      </c>
      <c r="AL152" s="15">
        <v>96</v>
      </c>
      <c r="AM152" s="15">
        <v>87</v>
      </c>
      <c r="AN152" s="15">
        <v>2</v>
      </c>
      <c r="AO152" s="15">
        <v>2</v>
      </c>
      <c r="AP152" s="15">
        <v>6</v>
      </c>
      <c r="AQ152" s="15">
        <v>1</v>
      </c>
      <c r="AR152" t="s">
        <v>1427</v>
      </c>
    </row>
    <row r="153" spans="1:44" x14ac:dyDescent="0.25">
      <c r="A153" s="19">
        <v>152</v>
      </c>
      <c r="B153" s="19" t="s">
        <v>204</v>
      </c>
      <c r="C153" s="20" t="s">
        <v>122</v>
      </c>
      <c r="D153" s="22">
        <f>VLOOKUP(AR:AR,球员!A:F,6,FALSE)</f>
        <v>2</v>
      </c>
      <c r="E153" s="16" t="s">
        <v>63</v>
      </c>
      <c r="F153" s="16" t="s">
        <v>64</v>
      </c>
      <c r="G153" s="16" t="s">
        <v>205</v>
      </c>
      <c r="H153" s="15">
        <v>194</v>
      </c>
      <c r="I153" s="15">
        <v>84</v>
      </c>
      <c r="J153" s="15">
        <v>31</v>
      </c>
      <c r="K153" s="16" t="s">
        <v>53</v>
      </c>
      <c r="L153" s="21">
        <v>84</v>
      </c>
      <c r="M153" s="21">
        <v>27</v>
      </c>
      <c r="N153" s="21">
        <v>91</v>
      </c>
      <c r="O153" s="15">
        <v>67</v>
      </c>
      <c r="P153" s="15">
        <v>79</v>
      </c>
      <c r="Q153" s="15">
        <v>74</v>
      </c>
      <c r="R153" s="15">
        <v>75</v>
      </c>
      <c r="S153" s="15">
        <v>85</v>
      </c>
      <c r="T153" s="15">
        <v>83</v>
      </c>
      <c r="U153" s="15">
        <v>65</v>
      </c>
      <c r="V153" s="15">
        <v>82</v>
      </c>
      <c r="W153" s="15">
        <v>68</v>
      </c>
      <c r="X153" s="15">
        <v>70</v>
      </c>
      <c r="Y153" s="15">
        <v>76</v>
      </c>
      <c r="Z153" s="15">
        <v>72</v>
      </c>
      <c r="AA153" s="15">
        <v>83</v>
      </c>
      <c r="AB153" s="15">
        <v>74</v>
      </c>
      <c r="AC153" s="15">
        <v>87</v>
      </c>
      <c r="AD153" s="15">
        <v>62</v>
      </c>
      <c r="AE153" s="15">
        <v>85</v>
      </c>
      <c r="AF153" s="15">
        <v>87</v>
      </c>
      <c r="AG153" s="15">
        <v>87</v>
      </c>
      <c r="AH153" s="15">
        <v>82</v>
      </c>
      <c r="AI153" s="15">
        <v>40</v>
      </c>
      <c r="AJ153" s="15">
        <v>40</v>
      </c>
      <c r="AK153" s="15">
        <v>40</v>
      </c>
      <c r="AL153" s="15">
        <v>40</v>
      </c>
      <c r="AM153" s="15">
        <v>40</v>
      </c>
      <c r="AN153" s="15">
        <v>2</v>
      </c>
      <c r="AO153" s="15">
        <v>2</v>
      </c>
      <c r="AP153" s="15">
        <v>6</v>
      </c>
      <c r="AQ153" s="15">
        <v>3</v>
      </c>
      <c r="AR153" t="s">
        <v>1428</v>
      </c>
    </row>
    <row r="154" spans="1:44" x14ac:dyDescent="0.25">
      <c r="A154" s="15">
        <v>153</v>
      </c>
      <c r="B154" s="15" t="s">
        <v>533</v>
      </c>
      <c r="C154" s="16" t="s">
        <v>2049</v>
      </c>
      <c r="D154" s="22" t="e">
        <f>VLOOKUP(AR:AR,球员!A:F,6,FALSE)</f>
        <v>#N/A</v>
      </c>
      <c r="E154" s="16" t="s">
        <v>86</v>
      </c>
      <c r="F154" s="16" t="s">
        <v>64</v>
      </c>
      <c r="G154" s="16" t="s">
        <v>96</v>
      </c>
      <c r="H154" s="15">
        <v>182</v>
      </c>
      <c r="I154" s="15">
        <v>67</v>
      </c>
      <c r="J154" s="15">
        <v>29</v>
      </c>
      <c r="K154" s="16" t="s">
        <v>47</v>
      </c>
      <c r="L154" s="21">
        <v>84</v>
      </c>
      <c r="M154" s="21">
        <v>27</v>
      </c>
      <c r="N154" s="21">
        <v>91</v>
      </c>
      <c r="O154" s="15">
        <v>75</v>
      </c>
      <c r="P154" s="15">
        <v>81</v>
      </c>
      <c r="Q154" s="15">
        <v>80</v>
      </c>
      <c r="R154" s="15">
        <v>84</v>
      </c>
      <c r="S154" s="15">
        <v>85</v>
      </c>
      <c r="T154" s="15">
        <v>84</v>
      </c>
      <c r="U154" s="15">
        <v>68</v>
      </c>
      <c r="V154" s="15">
        <v>69</v>
      </c>
      <c r="W154" s="15">
        <v>75</v>
      </c>
      <c r="X154" s="15">
        <v>81</v>
      </c>
      <c r="Y154" s="15">
        <v>75</v>
      </c>
      <c r="Z154" s="15">
        <v>72</v>
      </c>
      <c r="AA154" s="15">
        <v>83</v>
      </c>
      <c r="AB154" s="15">
        <v>79</v>
      </c>
      <c r="AC154" s="15">
        <v>80</v>
      </c>
      <c r="AD154" s="15">
        <v>73</v>
      </c>
      <c r="AE154" s="15">
        <v>84</v>
      </c>
      <c r="AF154" s="15">
        <v>80</v>
      </c>
      <c r="AG154" s="15">
        <v>85</v>
      </c>
      <c r="AH154" s="15">
        <v>87</v>
      </c>
      <c r="AI154" s="15">
        <v>40</v>
      </c>
      <c r="AJ154" s="15">
        <v>40</v>
      </c>
      <c r="AK154" s="15">
        <v>40</v>
      </c>
      <c r="AL154" s="15">
        <v>40</v>
      </c>
      <c r="AM154" s="15">
        <v>40</v>
      </c>
      <c r="AN154" s="15">
        <v>2</v>
      </c>
      <c r="AO154" s="15">
        <v>2</v>
      </c>
      <c r="AP154" s="15">
        <v>6</v>
      </c>
      <c r="AQ154" s="15">
        <v>1</v>
      </c>
      <c r="AR154" t="s">
        <v>2071</v>
      </c>
    </row>
    <row r="155" spans="1:44" x14ac:dyDescent="0.25">
      <c r="A155" s="19">
        <v>154</v>
      </c>
      <c r="B155" s="19" t="s">
        <v>250</v>
      </c>
      <c r="C155" s="20" t="s">
        <v>89</v>
      </c>
      <c r="D155" s="22">
        <f>VLOOKUP(AR:AR,球员!A:F,6,FALSE)</f>
        <v>2</v>
      </c>
      <c r="E155" s="16" t="s">
        <v>629</v>
      </c>
      <c r="F155" s="16" t="s">
        <v>56</v>
      </c>
      <c r="G155" s="16" t="s">
        <v>80</v>
      </c>
      <c r="H155" s="15">
        <v>186</v>
      </c>
      <c r="I155" s="15">
        <v>75</v>
      </c>
      <c r="J155" s="15">
        <v>34</v>
      </c>
      <c r="K155" s="16" t="s">
        <v>47</v>
      </c>
      <c r="L155" s="21">
        <v>84</v>
      </c>
      <c r="M155" s="21">
        <v>24</v>
      </c>
      <c r="N155" s="21">
        <v>90</v>
      </c>
      <c r="O155" s="15">
        <v>56</v>
      </c>
      <c r="P155" s="15">
        <v>72</v>
      </c>
      <c r="Q155" s="15">
        <v>66</v>
      </c>
      <c r="R155" s="15">
        <v>69</v>
      </c>
      <c r="S155" s="15">
        <v>76</v>
      </c>
      <c r="T155" s="15">
        <v>71</v>
      </c>
      <c r="U155" s="15">
        <v>58</v>
      </c>
      <c r="V155" s="15">
        <v>86</v>
      </c>
      <c r="W155" s="15">
        <v>60</v>
      </c>
      <c r="X155" s="15">
        <v>58</v>
      </c>
      <c r="Y155" s="15">
        <v>79</v>
      </c>
      <c r="Z155" s="15">
        <v>78</v>
      </c>
      <c r="AA155" s="15">
        <v>72</v>
      </c>
      <c r="AB155" s="15">
        <v>87</v>
      </c>
      <c r="AC155" s="15">
        <v>82</v>
      </c>
      <c r="AD155" s="15">
        <v>71</v>
      </c>
      <c r="AE155" s="15">
        <v>78</v>
      </c>
      <c r="AF155" s="15">
        <v>90</v>
      </c>
      <c r="AG155" s="15">
        <v>89</v>
      </c>
      <c r="AH155" s="15">
        <v>88</v>
      </c>
      <c r="AI155" s="15">
        <v>40</v>
      </c>
      <c r="AJ155" s="15">
        <v>40</v>
      </c>
      <c r="AK155" s="15">
        <v>40</v>
      </c>
      <c r="AL155" s="15">
        <v>40</v>
      </c>
      <c r="AM155" s="15">
        <v>40</v>
      </c>
      <c r="AN155" s="15">
        <v>2</v>
      </c>
      <c r="AO155" s="15">
        <v>2</v>
      </c>
      <c r="AP155" s="15">
        <v>4</v>
      </c>
      <c r="AQ155" s="15">
        <v>1</v>
      </c>
      <c r="AR155" t="s">
        <v>1429</v>
      </c>
    </row>
    <row r="156" spans="1:44" x14ac:dyDescent="0.25">
      <c r="A156" s="19">
        <v>155</v>
      </c>
      <c r="B156" s="19" t="s">
        <v>251</v>
      </c>
      <c r="C156" s="20" t="s">
        <v>62</v>
      </c>
      <c r="D156" s="22">
        <f>VLOOKUP(AR:AR,球员!A:F,6,FALSE)</f>
        <v>2</v>
      </c>
      <c r="E156" s="16" t="s">
        <v>44</v>
      </c>
      <c r="F156" s="16" t="s">
        <v>45</v>
      </c>
      <c r="G156" s="16" t="s">
        <v>99</v>
      </c>
      <c r="H156" s="15">
        <v>194</v>
      </c>
      <c r="I156" s="15">
        <v>85</v>
      </c>
      <c r="J156" s="15">
        <v>27</v>
      </c>
      <c r="K156" s="16" t="s">
        <v>47</v>
      </c>
      <c r="L156" s="21">
        <v>84</v>
      </c>
      <c r="M156" s="21">
        <v>29</v>
      </c>
      <c r="N156" s="21">
        <v>89</v>
      </c>
      <c r="O156" s="15">
        <v>52</v>
      </c>
      <c r="P156" s="15">
        <v>58</v>
      </c>
      <c r="Q156" s="15">
        <v>56</v>
      </c>
      <c r="R156" s="15">
        <v>52</v>
      </c>
      <c r="S156" s="15">
        <v>62</v>
      </c>
      <c r="T156" s="15">
        <v>65</v>
      </c>
      <c r="U156" s="15">
        <v>50</v>
      </c>
      <c r="V156" s="15">
        <v>70</v>
      </c>
      <c r="W156" s="15">
        <v>55</v>
      </c>
      <c r="X156" s="15">
        <v>52</v>
      </c>
      <c r="Y156" s="15">
        <v>66</v>
      </c>
      <c r="Z156" s="15">
        <v>66</v>
      </c>
      <c r="AA156" s="15">
        <v>78</v>
      </c>
      <c r="AB156" s="15">
        <v>84</v>
      </c>
      <c r="AC156" s="15">
        <v>82</v>
      </c>
      <c r="AD156" s="15">
        <v>65</v>
      </c>
      <c r="AE156" s="15">
        <v>66</v>
      </c>
      <c r="AF156" s="15">
        <v>50</v>
      </c>
      <c r="AG156" s="15">
        <v>52</v>
      </c>
      <c r="AH156" s="15">
        <v>50</v>
      </c>
      <c r="AI156" s="15">
        <v>91</v>
      </c>
      <c r="AJ156" s="15">
        <v>88</v>
      </c>
      <c r="AK156" s="15">
        <v>87</v>
      </c>
      <c r="AL156" s="15">
        <v>90</v>
      </c>
      <c r="AM156" s="15">
        <v>89</v>
      </c>
      <c r="AN156" s="15">
        <v>2</v>
      </c>
      <c r="AO156" s="15">
        <v>2</v>
      </c>
      <c r="AP156" s="15">
        <v>5</v>
      </c>
      <c r="AQ156" s="15">
        <v>1</v>
      </c>
      <c r="AR156" t="s">
        <v>1430</v>
      </c>
    </row>
    <row r="157" spans="1:44" x14ac:dyDescent="0.25">
      <c r="A157" s="19">
        <v>156</v>
      </c>
      <c r="B157" s="19" t="s">
        <v>168</v>
      </c>
      <c r="C157" s="20" t="s">
        <v>89</v>
      </c>
      <c r="D157" s="22">
        <f>VLOOKUP(AR:AR,球员!A:F,6,FALSE)</f>
        <v>2</v>
      </c>
      <c r="E157" s="16" t="s">
        <v>83</v>
      </c>
      <c r="F157" s="16" t="s">
        <v>64</v>
      </c>
      <c r="G157" s="16" t="s">
        <v>52</v>
      </c>
      <c r="H157" s="15">
        <v>183</v>
      </c>
      <c r="I157" s="15">
        <v>81</v>
      </c>
      <c r="J157" s="15">
        <v>31</v>
      </c>
      <c r="K157" s="16" t="s">
        <v>47</v>
      </c>
      <c r="L157" s="21">
        <v>84</v>
      </c>
      <c r="M157" s="21">
        <v>27</v>
      </c>
      <c r="N157" s="21">
        <v>91</v>
      </c>
      <c r="O157" s="15">
        <v>61</v>
      </c>
      <c r="P157" s="15">
        <v>69</v>
      </c>
      <c r="Q157" s="15">
        <v>68</v>
      </c>
      <c r="R157" s="15">
        <v>71</v>
      </c>
      <c r="S157" s="15">
        <v>76</v>
      </c>
      <c r="T157" s="15">
        <v>74</v>
      </c>
      <c r="U157" s="15">
        <v>60</v>
      </c>
      <c r="V157" s="15">
        <v>88</v>
      </c>
      <c r="W157" s="15">
        <v>58</v>
      </c>
      <c r="X157" s="15">
        <v>61</v>
      </c>
      <c r="Y157" s="15">
        <v>73</v>
      </c>
      <c r="Z157" s="15">
        <v>68</v>
      </c>
      <c r="AA157" s="15">
        <v>70</v>
      </c>
      <c r="AB157" s="15">
        <v>90</v>
      </c>
      <c r="AC157" s="15">
        <v>89</v>
      </c>
      <c r="AD157" s="15">
        <v>70</v>
      </c>
      <c r="AE157" s="15">
        <v>80</v>
      </c>
      <c r="AF157" s="15">
        <v>87</v>
      </c>
      <c r="AG157" s="15">
        <v>89</v>
      </c>
      <c r="AH157" s="15">
        <v>90</v>
      </c>
      <c r="AI157" s="15">
        <v>40</v>
      </c>
      <c r="AJ157" s="15">
        <v>40</v>
      </c>
      <c r="AK157" s="15">
        <v>40</v>
      </c>
      <c r="AL157" s="15">
        <v>40</v>
      </c>
      <c r="AM157" s="15">
        <v>40</v>
      </c>
      <c r="AN157" s="15">
        <v>2</v>
      </c>
      <c r="AO157" s="15">
        <v>2</v>
      </c>
      <c r="AP157" s="15">
        <v>6</v>
      </c>
      <c r="AQ157" s="15">
        <v>3</v>
      </c>
      <c r="AR157" t="s">
        <v>1431</v>
      </c>
    </row>
    <row r="158" spans="1:44" x14ac:dyDescent="0.25">
      <c r="A158" s="19">
        <v>157</v>
      </c>
      <c r="B158" s="19" t="s">
        <v>253</v>
      </c>
      <c r="C158" s="20" t="s">
        <v>62</v>
      </c>
      <c r="D158" s="22">
        <f>VLOOKUP(AR:AR,球员!A:F,6,FALSE)</f>
        <v>2</v>
      </c>
      <c r="E158" s="16" t="s">
        <v>184</v>
      </c>
      <c r="F158" s="16" t="s">
        <v>56</v>
      </c>
      <c r="G158" s="16" t="s">
        <v>46</v>
      </c>
      <c r="H158" s="15">
        <v>184</v>
      </c>
      <c r="I158" s="15">
        <v>81</v>
      </c>
      <c r="J158" s="15">
        <v>29</v>
      </c>
      <c r="K158" s="16" t="s">
        <v>53</v>
      </c>
      <c r="L158" s="21">
        <v>84</v>
      </c>
      <c r="M158" s="21">
        <v>27</v>
      </c>
      <c r="N158" s="21">
        <v>89</v>
      </c>
      <c r="O158" s="15">
        <v>46</v>
      </c>
      <c r="P158" s="15">
        <v>61</v>
      </c>
      <c r="Q158" s="15">
        <v>57</v>
      </c>
      <c r="R158" s="15">
        <v>53</v>
      </c>
      <c r="S158" s="15">
        <v>64</v>
      </c>
      <c r="T158" s="15">
        <v>59</v>
      </c>
      <c r="U158" s="15">
        <v>46</v>
      </c>
      <c r="V158" s="15">
        <v>61</v>
      </c>
      <c r="W158" s="15">
        <v>55</v>
      </c>
      <c r="X158" s="15">
        <v>54</v>
      </c>
      <c r="Y158" s="15">
        <v>62</v>
      </c>
      <c r="Z158" s="15">
        <v>68</v>
      </c>
      <c r="AA158" s="15">
        <v>78</v>
      </c>
      <c r="AB158" s="15">
        <v>89</v>
      </c>
      <c r="AC158" s="15">
        <v>75</v>
      </c>
      <c r="AD158" s="15">
        <v>64</v>
      </c>
      <c r="AE158" s="15">
        <v>68</v>
      </c>
      <c r="AF158" s="15">
        <v>65</v>
      </c>
      <c r="AG158" s="15">
        <v>61</v>
      </c>
      <c r="AH158" s="15">
        <v>59</v>
      </c>
      <c r="AI158" s="15">
        <v>93</v>
      </c>
      <c r="AJ158" s="15">
        <v>88</v>
      </c>
      <c r="AK158" s="15">
        <v>90</v>
      </c>
      <c r="AL158" s="15">
        <v>94</v>
      </c>
      <c r="AM158" s="15">
        <v>85</v>
      </c>
      <c r="AN158" s="15">
        <v>2</v>
      </c>
      <c r="AO158" s="15">
        <v>2</v>
      </c>
      <c r="AP158" s="15">
        <v>5</v>
      </c>
      <c r="AQ158" s="15">
        <v>3</v>
      </c>
      <c r="AR158" t="s">
        <v>1432</v>
      </c>
    </row>
    <row r="159" spans="1:44" x14ac:dyDescent="0.25">
      <c r="A159" s="15">
        <v>158</v>
      </c>
      <c r="B159" s="15" t="s">
        <v>209</v>
      </c>
      <c r="C159" s="16" t="s">
        <v>2049</v>
      </c>
      <c r="D159" s="22" t="e">
        <f>VLOOKUP(AR:AR,球员!A:F,6,FALSE)</f>
        <v>#N/A</v>
      </c>
      <c r="E159" s="16" t="s">
        <v>603</v>
      </c>
      <c r="F159" s="16" t="s">
        <v>45</v>
      </c>
      <c r="G159" s="16" t="s">
        <v>75</v>
      </c>
      <c r="H159" s="15">
        <v>176</v>
      </c>
      <c r="I159" s="15">
        <v>77</v>
      </c>
      <c r="J159" s="15">
        <v>31</v>
      </c>
      <c r="K159" s="16" t="s">
        <v>47</v>
      </c>
      <c r="L159" s="21">
        <v>84</v>
      </c>
      <c r="M159" s="21">
        <v>27</v>
      </c>
      <c r="N159" s="21">
        <v>91</v>
      </c>
      <c r="O159" s="15">
        <v>77</v>
      </c>
      <c r="P159" s="15">
        <v>81</v>
      </c>
      <c r="Q159" s="15">
        <v>79</v>
      </c>
      <c r="R159" s="15">
        <v>81</v>
      </c>
      <c r="S159" s="15">
        <v>83</v>
      </c>
      <c r="T159" s="15">
        <v>80</v>
      </c>
      <c r="U159" s="15">
        <v>76</v>
      </c>
      <c r="V159" s="15">
        <v>62</v>
      </c>
      <c r="W159" s="15">
        <v>67</v>
      </c>
      <c r="X159" s="15">
        <v>70</v>
      </c>
      <c r="Y159" s="15">
        <v>76</v>
      </c>
      <c r="Z159" s="15">
        <v>78</v>
      </c>
      <c r="AA159" s="15">
        <v>84</v>
      </c>
      <c r="AB159" s="15">
        <v>74</v>
      </c>
      <c r="AC159" s="15">
        <v>77</v>
      </c>
      <c r="AD159" s="15">
        <v>80</v>
      </c>
      <c r="AE159" s="15">
        <v>90</v>
      </c>
      <c r="AF159" s="15">
        <v>78</v>
      </c>
      <c r="AG159" s="15">
        <v>84</v>
      </c>
      <c r="AH159" s="15">
        <v>85</v>
      </c>
      <c r="AI159" s="15">
        <v>40</v>
      </c>
      <c r="AJ159" s="15">
        <v>40</v>
      </c>
      <c r="AK159" s="15">
        <v>40</v>
      </c>
      <c r="AL159" s="15">
        <v>40</v>
      </c>
      <c r="AM159" s="15">
        <v>40</v>
      </c>
      <c r="AN159" s="15">
        <v>3</v>
      </c>
      <c r="AO159" s="15">
        <v>3</v>
      </c>
      <c r="AP159" s="15">
        <v>7</v>
      </c>
      <c r="AQ159" s="15">
        <v>3</v>
      </c>
      <c r="AR159" t="s">
        <v>2072</v>
      </c>
    </row>
    <row r="160" spans="1:44" x14ac:dyDescent="0.25">
      <c r="A160" s="19">
        <v>159</v>
      </c>
      <c r="B160" s="19" t="s">
        <v>542</v>
      </c>
      <c r="C160" s="20" t="s">
        <v>103</v>
      </c>
      <c r="D160" s="22">
        <f>VLOOKUP(AR:AR,球员!A:F,6,FALSE)</f>
        <v>2</v>
      </c>
      <c r="E160" s="16" t="s">
        <v>277</v>
      </c>
      <c r="F160" s="16" t="s">
        <v>278</v>
      </c>
      <c r="G160" s="16" t="s">
        <v>52</v>
      </c>
      <c r="H160" s="15">
        <v>172</v>
      </c>
      <c r="I160" s="15">
        <v>65</v>
      </c>
      <c r="J160" s="15">
        <v>27</v>
      </c>
      <c r="K160" s="16" t="s">
        <v>53</v>
      </c>
      <c r="L160" s="21">
        <v>84</v>
      </c>
      <c r="M160" s="21">
        <v>29</v>
      </c>
      <c r="N160" s="21">
        <v>91</v>
      </c>
      <c r="O160" s="15">
        <v>76</v>
      </c>
      <c r="P160" s="15">
        <v>77</v>
      </c>
      <c r="Q160" s="15">
        <v>76</v>
      </c>
      <c r="R160" s="15">
        <v>76</v>
      </c>
      <c r="S160" s="15">
        <v>75</v>
      </c>
      <c r="T160" s="15">
        <v>73</v>
      </c>
      <c r="U160" s="15">
        <v>69</v>
      </c>
      <c r="V160" s="15">
        <v>82</v>
      </c>
      <c r="W160" s="15">
        <v>64</v>
      </c>
      <c r="X160" s="15">
        <v>77</v>
      </c>
      <c r="Y160" s="15">
        <v>82</v>
      </c>
      <c r="Z160" s="15">
        <v>81</v>
      </c>
      <c r="AA160" s="15">
        <v>76</v>
      </c>
      <c r="AB160" s="15">
        <v>89</v>
      </c>
      <c r="AC160" s="15">
        <v>72</v>
      </c>
      <c r="AD160" s="15">
        <v>78</v>
      </c>
      <c r="AE160" s="15">
        <v>84</v>
      </c>
      <c r="AF160" s="15">
        <v>74</v>
      </c>
      <c r="AG160" s="15">
        <v>76</v>
      </c>
      <c r="AH160" s="15">
        <v>86</v>
      </c>
      <c r="AI160" s="15">
        <v>40</v>
      </c>
      <c r="AJ160" s="15">
        <v>40</v>
      </c>
      <c r="AK160" s="15">
        <v>40</v>
      </c>
      <c r="AL160" s="15">
        <v>40</v>
      </c>
      <c r="AM160" s="15">
        <v>40</v>
      </c>
      <c r="AN160" s="15">
        <v>3</v>
      </c>
      <c r="AO160" s="15">
        <v>3</v>
      </c>
      <c r="AP160" s="15">
        <v>7</v>
      </c>
      <c r="AQ160" s="15">
        <v>2</v>
      </c>
      <c r="AR160" t="s">
        <v>1433</v>
      </c>
    </row>
    <row r="161" spans="1:44" x14ac:dyDescent="0.25">
      <c r="A161" s="19">
        <v>160</v>
      </c>
      <c r="B161" s="19" t="s">
        <v>325</v>
      </c>
      <c r="C161" s="20" t="s">
        <v>70</v>
      </c>
      <c r="D161" s="22">
        <f>VLOOKUP(AR:AR,球员!A:F,6,FALSE)</f>
        <v>2</v>
      </c>
      <c r="E161" s="16" t="s">
        <v>194</v>
      </c>
      <c r="F161" s="16" t="s">
        <v>56</v>
      </c>
      <c r="G161" s="16" t="s">
        <v>80</v>
      </c>
      <c r="H161" s="15">
        <v>170</v>
      </c>
      <c r="I161" s="15">
        <v>68</v>
      </c>
      <c r="J161" s="15">
        <v>29</v>
      </c>
      <c r="K161" s="16" t="s">
        <v>47</v>
      </c>
      <c r="L161" s="21">
        <v>84</v>
      </c>
      <c r="M161" s="21">
        <v>27</v>
      </c>
      <c r="N161" s="21">
        <v>91</v>
      </c>
      <c r="O161" s="15">
        <v>87</v>
      </c>
      <c r="P161" s="15">
        <v>84</v>
      </c>
      <c r="Q161" s="15">
        <v>86</v>
      </c>
      <c r="R161" s="15">
        <v>86</v>
      </c>
      <c r="S161" s="15">
        <v>75</v>
      </c>
      <c r="T161" s="15">
        <v>67</v>
      </c>
      <c r="U161" s="15">
        <v>85</v>
      </c>
      <c r="V161" s="15">
        <v>68</v>
      </c>
      <c r="W161" s="15">
        <v>68</v>
      </c>
      <c r="X161" s="15">
        <v>73</v>
      </c>
      <c r="Y161" s="15">
        <v>78</v>
      </c>
      <c r="Z161" s="15">
        <v>83</v>
      </c>
      <c r="AA161" s="15">
        <v>76</v>
      </c>
      <c r="AB161" s="15">
        <v>73</v>
      </c>
      <c r="AC161" s="15">
        <v>72</v>
      </c>
      <c r="AD161" s="15">
        <v>84</v>
      </c>
      <c r="AE161" s="15">
        <v>79</v>
      </c>
      <c r="AF161" s="15">
        <v>55</v>
      </c>
      <c r="AG161" s="15">
        <v>51</v>
      </c>
      <c r="AH161" s="15">
        <v>63</v>
      </c>
      <c r="AI161" s="15">
        <v>40</v>
      </c>
      <c r="AJ161" s="15">
        <v>40</v>
      </c>
      <c r="AK161" s="15">
        <v>40</v>
      </c>
      <c r="AL161" s="15">
        <v>40</v>
      </c>
      <c r="AM161" s="15">
        <v>40</v>
      </c>
      <c r="AN161" s="15">
        <v>4</v>
      </c>
      <c r="AO161" s="15">
        <v>3</v>
      </c>
      <c r="AP161" s="15">
        <v>7</v>
      </c>
      <c r="AQ161" s="15">
        <v>3</v>
      </c>
      <c r="AR161" t="s">
        <v>1434</v>
      </c>
    </row>
    <row r="162" spans="1:44" x14ac:dyDescent="0.25">
      <c r="A162" s="19">
        <v>161</v>
      </c>
      <c r="B162" s="19" t="s">
        <v>656</v>
      </c>
      <c r="C162" s="20" t="s">
        <v>82</v>
      </c>
      <c r="D162" s="22">
        <f>VLOOKUP(AR:AR,球员!A:F,6,FALSE)</f>
        <v>2</v>
      </c>
      <c r="E162" s="16" t="s">
        <v>277</v>
      </c>
      <c r="F162" s="16" t="s">
        <v>278</v>
      </c>
      <c r="G162" s="16" t="s">
        <v>205</v>
      </c>
      <c r="H162" s="15">
        <v>181</v>
      </c>
      <c r="I162" s="15">
        <v>76</v>
      </c>
      <c r="J162" s="15">
        <v>31</v>
      </c>
      <c r="K162" s="16" t="s">
        <v>53</v>
      </c>
      <c r="L162" s="21">
        <v>84</v>
      </c>
      <c r="M162" s="21">
        <v>27</v>
      </c>
      <c r="N162" s="21">
        <v>91</v>
      </c>
      <c r="O162" s="15">
        <v>85</v>
      </c>
      <c r="P162" s="15">
        <v>85</v>
      </c>
      <c r="Q162" s="15">
        <v>84</v>
      </c>
      <c r="R162" s="15">
        <v>81</v>
      </c>
      <c r="S162" s="15">
        <v>83</v>
      </c>
      <c r="T162" s="15">
        <v>79</v>
      </c>
      <c r="U162" s="15">
        <v>81</v>
      </c>
      <c r="V162" s="15">
        <v>67</v>
      </c>
      <c r="W162" s="15">
        <v>78</v>
      </c>
      <c r="X162" s="15">
        <v>82</v>
      </c>
      <c r="Y162" s="15">
        <v>77</v>
      </c>
      <c r="Z162" s="15">
        <v>79</v>
      </c>
      <c r="AA162" s="15">
        <v>79</v>
      </c>
      <c r="AB162" s="15">
        <v>70</v>
      </c>
      <c r="AC162" s="15">
        <v>73</v>
      </c>
      <c r="AD162" s="15">
        <v>89</v>
      </c>
      <c r="AE162" s="15">
        <v>78</v>
      </c>
      <c r="AF162" s="15">
        <v>52</v>
      </c>
      <c r="AG162" s="15">
        <v>53</v>
      </c>
      <c r="AH162" s="15">
        <v>73</v>
      </c>
      <c r="AI162" s="15">
        <v>40</v>
      </c>
      <c r="AJ162" s="15">
        <v>40</v>
      </c>
      <c r="AK162" s="15">
        <v>40</v>
      </c>
      <c r="AL162" s="15">
        <v>40</v>
      </c>
      <c r="AM162" s="15">
        <v>40</v>
      </c>
      <c r="AN162" s="15">
        <v>1</v>
      </c>
      <c r="AO162" s="15">
        <v>2</v>
      </c>
      <c r="AP162" s="15">
        <v>5</v>
      </c>
      <c r="AQ162" s="15">
        <v>3</v>
      </c>
      <c r="AR162" t="s">
        <v>1435</v>
      </c>
    </row>
    <row r="163" spans="1:44" x14ac:dyDescent="0.25">
      <c r="A163" s="15">
        <v>162</v>
      </c>
      <c r="B163" s="15" t="s">
        <v>326</v>
      </c>
      <c r="C163" s="16" t="s">
        <v>122</v>
      </c>
      <c r="D163" s="22" t="e">
        <f>VLOOKUP(AR:AR,球员!A:F,6,FALSE)</f>
        <v>#N/A</v>
      </c>
      <c r="E163" s="16" t="s">
        <v>107</v>
      </c>
      <c r="F163" s="16" t="s">
        <v>64</v>
      </c>
      <c r="G163" s="16" t="s">
        <v>313</v>
      </c>
      <c r="H163" s="15">
        <v>186</v>
      </c>
      <c r="I163" s="15">
        <v>80</v>
      </c>
      <c r="J163" s="15">
        <v>27</v>
      </c>
      <c r="K163" s="16" t="s">
        <v>53</v>
      </c>
      <c r="L163" s="21">
        <v>84</v>
      </c>
      <c r="M163" s="21">
        <v>29</v>
      </c>
      <c r="N163" s="21">
        <v>91</v>
      </c>
      <c r="O163" s="15">
        <v>77</v>
      </c>
      <c r="P163" s="15">
        <v>83</v>
      </c>
      <c r="Q163" s="15">
        <v>72</v>
      </c>
      <c r="R163" s="15">
        <v>69</v>
      </c>
      <c r="S163" s="15">
        <v>86</v>
      </c>
      <c r="T163" s="15">
        <v>87</v>
      </c>
      <c r="U163" s="15">
        <v>66</v>
      </c>
      <c r="V163" s="15">
        <v>66</v>
      </c>
      <c r="W163" s="15">
        <v>82</v>
      </c>
      <c r="X163" s="15">
        <v>78</v>
      </c>
      <c r="Y163" s="15">
        <v>65</v>
      </c>
      <c r="Z163" s="15">
        <v>63</v>
      </c>
      <c r="AA163" s="15">
        <v>92</v>
      </c>
      <c r="AB163" s="15">
        <v>66</v>
      </c>
      <c r="AC163" s="15">
        <v>79</v>
      </c>
      <c r="AD163" s="15">
        <v>72</v>
      </c>
      <c r="AE163" s="15">
        <v>84</v>
      </c>
      <c r="AF163" s="15">
        <v>73</v>
      </c>
      <c r="AG163" s="15">
        <v>74</v>
      </c>
      <c r="AH163" s="15">
        <v>92</v>
      </c>
      <c r="AI163" s="15">
        <v>40</v>
      </c>
      <c r="AJ163" s="15">
        <v>40</v>
      </c>
      <c r="AK163" s="15">
        <v>40</v>
      </c>
      <c r="AL163" s="15">
        <v>40</v>
      </c>
      <c r="AM163" s="15">
        <v>40</v>
      </c>
      <c r="AN163" s="15">
        <v>1</v>
      </c>
      <c r="AO163" s="15">
        <v>2</v>
      </c>
      <c r="AP163" s="15">
        <v>4</v>
      </c>
      <c r="AQ163" s="15">
        <v>2</v>
      </c>
      <c r="AR163" t="s">
        <v>1436</v>
      </c>
    </row>
    <row r="164" spans="1:44" x14ac:dyDescent="0.25">
      <c r="A164" s="19">
        <v>163</v>
      </c>
      <c r="B164" s="19" t="s">
        <v>175</v>
      </c>
      <c r="C164" s="20" t="s">
        <v>2049</v>
      </c>
      <c r="D164" s="22">
        <f>VLOOKUP(AR:AR,球员!A:F,6,FALSE)</f>
        <v>2</v>
      </c>
      <c r="E164" s="16" t="s">
        <v>176</v>
      </c>
      <c r="F164" s="16" t="s">
        <v>153</v>
      </c>
      <c r="G164" s="16" t="s">
        <v>57</v>
      </c>
      <c r="H164" s="15">
        <v>181</v>
      </c>
      <c r="I164" s="15">
        <v>81</v>
      </c>
      <c r="J164" s="15">
        <v>31</v>
      </c>
      <c r="K164" s="16" t="s">
        <v>47</v>
      </c>
      <c r="L164" s="21">
        <v>84</v>
      </c>
      <c r="M164" s="21">
        <v>27</v>
      </c>
      <c r="N164" s="21">
        <v>90</v>
      </c>
      <c r="O164" s="15">
        <v>82</v>
      </c>
      <c r="P164" s="15">
        <v>81</v>
      </c>
      <c r="Q164" s="15">
        <v>80</v>
      </c>
      <c r="R164" s="15">
        <v>82</v>
      </c>
      <c r="S164" s="15">
        <v>82</v>
      </c>
      <c r="T164" s="15">
        <v>78</v>
      </c>
      <c r="U164" s="15">
        <v>76</v>
      </c>
      <c r="V164" s="15">
        <v>83</v>
      </c>
      <c r="W164" s="15">
        <v>72</v>
      </c>
      <c r="X164" s="15">
        <v>71</v>
      </c>
      <c r="Y164" s="15">
        <v>75</v>
      </c>
      <c r="Z164" s="15">
        <v>76</v>
      </c>
      <c r="AA164" s="15">
        <v>83</v>
      </c>
      <c r="AB164" s="15">
        <v>83</v>
      </c>
      <c r="AC164" s="15">
        <v>82</v>
      </c>
      <c r="AD164" s="15">
        <v>75</v>
      </c>
      <c r="AE164" s="15">
        <v>86</v>
      </c>
      <c r="AF164" s="15">
        <v>76</v>
      </c>
      <c r="AG164" s="15">
        <v>79</v>
      </c>
      <c r="AH164" s="15">
        <v>80</v>
      </c>
      <c r="AI164" s="15">
        <v>40</v>
      </c>
      <c r="AJ164" s="15">
        <v>40</v>
      </c>
      <c r="AK164" s="15">
        <v>40</v>
      </c>
      <c r="AL164" s="15">
        <v>40</v>
      </c>
      <c r="AM164" s="15">
        <v>40</v>
      </c>
      <c r="AN164" s="15">
        <v>3</v>
      </c>
      <c r="AO164" s="15">
        <v>3</v>
      </c>
      <c r="AP164" s="15">
        <v>6</v>
      </c>
      <c r="AQ164" s="15">
        <v>3</v>
      </c>
      <c r="AR164" t="s">
        <v>2073</v>
      </c>
    </row>
    <row r="165" spans="1:44" x14ac:dyDescent="0.25">
      <c r="A165" s="19">
        <v>164</v>
      </c>
      <c r="B165" s="19" t="s">
        <v>329</v>
      </c>
      <c r="C165" s="20" t="s">
        <v>62</v>
      </c>
      <c r="D165" s="22">
        <f>VLOOKUP(AR:AR,球员!A:F,6,FALSE)</f>
        <v>2</v>
      </c>
      <c r="E165" s="16" t="s">
        <v>59</v>
      </c>
      <c r="F165" s="16" t="s">
        <v>51</v>
      </c>
      <c r="G165" s="16" t="s">
        <v>80</v>
      </c>
      <c r="H165" s="15">
        <v>195</v>
      </c>
      <c r="I165" s="15">
        <v>94</v>
      </c>
      <c r="J165" s="15">
        <v>26</v>
      </c>
      <c r="K165" s="16" t="s">
        <v>47</v>
      </c>
      <c r="L165" s="21">
        <v>84</v>
      </c>
      <c r="M165" s="21">
        <v>30</v>
      </c>
      <c r="N165" s="21">
        <v>90</v>
      </c>
      <c r="O165" s="15">
        <v>40</v>
      </c>
      <c r="P165" s="15">
        <v>58</v>
      </c>
      <c r="Q165" s="15">
        <v>55</v>
      </c>
      <c r="R165" s="15">
        <v>50</v>
      </c>
      <c r="S165" s="15">
        <v>60</v>
      </c>
      <c r="T165" s="15">
        <v>64</v>
      </c>
      <c r="U165" s="15">
        <v>40</v>
      </c>
      <c r="V165" s="15">
        <v>70</v>
      </c>
      <c r="W165" s="15">
        <v>56</v>
      </c>
      <c r="X165" s="15">
        <v>62</v>
      </c>
      <c r="Y165" s="15">
        <v>63</v>
      </c>
      <c r="Z165" s="15">
        <v>65</v>
      </c>
      <c r="AA165" s="15">
        <v>83</v>
      </c>
      <c r="AB165" s="15">
        <v>88</v>
      </c>
      <c r="AC165" s="15">
        <v>85</v>
      </c>
      <c r="AD165" s="15">
        <v>70</v>
      </c>
      <c r="AE165" s="15">
        <v>65</v>
      </c>
      <c r="AF165" s="15">
        <v>56</v>
      </c>
      <c r="AG165" s="15">
        <v>55</v>
      </c>
      <c r="AH165" s="15">
        <v>58</v>
      </c>
      <c r="AI165" s="15">
        <v>90</v>
      </c>
      <c r="AJ165" s="15">
        <v>88</v>
      </c>
      <c r="AK165" s="15">
        <v>87</v>
      </c>
      <c r="AL165" s="15">
        <v>91</v>
      </c>
      <c r="AM165" s="15">
        <v>89</v>
      </c>
      <c r="AN165" s="15">
        <v>2</v>
      </c>
      <c r="AO165" s="15">
        <v>3</v>
      </c>
      <c r="AP165" s="15">
        <v>6</v>
      </c>
      <c r="AQ165" s="15">
        <v>3</v>
      </c>
      <c r="AR165" t="s">
        <v>1437</v>
      </c>
    </row>
    <row r="166" spans="1:44" x14ac:dyDescent="0.25">
      <c r="A166" s="19">
        <v>165</v>
      </c>
      <c r="B166" s="19" t="s">
        <v>421</v>
      </c>
      <c r="C166" s="20" t="s">
        <v>85</v>
      </c>
      <c r="D166" s="22">
        <f>VLOOKUP(AR:AR,球员!A:F,6,FALSE)</f>
        <v>2</v>
      </c>
      <c r="E166" s="16" t="s">
        <v>95</v>
      </c>
      <c r="F166" s="16" t="s">
        <v>64</v>
      </c>
      <c r="G166" s="16" t="s">
        <v>57</v>
      </c>
      <c r="H166" s="15">
        <v>172</v>
      </c>
      <c r="I166" s="15">
        <v>72</v>
      </c>
      <c r="J166" s="15">
        <v>27</v>
      </c>
      <c r="K166" s="16" t="s">
        <v>47</v>
      </c>
      <c r="L166" s="21">
        <v>84</v>
      </c>
      <c r="M166" s="21">
        <v>29</v>
      </c>
      <c r="N166" s="21">
        <v>91</v>
      </c>
      <c r="O166" s="15">
        <v>84</v>
      </c>
      <c r="P166" s="15">
        <v>81</v>
      </c>
      <c r="Q166" s="15">
        <v>86</v>
      </c>
      <c r="R166" s="15">
        <v>77</v>
      </c>
      <c r="S166" s="15">
        <v>75</v>
      </c>
      <c r="T166" s="15">
        <v>73</v>
      </c>
      <c r="U166" s="15">
        <v>82</v>
      </c>
      <c r="V166" s="15">
        <v>60</v>
      </c>
      <c r="W166" s="15">
        <v>74</v>
      </c>
      <c r="X166" s="15">
        <v>72</v>
      </c>
      <c r="Y166" s="15">
        <v>89</v>
      </c>
      <c r="Z166" s="15">
        <v>93</v>
      </c>
      <c r="AA166" s="15">
        <v>78</v>
      </c>
      <c r="AB166" s="15">
        <v>72</v>
      </c>
      <c r="AC166" s="15">
        <v>65</v>
      </c>
      <c r="AD166" s="15">
        <v>82</v>
      </c>
      <c r="AE166" s="15">
        <v>77</v>
      </c>
      <c r="AF166" s="15">
        <v>51</v>
      </c>
      <c r="AG166" s="15">
        <v>53</v>
      </c>
      <c r="AH166" s="15">
        <v>70</v>
      </c>
      <c r="AI166" s="15">
        <v>40</v>
      </c>
      <c r="AJ166" s="15">
        <v>40</v>
      </c>
      <c r="AK166" s="15">
        <v>40</v>
      </c>
      <c r="AL166" s="15">
        <v>40</v>
      </c>
      <c r="AM166" s="15">
        <v>40</v>
      </c>
      <c r="AN166" s="15">
        <v>2</v>
      </c>
      <c r="AO166" s="15">
        <v>3</v>
      </c>
      <c r="AP166" s="15">
        <v>6</v>
      </c>
      <c r="AQ166" s="15">
        <v>3</v>
      </c>
      <c r="AR166" t="s">
        <v>1438</v>
      </c>
    </row>
    <row r="167" spans="1:44" x14ac:dyDescent="0.25">
      <c r="A167" s="15">
        <v>166</v>
      </c>
      <c r="B167" s="15" t="s">
        <v>1976</v>
      </c>
      <c r="C167" s="16" t="s">
        <v>70</v>
      </c>
      <c r="D167" s="22" t="e">
        <f>VLOOKUP(AR:AR,球员!A:F,6,FALSE)</f>
        <v>#N/A</v>
      </c>
      <c r="E167" s="16" t="s">
        <v>79</v>
      </c>
      <c r="F167" s="16" t="s">
        <v>51</v>
      </c>
      <c r="G167" s="16" t="s">
        <v>65</v>
      </c>
      <c r="H167" s="15">
        <v>189</v>
      </c>
      <c r="I167" s="15">
        <v>85</v>
      </c>
      <c r="J167" s="15">
        <v>27</v>
      </c>
      <c r="K167" s="16" t="s">
        <v>47</v>
      </c>
      <c r="L167" s="21">
        <v>84</v>
      </c>
      <c r="M167" s="21">
        <v>29</v>
      </c>
      <c r="N167" s="21">
        <v>91</v>
      </c>
      <c r="O167" s="15">
        <v>86</v>
      </c>
      <c r="P167" s="15">
        <v>83</v>
      </c>
      <c r="Q167" s="15">
        <v>83</v>
      </c>
      <c r="R167" s="15">
        <v>79</v>
      </c>
      <c r="S167" s="15">
        <v>78</v>
      </c>
      <c r="T167" s="15">
        <v>73</v>
      </c>
      <c r="U167" s="15">
        <v>82</v>
      </c>
      <c r="V167" s="15">
        <v>87</v>
      </c>
      <c r="W167" s="15">
        <v>64</v>
      </c>
      <c r="X167" s="15">
        <v>78</v>
      </c>
      <c r="Y167" s="15">
        <v>86</v>
      </c>
      <c r="Z167" s="15">
        <v>79</v>
      </c>
      <c r="AA167" s="15">
        <v>81</v>
      </c>
      <c r="AB167" s="15">
        <v>82</v>
      </c>
      <c r="AC167" s="15">
        <v>80</v>
      </c>
      <c r="AD167" s="15">
        <v>70</v>
      </c>
      <c r="AE167" s="15">
        <v>75</v>
      </c>
      <c r="AF167" s="15">
        <v>47</v>
      </c>
      <c r="AG167" s="15">
        <v>45</v>
      </c>
      <c r="AH167" s="15">
        <v>60</v>
      </c>
      <c r="AI167" s="15">
        <v>40</v>
      </c>
      <c r="AJ167" s="15">
        <v>40</v>
      </c>
      <c r="AK167" s="15">
        <v>40</v>
      </c>
      <c r="AL167" s="15">
        <v>40</v>
      </c>
      <c r="AM167" s="15">
        <v>40</v>
      </c>
      <c r="AN167" s="15">
        <v>2</v>
      </c>
      <c r="AO167" s="15">
        <v>3</v>
      </c>
      <c r="AP167" s="15">
        <v>6</v>
      </c>
      <c r="AQ167" s="15">
        <v>1</v>
      </c>
      <c r="AR167" t="s">
        <v>1977</v>
      </c>
    </row>
    <row r="168" spans="1:44" x14ac:dyDescent="0.25">
      <c r="A168" s="19">
        <v>167</v>
      </c>
      <c r="B168" s="19" t="s">
        <v>429</v>
      </c>
      <c r="C168" s="20" t="s">
        <v>89</v>
      </c>
      <c r="D168" s="22">
        <f>VLOOKUP(AR:AR,球员!A:F,6,FALSE)</f>
        <v>2</v>
      </c>
      <c r="E168" s="16" t="s">
        <v>170</v>
      </c>
      <c r="F168" s="16" t="s">
        <v>45</v>
      </c>
      <c r="G168" s="16" t="s">
        <v>99</v>
      </c>
      <c r="H168" s="15">
        <v>192</v>
      </c>
      <c r="I168" s="15">
        <v>88</v>
      </c>
      <c r="J168" s="15">
        <v>31</v>
      </c>
      <c r="K168" s="16" t="s">
        <v>53</v>
      </c>
      <c r="L168" s="21">
        <v>84</v>
      </c>
      <c r="M168" s="21">
        <v>27</v>
      </c>
      <c r="N168" s="21">
        <v>90</v>
      </c>
      <c r="O168" s="15">
        <v>63</v>
      </c>
      <c r="P168" s="15">
        <v>74</v>
      </c>
      <c r="Q168" s="15">
        <v>66</v>
      </c>
      <c r="R168" s="15">
        <v>72</v>
      </c>
      <c r="S168" s="15">
        <v>75</v>
      </c>
      <c r="T168" s="15">
        <v>74</v>
      </c>
      <c r="U168" s="15">
        <v>60</v>
      </c>
      <c r="V168" s="15">
        <v>84</v>
      </c>
      <c r="W168" s="15">
        <v>65</v>
      </c>
      <c r="X168" s="15">
        <v>60</v>
      </c>
      <c r="Y168" s="15">
        <v>73</v>
      </c>
      <c r="Z168" s="15">
        <v>65</v>
      </c>
      <c r="AA168" s="15">
        <v>83</v>
      </c>
      <c r="AB168" s="15">
        <v>84</v>
      </c>
      <c r="AC168" s="15">
        <v>86</v>
      </c>
      <c r="AD168" s="15">
        <v>69</v>
      </c>
      <c r="AE168" s="15">
        <v>82</v>
      </c>
      <c r="AF168" s="15">
        <v>89</v>
      </c>
      <c r="AG168" s="15">
        <v>88</v>
      </c>
      <c r="AH168" s="15">
        <v>85</v>
      </c>
      <c r="AI168" s="15">
        <v>40</v>
      </c>
      <c r="AJ168" s="15">
        <v>40</v>
      </c>
      <c r="AK168" s="15">
        <v>40</v>
      </c>
      <c r="AL168" s="15">
        <v>40</v>
      </c>
      <c r="AM168" s="15">
        <v>40</v>
      </c>
      <c r="AN168" s="15">
        <v>2</v>
      </c>
      <c r="AO168" s="15">
        <v>3</v>
      </c>
      <c r="AP168" s="15">
        <v>8</v>
      </c>
      <c r="AQ168" s="15">
        <v>3</v>
      </c>
      <c r="AR168" t="s">
        <v>1439</v>
      </c>
    </row>
    <row r="169" spans="1:44" x14ac:dyDescent="0.25">
      <c r="A169" s="19">
        <v>168</v>
      </c>
      <c r="B169" s="19" t="s">
        <v>268</v>
      </c>
      <c r="C169" s="20" t="s">
        <v>2049</v>
      </c>
      <c r="D169" s="22">
        <f>VLOOKUP(AR:AR,球员!A:F,6,FALSE)</f>
        <v>2</v>
      </c>
      <c r="E169" s="16" t="s">
        <v>138</v>
      </c>
      <c r="F169" s="16" t="s">
        <v>45</v>
      </c>
      <c r="G169" s="16" t="s">
        <v>57</v>
      </c>
      <c r="H169" s="15">
        <v>175</v>
      </c>
      <c r="I169" s="15">
        <v>74</v>
      </c>
      <c r="J169" s="15">
        <v>28</v>
      </c>
      <c r="K169" s="16" t="s">
        <v>47</v>
      </c>
      <c r="L169" s="21">
        <v>84</v>
      </c>
      <c r="M169" s="21">
        <v>27</v>
      </c>
      <c r="N169" s="21">
        <v>90</v>
      </c>
      <c r="O169" s="15">
        <v>72</v>
      </c>
      <c r="P169" s="15">
        <v>82</v>
      </c>
      <c r="Q169" s="15">
        <v>82</v>
      </c>
      <c r="R169" s="15">
        <v>78</v>
      </c>
      <c r="S169" s="15">
        <v>83</v>
      </c>
      <c r="T169" s="15">
        <v>75</v>
      </c>
      <c r="U169" s="15">
        <v>73</v>
      </c>
      <c r="V169" s="15">
        <v>60</v>
      </c>
      <c r="W169" s="15">
        <v>59</v>
      </c>
      <c r="X169" s="15">
        <v>64</v>
      </c>
      <c r="Y169" s="15">
        <v>78</v>
      </c>
      <c r="Z169" s="15">
        <v>82</v>
      </c>
      <c r="AA169" s="15">
        <v>75</v>
      </c>
      <c r="AB169" s="15">
        <v>72</v>
      </c>
      <c r="AC169" s="15">
        <v>82</v>
      </c>
      <c r="AD169" s="15">
        <v>86</v>
      </c>
      <c r="AE169" s="15">
        <v>93</v>
      </c>
      <c r="AF169" s="15">
        <v>84</v>
      </c>
      <c r="AG169" s="15">
        <v>88</v>
      </c>
      <c r="AH169" s="15">
        <v>90</v>
      </c>
      <c r="AI169" s="15">
        <v>40</v>
      </c>
      <c r="AJ169" s="15">
        <v>40</v>
      </c>
      <c r="AK169" s="15">
        <v>40</v>
      </c>
      <c r="AL169" s="15">
        <v>40</v>
      </c>
      <c r="AM169" s="15">
        <v>40</v>
      </c>
      <c r="AN169" s="15">
        <v>2</v>
      </c>
      <c r="AO169" s="15">
        <v>2</v>
      </c>
      <c r="AP169" s="15">
        <v>8</v>
      </c>
      <c r="AQ169" s="15">
        <v>3</v>
      </c>
      <c r="AR169" t="s">
        <v>2074</v>
      </c>
    </row>
    <row r="170" spans="1:44" x14ac:dyDescent="0.25">
      <c r="A170" s="19">
        <v>169</v>
      </c>
      <c r="B170" s="19" t="s">
        <v>270</v>
      </c>
      <c r="C170" s="20" t="s">
        <v>82</v>
      </c>
      <c r="D170" s="22">
        <f>VLOOKUP(AR:AR,球员!A:F,6,FALSE)</f>
        <v>2</v>
      </c>
      <c r="E170" s="16" t="s">
        <v>55</v>
      </c>
      <c r="F170" s="16" t="s">
        <v>56</v>
      </c>
      <c r="G170" s="16" t="s">
        <v>68</v>
      </c>
      <c r="H170" s="15">
        <v>187</v>
      </c>
      <c r="I170" s="15">
        <v>76</v>
      </c>
      <c r="J170" s="15">
        <v>26</v>
      </c>
      <c r="K170" s="16" t="s">
        <v>47</v>
      </c>
      <c r="L170" s="21">
        <v>84</v>
      </c>
      <c r="M170" s="21">
        <v>30</v>
      </c>
      <c r="N170" s="21">
        <v>92</v>
      </c>
      <c r="O170" s="15">
        <v>77</v>
      </c>
      <c r="P170" s="15">
        <v>88</v>
      </c>
      <c r="Q170" s="15">
        <v>85</v>
      </c>
      <c r="R170" s="15">
        <v>84</v>
      </c>
      <c r="S170" s="15">
        <v>88</v>
      </c>
      <c r="T170" s="15">
        <v>85</v>
      </c>
      <c r="U170" s="15">
        <v>75</v>
      </c>
      <c r="V170" s="15">
        <v>67</v>
      </c>
      <c r="W170" s="15">
        <v>71</v>
      </c>
      <c r="X170" s="15">
        <v>83</v>
      </c>
      <c r="Y170" s="15">
        <v>80</v>
      </c>
      <c r="Z170" s="15">
        <v>87</v>
      </c>
      <c r="AA170" s="15">
        <v>84</v>
      </c>
      <c r="AB170" s="15">
        <v>63</v>
      </c>
      <c r="AC170" s="15">
        <v>69</v>
      </c>
      <c r="AD170" s="15">
        <v>73</v>
      </c>
      <c r="AE170" s="15">
        <v>77</v>
      </c>
      <c r="AF170" s="15">
        <v>54</v>
      </c>
      <c r="AG170" s="15">
        <v>57</v>
      </c>
      <c r="AH170" s="15">
        <v>62</v>
      </c>
      <c r="AI170" s="15">
        <v>40</v>
      </c>
      <c r="AJ170" s="15">
        <v>40</v>
      </c>
      <c r="AK170" s="15">
        <v>40</v>
      </c>
      <c r="AL170" s="15">
        <v>40</v>
      </c>
      <c r="AM170" s="15">
        <v>40</v>
      </c>
      <c r="AN170" s="15">
        <v>2</v>
      </c>
      <c r="AO170" s="15">
        <v>4</v>
      </c>
      <c r="AP170" s="15">
        <v>5</v>
      </c>
      <c r="AQ170" s="15">
        <v>1</v>
      </c>
      <c r="AR170" t="s">
        <v>1440</v>
      </c>
    </row>
    <row r="171" spans="1:44" x14ac:dyDescent="0.25">
      <c r="A171" s="15">
        <v>170</v>
      </c>
      <c r="B171" s="15" t="s">
        <v>338</v>
      </c>
      <c r="C171" s="16" t="s">
        <v>2049</v>
      </c>
      <c r="D171" s="22" t="e">
        <f>VLOOKUP(AR:AR,球员!A:F,6,FALSE)</f>
        <v>#N/A</v>
      </c>
      <c r="E171" s="16" t="s">
        <v>44</v>
      </c>
      <c r="F171" s="16" t="s">
        <v>45</v>
      </c>
      <c r="G171" s="16" t="s">
        <v>80</v>
      </c>
      <c r="H171" s="15">
        <v>189</v>
      </c>
      <c r="I171" s="15">
        <v>71</v>
      </c>
      <c r="J171" s="15">
        <v>24</v>
      </c>
      <c r="K171" s="16" t="s">
        <v>53</v>
      </c>
      <c r="L171" s="21">
        <v>84</v>
      </c>
      <c r="M171" s="21">
        <v>34</v>
      </c>
      <c r="N171" s="21">
        <v>92</v>
      </c>
      <c r="O171" s="15">
        <v>75</v>
      </c>
      <c r="P171" s="15">
        <v>85</v>
      </c>
      <c r="Q171" s="15">
        <v>82</v>
      </c>
      <c r="R171" s="15">
        <v>79</v>
      </c>
      <c r="S171" s="15">
        <v>81</v>
      </c>
      <c r="T171" s="15">
        <v>82</v>
      </c>
      <c r="U171" s="15">
        <v>72</v>
      </c>
      <c r="V171" s="15">
        <v>75</v>
      </c>
      <c r="W171" s="15">
        <v>66</v>
      </c>
      <c r="X171" s="15">
        <v>69</v>
      </c>
      <c r="Y171" s="15">
        <v>76</v>
      </c>
      <c r="Z171" s="15">
        <v>79</v>
      </c>
      <c r="AA171" s="15">
        <v>82</v>
      </c>
      <c r="AB171" s="15">
        <v>78</v>
      </c>
      <c r="AC171" s="15">
        <v>84</v>
      </c>
      <c r="AD171" s="15">
        <v>78</v>
      </c>
      <c r="AE171" s="15">
        <v>83</v>
      </c>
      <c r="AF171" s="15">
        <v>78</v>
      </c>
      <c r="AG171" s="15">
        <v>82</v>
      </c>
      <c r="AH171" s="15">
        <v>75</v>
      </c>
      <c r="AI171" s="15">
        <v>40</v>
      </c>
      <c r="AJ171" s="15">
        <v>40</v>
      </c>
      <c r="AK171" s="15">
        <v>40</v>
      </c>
      <c r="AL171" s="15">
        <v>40</v>
      </c>
      <c r="AM171" s="15">
        <v>40</v>
      </c>
      <c r="AN171" s="15">
        <v>1</v>
      </c>
      <c r="AO171" s="15">
        <v>2</v>
      </c>
      <c r="AP171" s="15">
        <v>5</v>
      </c>
      <c r="AQ171" s="15">
        <v>2</v>
      </c>
      <c r="AR171" t="s">
        <v>2075</v>
      </c>
    </row>
    <row r="172" spans="1:44" x14ac:dyDescent="0.25">
      <c r="A172" s="15">
        <v>171</v>
      </c>
      <c r="B172" s="15" t="s">
        <v>679</v>
      </c>
      <c r="C172" s="16" t="s">
        <v>70</v>
      </c>
      <c r="D172" s="22" t="e">
        <f>VLOOKUP(AR:AR,球员!A:F,6,FALSE)</f>
        <v>#N/A</v>
      </c>
      <c r="E172" s="16" t="s">
        <v>256</v>
      </c>
      <c r="F172" s="16" t="s">
        <v>45</v>
      </c>
      <c r="G172" s="16" t="s">
        <v>131</v>
      </c>
      <c r="H172" s="15">
        <v>189</v>
      </c>
      <c r="I172" s="15">
        <v>88</v>
      </c>
      <c r="J172" s="15">
        <v>28</v>
      </c>
      <c r="K172" s="16" t="s">
        <v>47</v>
      </c>
      <c r="L172" s="21">
        <v>84</v>
      </c>
      <c r="M172" s="21">
        <v>27</v>
      </c>
      <c r="N172" s="21">
        <v>91</v>
      </c>
      <c r="O172" s="15">
        <v>84</v>
      </c>
      <c r="P172" s="15">
        <v>82</v>
      </c>
      <c r="Q172" s="15">
        <v>78</v>
      </c>
      <c r="R172" s="15">
        <v>83</v>
      </c>
      <c r="S172" s="15">
        <v>70</v>
      </c>
      <c r="T172" s="15">
        <v>60</v>
      </c>
      <c r="U172" s="15">
        <v>86</v>
      </c>
      <c r="V172" s="15">
        <v>83</v>
      </c>
      <c r="W172" s="15">
        <v>66</v>
      </c>
      <c r="X172" s="15">
        <v>68</v>
      </c>
      <c r="Y172" s="15">
        <v>81</v>
      </c>
      <c r="Z172" s="15">
        <v>78</v>
      </c>
      <c r="AA172" s="15">
        <v>85</v>
      </c>
      <c r="AB172" s="15">
        <v>82</v>
      </c>
      <c r="AC172" s="15">
        <v>93</v>
      </c>
      <c r="AD172" s="15">
        <v>71</v>
      </c>
      <c r="AE172" s="15">
        <v>79</v>
      </c>
      <c r="AF172" s="15">
        <v>54</v>
      </c>
      <c r="AG172" s="15">
        <v>50</v>
      </c>
      <c r="AH172" s="15">
        <v>71</v>
      </c>
      <c r="AI172" s="15">
        <v>40</v>
      </c>
      <c r="AJ172" s="15">
        <v>40</v>
      </c>
      <c r="AK172" s="15">
        <v>40</v>
      </c>
      <c r="AL172" s="15">
        <v>40</v>
      </c>
      <c r="AM172" s="15">
        <v>40</v>
      </c>
      <c r="AN172" s="15">
        <v>2</v>
      </c>
      <c r="AO172" s="15">
        <v>2</v>
      </c>
      <c r="AP172" s="15">
        <v>6</v>
      </c>
      <c r="AQ172" s="15">
        <v>3</v>
      </c>
      <c r="AR172" t="s">
        <v>1441</v>
      </c>
    </row>
    <row r="173" spans="1:44" x14ac:dyDescent="0.25">
      <c r="A173" s="15">
        <v>172</v>
      </c>
      <c r="B173" s="15" t="s">
        <v>1442</v>
      </c>
      <c r="C173" s="16" t="s">
        <v>43</v>
      </c>
      <c r="D173" s="22" t="e">
        <f>VLOOKUP(AR:AR,球员!A:F,6,FALSE)</f>
        <v>#N/A</v>
      </c>
      <c r="E173" s="16" t="s">
        <v>1888</v>
      </c>
      <c r="F173" s="16" t="s">
        <v>273</v>
      </c>
      <c r="G173" s="16" t="s">
        <v>80</v>
      </c>
      <c r="H173" s="15">
        <v>178</v>
      </c>
      <c r="I173" s="15">
        <v>71</v>
      </c>
      <c r="J173" s="15">
        <v>23</v>
      </c>
      <c r="K173" s="16" t="s">
        <v>47</v>
      </c>
      <c r="L173" s="21">
        <v>84</v>
      </c>
      <c r="M173" s="21">
        <v>35</v>
      </c>
      <c r="N173" s="21">
        <v>92</v>
      </c>
      <c r="O173" s="15">
        <v>73</v>
      </c>
      <c r="P173" s="15">
        <v>84</v>
      </c>
      <c r="Q173" s="15">
        <v>88</v>
      </c>
      <c r="R173" s="15">
        <v>84</v>
      </c>
      <c r="S173" s="15">
        <v>75</v>
      </c>
      <c r="T173" s="15">
        <v>70</v>
      </c>
      <c r="U173" s="15">
        <v>78</v>
      </c>
      <c r="V173" s="15">
        <v>62</v>
      </c>
      <c r="W173" s="15">
        <v>70</v>
      </c>
      <c r="X173" s="15">
        <v>81</v>
      </c>
      <c r="Y173" s="15">
        <v>94</v>
      </c>
      <c r="Z173" s="15">
        <v>95</v>
      </c>
      <c r="AA173" s="15">
        <v>79</v>
      </c>
      <c r="AB173" s="15">
        <v>75</v>
      </c>
      <c r="AC173" s="15">
        <v>64</v>
      </c>
      <c r="AD173" s="15">
        <v>86</v>
      </c>
      <c r="AE173" s="15">
        <v>80</v>
      </c>
      <c r="AF173" s="15">
        <v>54</v>
      </c>
      <c r="AG173" s="15">
        <v>53</v>
      </c>
      <c r="AH173" s="15">
        <v>50</v>
      </c>
      <c r="AI173" s="15">
        <v>40</v>
      </c>
      <c r="AJ173" s="15">
        <v>40</v>
      </c>
      <c r="AK173" s="15">
        <v>40</v>
      </c>
      <c r="AL173" s="15">
        <v>40</v>
      </c>
      <c r="AM173" s="15">
        <v>40</v>
      </c>
      <c r="AN173" s="15">
        <v>3</v>
      </c>
      <c r="AO173" s="15">
        <v>3</v>
      </c>
      <c r="AP173" s="15">
        <v>5</v>
      </c>
      <c r="AQ173" s="15">
        <v>1</v>
      </c>
      <c r="AR173" t="s">
        <v>1443</v>
      </c>
    </row>
    <row r="174" spans="1:44" x14ac:dyDescent="0.25">
      <c r="A174" s="15">
        <v>173</v>
      </c>
      <c r="B174" s="15" t="s">
        <v>1444</v>
      </c>
      <c r="C174" s="16" t="s">
        <v>85</v>
      </c>
      <c r="D174" s="22" t="e">
        <f>VLOOKUP(AR:AR,球员!A:F,6,FALSE)</f>
        <v>#N/A</v>
      </c>
      <c r="E174" s="16" t="s">
        <v>1888</v>
      </c>
      <c r="F174" s="16" t="s">
        <v>273</v>
      </c>
      <c r="G174" s="16" t="s">
        <v>68</v>
      </c>
      <c r="H174" s="15">
        <v>175</v>
      </c>
      <c r="I174" s="15">
        <v>75</v>
      </c>
      <c r="J174" s="15">
        <v>24</v>
      </c>
      <c r="K174" s="16" t="s">
        <v>47</v>
      </c>
      <c r="L174" s="21">
        <v>84</v>
      </c>
      <c r="M174" s="21">
        <v>34</v>
      </c>
      <c r="N174" s="21">
        <v>92</v>
      </c>
      <c r="O174" s="15">
        <v>76</v>
      </c>
      <c r="P174" s="15">
        <v>85</v>
      </c>
      <c r="Q174" s="15">
        <v>86</v>
      </c>
      <c r="R174" s="15">
        <v>87</v>
      </c>
      <c r="S174" s="15">
        <v>79</v>
      </c>
      <c r="T174" s="15">
        <v>73</v>
      </c>
      <c r="U174" s="15">
        <v>74</v>
      </c>
      <c r="V174" s="15">
        <v>67</v>
      </c>
      <c r="W174" s="15">
        <v>70</v>
      </c>
      <c r="X174" s="15">
        <v>80</v>
      </c>
      <c r="Y174" s="15">
        <v>85</v>
      </c>
      <c r="Z174" s="15">
        <v>93</v>
      </c>
      <c r="AA174" s="15">
        <v>79</v>
      </c>
      <c r="AB174" s="15">
        <v>74</v>
      </c>
      <c r="AC174" s="15">
        <v>76</v>
      </c>
      <c r="AD174" s="15">
        <v>87</v>
      </c>
      <c r="AE174" s="15">
        <v>80</v>
      </c>
      <c r="AF174" s="15">
        <v>52</v>
      </c>
      <c r="AG174" s="15">
        <v>56</v>
      </c>
      <c r="AH174" s="15">
        <v>59</v>
      </c>
      <c r="AI174" s="15">
        <v>40</v>
      </c>
      <c r="AJ174" s="15">
        <v>40</v>
      </c>
      <c r="AK174" s="15">
        <v>40</v>
      </c>
      <c r="AL174" s="15">
        <v>40</v>
      </c>
      <c r="AM174" s="15">
        <v>40</v>
      </c>
      <c r="AN174" s="15">
        <v>2</v>
      </c>
      <c r="AO174" s="15">
        <v>2</v>
      </c>
      <c r="AP174" s="15">
        <v>6</v>
      </c>
      <c r="AQ174" s="15">
        <v>2</v>
      </c>
      <c r="AR174" t="s">
        <v>1445</v>
      </c>
    </row>
    <row r="175" spans="1:44" x14ac:dyDescent="0.25">
      <c r="A175" s="19">
        <v>174</v>
      </c>
      <c r="B175" s="19" t="s">
        <v>348</v>
      </c>
      <c r="C175" s="20" t="s">
        <v>43</v>
      </c>
      <c r="D175" s="22">
        <f>VLOOKUP(AR:AR,球员!A:F,6,FALSE)</f>
        <v>2</v>
      </c>
      <c r="E175" s="16" t="s">
        <v>67</v>
      </c>
      <c r="F175" s="16" t="s">
        <v>67</v>
      </c>
      <c r="G175" s="16" t="s">
        <v>68</v>
      </c>
      <c r="H175" s="15">
        <v>185</v>
      </c>
      <c r="I175" s="15">
        <v>82</v>
      </c>
      <c r="J175" s="15">
        <v>23</v>
      </c>
      <c r="K175" s="16" t="s">
        <v>47</v>
      </c>
      <c r="L175" s="21">
        <v>84</v>
      </c>
      <c r="M175" s="21">
        <v>35</v>
      </c>
      <c r="N175" s="21">
        <v>92</v>
      </c>
      <c r="O175" s="15">
        <v>81</v>
      </c>
      <c r="P175" s="15">
        <v>86</v>
      </c>
      <c r="Q175" s="15">
        <v>87</v>
      </c>
      <c r="R175" s="15">
        <v>84</v>
      </c>
      <c r="S175" s="15">
        <v>82</v>
      </c>
      <c r="T175" s="15">
        <v>77</v>
      </c>
      <c r="U175" s="15">
        <v>77</v>
      </c>
      <c r="V175" s="15">
        <v>64</v>
      </c>
      <c r="W175" s="15">
        <v>76</v>
      </c>
      <c r="X175" s="15">
        <v>75</v>
      </c>
      <c r="Y175" s="15">
        <v>87</v>
      </c>
      <c r="Z175" s="15">
        <v>84</v>
      </c>
      <c r="AA175" s="15">
        <v>81</v>
      </c>
      <c r="AB175" s="15">
        <v>69</v>
      </c>
      <c r="AC175" s="15">
        <v>74</v>
      </c>
      <c r="AD175" s="15">
        <v>79</v>
      </c>
      <c r="AE175" s="15">
        <v>74</v>
      </c>
      <c r="AF175" s="15">
        <v>55</v>
      </c>
      <c r="AG175" s="15">
        <v>54</v>
      </c>
      <c r="AH175" s="15">
        <v>49</v>
      </c>
      <c r="AI175" s="15">
        <v>40</v>
      </c>
      <c r="AJ175" s="15">
        <v>40</v>
      </c>
      <c r="AK175" s="15">
        <v>40</v>
      </c>
      <c r="AL175" s="15">
        <v>40</v>
      </c>
      <c r="AM175" s="15">
        <v>40</v>
      </c>
      <c r="AN175" s="15">
        <v>3</v>
      </c>
      <c r="AO175" s="15">
        <v>3</v>
      </c>
      <c r="AP175" s="15">
        <v>6</v>
      </c>
      <c r="AQ175" s="15">
        <v>3</v>
      </c>
      <c r="AR175" t="s">
        <v>1446</v>
      </c>
    </row>
    <row r="176" spans="1:44" x14ac:dyDescent="0.25">
      <c r="A176" s="15">
        <v>175</v>
      </c>
      <c r="B176" s="15" t="s">
        <v>349</v>
      </c>
      <c r="C176" s="23" t="s">
        <v>89</v>
      </c>
      <c r="D176" s="22" t="e">
        <f>VLOOKUP(AR:AR,球员!A:F,6,FALSE)</f>
        <v>#N/A</v>
      </c>
      <c r="E176" s="16" t="s">
        <v>67</v>
      </c>
      <c r="F176" s="16" t="s">
        <v>67</v>
      </c>
      <c r="G176" s="16" t="s">
        <v>68</v>
      </c>
      <c r="H176" s="15">
        <v>188</v>
      </c>
      <c r="I176" s="15">
        <v>83</v>
      </c>
      <c r="J176" s="15">
        <v>25</v>
      </c>
      <c r="K176" s="16" t="s">
        <v>47</v>
      </c>
      <c r="L176" s="21">
        <v>84</v>
      </c>
      <c r="M176" s="21">
        <v>33</v>
      </c>
      <c r="N176" s="21">
        <v>91</v>
      </c>
      <c r="O176" s="15">
        <v>67</v>
      </c>
      <c r="P176" s="15">
        <v>81</v>
      </c>
      <c r="Q176" s="15">
        <v>72</v>
      </c>
      <c r="R176" s="15">
        <v>70</v>
      </c>
      <c r="S176" s="15">
        <v>85</v>
      </c>
      <c r="T176" s="15">
        <v>83</v>
      </c>
      <c r="U176" s="15">
        <v>69</v>
      </c>
      <c r="V176" s="15">
        <v>85</v>
      </c>
      <c r="W176" s="15">
        <v>60</v>
      </c>
      <c r="X176" s="15">
        <v>76</v>
      </c>
      <c r="Y176" s="15">
        <v>77</v>
      </c>
      <c r="Z176" s="15">
        <v>74</v>
      </c>
      <c r="AA176" s="15">
        <v>75</v>
      </c>
      <c r="AB176" s="15">
        <v>78</v>
      </c>
      <c r="AC176" s="15">
        <v>80</v>
      </c>
      <c r="AD176" s="15">
        <v>75</v>
      </c>
      <c r="AE176" s="15">
        <v>85</v>
      </c>
      <c r="AF176" s="15">
        <v>89</v>
      </c>
      <c r="AG176" s="15">
        <v>83</v>
      </c>
      <c r="AH176" s="15">
        <v>79</v>
      </c>
      <c r="AI176" s="15">
        <v>40</v>
      </c>
      <c r="AJ176" s="15">
        <v>40</v>
      </c>
      <c r="AK176" s="15">
        <v>40</v>
      </c>
      <c r="AL176" s="15">
        <v>40</v>
      </c>
      <c r="AM176" s="15">
        <v>40</v>
      </c>
      <c r="AN176" s="15">
        <v>2</v>
      </c>
      <c r="AO176" s="15">
        <v>3</v>
      </c>
      <c r="AP176" s="15">
        <v>7</v>
      </c>
      <c r="AQ176" s="15">
        <v>2</v>
      </c>
      <c r="AR176" t="s">
        <v>1447</v>
      </c>
    </row>
    <row r="177" spans="1:44" x14ac:dyDescent="0.25">
      <c r="A177" s="15">
        <v>176</v>
      </c>
      <c r="B177" s="15" t="s">
        <v>352</v>
      </c>
      <c r="C177" s="16" t="s">
        <v>82</v>
      </c>
      <c r="D177" s="22" t="e">
        <f>VLOOKUP(AR:AR,球员!A:F,6,FALSE)</f>
        <v>#N/A</v>
      </c>
      <c r="E177" s="16" t="s">
        <v>176</v>
      </c>
      <c r="F177" s="16" t="s">
        <v>153</v>
      </c>
      <c r="G177" s="16" t="s">
        <v>57</v>
      </c>
      <c r="H177" s="15">
        <v>191</v>
      </c>
      <c r="I177" s="15">
        <v>80</v>
      </c>
      <c r="J177" s="15">
        <v>25</v>
      </c>
      <c r="K177" s="16" t="s">
        <v>53</v>
      </c>
      <c r="L177" s="21">
        <v>84</v>
      </c>
      <c r="M177" s="21">
        <v>33</v>
      </c>
      <c r="N177" s="21">
        <v>91</v>
      </c>
      <c r="O177" s="15">
        <v>77</v>
      </c>
      <c r="P177" s="15">
        <v>83</v>
      </c>
      <c r="Q177" s="15">
        <v>82</v>
      </c>
      <c r="R177" s="15">
        <v>82</v>
      </c>
      <c r="S177" s="15">
        <v>82</v>
      </c>
      <c r="T177" s="15">
        <v>84</v>
      </c>
      <c r="U177" s="15">
        <v>83</v>
      </c>
      <c r="V177" s="15">
        <v>87</v>
      </c>
      <c r="W177" s="15">
        <v>90</v>
      </c>
      <c r="X177" s="15">
        <v>90</v>
      </c>
      <c r="Y177" s="15">
        <v>74</v>
      </c>
      <c r="Z177" s="15">
        <v>77</v>
      </c>
      <c r="AA177" s="15">
        <v>86</v>
      </c>
      <c r="AB177" s="15">
        <v>78</v>
      </c>
      <c r="AC177" s="15">
        <v>72</v>
      </c>
      <c r="AD177" s="15">
        <v>77</v>
      </c>
      <c r="AE177" s="15">
        <v>85</v>
      </c>
      <c r="AF177" s="15">
        <v>50</v>
      </c>
      <c r="AG177" s="15">
        <v>50</v>
      </c>
      <c r="AH177" s="15">
        <v>60</v>
      </c>
      <c r="AI177" s="15">
        <v>40</v>
      </c>
      <c r="AJ177" s="15">
        <v>40</v>
      </c>
      <c r="AK177" s="15">
        <v>40</v>
      </c>
      <c r="AL177" s="15">
        <v>40</v>
      </c>
      <c r="AM177" s="15">
        <v>40</v>
      </c>
      <c r="AN177" s="15">
        <v>2</v>
      </c>
      <c r="AO177" s="15">
        <v>1</v>
      </c>
      <c r="AP177" s="15">
        <v>7</v>
      </c>
      <c r="AQ177" s="15">
        <v>3</v>
      </c>
      <c r="AR177" t="s">
        <v>1448</v>
      </c>
    </row>
    <row r="178" spans="1:44" x14ac:dyDescent="0.25">
      <c r="A178" s="19">
        <v>177</v>
      </c>
      <c r="B178" s="19" t="s">
        <v>286</v>
      </c>
      <c r="C178" s="20" t="s">
        <v>85</v>
      </c>
      <c r="D178" s="22">
        <f>VLOOKUP(AR:AR,球员!A:F,6,FALSE)</f>
        <v>2</v>
      </c>
      <c r="E178" s="16" t="s">
        <v>44</v>
      </c>
      <c r="F178" s="16" t="s">
        <v>45</v>
      </c>
      <c r="G178" s="16" t="s">
        <v>99</v>
      </c>
      <c r="H178" s="15">
        <v>185</v>
      </c>
      <c r="I178" s="15">
        <v>77</v>
      </c>
      <c r="J178" s="15">
        <v>25</v>
      </c>
      <c r="K178" s="16" t="s">
        <v>53</v>
      </c>
      <c r="L178" s="21">
        <v>84</v>
      </c>
      <c r="M178" s="21">
        <v>33</v>
      </c>
      <c r="N178" s="21">
        <v>92</v>
      </c>
      <c r="O178" s="15">
        <v>79</v>
      </c>
      <c r="P178" s="15">
        <v>85</v>
      </c>
      <c r="Q178" s="15">
        <v>86</v>
      </c>
      <c r="R178" s="15">
        <v>85</v>
      </c>
      <c r="S178" s="15">
        <v>80</v>
      </c>
      <c r="T178" s="15">
        <v>77</v>
      </c>
      <c r="U178" s="15">
        <v>76</v>
      </c>
      <c r="V178" s="15">
        <v>65</v>
      </c>
      <c r="W178" s="15">
        <v>81</v>
      </c>
      <c r="X178" s="15">
        <v>83</v>
      </c>
      <c r="Y178" s="15">
        <v>83</v>
      </c>
      <c r="Z178" s="15">
        <v>86</v>
      </c>
      <c r="AA178" s="15">
        <v>83</v>
      </c>
      <c r="AB178" s="15">
        <v>67</v>
      </c>
      <c r="AC178" s="15">
        <v>77</v>
      </c>
      <c r="AD178" s="15">
        <v>82</v>
      </c>
      <c r="AE178" s="15">
        <v>82</v>
      </c>
      <c r="AF178" s="15">
        <v>52</v>
      </c>
      <c r="AG178" s="15">
        <v>54</v>
      </c>
      <c r="AH178" s="15">
        <v>69</v>
      </c>
      <c r="AI178" s="15">
        <v>40</v>
      </c>
      <c r="AJ178" s="15">
        <v>40</v>
      </c>
      <c r="AK178" s="15">
        <v>40</v>
      </c>
      <c r="AL178" s="15">
        <v>40</v>
      </c>
      <c r="AM178" s="15">
        <v>40</v>
      </c>
      <c r="AN178" s="15">
        <v>2</v>
      </c>
      <c r="AO178" s="15">
        <v>3</v>
      </c>
      <c r="AP178" s="15">
        <v>5</v>
      </c>
      <c r="AQ178" s="15">
        <v>2</v>
      </c>
      <c r="AR178" t="s">
        <v>1449</v>
      </c>
    </row>
    <row r="179" spans="1:44" x14ac:dyDescent="0.25">
      <c r="A179" s="19">
        <v>178</v>
      </c>
      <c r="B179" s="19" t="s">
        <v>464</v>
      </c>
      <c r="C179" s="20" t="s">
        <v>70</v>
      </c>
      <c r="D179" s="22">
        <f>VLOOKUP(AR:AR,球员!A:F,6,FALSE)</f>
        <v>2</v>
      </c>
      <c r="E179" s="16" t="s">
        <v>465</v>
      </c>
      <c r="F179" s="16" t="s">
        <v>45</v>
      </c>
      <c r="G179" s="16" t="s">
        <v>99</v>
      </c>
      <c r="H179" s="15">
        <v>181</v>
      </c>
      <c r="I179" s="15">
        <v>72</v>
      </c>
      <c r="J179" s="15">
        <v>26</v>
      </c>
      <c r="K179" s="16" t="s">
        <v>47</v>
      </c>
      <c r="L179" s="21">
        <v>84</v>
      </c>
      <c r="M179" s="21">
        <v>30</v>
      </c>
      <c r="N179" s="21">
        <v>91</v>
      </c>
      <c r="O179" s="15">
        <v>85</v>
      </c>
      <c r="P179" s="15">
        <v>78</v>
      </c>
      <c r="Q179" s="15">
        <v>76</v>
      </c>
      <c r="R179" s="15">
        <v>78</v>
      </c>
      <c r="S179" s="15">
        <v>72</v>
      </c>
      <c r="T179" s="15">
        <v>66</v>
      </c>
      <c r="U179" s="15">
        <v>84</v>
      </c>
      <c r="V179" s="15">
        <v>84</v>
      </c>
      <c r="W179" s="15">
        <v>72</v>
      </c>
      <c r="X179" s="15">
        <v>66</v>
      </c>
      <c r="Y179" s="15">
        <v>82</v>
      </c>
      <c r="Z179" s="15">
        <v>79</v>
      </c>
      <c r="AA179" s="15">
        <v>86</v>
      </c>
      <c r="AB179" s="15">
        <v>86</v>
      </c>
      <c r="AC179" s="15">
        <v>82</v>
      </c>
      <c r="AD179" s="15">
        <v>77</v>
      </c>
      <c r="AE179" s="15">
        <v>85</v>
      </c>
      <c r="AF179" s="15">
        <v>59</v>
      </c>
      <c r="AG179" s="15">
        <v>54</v>
      </c>
      <c r="AH179" s="15">
        <v>74</v>
      </c>
      <c r="AI179" s="15">
        <v>40</v>
      </c>
      <c r="AJ179" s="15">
        <v>40</v>
      </c>
      <c r="AK179" s="15">
        <v>40</v>
      </c>
      <c r="AL179" s="15">
        <v>40</v>
      </c>
      <c r="AM179" s="15">
        <v>40</v>
      </c>
      <c r="AN179" s="15">
        <v>3</v>
      </c>
      <c r="AO179" s="15">
        <v>3</v>
      </c>
      <c r="AP179" s="15">
        <v>5</v>
      </c>
      <c r="AQ179" s="15">
        <v>2</v>
      </c>
      <c r="AR179" t="s">
        <v>1450</v>
      </c>
    </row>
    <row r="180" spans="1:44" x14ac:dyDescent="0.25">
      <c r="A180" s="19">
        <v>179</v>
      </c>
      <c r="B180" s="19" t="s">
        <v>357</v>
      </c>
      <c r="C180" s="20" t="s">
        <v>43</v>
      </c>
      <c r="D180" s="22">
        <f>VLOOKUP(AR:AR,球员!A:F,6,FALSE)</f>
        <v>2</v>
      </c>
      <c r="E180" s="16" t="s">
        <v>79</v>
      </c>
      <c r="F180" s="16" t="s">
        <v>51</v>
      </c>
      <c r="G180" s="16" t="s">
        <v>80</v>
      </c>
      <c r="H180" s="15">
        <v>171</v>
      </c>
      <c r="I180" s="15">
        <v>62</v>
      </c>
      <c r="J180" s="15">
        <v>24</v>
      </c>
      <c r="K180" s="16" t="s">
        <v>53</v>
      </c>
      <c r="L180" s="21">
        <v>84</v>
      </c>
      <c r="M180" s="21">
        <v>34</v>
      </c>
      <c r="N180" s="21">
        <v>91</v>
      </c>
      <c r="O180" s="15">
        <v>77</v>
      </c>
      <c r="P180" s="15">
        <v>84</v>
      </c>
      <c r="Q180" s="15">
        <v>84</v>
      </c>
      <c r="R180" s="15">
        <v>86</v>
      </c>
      <c r="S180" s="15">
        <v>83</v>
      </c>
      <c r="T180" s="15">
        <v>76</v>
      </c>
      <c r="U180" s="15">
        <v>73</v>
      </c>
      <c r="V180" s="15">
        <v>64</v>
      </c>
      <c r="W180" s="15">
        <v>80</v>
      </c>
      <c r="X180" s="15">
        <v>80</v>
      </c>
      <c r="Y180" s="15">
        <v>85</v>
      </c>
      <c r="Z180" s="15">
        <v>89</v>
      </c>
      <c r="AA180" s="15">
        <v>80</v>
      </c>
      <c r="AB180" s="15">
        <v>72</v>
      </c>
      <c r="AC180" s="15">
        <v>68</v>
      </c>
      <c r="AD180" s="15">
        <v>86</v>
      </c>
      <c r="AE180" s="15">
        <v>79</v>
      </c>
      <c r="AF180" s="15">
        <v>62</v>
      </c>
      <c r="AG180" s="15">
        <v>62</v>
      </c>
      <c r="AH180" s="15">
        <v>64</v>
      </c>
      <c r="AI180" s="15">
        <v>40</v>
      </c>
      <c r="AJ180" s="15">
        <v>40</v>
      </c>
      <c r="AK180" s="15">
        <v>40</v>
      </c>
      <c r="AL180" s="15">
        <v>40</v>
      </c>
      <c r="AM180" s="15">
        <v>40</v>
      </c>
      <c r="AN180" s="15">
        <v>1</v>
      </c>
      <c r="AO180" s="15">
        <v>1</v>
      </c>
      <c r="AP180" s="15">
        <v>5</v>
      </c>
      <c r="AQ180" s="15">
        <v>1</v>
      </c>
      <c r="AR180" t="s">
        <v>1451</v>
      </c>
    </row>
    <row r="181" spans="1:44" x14ac:dyDescent="0.25">
      <c r="A181" s="19">
        <v>180</v>
      </c>
      <c r="B181" s="19" t="s">
        <v>287</v>
      </c>
      <c r="C181" s="20" t="s">
        <v>122</v>
      </c>
      <c r="D181" s="22">
        <f>VLOOKUP(AR:AR,球员!A:F,6,FALSE)</f>
        <v>2</v>
      </c>
      <c r="E181" s="16" t="s">
        <v>79</v>
      </c>
      <c r="F181" s="16" t="s">
        <v>51</v>
      </c>
      <c r="G181" s="16" t="s">
        <v>288</v>
      </c>
      <c r="H181" s="15">
        <v>185</v>
      </c>
      <c r="I181" s="15">
        <v>78</v>
      </c>
      <c r="J181" s="15">
        <v>26</v>
      </c>
      <c r="K181" s="16" t="s">
        <v>47</v>
      </c>
      <c r="L181" s="21">
        <v>84</v>
      </c>
      <c r="M181" s="21">
        <v>30</v>
      </c>
      <c r="N181" s="21">
        <v>91</v>
      </c>
      <c r="O181" s="15">
        <v>77</v>
      </c>
      <c r="P181" s="15">
        <v>87</v>
      </c>
      <c r="Q181" s="15">
        <v>77</v>
      </c>
      <c r="R181" s="15">
        <v>76</v>
      </c>
      <c r="S181" s="15">
        <v>83</v>
      </c>
      <c r="T181" s="15">
        <v>76</v>
      </c>
      <c r="U181" s="15">
        <v>71</v>
      </c>
      <c r="V181" s="15">
        <v>72</v>
      </c>
      <c r="W181" s="15">
        <v>61</v>
      </c>
      <c r="X181" s="15">
        <v>59</v>
      </c>
      <c r="Y181" s="15">
        <v>76</v>
      </c>
      <c r="Z181" s="15">
        <v>77</v>
      </c>
      <c r="AA181" s="15">
        <v>82</v>
      </c>
      <c r="AB181" s="15">
        <v>82</v>
      </c>
      <c r="AC181" s="15">
        <v>82</v>
      </c>
      <c r="AD181" s="15">
        <v>67</v>
      </c>
      <c r="AE181" s="15">
        <v>87</v>
      </c>
      <c r="AF181" s="15">
        <v>82</v>
      </c>
      <c r="AG181" s="15">
        <v>87</v>
      </c>
      <c r="AH181" s="15">
        <v>82</v>
      </c>
      <c r="AI181" s="15">
        <v>40</v>
      </c>
      <c r="AJ181" s="15">
        <v>40</v>
      </c>
      <c r="AK181" s="15">
        <v>40</v>
      </c>
      <c r="AL181" s="15">
        <v>40</v>
      </c>
      <c r="AM181" s="15">
        <v>40</v>
      </c>
      <c r="AN181" s="15">
        <v>3</v>
      </c>
      <c r="AO181" s="15">
        <v>3</v>
      </c>
      <c r="AP181" s="15">
        <v>6</v>
      </c>
      <c r="AQ181" s="15">
        <v>2</v>
      </c>
      <c r="AR181" t="s">
        <v>1452</v>
      </c>
    </row>
    <row r="182" spans="1:44" x14ac:dyDescent="0.25">
      <c r="A182" s="19">
        <v>181</v>
      </c>
      <c r="B182" s="19" t="s">
        <v>289</v>
      </c>
      <c r="C182" s="20" t="s">
        <v>89</v>
      </c>
      <c r="D182" s="22">
        <f>VLOOKUP(AR:AR,球员!A:F,6,FALSE)</f>
        <v>2</v>
      </c>
      <c r="E182" s="16" t="s">
        <v>95</v>
      </c>
      <c r="F182" s="16" t="s">
        <v>64</v>
      </c>
      <c r="G182" s="16" t="s">
        <v>131</v>
      </c>
      <c r="H182" s="15">
        <v>187</v>
      </c>
      <c r="I182" s="15">
        <v>81</v>
      </c>
      <c r="J182" s="15">
        <v>23</v>
      </c>
      <c r="K182" s="16" t="s">
        <v>47</v>
      </c>
      <c r="L182" s="21">
        <v>84</v>
      </c>
      <c r="M182" s="21">
        <v>35</v>
      </c>
      <c r="N182" s="21">
        <v>92</v>
      </c>
      <c r="O182" s="15">
        <v>59</v>
      </c>
      <c r="P182" s="15">
        <v>73</v>
      </c>
      <c r="Q182" s="15">
        <v>65</v>
      </c>
      <c r="R182" s="15">
        <v>70</v>
      </c>
      <c r="S182" s="15">
        <v>75</v>
      </c>
      <c r="T182" s="15">
        <v>71</v>
      </c>
      <c r="U182" s="15">
        <v>60</v>
      </c>
      <c r="V182" s="15">
        <v>84</v>
      </c>
      <c r="W182" s="15">
        <v>57</v>
      </c>
      <c r="X182" s="15">
        <v>60</v>
      </c>
      <c r="Y182" s="15">
        <v>82</v>
      </c>
      <c r="Z182" s="15">
        <v>76</v>
      </c>
      <c r="AA182" s="15">
        <v>76</v>
      </c>
      <c r="AB182" s="15">
        <v>83</v>
      </c>
      <c r="AC182" s="15">
        <v>89</v>
      </c>
      <c r="AD182" s="15">
        <v>65</v>
      </c>
      <c r="AE182" s="15">
        <v>81</v>
      </c>
      <c r="AF182" s="15">
        <v>87</v>
      </c>
      <c r="AG182" s="15">
        <v>91</v>
      </c>
      <c r="AH182" s="15">
        <v>88</v>
      </c>
      <c r="AI182" s="15">
        <v>40</v>
      </c>
      <c r="AJ182" s="15">
        <v>40</v>
      </c>
      <c r="AK182" s="15">
        <v>40</v>
      </c>
      <c r="AL182" s="15">
        <v>40</v>
      </c>
      <c r="AM182" s="15">
        <v>40</v>
      </c>
      <c r="AN182" s="15">
        <v>2</v>
      </c>
      <c r="AO182" s="15">
        <v>3</v>
      </c>
      <c r="AP182" s="15">
        <v>5</v>
      </c>
      <c r="AQ182" s="15">
        <v>2</v>
      </c>
      <c r="AR182" t="s">
        <v>1453</v>
      </c>
    </row>
    <row r="183" spans="1:44" x14ac:dyDescent="0.25">
      <c r="A183" s="19">
        <v>182</v>
      </c>
      <c r="B183" s="19" t="s">
        <v>608</v>
      </c>
      <c r="C183" s="20" t="s">
        <v>89</v>
      </c>
      <c r="D183" s="22">
        <f>VLOOKUP(AR:AR,球员!A:F,6,FALSE)</f>
        <v>2</v>
      </c>
      <c r="E183" s="16" t="s">
        <v>1888</v>
      </c>
      <c r="F183" s="16" t="s">
        <v>273</v>
      </c>
      <c r="G183" s="16" t="s">
        <v>80</v>
      </c>
      <c r="H183" s="15">
        <v>186</v>
      </c>
      <c r="I183" s="15">
        <v>76</v>
      </c>
      <c r="J183" s="15">
        <v>23</v>
      </c>
      <c r="K183" s="16" t="s">
        <v>47</v>
      </c>
      <c r="L183" s="21">
        <v>84</v>
      </c>
      <c r="M183" s="21">
        <v>35</v>
      </c>
      <c r="N183" s="21">
        <v>92</v>
      </c>
      <c r="O183" s="15">
        <v>67</v>
      </c>
      <c r="P183" s="15">
        <v>78</v>
      </c>
      <c r="Q183" s="15">
        <v>73</v>
      </c>
      <c r="R183" s="15">
        <v>70</v>
      </c>
      <c r="S183" s="15">
        <v>80</v>
      </c>
      <c r="T183" s="15">
        <v>83</v>
      </c>
      <c r="U183" s="15">
        <v>66</v>
      </c>
      <c r="V183" s="15">
        <v>83</v>
      </c>
      <c r="W183" s="15">
        <v>67</v>
      </c>
      <c r="X183" s="15">
        <v>77</v>
      </c>
      <c r="Y183" s="15">
        <v>82</v>
      </c>
      <c r="Z183" s="15">
        <v>76</v>
      </c>
      <c r="AA183" s="15">
        <v>75</v>
      </c>
      <c r="AB183" s="15">
        <v>87</v>
      </c>
      <c r="AC183" s="15">
        <v>80</v>
      </c>
      <c r="AD183" s="15">
        <v>78</v>
      </c>
      <c r="AE183" s="15">
        <v>83</v>
      </c>
      <c r="AF183" s="15">
        <v>85</v>
      </c>
      <c r="AG183" s="15">
        <v>84</v>
      </c>
      <c r="AH183" s="15">
        <v>79</v>
      </c>
      <c r="AI183" s="15">
        <v>40</v>
      </c>
      <c r="AJ183" s="15">
        <v>40</v>
      </c>
      <c r="AK183" s="15">
        <v>40</v>
      </c>
      <c r="AL183" s="15">
        <v>40</v>
      </c>
      <c r="AM183" s="15">
        <v>40</v>
      </c>
      <c r="AN183" s="15">
        <v>2</v>
      </c>
      <c r="AO183" s="15">
        <v>2</v>
      </c>
      <c r="AP183" s="15">
        <v>5</v>
      </c>
      <c r="AQ183" s="15">
        <v>2</v>
      </c>
      <c r="AR183" t="s">
        <v>1454</v>
      </c>
    </row>
    <row r="184" spans="1:44" x14ac:dyDescent="0.25">
      <c r="A184" s="15">
        <v>183</v>
      </c>
      <c r="B184" s="15" t="s">
        <v>291</v>
      </c>
      <c r="C184" s="16" t="s">
        <v>82</v>
      </c>
      <c r="D184" s="22" t="e">
        <f>VLOOKUP(AR:AR,球员!A:F,6,FALSE)</f>
        <v>#N/A</v>
      </c>
      <c r="E184" s="16" t="s">
        <v>95</v>
      </c>
      <c r="F184" s="16" t="s">
        <v>64</v>
      </c>
      <c r="G184" s="16" t="s">
        <v>96</v>
      </c>
      <c r="H184" s="15">
        <v>188</v>
      </c>
      <c r="I184" s="15">
        <v>76</v>
      </c>
      <c r="J184" s="15">
        <v>23</v>
      </c>
      <c r="K184" s="16" t="s">
        <v>47</v>
      </c>
      <c r="L184" s="21">
        <v>84</v>
      </c>
      <c r="M184" s="21">
        <v>35</v>
      </c>
      <c r="N184" s="21">
        <v>92</v>
      </c>
      <c r="O184" s="15">
        <v>83</v>
      </c>
      <c r="P184" s="15">
        <v>85</v>
      </c>
      <c r="Q184" s="15">
        <v>83</v>
      </c>
      <c r="R184" s="15">
        <v>88</v>
      </c>
      <c r="S184" s="15">
        <v>84</v>
      </c>
      <c r="T184" s="15">
        <v>76</v>
      </c>
      <c r="U184" s="15">
        <v>78</v>
      </c>
      <c r="V184" s="15">
        <v>80</v>
      </c>
      <c r="W184" s="15">
        <v>69</v>
      </c>
      <c r="X184" s="15">
        <v>75</v>
      </c>
      <c r="Y184" s="15">
        <v>75</v>
      </c>
      <c r="Z184" s="15">
        <v>75</v>
      </c>
      <c r="AA184" s="15">
        <v>78</v>
      </c>
      <c r="AB184" s="15">
        <v>69</v>
      </c>
      <c r="AC184" s="15">
        <v>71</v>
      </c>
      <c r="AD184" s="15">
        <v>75</v>
      </c>
      <c r="AE184" s="15">
        <v>88</v>
      </c>
      <c r="AF184" s="15">
        <v>69</v>
      </c>
      <c r="AG184" s="15">
        <v>69</v>
      </c>
      <c r="AH184" s="15">
        <v>85</v>
      </c>
      <c r="AI184" s="15">
        <v>40</v>
      </c>
      <c r="AJ184" s="15">
        <v>40</v>
      </c>
      <c r="AK184" s="15">
        <v>40</v>
      </c>
      <c r="AL184" s="15">
        <v>40</v>
      </c>
      <c r="AM184" s="15">
        <v>40</v>
      </c>
      <c r="AN184" s="15">
        <v>2</v>
      </c>
      <c r="AO184" s="15">
        <v>2</v>
      </c>
      <c r="AP184" s="15">
        <v>5</v>
      </c>
      <c r="AQ184" s="15">
        <v>2</v>
      </c>
      <c r="AR184" t="s">
        <v>1455</v>
      </c>
    </row>
    <row r="185" spans="1:44" x14ac:dyDescent="0.25">
      <c r="A185" s="19">
        <v>184</v>
      </c>
      <c r="B185" s="19" t="s">
        <v>609</v>
      </c>
      <c r="C185" s="20" t="s">
        <v>2049</v>
      </c>
      <c r="D185" s="22">
        <f>VLOOKUP(AR:AR,球员!A:F,6,FALSE)</f>
        <v>2</v>
      </c>
      <c r="E185" s="16" t="s">
        <v>50</v>
      </c>
      <c r="F185" s="16" t="s">
        <v>51</v>
      </c>
      <c r="G185" s="16" t="s">
        <v>57</v>
      </c>
      <c r="H185" s="15">
        <v>171</v>
      </c>
      <c r="I185" s="15">
        <v>73</v>
      </c>
      <c r="J185" s="15">
        <v>23</v>
      </c>
      <c r="K185" s="16" t="s">
        <v>47</v>
      </c>
      <c r="L185" s="21">
        <v>84</v>
      </c>
      <c r="M185" s="21">
        <v>35</v>
      </c>
      <c r="N185" s="21">
        <v>91</v>
      </c>
      <c r="O185" s="15">
        <v>73</v>
      </c>
      <c r="P185" s="15">
        <v>85</v>
      </c>
      <c r="Q185" s="15">
        <v>83</v>
      </c>
      <c r="R185" s="15">
        <v>82</v>
      </c>
      <c r="S185" s="15">
        <v>87</v>
      </c>
      <c r="T185" s="15">
        <v>84</v>
      </c>
      <c r="U185" s="15">
        <v>71</v>
      </c>
      <c r="V185" s="15">
        <v>63</v>
      </c>
      <c r="W185" s="15">
        <v>69</v>
      </c>
      <c r="X185" s="15">
        <v>74</v>
      </c>
      <c r="Y185" s="15">
        <v>76</v>
      </c>
      <c r="Z185" s="15">
        <v>80</v>
      </c>
      <c r="AA185" s="15">
        <v>75</v>
      </c>
      <c r="AB185" s="15">
        <v>66</v>
      </c>
      <c r="AC185" s="15">
        <v>72</v>
      </c>
      <c r="AD185" s="15">
        <v>85</v>
      </c>
      <c r="AE185" s="15">
        <v>79</v>
      </c>
      <c r="AF185" s="15">
        <v>70</v>
      </c>
      <c r="AG185" s="15">
        <v>73</v>
      </c>
      <c r="AH185" s="15">
        <v>74</v>
      </c>
      <c r="AI185" s="15">
        <v>40</v>
      </c>
      <c r="AJ185" s="15">
        <v>40</v>
      </c>
      <c r="AK185" s="15">
        <v>40</v>
      </c>
      <c r="AL185" s="15">
        <v>40</v>
      </c>
      <c r="AM185" s="15">
        <v>40</v>
      </c>
      <c r="AN185" s="15">
        <v>2</v>
      </c>
      <c r="AO185" s="15">
        <v>3</v>
      </c>
      <c r="AP185" s="15">
        <v>5</v>
      </c>
      <c r="AQ185" s="15">
        <v>2</v>
      </c>
      <c r="AR185" t="s">
        <v>2076</v>
      </c>
    </row>
    <row r="186" spans="1:44" x14ac:dyDescent="0.25">
      <c r="A186" s="15">
        <v>185</v>
      </c>
      <c r="B186" s="15" t="s">
        <v>699</v>
      </c>
      <c r="C186" s="16" t="s">
        <v>85</v>
      </c>
      <c r="D186" s="22" t="e">
        <f>VLOOKUP(AR:AR,球员!A:F,6,FALSE)</f>
        <v>#N/A</v>
      </c>
      <c r="E186" s="16" t="s">
        <v>107</v>
      </c>
      <c r="F186" s="16" t="s">
        <v>64</v>
      </c>
      <c r="G186" s="16" t="s">
        <v>283</v>
      </c>
      <c r="H186" s="15">
        <v>183</v>
      </c>
      <c r="I186" s="15">
        <v>73</v>
      </c>
      <c r="J186" s="15">
        <v>24</v>
      </c>
      <c r="K186" s="16" t="s">
        <v>53</v>
      </c>
      <c r="L186" s="21">
        <v>84</v>
      </c>
      <c r="M186" s="21">
        <v>34</v>
      </c>
      <c r="N186" s="21">
        <v>92</v>
      </c>
      <c r="O186" s="15">
        <v>81</v>
      </c>
      <c r="P186" s="15">
        <v>84</v>
      </c>
      <c r="Q186" s="15">
        <v>88</v>
      </c>
      <c r="R186" s="15">
        <v>88</v>
      </c>
      <c r="S186" s="15">
        <v>76</v>
      </c>
      <c r="T186" s="15">
        <v>70</v>
      </c>
      <c r="U186" s="15">
        <v>82</v>
      </c>
      <c r="V186" s="15">
        <v>63</v>
      </c>
      <c r="W186" s="15">
        <v>71</v>
      </c>
      <c r="X186" s="15">
        <v>78</v>
      </c>
      <c r="Y186" s="15">
        <v>89</v>
      </c>
      <c r="Z186" s="15">
        <v>90</v>
      </c>
      <c r="AA186" s="15">
        <v>79</v>
      </c>
      <c r="AB186" s="15">
        <v>73</v>
      </c>
      <c r="AC186" s="15">
        <v>66</v>
      </c>
      <c r="AD186" s="15">
        <v>81</v>
      </c>
      <c r="AE186" s="15">
        <v>81</v>
      </c>
      <c r="AF186" s="15">
        <v>50</v>
      </c>
      <c r="AG186" s="15">
        <v>51</v>
      </c>
      <c r="AH186" s="15">
        <v>53</v>
      </c>
      <c r="AI186" s="15">
        <v>40</v>
      </c>
      <c r="AJ186" s="15">
        <v>40</v>
      </c>
      <c r="AK186" s="15">
        <v>40</v>
      </c>
      <c r="AL186" s="15">
        <v>40</v>
      </c>
      <c r="AM186" s="15">
        <v>40</v>
      </c>
      <c r="AN186" s="15">
        <v>2</v>
      </c>
      <c r="AO186" s="15">
        <v>2</v>
      </c>
      <c r="AP186" s="15">
        <v>6</v>
      </c>
      <c r="AQ186" s="15">
        <v>3</v>
      </c>
      <c r="AR186" t="s">
        <v>1456</v>
      </c>
    </row>
    <row r="187" spans="1:44" x14ac:dyDescent="0.25">
      <c r="A187" s="19">
        <v>186</v>
      </c>
      <c r="B187" s="19" t="s">
        <v>292</v>
      </c>
      <c r="C187" s="20" t="s">
        <v>122</v>
      </c>
      <c r="D187" s="22">
        <f>VLOOKUP(AR:AR,球员!A:F,6,FALSE)</f>
        <v>2</v>
      </c>
      <c r="E187" s="16" t="s">
        <v>107</v>
      </c>
      <c r="F187" s="16" t="s">
        <v>64</v>
      </c>
      <c r="G187" s="16" t="s">
        <v>71</v>
      </c>
      <c r="H187" s="15">
        <v>166</v>
      </c>
      <c r="I187" s="15">
        <v>65</v>
      </c>
      <c r="J187" s="15">
        <v>23</v>
      </c>
      <c r="K187" s="16" t="s">
        <v>47</v>
      </c>
      <c r="L187" s="21">
        <v>84</v>
      </c>
      <c r="M187" s="21">
        <v>35</v>
      </c>
      <c r="N187" s="21">
        <v>93</v>
      </c>
      <c r="O187" s="15">
        <v>66</v>
      </c>
      <c r="P187" s="15">
        <v>82</v>
      </c>
      <c r="Q187" s="15">
        <v>77</v>
      </c>
      <c r="R187" s="15">
        <v>85</v>
      </c>
      <c r="S187" s="15">
        <v>84</v>
      </c>
      <c r="T187" s="15">
        <v>78</v>
      </c>
      <c r="U187" s="15">
        <v>66</v>
      </c>
      <c r="V187" s="15">
        <v>60</v>
      </c>
      <c r="W187" s="15">
        <v>79</v>
      </c>
      <c r="X187" s="15">
        <v>70</v>
      </c>
      <c r="Y187" s="15">
        <v>76</v>
      </c>
      <c r="Z187" s="15">
        <v>81</v>
      </c>
      <c r="AA187" s="15">
        <v>81</v>
      </c>
      <c r="AB187" s="15">
        <v>71</v>
      </c>
      <c r="AC187" s="15">
        <v>67</v>
      </c>
      <c r="AD187" s="15">
        <v>90</v>
      </c>
      <c r="AE187" s="15">
        <v>86</v>
      </c>
      <c r="AF187" s="15">
        <v>86</v>
      </c>
      <c r="AG187" s="15">
        <v>86</v>
      </c>
      <c r="AH187" s="15">
        <v>87</v>
      </c>
      <c r="AI187" s="15">
        <v>40</v>
      </c>
      <c r="AJ187" s="15">
        <v>40</v>
      </c>
      <c r="AK187" s="15">
        <v>40</v>
      </c>
      <c r="AL187" s="15">
        <v>40</v>
      </c>
      <c r="AM187" s="15">
        <v>40</v>
      </c>
      <c r="AN187" s="15">
        <v>2</v>
      </c>
      <c r="AO187" s="15">
        <v>2</v>
      </c>
      <c r="AP187" s="15">
        <v>6</v>
      </c>
      <c r="AQ187" s="15">
        <v>3</v>
      </c>
      <c r="AR187" t="s">
        <v>1457</v>
      </c>
    </row>
    <row r="188" spans="1:44" x14ac:dyDescent="0.25">
      <c r="A188" s="19">
        <v>187</v>
      </c>
      <c r="B188" s="19" t="s">
        <v>372</v>
      </c>
      <c r="C188" s="20" t="s">
        <v>43</v>
      </c>
      <c r="D188" s="22">
        <f>VLOOKUP(AR:AR,球员!A:F,6,FALSE)</f>
        <v>2</v>
      </c>
      <c r="E188" s="16" t="s">
        <v>181</v>
      </c>
      <c r="F188" s="16" t="s">
        <v>64</v>
      </c>
      <c r="G188" s="16" t="s">
        <v>57</v>
      </c>
      <c r="H188" s="15">
        <v>179</v>
      </c>
      <c r="I188" s="15">
        <v>71</v>
      </c>
      <c r="J188" s="15">
        <v>22</v>
      </c>
      <c r="K188" s="16" t="s">
        <v>47</v>
      </c>
      <c r="L188" s="21">
        <v>84</v>
      </c>
      <c r="M188" s="21">
        <v>39</v>
      </c>
      <c r="N188" s="21">
        <v>94</v>
      </c>
      <c r="O188" s="15">
        <v>78</v>
      </c>
      <c r="P188" s="15">
        <v>84</v>
      </c>
      <c r="Q188" s="15">
        <v>85</v>
      </c>
      <c r="R188" s="15">
        <v>88</v>
      </c>
      <c r="S188" s="15">
        <v>76</v>
      </c>
      <c r="T188" s="15">
        <v>71</v>
      </c>
      <c r="U188" s="15">
        <v>81</v>
      </c>
      <c r="V188" s="15">
        <v>79</v>
      </c>
      <c r="W188" s="15">
        <v>66</v>
      </c>
      <c r="X188" s="15">
        <v>70</v>
      </c>
      <c r="Y188" s="15">
        <v>88</v>
      </c>
      <c r="Z188" s="15">
        <v>85</v>
      </c>
      <c r="AA188" s="15">
        <v>80</v>
      </c>
      <c r="AB188" s="15">
        <v>80</v>
      </c>
      <c r="AC188" s="15">
        <v>82</v>
      </c>
      <c r="AD188" s="15">
        <v>75</v>
      </c>
      <c r="AE188" s="15">
        <v>79</v>
      </c>
      <c r="AF188" s="15">
        <v>53</v>
      </c>
      <c r="AG188" s="15">
        <v>60</v>
      </c>
      <c r="AH188" s="15">
        <v>74</v>
      </c>
      <c r="AI188" s="15">
        <v>40</v>
      </c>
      <c r="AJ188" s="15">
        <v>40</v>
      </c>
      <c r="AK188" s="15">
        <v>40</v>
      </c>
      <c r="AL188" s="15">
        <v>40</v>
      </c>
      <c r="AM188" s="15">
        <v>40</v>
      </c>
      <c r="AN188" s="15">
        <v>3</v>
      </c>
      <c r="AO188" s="15">
        <v>4</v>
      </c>
      <c r="AP188" s="15">
        <v>6</v>
      </c>
      <c r="AQ188" s="15">
        <v>2</v>
      </c>
      <c r="AR188" t="s">
        <v>1458</v>
      </c>
    </row>
    <row r="189" spans="1:44" x14ac:dyDescent="0.25">
      <c r="A189" s="19">
        <v>188</v>
      </c>
      <c r="B189" s="19" t="s">
        <v>373</v>
      </c>
      <c r="C189" s="20" t="s">
        <v>43</v>
      </c>
      <c r="D189" s="22">
        <f>VLOOKUP(AR:AR,球员!A:F,6,FALSE)</f>
        <v>2</v>
      </c>
      <c r="E189" s="16" t="s">
        <v>138</v>
      </c>
      <c r="F189" s="16" t="s">
        <v>45</v>
      </c>
      <c r="G189" s="16" t="s">
        <v>345</v>
      </c>
      <c r="H189" s="15">
        <v>177</v>
      </c>
      <c r="I189" s="15">
        <v>70</v>
      </c>
      <c r="J189" s="15">
        <v>24</v>
      </c>
      <c r="K189" s="16" t="s">
        <v>47</v>
      </c>
      <c r="L189" s="21">
        <v>84</v>
      </c>
      <c r="M189" s="21">
        <v>34</v>
      </c>
      <c r="N189" s="21">
        <v>92</v>
      </c>
      <c r="O189" s="15">
        <v>77</v>
      </c>
      <c r="P189" s="15">
        <v>85</v>
      </c>
      <c r="Q189" s="15">
        <v>84</v>
      </c>
      <c r="R189" s="15">
        <v>87</v>
      </c>
      <c r="S189" s="15">
        <v>79</v>
      </c>
      <c r="T189" s="15">
        <v>80</v>
      </c>
      <c r="U189" s="15">
        <v>82</v>
      </c>
      <c r="V189" s="15">
        <v>63</v>
      </c>
      <c r="W189" s="15">
        <v>69</v>
      </c>
      <c r="X189" s="15">
        <v>77</v>
      </c>
      <c r="Y189" s="15">
        <v>88</v>
      </c>
      <c r="Z189" s="15">
        <v>90</v>
      </c>
      <c r="AA189" s="15">
        <v>79</v>
      </c>
      <c r="AB189" s="15">
        <v>68</v>
      </c>
      <c r="AC189" s="15">
        <v>66</v>
      </c>
      <c r="AD189" s="15">
        <v>84</v>
      </c>
      <c r="AE189" s="15">
        <v>77</v>
      </c>
      <c r="AF189" s="15">
        <v>53</v>
      </c>
      <c r="AG189" s="15">
        <v>50</v>
      </c>
      <c r="AH189" s="15">
        <v>68</v>
      </c>
      <c r="AI189" s="15">
        <v>40</v>
      </c>
      <c r="AJ189" s="15">
        <v>40</v>
      </c>
      <c r="AK189" s="15">
        <v>40</v>
      </c>
      <c r="AL189" s="15">
        <v>40</v>
      </c>
      <c r="AM189" s="15">
        <v>40</v>
      </c>
      <c r="AN189" s="15">
        <v>3</v>
      </c>
      <c r="AO189" s="15">
        <v>3</v>
      </c>
      <c r="AP189" s="15">
        <v>5</v>
      </c>
      <c r="AQ189" s="15">
        <v>2</v>
      </c>
      <c r="AR189" t="s">
        <v>1459</v>
      </c>
    </row>
    <row r="190" spans="1:44" x14ac:dyDescent="0.25">
      <c r="A190" s="15">
        <v>189</v>
      </c>
      <c r="B190" s="15" t="s">
        <v>1460</v>
      </c>
      <c r="C190" s="16" t="s">
        <v>191</v>
      </c>
      <c r="D190" s="22" t="e">
        <f>VLOOKUP(AR:AR,球员!A:F,6,FALSE)</f>
        <v>#N/A</v>
      </c>
      <c r="E190" s="16" t="s">
        <v>86</v>
      </c>
      <c r="F190" s="16" t="s">
        <v>64</v>
      </c>
      <c r="G190" s="16" t="s">
        <v>96</v>
      </c>
      <c r="H190" s="15">
        <v>175</v>
      </c>
      <c r="I190" s="15">
        <v>69</v>
      </c>
      <c r="J190" s="15">
        <v>21</v>
      </c>
      <c r="K190" s="16" t="s">
        <v>47</v>
      </c>
      <c r="L190" s="21">
        <v>84</v>
      </c>
      <c r="M190" s="21">
        <v>41</v>
      </c>
      <c r="N190" s="21">
        <v>94</v>
      </c>
      <c r="O190" s="15">
        <v>70</v>
      </c>
      <c r="P190" s="15">
        <v>80</v>
      </c>
      <c r="Q190" s="15">
        <v>79</v>
      </c>
      <c r="R190" s="15">
        <v>80</v>
      </c>
      <c r="S190" s="15">
        <v>79</v>
      </c>
      <c r="T190" s="15">
        <v>85</v>
      </c>
      <c r="U190" s="15">
        <v>63</v>
      </c>
      <c r="V190" s="15">
        <v>64</v>
      </c>
      <c r="W190" s="15">
        <v>82</v>
      </c>
      <c r="X190" s="15">
        <v>85</v>
      </c>
      <c r="Y190" s="15">
        <v>83</v>
      </c>
      <c r="Z190" s="15">
        <v>83</v>
      </c>
      <c r="AA190" s="15">
        <v>80</v>
      </c>
      <c r="AB190" s="15">
        <v>75</v>
      </c>
      <c r="AC190" s="15">
        <v>68</v>
      </c>
      <c r="AD190" s="15">
        <v>81</v>
      </c>
      <c r="AE190" s="15">
        <v>83</v>
      </c>
      <c r="AF190" s="15">
        <v>78</v>
      </c>
      <c r="AG190" s="15">
        <v>81</v>
      </c>
      <c r="AH190" s="15">
        <v>77</v>
      </c>
      <c r="AI190" s="15">
        <v>40</v>
      </c>
      <c r="AJ190" s="15">
        <v>40</v>
      </c>
      <c r="AK190" s="15">
        <v>40</v>
      </c>
      <c r="AL190" s="15">
        <v>40</v>
      </c>
      <c r="AM190" s="15">
        <v>40</v>
      </c>
      <c r="AN190" s="15">
        <v>2</v>
      </c>
      <c r="AO190" s="15">
        <v>2</v>
      </c>
      <c r="AP190" s="15">
        <v>5</v>
      </c>
      <c r="AQ190" s="15">
        <v>2</v>
      </c>
      <c r="AR190" t="s">
        <v>1461</v>
      </c>
    </row>
    <row r="191" spans="1:44" x14ac:dyDescent="0.25">
      <c r="A191" s="19">
        <v>190</v>
      </c>
      <c r="B191" s="19" t="s">
        <v>493</v>
      </c>
      <c r="C191" s="20" t="s">
        <v>2049</v>
      </c>
      <c r="D191" s="22">
        <f>VLOOKUP(AR:AR,球员!A:F,6,FALSE)</f>
        <v>2</v>
      </c>
      <c r="E191" s="16" t="s">
        <v>95</v>
      </c>
      <c r="F191" s="16" t="s">
        <v>64</v>
      </c>
      <c r="G191" s="16" t="s">
        <v>80</v>
      </c>
      <c r="H191" s="15">
        <v>181</v>
      </c>
      <c r="I191" s="15">
        <v>76</v>
      </c>
      <c r="J191" s="15">
        <v>23</v>
      </c>
      <c r="K191" s="16" t="s">
        <v>47</v>
      </c>
      <c r="L191" s="21">
        <v>84</v>
      </c>
      <c r="M191" s="21">
        <v>35</v>
      </c>
      <c r="N191" s="21">
        <v>92</v>
      </c>
      <c r="O191" s="15">
        <v>74</v>
      </c>
      <c r="P191" s="15">
        <v>85</v>
      </c>
      <c r="Q191" s="15">
        <v>83</v>
      </c>
      <c r="R191" s="15">
        <v>77</v>
      </c>
      <c r="S191" s="15">
        <v>83</v>
      </c>
      <c r="T191" s="15">
        <v>79</v>
      </c>
      <c r="U191" s="15">
        <v>71</v>
      </c>
      <c r="V191" s="15">
        <v>65</v>
      </c>
      <c r="W191" s="15">
        <v>62</v>
      </c>
      <c r="X191" s="15">
        <v>68</v>
      </c>
      <c r="Y191" s="15">
        <v>82</v>
      </c>
      <c r="Z191" s="15">
        <v>85</v>
      </c>
      <c r="AA191" s="15">
        <v>82</v>
      </c>
      <c r="AB191" s="15">
        <v>79</v>
      </c>
      <c r="AC191" s="15">
        <v>76</v>
      </c>
      <c r="AD191" s="15">
        <v>84</v>
      </c>
      <c r="AE191" s="15">
        <v>83</v>
      </c>
      <c r="AF191" s="15">
        <v>83</v>
      </c>
      <c r="AG191" s="15">
        <v>82</v>
      </c>
      <c r="AH191" s="15">
        <v>75</v>
      </c>
      <c r="AI191" s="15">
        <v>40</v>
      </c>
      <c r="AJ191" s="15">
        <v>40</v>
      </c>
      <c r="AK191" s="15">
        <v>40</v>
      </c>
      <c r="AL191" s="15">
        <v>40</v>
      </c>
      <c r="AM191" s="15">
        <v>40</v>
      </c>
      <c r="AN191" s="15">
        <v>2</v>
      </c>
      <c r="AO191" s="15">
        <v>3</v>
      </c>
      <c r="AP191" s="15">
        <v>6</v>
      </c>
      <c r="AQ191" s="15">
        <v>2</v>
      </c>
      <c r="AR191" t="s">
        <v>2077</v>
      </c>
    </row>
    <row r="192" spans="1:44" x14ac:dyDescent="0.25">
      <c r="A192" s="15">
        <v>191</v>
      </c>
      <c r="B192" s="15" t="s">
        <v>733</v>
      </c>
      <c r="C192" s="16" t="s">
        <v>70</v>
      </c>
      <c r="D192" s="22" t="e">
        <f>VLOOKUP(AR:AR,球员!A:F,6,FALSE)</f>
        <v>#N/A</v>
      </c>
      <c r="E192" s="16" t="s">
        <v>304</v>
      </c>
      <c r="F192" s="16" t="s">
        <v>45</v>
      </c>
      <c r="G192" s="16" t="s">
        <v>77</v>
      </c>
      <c r="H192" s="15">
        <v>183</v>
      </c>
      <c r="I192" s="15">
        <v>77</v>
      </c>
      <c r="J192" s="15">
        <v>24</v>
      </c>
      <c r="K192" s="16" t="s">
        <v>47</v>
      </c>
      <c r="L192" s="21">
        <v>84</v>
      </c>
      <c r="M192" s="21">
        <v>34</v>
      </c>
      <c r="N192" s="21">
        <v>92</v>
      </c>
      <c r="O192" s="15">
        <v>86</v>
      </c>
      <c r="P192" s="15">
        <v>78</v>
      </c>
      <c r="Q192" s="15">
        <v>73</v>
      </c>
      <c r="R192" s="15">
        <v>77</v>
      </c>
      <c r="S192" s="15">
        <v>71</v>
      </c>
      <c r="T192" s="15">
        <v>66</v>
      </c>
      <c r="U192" s="15">
        <v>87</v>
      </c>
      <c r="V192" s="15">
        <v>84</v>
      </c>
      <c r="W192" s="15">
        <v>66</v>
      </c>
      <c r="X192" s="15">
        <v>69</v>
      </c>
      <c r="Y192" s="15">
        <v>80</v>
      </c>
      <c r="Z192" s="15">
        <v>81</v>
      </c>
      <c r="AA192" s="15">
        <v>85</v>
      </c>
      <c r="AB192" s="15">
        <v>85</v>
      </c>
      <c r="AC192" s="15">
        <v>84</v>
      </c>
      <c r="AD192" s="15">
        <v>73</v>
      </c>
      <c r="AE192" s="15">
        <v>81</v>
      </c>
      <c r="AF192" s="15">
        <v>53</v>
      </c>
      <c r="AG192" s="15">
        <v>54</v>
      </c>
      <c r="AH192" s="15">
        <v>61</v>
      </c>
      <c r="AI192" s="15">
        <v>40</v>
      </c>
      <c r="AJ192" s="15">
        <v>40</v>
      </c>
      <c r="AK192" s="15">
        <v>40</v>
      </c>
      <c r="AL192" s="15">
        <v>40</v>
      </c>
      <c r="AM192" s="15">
        <v>40</v>
      </c>
      <c r="AN192" s="15">
        <v>3</v>
      </c>
      <c r="AO192" s="15">
        <v>3</v>
      </c>
      <c r="AP192" s="15">
        <v>7</v>
      </c>
      <c r="AQ192" s="15">
        <v>3</v>
      </c>
      <c r="AR192" t="s">
        <v>1462</v>
      </c>
    </row>
    <row r="193" spans="1:44" x14ac:dyDescent="0.25">
      <c r="A193" s="15">
        <v>192</v>
      </c>
      <c r="B193" s="15" t="s">
        <v>741</v>
      </c>
      <c r="C193" s="16" t="s">
        <v>49</v>
      </c>
      <c r="D193" s="22" t="e">
        <f>VLOOKUP(AR:AR,球员!A:F,6,FALSE)</f>
        <v>#N/A</v>
      </c>
      <c r="E193" s="16" t="s">
        <v>79</v>
      </c>
      <c r="F193" s="16" t="s">
        <v>51</v>
      </c>
      <c r="G193" s="16" t="s">
        <v>46</v>
      </c>
      <c r="H193" s="15">
        <v>180</v>
      </c>
      <c r="I193" s="15">
        <v>64</v>
      </c>
      <c r="J193" s="15">
        <v>20</v>
      </c>
      <c r="K193" s="16" t="s">
        <v>47</v>
      </c>
      <c r="L193" s="21">
        <v>84</v>
      </c>
      <c r="M193" s="21">
        <v>48</v>
      </c>
      <c r="N193" s="21">
        <v>95</v>
      </c>
      <c r="O193" s="15">
        <v>80</v>
      </c>
      <c r="P193" s="15">
        <v>87</v>
      </c>
      <c r="Q193" s="15">
        <v>85</v>
      </c>
      <c r="R193" s="15">
        <v>85</v>
      </c>
      <c r="S193" s="15">
        <v>82</v>
      </c>
      <c r="T193" s="15">
        <v>78</v>
      </c>
      <c r="U193" s="15">
        <v>83</v>
      </c>
      <c r="V193" s="15">
        <v>77</v>
      </c>
      <c r="W193" s="15">
        <v>58</v>
      </c>
      <c r="X193" s="15">
        <v>52</v>
      </c>
      <c r="Y193" s="15">
        <v>83</v>
      </c>
      <c r="Z193" s="15">
        <v>86</v>
      </c>
      <c r="AA193" s="15">
        <v>80</v>
      </c>
      <c r="AB193" s="15">
        <v>77</v>
      </c>
      <c r="AC193" s="15">
        <v>64</v>
      </c>
      <c r="AD193" s="15">
        <v>85</v>
      </c>
      <c r="AE193" s="15">
        <v>80</v>
      </c>
      <c r="AF193" s="15">
        <v>47</v>
      </c>
      <c r="AG193" s="15">
        <v>41</v>
      </c>
      <c r="AH193" s="15">
        <v>62</v>
      </c>
      <c r="AI193" s="15">
        <v>40</v>
      </c>
      <c r="AJ193" s="15">
        <v>40</v>
      </c>
      <c r="AK193" s="15">
        <v>40</v>
      </c>
      <c r="AL193" s="15">
        <v>40</v>
      </c>
      <c r="AM193" s="15">
        <v>40</v>
      </c>
      <c r="AN193" s="15">
        <v>3</v>
      </c>
      <c r="AO193" s="15">
        <v>3</v>
      </c>
      <c r="AP193" s="15">
        <v>6</v>
      </c>
      <c r="AQ193" s="15">
        <v>3</v>
      </c>
      <c r="AR193" t="s">
        <v>1978</v>
      </c>
    </row>
    <row r="194" spans="1:44" x14ac:dyDescent="0.25">
      <c r="A194" s="19">
        <v>193</v>
      </c>
      <c r="B194" s="19" t="s">
        <v>498</v>
      </c>
      <c r="C194" s="20" t="s">
        <v>2049</v>
      </c>
      <c r="D194" s="22">
        <f>VLOOKUP(AR:AR,球员!A:F,6,FALSE)</f>
        <v>2</v>
      </c>
      <c r="E194" s="16" t="s">
        <v>86</v>
      </c>
      <c r="F194" s="16" t="s">
        <v>64</v>
      </c>
      <c r="G194" s="16" t="s">
        <v>96</v>
      </c>
      <c r="H194" s="15">
        <v>175</v>
      </c>
      <c r="I194" s="15">
        <v>70</v>
      </c>
      <c r="J194" s="15">
        <v>33</v>
      </c>
      <c r="K194" s="16" t="s">
        <v>47</v>
      </c>
      <c r="L194" s="21">
        <v>83</v>
      </c>
      <c r="M194" s="21">
        <v>26</v>
      </c>
      <c r="N194" s="21">
        <v>88</v>
      </c>
      <c r="O194" s="15">
        <v>75</v>
      </c>
      <c r="P194" s="15">
        <v>78</v>
      </c>
      <c r="Q194" s="15">
        <v>76</v>
      </c>
      <c r="R194" s="15">
        <v>84</v>
      </c>
      <c r="S194" s="15">
        <v>83</v>
      </c>
      <c r="T194" s="15">
        <v>85</v>
      </c>
      <c r="U194" s="15">
        <v>68</v>
      </c>
      <c r="V194" s="15">
        <v>68</v>
      </c>
      <c r="W194" s="15">
        <v>79</v>
      </c>
      <c r="X194" s="15">
        <v>80</v>
      </c>
      <c r="Y194" s="15">
        <v>70</v>
      </c>
      <c r="Z194" s="15">
        <v>72</v>
      </c>
      <c r="AA194" s="15">
        <v>82</v>
      </c>
      <c r="AB194" s="15">
        <v>66</v>
      </c>
      <c r="AC194" s="15">
        <v>75</v>
      </c>
      <c r="AD194" s="15">
        <v>74</v>
      </c>
      <c r="AE194" s="15">
        <v>86</v>
      </c>
      <c r="AF194" s="15">
        <v>75</v>
      </c>
      <c r="AG194" s="15">
        <v>79</v>
      </c>
      <c r="AH194" s="15">
        <v>83</v>
      </c>
      <c r="AI194" s="15">
        <v>40</v>
      </c>
      <c r="AJ194" s="15">
        <v>40</v>
      </c>
      <c r="AK194" s="15">
        <v>40</v>
      </c>
      <c r="AL194" s="15">
        <v>40</v>
      </c>
      <c r="AM194" s="15">
        <v>40</v>
      </c>
      <c r="AN194" s="15">
        <v>2</v>
      </c>
      <c r="AO194" s="15">
        <v>3</v>
      </c>
      <c r="AP194" s="15">
        <v>6</v>
      </c>
      <c r="AQ194" s="15">
        <v>3</v>
      </c>
      <c r="AR194" t="s">
        <v>2078</v>
      </c>
    </row>
    <row r="195" spans="1:44" x14ac:dyDescent="0.25">
      <c r="A195" s="15">
        <v>194</v>
      </c>
      <c r="B195" s="15" t="s">
        <v>300</v>
      </c>
      <c r="C195" s="16" t="s">
        <v>89</v>
      </c>
      <c r="D195" s="22" t="e">
        <f>VLOOKUP(AR:AR,球员!A:F,6,FALSE)</f>
        <v>#N/A</v>
      </c>
      <c r="E195" s="16" t="s">
        <v>394</v>
      </c>
      <c r="F195" s="16" t="s">
        <v>51</v>
      </c>
      <c r="G195" s="16" t="s">
        <v>65</v>
      </c>
      <c r="H195" s="15">
        <v>190</v>
      </c>
      <c r="I195" s="15">
        <v>82</v>
      </c>
      <c r="J195" s="15">
        <v>34</v>
      </c>
      <c r="K195" s="16" t="s">
        <v>47</v>
      </c>
      <c r="L195" s="21">
        <v>83</v>
      </c>
      <c r="M195" s="21">
        <v>24</v>
      </c>
      <c r="N195" s="21">
        <v>88</v>
      </c>
      <c r="O195" s="15">
        <v>59</v>
      </c>
      <c r="P195" s="15">
        <v>75</v>
      </c>
      <c r="Q195" s="15">
        <v>64</v>
      </c>
      <c r="R195" s="15">
        <v>59</v>
      </c>
      <c r="S195" s="15">
        <v>77</v>
      </c>
      <c r="T195" s="15">
        <v>74</v>
      </c>
      <c r="U195" s="15">
        <v>64</v>
      </c>
      <c r="V195" s="15">
        <v>85</v>
      </c>
      <c r="W195" s="15">
        <v>63</v>
      </c>
      <c r="X195" s="15">
        <v>59</v>
      </c>
      <c r="Y195" s="15">
        <v>73</v>
      </c>
      <c r="Z195" s="15">
        <v>70</v>
      </c>
      <c r="AA195" s="15">
        <v>75</v>
      </c>
      <c r="AB195" s="15">
        <v>82</v>
      </c>
      <c r="AC195" s="15">
        <v>85</v>
      </c>
      <c r="AD195" s="15">
        <v>70</v>
      </c>
      <c r="AE195" s="15">
        <v>77</v>
      </c>
      <c r="AF195" s="15">
        <v>90</v>
      </c>
      <c r="AG195" s="15">
        <v>88</v>
      </c>
      <c r="AH195" s="15">
        <v>82</v>
      </c>
      <c r="AI195" s="15">
        <v>40</v>
      </c>
      <c r="AJ195" s="15">
        <v>40</v>
      </c>
      <c r="AK195" s="15">
        <v>40</v>
      </c>
      <c r="AL195" s="15">
        <v>40</v>
      </c>
      <c r="AM195" s="15">
        <v>40</v>
      </c>
      <c r="AN195" s="15">
        <v>2</v>
      </c>
      <c r="AO195" s="15">
        <v>2</v>
      </c>
      <c r="AP195" s="15">
        <v>6</v>
      </c>
      <c r="AQ195" s="15">
        <v>2</v>
      </c>
      <c r="AR195" t="s">
        <v>1463</v>
      </c>
    </row>
    <row r="196" spans="1:44" x14ac:dyDescent="0.25">
      <c r="A196" s="15">
        <v>195</v>
      </c>
      <c r="B196" s="15" t="s">
        <v>630</v>
      </c>
      <c r="C196" s="16" t="s">
        <v>2049</v>
      </c>
      <c r="D196" s="22" t="e">
        <f>VLOOKUP(AR:AR,球员!A:F,6,FALSE)</f>
        <v>#N/A</v>
      </c>
      <c r="E196" s="16" t="s">
        <v>394</v>
      </c>
      <c r="F196" s="16" t="s">
        <v>51</v>
      </c>
      <c r="G196" s="16" t="s">
        <v>65</v>
      </c>
      <c r="H196" s="15">
        <v>168</v>
      </c>
      <c r="I196" s="15">
        <v>65</v>
      </c>
      <c r="J196" s="15">
        <v>35</v>
      </c>
      <c r="K196" s="16" t="s">
        <v>47</v>
      </c>
      <c r="L196" s="21">
        <v>83</v>
      </c>
      <c r="M196" s="21">
        <v>22</v>
      </c>
      <c r="N196" s="21">
        <v>88</v>
      </c>
      <c r="O196" s="15">
        <v>79</v>
      </c>
      <c r="P196" s="15">
        <v>92</v>
      </c>
      <c r="Q196" s="15">
        <v>83</v>
      </c>
      <c r="R196" s="15">
        <v>86</v>
      </c>
      <c r="S196" s="15">
        <v>85</v>
      </c>
      <c r="T196" s="15">
        <v>84</v>
      </c>
      <c r="U196" s="15">
        <v>75</v>
      </c>
      <c r="V196" s="15">
        <v>62</v>
      </c>
      <c r="W196" s="15">
        <v>79</v>
      </c>
      <c r="X196" s="15">
        <v>85</v>
      </c>
      <c r="Y196" s="15">
        <v>66</v>
      </c>
      <c r="Z196" s="15">
        <v>72</v>
      </c>
      <c r="AA196" s="15">
        <v>78</v>
      </c>
      <c r="AB196" s="15">
        <v>65</v>
      </c>
      <c r="AC196" s="15">
        <v>64</v>
      </c>
      <c r="AD196" s="15">
        <v>89</v>
      </c>
      <c r="AE196" s="15">
        <v>71</v>
      </c>
      <c r="AF196" s="15">
        <v>68</v>
      </c>
      <c r="AG196" s="15">
        <v>65</v>
      </c>
      <c r="AH196" s="15">
        <v>68</v>
      </c>
      <c r="AI196" s="15">
        <v>40</v>
      </c>
      <c r="AJ196" s="15">
        <v>40</v>
      </c>
      <c r="AK196" s="15">
        <v>40</v>
      </c>
      <c r="AL196" s="15">
        <v>40</v>
      </c>
      <c r="AM196" s="15">
        <v>40</v>
      </c>
      <c r="AN196" s="15">
        <v>4</v>
      </c>
      <c r="AO196" s="15">
        <v>4</v>
      </c>
      <c r="AP196" s="15">
        <v>5</v>
      </c>
      <c r="AQ196" s="15">
        <v>1</v>
      </c>
      <c r="AR196" t="s">
        <v>2079</v>
      </c>
    </row>
    <row r="197" spans="1:44" x14ac:dyDescent="0.25">
      <c r="A197" s="19">
        <v>196</v>
      </c>
      <c r="B197" s="19" t="s">
        <v>226</v>
      </c>
      <c r="C197" s="20" t="s">
        <v>85</v>
      </c>
      <c r="D197" s="22">
        <f>VLOOKUP(AR:AR,球员!A:F,6,FALSE)</f>
        <v>2</v>
      </c>
      <c r="E197" s="16" t="s">
        <v>227</v>
      </c>
      <c r="F197" s="16" t="s">
        <v>153</v>
      </c>
      <c r="G197" s="16" t="s">
        <v>57</v>
      </c>
      <c r="H197" s="15">
        <v>180</v>
      </c>
      <c r="I197" s="15">
        <v>85</v>
      </c>
      <c r="J197" s="15">
        <v>33</v>
      </c>
      <c r="K197" s="16" t="s">
        <v>53</v>
      </c>
      <c r="L197" s="21">
        <v>83</v>
      </c>
      <c r="M197" s="21">
        <v>26</v>
      </c>
      <c r="N197" s="21">
        <v>89</v>
      </c>
      <c r="O197" s="15">
        <v>81</v>
      </c>
      <c r="P197" s="15">
        <v>80</v>
      </c>
      <c r="Q197" s="15">
        <v>83</v>
      </c>
      <c r="R197" s="15">
        <v>79</v>
      </c>
      <c r="S197" s="15">
        <v>80</v>
      </c>
      <c r="T197" s="15">
        <v>80</v>
      </c>
      <c r="U197" s="15">
        <v>82</v>
      </c>
      <c r="V197" s="15">
        <v>68</v>
      </c>
      <c r="W197" s="15">
        <v>83</v>
      </c>
      <c r="X197" s="15">
        <v>80</v>
      </c>
      <c r="Y197" s="15">
        <v>81</v>
      </c>
      <c r="Z197" s="15">
        <v>82</v>
      </c>
      <c r="AA197" s="15">
        <v>95</v>
      </c>
      <c r="AB197" s="15">
        <v>67</v>
      </c>
      <c r="AC197" s="15">
        <v>91</v>
      </c>
      <c r="AD197" s="15">
        <v>64</v>
      </c>
      <c r="AE197" s="15">
        <v>78</v>
      </c>
      <c r="AF197" s="15">
        <v>50</v>
      </c>
      <c r="AG197" s="15">
        <v>51</v>
      </c>
      <c r="AH197" s="15">
        <v>80</v>
      </c>
      <c r="AI197" s="15">
        <v>40</v>
      </c>
      <c r="AJ197" s="15">
        <v>40</v>
      </c>
      <c r="AK197" s="15">
        <v>40</v>
      </c>
      <c r="AL197" s="15">
        <v>40</v>
      </c>
      <c r="AM197" s="15">
        <v>40</v>
      </c>
      <c r="AN197" s="15">
        <v>2</v>
      </c>
      <c r="AO197" s="15">
        <v>2</v>
      </c>
      <c r="AP197" s="15">
        <v>7</v>
      </c>
      <c r="AQ197" s="15">
        <v>2</v>
      </c>
      <c r="AR197" t="s">
        <v>1464</v>
      </c>
    </row>
    <row r="198" spans="1:44" x14ac:dyDescent="0.25">
      <c r="A198" s="19">
        <v>197</v>
      </c>
      <c r="B198" s="19" t="s">
        <v>228</v>
      </c>
      <c r="C198" s="20" t="s">
        <v>70</v>
      </c>
      <c r="D198" s="22">
        <f>VLOOKUP(AR:AR,球员!A:F,6,FALSE)</f>
        <v>2</v>
      </c>
      <c r="E198" s="16" t="s">
        <v>390</v>
      </c>
      <c r="F198" s="16" t="s">
        <v>378</v>
      </c>
      <c r="G198" s="16" t="s">
        <v>131</v>
      </c>
      <c r="H198" s="15">
        <v>177</v>
      </c>
      <c r="I198" s="15">
        <v>72</v>
      </c>
      <c r="J198" s="15">
        <v>33</v>
      </c>
      <c r="K198" s="16" t="s">
        <v>47</v>
      </c>
      <c r="L198" s="21">
        <v>83</v>
      </c>
      <c r="M198" s="21">
        <v>26</v>
      </c>
      <c r="N198" s="21">
        <v>90</v>
      </c>
      <c r="O198" s="15">
        <v>88</v>
      </c>
      <c r="P198" s="15">
        <v>84</v>
      </c>
      <c r="Q198" s="15">
        <v>75</v>
      </c>
      <c r="R198" s="15">
        <v>83</v>
      </c>
      <c r="S198" s="15">
        <v>70</v>
      </c>
      <c r="T198" s="15">
        <v>65</v>
      </c>
      <c r="U198" s="15">
        <v>86</v>
      </c>
      <c r="V198" s="15">
        <v>83</v>
      </c>
      <c r="W198" s="15">
        <v>77</v>
      </c>
      <c r="X198" s="15">
        <v>80</v>
      </c>
      <c r="Y198" s="15">
        <v>75</v>
      </c>
      <c r="Z198" s="15">
        <v>76</v>
      </c>
      <c r="AA198" s="15">
        <v>82</v>
      </c>
      <c r="AB198" s="15">
        <v>84</v>
      </c>
      <c r="AC198" s="15">
        <v>74</v>
      </c>
      <c r="AD198" s="15">
        <v>78</v>
      </c>
      <c r="AE198" s="15">
        <v>75</v>
      </c>
      <c r="AF198" s="15">
        <v>45</v>
      </c>
      <c r="AG198" s="15">
        <v>47</v>
      </c>
      <c r="AH198" s="15">
        <v>58</v>
      </c>
      <c r="AI198" s="15">
        <v>40</v>
      </c>
      <c r="AJ198" s="15">
        <v>40</v>
      </c>
      <c r="AK198" s="15">
        <v>40</v>
      </c>
      <c r="AL198" s="15">
        <v>40</v>
      </c>
      <c r="AM198" s="15">
        <v>40</v>
      </c>
      <c r="AN198" s="15">
        <v>2</v>
      </c>
      <c r="AO198" s="15">
        <v>3</v>
      </c>
      <c r="AP198" s="15">
        <v>6</v>
      </c>
      <c r="AQ198" s="15">
        <v>1</v>
      </c>
      <c r="AR198" t="s">
        <v>1465</v>
      </c>
    </row>
    <row r="199" spans="1:44" x14ac:dyDescent="0.25">
      <c r="A199" s="19">
        <v>198</v>
      </c>
      <c r="B199" s="19" t="s">
        <v>1466</v>
      </c>
      <c r="C199" s="20" t="s">
        <v>70</v>
      </c>
      <c r="D199" s="22">
        <f>VLOOKUP(AR:AR,球员!A:F,6,FALSE)</f>
        <v>2</v>
      </c>
      <c r="E199" s="16" t="s">
        <v>580</v>
      </c>
      <c r="F199" s="16" t="s">
        <v>365</v>
      </c>
      <c r="G199" s="16" t="s">
        <v>52</v>
      </c>
      <c r="H199" s="15">
        <v>174</v>
      </c>
      <c r="I199" s="15">
        <v>74</v>
      </c>
      <c r="J199" s="15">
        <v>36</v>
      </c>
      <c r="K199" s="16" t="s">
        <v>47</v>
      </c>
      <c r="L199" s="21">
        <v>83</v>
      </c>
      <c r="M199" s="21">
        <v>21</v>
      </c>
      <c r="N199" s="21">
        <v>88</v>
      </c>
      <c r="O199" s="15">
        <v>85</v>
      </c>
      <c r="P199" s="15">
        <v>82</v>
      </c>
      <c r="Q199" s="15">
        <v>78</v>
      </c>
      <c r="R199" s="15">
        <v>73</v>
      </c>
      <c r="S199" s="15">
        <v>80</v>
      </c>
      <c r="T199" s="15">
        <v>72</v>
      </c>
      <c r="U199" s="15">
        <v>82</v>
      </c>
      <c r="V199" s="15">
        <v>78</v>
      </c>
      <c r="W199" s="15">
        <v>70</v>
      </c>
      <c r="X199" s="15">
        <v>77</v>
      </c>
      <c r="Y199" s="15">
        <v>74</v>
      </c>
      <c r="Z199" s="15">
        <v>68</v>
      </c>
      <c r="AA199" s="15">
        <v>76</v>
      </c>
      <c r="AB199" s="15">
        <v>82</v>
      </c>
      <c r="AC199" s="15">
        <v>78</v>
      </c>
      <c r="AD199" s="15">
        <v>79</v>
      </c>
      <c r="AE199" s="15">
        <v>76</v>
      </c>
      <c r="AF199" s="15">
        <v>65</v>
      </c>
      <c r="AG199" s="15">
        <v>56</v>
      </c>
      <c r="AH199" s="15">
        <v>70</v>
      </c>
      <c r="AI199" s="15">
        <v>40</v>
      </c>
      <c r="AJ199" s="15">
        <v>40</v>
      </c>
      <c r="AK199" s="15">
        <v>40</v>
      </c>
      <c r="AL199" s="15">
        <v>40</v>
      </c>
      <c r="AM199" s="15">
        <v>40</v>
      </c>
      <c r="AN199" s="15">
        <v>3</v>
      </c>
      <c r="AO199" s="15">
        <v>3</v>
      </c>
      <c r="AP199" s="15">
        <v>5</v>
      </c>
      <c r="AQ199" s="15">
        <v>1</v>
      </c>
      <c r="AR199" t="s">
        <v>1467</v>
      </c>
    </row>
    <row r="200" spans="1:44" x14ac:dyDescent="0.25">
      <c r="A200" s="19">
        <v>199</v>
      </c>
      <c r="B200" s="19" t="s">
        <v>511</v>
      </c>
      <c r="C200" s="20" t="s">
        <v>62</v>
      </c>
      <c r="D200" s="22">
        <f>VLOOKUP(AR:AR,球员!A:F,6,FALSE)</f>
        <v>2</v>
      </c>
      <c r="E200" s="16" t="s">
        <v>465</v>
      </c>
      <c r="F200" s="16" t="s">
        <v>45</v>
      </c>
      <c r="G200" s="16" t="s">
        <v>99</v>
      </c>
      <c r="H200" s="15">
        <v>192</v>
      </c>
      <c r="I200" s="15">
        <v>80</v>
      </c>
      <c r="J200" s="15">
        <v>32</v>
      </c>
      <c r="K200" s="16" t="s">
        <v>47</v>
      </c>
      <c r="L200" s="21">
        <v>83</v>
      </c>
      <c r="M200" s="21">
        <v>27</v>
      </c>
      <c r="N200" s="21">
        <v>89</v>
      </c>
      <c r="O200" s="15">
        <v>40</v>
      </c>
      <c r="P200" s="15">
        <v>57</v>
      </c>
      <c r="Q200" s="15">
        <v>51</v>
      </c>
      <c r="R200" s="15">
        <v>49</v>
      </c>
      <c r="S200" s="15">
        <v>58</v>
      </c>
      <c r="T200" s="15">
        <v>65</v>
      </c>
      <c r="U200" s="15">
        <v>40</v>
      </c>
      <c r="V200" s="15">
        <v>70</v>
      </c>
      <c r="W200" s="15">
        <v>55</v>
      </c>
      <c r="X200" s="15">
        <v>45</v>
      </c>
      <c r="Y200" s="15">
        <v>65</v>
      </c>
      <c r="Z200" s="15">
        <v>66</v>
      </c>
      <c r="AA200" s="15">
        <v>81</v>
      </c>
      <c r="AB200" s="15">
        <v>82</v>
      </c>
      <c r="AC200" s="15">
        <v>80</v>
      </c>
      <c r="AD200" s="15">
        <v>63</v>
      </c>
      <c r="AE200" s="15">
        <v>60</v>
      </c>
      <c r="AF200" s="15">
        <v>53</v>
      </c>
      <c r="AG200" s="15">
        <v>50</v>
      </c>
      <c r="AH200" s="15">
        <v>48</v>
      </c>
      <c r="AI200" s="15">
        <v>90</v>
      </c>
      <c r="AJ200" s="15">
        <v>87</v>
      </c>
      <c r="AK200" s="15">
        <v>89</v>
      </c>
      <c r="AL200" s="15">
        <v>93</v>
      </c>
      <c r="AM200" s="15">
        <v>89</v>
      </c>
      <c r="AN200" s="15">
        <v>1</v>
      </c>
      <c r="AO200" s="15">
        <v>1</v>
      </c>
      <c r="AP200" s="15">
        <v>8</v>
      </c>
      <c r="AQ200" s="15">
        <v>2</v>
      </c>
      <c r="AR200" t="s">
        <v>1468</v>
      </c>
    </row>
    <row r="201" spans="1:44" x14ac:dyDescent="0.25">
      <c r="A201" s="15">
        <v>200</v>
      </c>
      <c r="B201" s="15" t="s">
        <v>234</v>
      </c>
      <c r="C201" s="16" t="s">
        <v>82</v>
      </c>
      <c r="D201" s="22" t="e">
        <f>VLOOKUP(AR:AR,球员!A:F,6,FALSE)</f>
        <v>#N/A</v>
      </c>
      <c r="E201" s="16" t="s">
        <v>215</v>
      </c>
      <c r="F201" s="16" t="s">
        <v>56</v>
      </c>
      <c r="G201" s="16" t="s">
        <v>80</v>
      </c>
      <c r="H201" s="15">
        <v>175</v>
      </c>
      <c r="I201" s="15">
        <v>77</v>
      </c>
      <c r="J201" s="15">
        <v>32</v>
      </c>
      <c r="K201" s="16" t="s">
        <v>47</v>
      </c>
      <c r="L201" s="21">
        <v>83</v>
      </c>
      <c r="M201" s="21">
        <v>27</v>
      </c>
      <c r="N201" s="21">
        <v>90</v>
      </c>
      <c r="O201" s="15">
        <v>80</v>
      </c>
      <c r="P201" s="15">
        <v>87</v>
      </c>
      <c r="Q201" s="15">
        <v>84</v>
      </c>
      <c r="R201" s="15">
        <v>85</v>
      </c>
      <c r="S201" s="15">
        <v>84</v>
      </c>
      <c r="T201" s="15">
        <v>88</v>
      </c>
      <c r="U201" s="15">
        <v>76</v>
      </c>
      <c r="V201" s="15">
        <v>62</v>
      </c>
      <c r="W201" s="15">
        <v>89</v>
      </c>
      <c r="X201" s="15">
        <v>88</v>
      </c>
      <c r="Y201" s="15">
        <v>76</v>
      </c>
      <c r="Z201" s="15">
        <v>78</v>
      </c>
      <c r="AA201" s="15">
        <v>82</v>
      </c>
      <c r="AB201" s="15">
        <v>64</v>
      </c>
      <c r="AC201" s="15">
        <v>73</v>
      </c>
      <c r="AD201" s="15">
        <v>82</v>
      </c>
      <c r="AE201" s="15">
        <v>76</v>
      </c>
      <c r="AF201" s="15">
        <v>46</v>
      </c>
      <c r="AG201" s="15">
        <v>47</v>
      </c>
      <c r="AH201" s="15">
        <v>45</v>
      </c>
      <c r="AI201" s="15">
        <v>40</v>
      </c>
      <c r="AJ201" s="15">
        <v>40</v>
      </c>
      <c r="AK201" s="15">
        <v>40</v>
      </c>
      <c r="AL201" s="15">
        <v>40</v>
      </c>
      <c r="AM201" s="15">
        <v>40</v>
      </c>
      <c r="AN201" s="15">
        <v>3</v>
      </c>
      <c r="AO201" s="15">
        <v>4</v>
      </c>
      <c r="AP201" s="15">
        <v>4</v>
      </c>
      <c r="AQ201" s="15">
        <v>1</v>
      </c>
      <c r="AR201" t="s">
        <v>1469</v>
      </c>
    </row>
    <row r="202" spans="1:44" x14ac:dyDescent="0.25">
      <c r="A202" s="19">
        <v>201</v>
      </c>
      <c r="B202" s="19" t="s">
        <v>389</v>
      </c>
      <c r="C202" s="20" t="s">
        <v>62</v>
      </c>
      <c r="D202" s="22">
        <f>VLOOKUP(AR:AR,球员!A:F,6,FALSE)</f>
        <v>2</v>
      </c>
      <c r="E202" s="16" t="s">
        <v>390</v>
      </c>
      <c r="F202" s="16" t="s">
        <v>378</v>
      </c>
      <c r="G202" s="16" t="s">
        <v>71</v>
      </c>
      <c r="H202" s="15">
        <v>190</v>
      </c>
      <c r="I202" s="15">
        <v>84</v>
      </c>
      <c r="J202" s="15">
        <v>33</v>
      </c>
      <c r="K202" s="16" t="s">
        <v>47</v>
      </c>
      <c r="L202" s="21">
        <v>83</v>
      </c>
      <c r="M202" s="21">
        <v>26</v>
      </c>
      <c r="N202" s="21">
        <v>89</v>
      </c>
      <c r="O202" s="15">
        <v>42</v>
      </c>
      <c r="P202" s="15">
        <v>64</v>
      </c>
      <c r="Q202" s="15">
        <v>57</v>
      </c>
      <c r="R202" s="15">
        <v>65</v>
      </c>
      <c r="S202" s="15">
        <v>71</v>
      </c>
      <c r="T202" s="15">
        <v>76</v>
      </c>
      <c r="U202" s="15">
        <v>42</v>
      </c>
      <c r="V202" s="15">
        <v>60</v>
      </c>
      <c r="W202" s="15">
        <v>60</v>
      </c>
      <c r="X202" s="15">
        <v>51</v>
      </c>
      <c r="Y202" s="15">
        <v>69</v>
      </c>
      <c r="Z202" s="15">
        <v>68</v>
      </c>
      <c r="AA202" s="15">
        <v>84</v>
      </c>
      <c r="AB202" s="15">
        <v>85</v>
      </c>
      <c r="AC202" s="15">
        <v>82</v>
      </c>
      <c r="AD202" s="15">
        <v>71</v>
      </c>
      <c r="AE202" s="15">
        <v>66</v>
      </c>
      <c r="AF202" s="15">
        <v>59</v>
      </c>
      <c r="AG202" s="15">
        <v>47</v>
      </c>
      <c r="AH202" s="15">
        <v>55</v>
      </c>
      <c r="AI202" s="15">
        <v>90</v>
      </c>
      <c r="AJ202" s="15">
        <v>88</v>
      </c>
      <c r="AK202" s="15">
        <v>86</v>
      </c>
      <c r="AL202" s="15">
        <v>95</v>
      </c>
      <c r="AM202" s="15">
        <v>87</v>
      </c>
      <c r="AN202" s="15">
        <v>2</v>
      </c>
      <c r="AO202" s="15">
        <v>2</v>
      </c>
      <c r="AP202" s="15">
        <v>7</v>
      </c>
      <c r="AQ202" s="15">
        <v>3</v>
      </c>
      <c r="AR202" t="s">
        <v>1470</v>
      </c>
    </row>
    <row r="203" spans="1:44" x14ac:dyDescent="0.25">
      <c r="A203" s="19">
        <v>202</v>
      </c>
      <c r="B203" s="19" t="s">
        <v>391</v>
      </c>
      <c r="C203" s="20" t="s">
        <v>103</v>
      </c>
      <c r="D203" s="22">
        <f>VLOOKUP(AR:AR,球员!A:F,6,FALSE)</f>
        <v>2</v>
      </c>
      <c r="E203" s="16" t="s">
        <v>160</v>
      </c>
      <c r="F203" s="16" t="s">
        <v>45</v>
      </c>
      <c r="G203" s="16" t="s">
        <v>205</v>
      </c>
      <c r="H203" s="15">
        <v>187</v>
      </c>
      <c r="I203" s="15">
        <v>81</v>
      </c>
      <c r="J203" s="15">
        <v>34</v>
      </c>
      <c r="K203" s="16" t="s">
        <v>53</v>
      </c>
      <c r="L203" s="21">
        <v>83</v>
      </c>
      <c r="M203" s="21">
        <v>24</v>
      </c>
      <c r="N203" s="21">
        <v>89</v>
      </c>
      <c r="O203" s="15">
        <v>74</v>
      </c>
      <c r="P203" s="15">
        <v>76</v>
      </c>
      <c r="Q203" s="15">
        <v>78</v>
      </c>
      <c r="R203" s="15">
        <v>79</v>
      </c>
      <c r="S203" s="15">
        <v>76</v>
      </c>
      <c r="T203" s="15">
        <v>84</v>
      </c>
      <c r="U203" s="15">
        <v>70</v>
      </c>
      <c r="V203" s="15">
        <v>76</v>
      </c>
      <c r="W203" s="15">
        <v>85</v>
      </c>
      <c r="X203" s="15">
        <v>81</v>
      </c>
      <c r="Y203" s="15">
        <v>74</v>
      </c>
      <c r="Z203" s="15">
        <v>72</v>
      </c>
      <c r="AA203" s="15">
        <v>90</v>
      </c>
      <c r="AB203" s="15">
        <v>78</v>
      </c>
      <c r="AC203" s="15">
        <v>81</v>
      </c>
      <c r="AD203" s="15">
        <v>61</v>
      </c>
      <c r="AE203" s="15">
        <v>83</v>
      </c>
      <c r="AF203" s="15">
        <v>79</v>
      </c>
      <c r="AG203" s="15">
        <v>77</v>
      </c>
      <c r="AH203" s="15">
        <v>84</v>
      </c>
      <c r="AI203" s="15">
        <v>40</v>
      </c>
      <c r="AJ203" s="15">
        <v>40</v>
      </c>
      <c r="AK203" s="15">
        <v>40</v>
      </c>
      <c r="AL203" s="15">
        <v>40</v>
      </c>
      <c r="AM203" s="15">
        <v>40</v>
      </c>
      <c r="AN203" s="15">
        <v>1</v>
      </c>
      <c r="AO203" s="15">
        <v>2</v>
      </c>
      <c r="AP203" s="15">
        <v>6</v>
      </c>
      <c r="AQ203" s="15">
        <v>2</v>
      </c>
      <c r="AR203" t="s">
        <v>1471</v>
      </c>
    </row>
    <row r="204" spans="1:44" x14ac:dyDescent="0.25">
      <c r="A204" s="15">
        <v>203</v>
      </c>
      <c r="B204" s="15" t="s">
        <v>1472</v>
      </c>
      <c r="C204" s="16" t="s">
        <v>2049</v>
      </c>
      <c r="D204" s="22" t="e">
        <f>VLOOKUP(AR:AR,球员!A:F,6,FALSE)</f>
        <v>#N/A</v>
      </c>
      <c r="E204" s="16" t="s">
        <v>95</v>
      </c>
      <c r="F204" s="16" t="s">
        <v>64</v>
      </c>
      <c r="G204" s="16" t="s">
        <v>80</v>
      </c>
      <c r="H204" s="15">
        <v>187</v>
      </c>
      <c r="I204" s="15">
        <v>83</v>
      </c>
      <c r="J204" s="15">
        <v>30</v>
      </c>
      <c r="K204" s="16" t="s">
        <v>47</v>
      </c>
      <c r="L204" s="21">
        <v>83</v>
      </c>
      <c r="M204" s="21">
        <v>28</v>
      </c>
      <c r="N204" s="21">
        <v>89</v>
      </c>
      <c r="O204" s="15">
        <v>73</v>
      </c>
      <c r="P204" s="15">
        <v>78</v>
      </c>
      <c r="Q204" s="15">
        <v>81</v>
      </c>
      <c r="R204" s="15">
        <v>70</v>
      </c>
      <c r="S204" s="15">
        <v>80</v>
      </c>
      <c r="T204" s="15">
        <v>76</v>
      </c>
      <c r="U204" s="15">
        <v>69</v>
      </c>
      <c r="V204" s="15">
        <v>74</v>
      </c>
      <c r="W204" s="15">
        <v>74</v>
      </c>
      <c r="X204" s="15">
        <v>71</v>
      </c>
      <c r="Y204" s="15">
        <v>84</v>
      </c>
      <c r="Z204" s="15">
        <v>78</v>
      </c>
      <c r="AA204" s="15">
        <v>86</v>
      </c>
      <c r="AB204" s="15">
        <v>79</v>
      </c>
      <c r="AC204" s="15">
        <v>90</v>
      </c>
      <c r="AD204" s="15">
        <v>70</v>
      </c>
      <c r="AE204" s="15">
        <v>91</v>
      </c>
      <c r="AF204" s="15">
        <v>74</v>
      </c>
      <c r="AG204" s="15">
        <v>81</v>
      </c>
      <c r="AH204" s="15">
        <v>85</v>
      </c>
      <c r="AI204" s="15">
        <v>40</v>
      </c>
      <c r="AJ204" s="15">
        <v>40</v>
      </c>
      <c r="AK204" s="15">
        <v>40</v>
      </c>
      <c r="AL204" s="15">
        <v>40</v>
      </c>
      <c r="AM204" s="15">
        <v>40</v>
      </c>
      <c r="AN204" s="15">
        <v>2</v>
      </c>
      <c r="AO204" s="15">
        <v>3</v>
      </c>
      <c r="AP204" s="15">
        <v>6</v>
      </c>
      <c r="AQ204" s="15">
        <v>2</v>
      </c>
      <c r="AR204" t="s">
        <v>2080</v>
      </c>
    </row>
    <row r="205" spans="1:44" x14ac:dyDescent="0.25">
      <c r="A205" s="15">
        <v>204</v>
      </c>
      <c r="B205" s="15" t="s">
        <v>642</v>
      </c>
      <c r="C205" s="16" t="s">
        <v>70</v>
      </c>
      <c r="D205" s="22" t="e">
        <f>VLOOKUP(AR:AR,球员!A:F,6,FALSE)</f>
        <v>#N/A</v>
      </c>
      <c r="E205" s="16" t="s">
        <v>1904</v>
      </c>
      <c r="F205" s="16" t="s">
        <v>1882</v>
      </c>
      <c r="G205" s="16" t="s">
        <v>71</v>
      </c>
      <c r="H205" s="15">
        <v>186</v>
      </c>
      <c r="I205" s="15">
        <v>77</v>
      </c>
      <c r="J205" s="15">
        <v>33</v>
      </c>
      <c r="K205" s="16" t="s">
        <v>47</v>
      </c>
      <c r="L205" s="21">
        <v>83</v>
      </c>
      <c r="M205" s="21">
        <v>26</v>
      </c>
      <c r="N205" s="21">
        <v>90</v>
      </c>
      <c r="O205" s="15">
        <v>86</v>
      </c>
      <c r="P205" s="15">
        <v>76</v>
      </c>
      <c r="Q205" s="15">
        <v>73</v>
      </c>
      <c r="R205" s="15">
        <v>75</v>
      </c>
      <c r="S205" s="15">
        <v>73</v>
      </c>
      <c r="T205" s="15">
        <v>69</v>
      </c>
      <c r="U205" s="15">
        <v>88</v>
      </c>
      <c r="V205" s="15">
        <v>86</v>
      </c>
      <c r="W205" s="15">
        <v>70</v>
      </c>
      <c r="X205" s="15">
        <v>70</v>
      </c>
      <c r="Y205" s="15">
        <v>77</v>
      </c>
      <c r="Z205" s="15">
        <v>74</v>
      </c>
      <c r="AA205" s="15">
        <v>83</v>
      </c>
      <c r="AB205" s="15">
        <v>88</v>
      </c>
      <c r="AC205" s="15">
        <v>81</v>
      </c>
      <c r="AD205" s="15">
        <v>72</v>
      </c>
      <c r="AE205" s="15">
        <v>83</v>
      </c>
      <c r="AF205" s="15">
        <v>50</v>
      </c>
      <c r="AG205" s="15">
        <v>56</v>
      </c>
      <c r="AH205" s="15">
        <v>77</v>
      </c>
      <c r="AI205" s="15">
        <v>40</v>
      </c>
      <c r="AJ205" s="15">
        <v>40</v>
      </c>
      <c r="AK205" s="15">
        <v>40</v>
      </c>
      <c r="AL205" s="15">
        <v>40</v>
      </c>
      <c r="AM205" s="15">
        <v>40</v>
      </c>
      <c r="AN205" s="15">
        <v>2</v>
      </c>
      <c r="AO205" s="15">
        <v>2</v>
      </c>
      <c r="AP205" s="15">
        <v>6</v>
      </c>
      <c r="AQ205" s="15">
        <v>1</v>
      </c>
      <c r="AR205" t="s">
        <v>1473</v>
      </c>
    </row>
    <row r="206" spans="1:44" x14ac:dyDescent="0.25">
      <c r="A206" s="19">
        <v>205</v>
      </c>
      <c r="B206" s="19" t="s">
        <v>244</v>
      </c>
      <c r="C206" s="20" t="s">
        <v>85</v>
      </c>
      <c r="D206" s="22">
        <f>VLOOKUP(AR:AR,球员!A:F,6,FALSE)</f>
        <v>2</v>
      </c>
      <c r="E206" s="16" t="s">
        <v>138</v>
      </c>
      <c r="F206" s="16" t="s">
        <v>45</v>
      </c>
      <c r="G206" s="16" t="s">
        <v>65</v>
      </c>
      <c r="H206" s="15">
        <v>178</v>
      </c>
      <c r="I206" s="15">
        <v>73</v>
      </c>
      <c r="J206" s="15">
        <v>32</v>
      </c>
      <c r="K206" s="16" t="s">
        <v>47</v>
      </c>
      <c r="L206" s="21">
        <v>83</v>
      </c>
      <c r="M206" s="21">
        <v>27</v>
      </c>
      <c r="N206" s="21">
        <v>90</v>
      </c>
      <c r="O206" s="15">
        <v>85</v>
      </c>
      <c r="P206" s="15">
        <v>84</v>
      </c>
      <c r="Q206" s="15">
        <v>81</v>
      </c>
      <c r="R206" s="15">
        <v>80</v>
      </c>
      <c r="S206" s="15">
        <v>80</v>
      </c>
      <c r="T206" s="15">
        <v>74</v>
      </c>
      <c r="U206" s="15">
        <v>79</v>
      </c>
      <c r="V206" s="15">
        <v>65</v>
      </c>
      <c r="W206" s="15">
        <v>70</v>
      </c>
      <c r="X206" s="15">
        <v>75</v>
      </c>
      <c r="Y206" s="15">
        <v>85</v>
      </c>
      <c r="Z206" s="15">
        <v>84</v>
      </c>
      <c r="AA206" s="15">
        <v>80</v>
      </c>
      <c r="AB206" s="15">
        <v>75</v>
      </c>
      <c r="AC206" s="15">
        <v>61</v>
      </c>
      <c r="AD206" s="15">
        <v>75</v>
      </c>
      <c r="AE206" s="15">
        <v>90</v>
      </c>
      <c r="AF206" s="15">
        <v>66</v>
      </c>
      <c r="AG206" s="15">
        <v>59</v>
      </c>
      <c r="AH206" s="15">
        <v>57</v>
      </c>
      <c r="AI206" s="15">
        <v>40</v>
      </c>
      <c r="AJ206" s="15">
        <v>40</v>
      </c>
      <c r="AK206" s="15">
        <v>40</v>
      </c>
      <c r="AL206" s="15">
        <v>40</v>
      </c>
      <c r="AM206" s="15">
        <v>40</v>
      </c>
      <c r="AN206" s="15">
        <v>2</v>
      </c>
      <c r="AO206" s="15">
        <v>2</v>
      </c>
      <c r="AP206" s="15">
        <v>6</v>
      </c>
      <c r="AQ206" s="15">
        <v>3</v>
      </c>
      <c r="AR206" t="s">
        <v>1474</v>
      </c>
    </row>
    <row r="207" spans="1:44" x14ac:dyDescent="0.25">
      <c r="A207" s="19">
        <v>206</v>
      </c>
      <c r="B207" s="19" t="s">
        <v>399</v>
      </c>
      <c r="C207" s="20" t="s">
        <v>85</v>
      </c>
      <c r="D207" s="22">
        <f>VLOOKUP(AR:AR,球员!A:F,6,FALSE)</f>
        <v>2</v>
      </c>
      <c r="E207" s="16" t="s">
        <v>74</v>
      </c>
      <c r="F207" s="16" t="s">
        <v>64</v>
      </c>
      <c r="G207" s="16" t="s">
        <v>65</v>
      </c>
      <c r="H207" s="15">
        <v>169</v>
      </c>
      <c r="I207" s="15">
        <v>65</v>
      </c>
      <c r="J207" s="15">
        <v>32</v>
      </c>
      <c r="K207" s="16" t="s">
        <v>47</v>
      </c>
      <c r="L207" s="21">
        <v>83</v>
      </c>
      <c r="M207" s="21">
        <v>27</v>
      </c>
      <c r="N207" s="21">
        <v>89</v>
      </c>
      <c r="O207" s="15">
        <v>83</v>
      </c>
      <c r="P207" s="15">
        <v>85</v>
      </c>
      <c r="Q207" s="15">
        <v>84</v>
      </c>
      <c r="R207" s="15">
        <v>84</v>
      </c>
      <c r="S207" s="15">
        <v>82</v>
      </c>
      <c r="T207" s="15">
        <v>79</v>
      </c>
      <c r="U207" s="15">
        <v>80</v>
      </c>
      <c r="V207" s="15">
        <v>60</v>
      </c>
      <c r="W207" s="15">
        <v>64</v>
      </c>
      <c r="X207" s="15">
        <v>82</v>
      </c>
      <c r="Y207" s="15">
        <v>78</v>
      </c>
      <c r="Z207" s="15">
        <v>84</v>
      </c>
      <c r="AA207" s="15">
        <v>76</v>
      </c>
      <c r="AB207" s="15">
        <v>68</v>
      </c>
      <c r="AC207" s="15">
        <v>65</v>
      </c>
      <c r="AD207" s="15">
        <v>85</v>
      </c>
      <c r="AE207" s="15">
        <v>75</v>
      </c>
      <c r="AF207" s="15">
        <v>50</v>
      </c>
      <c r="AG207" s="15">
        <v>52</v>
      </c>
      <c r="AH207" s="15">
        <v>61</v>
      </c>
      <c r="AI207" s="15">
        <v>40</v>
      </c>
      <c r="AJ207" s="15">
        <v>40</v>
      </c>
      <c r="AK207" s="15">
        <v>40</v>
      </c>
      <c r="AL207" s="15">
        <v>40</v>
      </c>
      <c r="AM207" s="15">
        <v>40</v>
      </c>
      <c r="AN207" s="15">
        <v>3</v>
      </c>
      <c r="AO207" s="15">
        <v>4</v>
      </c>
      <c r="AP207" s="15">
        <v>6</v>
      </c>
      <c r="AQ207" s="15">
        <v>3</v>
      </c>
      <c r="AR207" t="s">
        <v>1475</v>
      </c>
    </row>
    <row r="208" spans="1:44" x14ac:dyDescent="0.25">
      <c r="A208" s="19">
        <v>207</v>
      </c>
      <c r="B208" s="19" t="s">
        <v>645</v>
      </c>
      <c r="C208" s="20" t="s">
        <v>62</v>
      </c>
      <c r="D208" s="22">
        <f>VLOOKUP(AR:AR,球员!A:F,6,FALSE)</f>
        <v>2</v>
      </c>
      <c r="E208" s="16" t="s">
        <v>67</v>
      </c>
      <c r="F208" s="16" t="s">
        <v>67</v>
      </c>
      <c r="G208" s="16" t="s">
        <v>646</v>
      </c>
      <c r="H208" s="15">
        <v>192</v>
      </c>
      <c r="I208" s="15">
        <v>86</v>
      </c>
      <c r="J208" s="15">
        <v>29</v>
      </c>
      <c r="K208" s="16" t="s">
        <v>47</v>
      </c>
      <c r="L208" s="21">
        <v>83</v>
      </c>
      <c r="M208" s="21">
        <v>28</v>
      </c>
      <c r="N208" s="21">
        <v>88</v>
      </c>
      <c r="O208" s="15">
        <v>40</v>
      </c>
      <c r="P208" s="15">
        <v>55</v>
      </c>
      <c r="Q208" s="15">
        <v>45</v>
      </c>
      <c r="R208" s="15">
        <v>46</v>
      </c>
      <c r="S208" s="15">
        <v>58</v>
      </c>
      <c r="T208" s="15">
        <v>66</v>
      </c>
      <c r="U208" s="15">
        <v>40</v>
      </c>
      <c r="V208" s="15">
        <v>73</v>
      </c>
      <c r="W208" s="15">
        <v>55</v>
      </c>
      <c r="X208" s="15">
        <v>42</v>
      </c>
      <c r="Y208" s="15">
        <v>61</v>
      </c>
      <c r="Z208" s="15">
        <v>57</v>
      </c>
      <c r="AA208" s="15">
        <v>75</v>
      </c>
      <c r="AB208" s="15">
        <v>85</v>
      </c>
      <c r="AC208" s="15">
        <v>83</v>
      </c>
      <c r="AD208" s="15">
        <v>61</v>
      </c>
      <c r="AE208" s="15">
        <v>68</v>
      </c>
      <c r="AF208" s="15">
        <v>60</v>
      </c>
      <c r="AG208" s="15">
        <v>52</v>
      </c>
      <c r="AH208" s="15">
        <v>47</v>
      </c>
      <c r="AI208" s="15">
        <v>90</v>
      </c>
      <c r="AJ208" s="15">
        <v>84</v>
      </c>
      <c r="AK208" s="15">
        <v>88</v>
      </c>
      <c r="AL208" s="15">
        <v>86</v>
      </c>
      <c r="AM208" s="15">
        <v>90</v>
      </c>
      <c r="AN208" s="15">
        <v>2</v>
      </c>
      <c r="AO208" s="15">
        <v>2</v>
      </c>
      <c r="AP208" s="15">
        <v>7</v>
      </c>
      <c r="AQ208" s="15">
        <v>3</v>
      </c>
      <c r="AR208" t="s">
        <v>1476</v>
      </c>
    </row>
    <row r="209" spans="1:44" x14ac:dyDescent="0.25">
      <c r="A209" s="19">
        <v>208</v>
      </c>
      <c r="B209" s="19" t="s">
        <v>400</v>
      </c>
      <c r="C209" s="20" t="s">
        <v>43</v>
      </c>
      <c r="D209" s="22">
        <f>VLOOKUP(AR:AR,球员!A:F,6,FALSE)</f>
        <v>2</v>
      </c>
      <c r="E209" s="33" t="s">
        <v>2019</v>
      </c>
      <c r="F209" s="16" t="s">
        <v>153</v>
      </c>
      <c r="G209" s="16" t="s">
        <v>99</v>
      </c>
      <c r="H209" s="15">
        <v>178</v>
      </c>
      <c r="I209" s="15">
        <v>72</v>
      </c>
      <c r="J209" s="15">
        <v>27</v>
      </c>
      <c r="K209" s="16" t="s">
        <v>47</v>
      </c>
      <c r="L209" s="21">
        <v>83</v>
      </c>
      <c r="M209" s="21">
        <v>30</v>
      </c>
      <c r="N209" s="21">
        <v>91</v>
      </c>
      <c r="O209" s="15">
        <v>82</v>
      </c>
      <c r="P209" s="15">
        <v>86</v>
      </c>
      <c r="Q209" s="15">
        <v>84</v>
      </c>
      <c r="R209" s="15">
        <v>85</v>
      </c>
      <c r="S209" s="15">
        <v>75</v>
      </c>
      <c r="T209" s="15">
        <v>75</v>
      </c>
      <c r="U209" s="15">
        <v>82</v>
      </c>
      <c r="V209" s="15">
        <v>62</v>
      </c>
      <c r="W209" s="15">
        <v>73</v>
      </c>
      <c r="X209" s="15">
        <v>83</v>
      </c>
      <c r="Y209" s="15">
        <v>87</v>
      </c>
      <c r="Z209" s="15">
        <v>88</v>
      </c>
      <c r="AA209" s="15">
        <v>81</v>
      </c>
      <c r="AB209" s="15">
        <v>65</v>
      </c>
      <c r="AC209" s="15">
        <v>67</v>
      </c>
      <c r="AD209" s="15">
        <v>80</v>
      </c>
      <c r="AE209" s="15">
        <v>77</v>
      </c>
      <c r="AF209" s="15">
        <v>45</v>
      </c>
      <c r="AG209" s="15">
        <v>52</v>
      </c>
      <c r="AH209" s="15">
        <v>63</v>
      </c>
      <c r="AI209" s="15">
        <v>40</v>
      </c>
      <c r="AJ209" s="15">
        <v>40</v>
      </c>
      <c r="AK209" s="15">
        <v>40</v>
      </c>
      <c r="AL209" s="15">
        <v>40</v>
      </c>
      <c r="AM209" s="15">
        <v>40</v>
      </c>
      <c r="AN209" s="15">
        <v>2</v>
      </c>
      <c r="AO209" s="15">
        <v>2</v>
      </c>
      <c r="AP209" s="15">
        <v>6</v>
      </c>
      <c r="AQ209" s="15">
        <v>2</v>
      </c>
      <c r="AR209" t="s">
        <v>1979</v>
      </c>
    </row>
    <row r="210" spans="1:44" x14ac:dyDescent="0.25">
      <c r="A210" s="19">
        <v>209</v>
      </c>
      <c r="B210" s="19" t="s">
        <v>401</v>
      </c>
      <c r="C210" s="20" t="s">
        <v>62</v>
      </c>
      <c r="D210" s="22">
        <f>VLOOKUP(AR:AR,球员!A:F,6,FALSE)</f>
        <v>2</v>
      </c>
      <c r="E210" s="16" t="s">
        <v>374</v>
      </c>
      <c r="F210" s="16" t="s">
        <v>278</v>
      </c>
      <c r="G210" s="16" t="s">
        <v>135</v>
      </c>
      <c r="H210" s="15">
        <v>186</v>
      </c>
      <c r="I210" s="15">
        <v>76</v>
      </c>
      <c r="J210" s="15">
        <v>28</v>
      </c>
      <c r="K210" s="16" t="s">
        <v>47</v>
      </c>
      <c r="L210" s="21">
        <v>83</v>
      </c>
      <c r="M210" s="21">
        <v>28</v>
      </c>
      <c r="N210" s="21">
        <v>88</v>
      </c>
      <c r="O210" s="15">
        <v>42</v>
      </c>
      <c r="P210" s="15">
        <v>69</v>
      </c>
      <c r="Q210" s="15">
        <v>55</v>
      </c>
      <c r="R210" s="15">
        <v>46</v>
      </c>
      <c r="S210" s="15">
        <v>67</v>
      </c>
      <c r="T210" s="15">
        <v>71</v>
      </c>
      <c r="U210" s="15">
        <v>43</v>
      </c>
      <c r="V210" s="15">
        <v>61</v>
      </c>
      <c r="W210" s="15">
        <v>61</v>
      </c>
      <c r="X210" s="15">
        <v>50</v>
      </c>
      <c r="Y210" s="15">
        <v>67</v>
      </c>
      <c r="Z210" s="15">
        <v>65</v>
      </c>
      <c r="AA210" s="15">
        <v>83</v>
      </c>
      <c r="AB210" s="15">
        <v>87</v>
      </c>
      <c r="AC210" s="15">
        <v>84</v>
      </c>
      <c r="AD210" s="15">
        <v>69</v>
      </c>
      <c r="AE210" s="15">
        <v>75</v>
      </c>
      <c r="AF210" s="15">
        <v>67</v>
      </c>
      <c r="AG210" s="15">
        <v>57</v>
      </c>
      <c r="AH210" s="15">
        <v>47</v>
      </c>
      <c r="AI210" s="15">
        <v>89</v>
      </c>
      <c r="AJ210" s="15">
        <v>87</v>
      </c>
      <c r="AK210" s="15">
        <v>88</v>
      </c>
      <c r="AL210" s="15">
        <v>89</v>
      </c>
      <c r="AM210" s="15">
        <v>86</v>
      </c>
      <c r="AN210" s="15">
        <v>2</v>
      </c>
      <c r="AO210" s="15">
        <v>2</v>
      </c>
      <c r="AP210" s="15">
        <v>6</v>
      </c>
      <c r="AQ210" s="15">
        <v>3</v>
      </c>
      <c r="AR210" t="s">
        <v>1477</v>
      </c>
    </row>
    <row r="211" spans="1:44" x14ac:dyDescent="0.25">
      <c r="A211" s="15">
        <v>210</v>
      </c>
      <c r="B211" s="15" t="s">
        <v>404</v>
      </c>
      <c r="C211" s="16" t="s">
        <v>202</v>
      </c>
      <c r="D211" s="22" t="e">
        <f>VLOOKUP(AR:AR,球员!A:F,6,FALSE)</f>
        <v>#N/A</v>
      </c>
      <c r="E211" s="16" t="s">
        <v>86</v>
      </c>
      <c r="F211" s="16" t="s">
        <v>64</v>
      </c>
      <c r="G211" s="16" t="s">
        <v>313</v>
      </c>
      <c r="H211" s="15">
        <v>169</v>
      </c>
      <c r="I211" s="15">
        <v>72</v>
      </c>
      <c r="J211" s="15">
        <v>28</v>
      </c>
      <c r="K211" s="16" t="s">
        <v>53</v>
      </c>
      <c r="L211" s="21">
        <v>83</v>
      </c>
      <c r="M211" s="21">
        <v>28</v>
      </c>
      <c r="N211" s="21">
        <v>88</v>
      </c>
      <c r="O211" s="15">
        <v>80</v>
      </c>
      <c r="P211" s="15">
        <v>83</v>
      </c>
      <c r="Q211" s="15">
        <v>84</v>
      </c>
      <c r="R211" s="15">
        <v>81</v>
      </c>
      <c r="S211" s="15">
        <v>80</v>
      </c>
      <c r="T211" s="15">
        <v>78</v>
      </c>
      <c r="U211" s="15">
        <v>77</v>
      </c>
      <c r="V211" s="15">
        <v>55</v>
      </c>
      <c r="W211" s="15">
        <v>84</v>
      </c>
      <c r="X211" s="15">
        <v>85</v>
      </c>
      <c r="Y211" s="15">
        <v>84</v>
      </c>
      <c r="Z211" s="15">
        <v>87</v>
      </c>
      <c r="AA211" s="15">
        <v>82</v>
      </c>
      <c r="AB211" s="15">
        <v>60</v>
      </c>
      <c r="AC211" s="15">
        <v>70</v>
      </c>
      <c r="AD211" s="15">
        <v>85</v>
      </c>
      <c r="AE211" s="15">
        <v>76</v>
      </c>
      <c r="AF211" s="15">
        <v>46</v>
      </c>
      <c r="AG211" s="15">
        <v>50</v>
      </c>
      <c r="AH211" s="15">
        <v>78</v>
      </c>
      <c r="AI211" s="15">
        <v>40</v>
      </c>
      <c r="AJ211" s="15">
        <v>40</v>
      </c>
      <c r="AK211" s="15">
        <v>40</v>
      </c>
      <c r="AL211" s="15">
        <v>40</v>
      </c>
      <c r="AM211" s="15">
        <v>40</v>
      </c>
      <c r="AN211" s="15">
        <v>2</v>
      </c>
      <c r="AO211" s="15">
        <v>3</v>
      </c>
      <c r="AP211" s="15">
        <v>5</v>
      </c>
      <c r="AQ211" s="15">
        <v>2</v>
      </c>
      <c r="AR211" t="s">
        <v>1478</v>
      </c>
    </row>
    <row r="212" spans="1:44" x14ac:dyDescent="0.25">
      <c r="A212" s="19">
        <v>211</v>
      </c>
      <c r="B212" s="19" t="s">
        <v>252</v>
      </c>
      <c r="C212" s="20" t="s">
        <v>202</v>
      </c>
      <c r="D212" s="22">
        <f>VLOOKUP(AR:AR,球员!A:F,6,FALSE)</f>
        <v>2</v>
      </c>
      <c r="E212" s="16" t="s">
        <v>44</v>
      </c>
      <c r="F212" s="16" t="s">
        <v>45</v>
      </c>
      <c r="G212" s="16" t="s">
        <v>131</v>
      </c>
      <c r="H212" s="15">
        <v>179</v>
      </c>
      <c r="I212" s="15">
        <v>72</v>
      </c>
      <c r="J212" s="15">
        <v>31</v>
      </c>
      <c r="K212" s="16" t="s">
        <v>47</v>
      </c>
      <c r="L212" s="21">
        <v>83</v>
      </c>
      <c r="M212" s="21">
        <v>27</v>
      </c>
      <c r="N212" s="21">
        <v>89</v>
      </c>
      <c r="O212" s="15">
        <v>75</v>
      </c>
      <c r="P212" s="15">
        <v>84</v>
      </c>
      <c r="Q212" s="15">
        <v>85</v>
      </c>
      <c r="R212" s="15">
        <v>84</v>
      </c>
      <c r="S212" s="15">
        <v>77</v>
      </c>
      <c r="T212" s="15">
        <v>78</v>
      </c>
      <c r="U212" s="15">
        <v>70</v>
      </c>
      <c r="V212" s="15">
        <v>70</v>
      </c>
      <c r="W212" s="15">
        <v>72</v>
      </c>
      <c r="X212" s="15">
        <v>76</v>
      </c>
      <c r="Y212" s="15">
        <v>87</v>
      </c>
      <c r="Z212" s="15">
        <v>87</v>
      </c>
      <c r="AA212" s="15">
        <v>83</v>
      </c>
      <c r="AB212" s="15">
        <v>75</v>
      </c>
      <c r="AC212" s="15">
        <v>65</v>
      </c>
      <c r="AD212" s="15">
        <v>80</v>
      </c>
      <c r="AE212" s="15">
        <v>80</v>
      </c>
      <c r="AF212" s="15">
        <v>63</v>
      </c>
      <c r="AG212" s="15">
        <v>65</v>
      </c>
      <c r="AH212" s="15">
        <v>80</v>
      </c>
      <c r="AI212" s="15">
        <v>40</v>
      </c>
      <c r="AJ212" s="15">
        <v>40</v>
      </c>
      <c r="AK212" s="15">
        <v>40</v>
      </c>
      <c r="AL212" s="15">
        <v>40</v>
      </c>
      <c r="AM212" s="15">
        <v>40</v>
      </c>
      <c r="AN212" s="15">
        <v>2</v>
      </c>
      <c r="AO212" s="15">
        <v>3</v>
      </c>
      <c r="AP212" s="15">
        <v>5</v>
      </c>
      <c r="AQ212" s="15">
        <v>1</v>
      </c>
      <c r="AR212" t="s">
        <v>1479</v>
      </c>
    </row>
    <row r="213" spans="1:44" x14ac:dyDescent="0.25">
      <c r="A213" s="19">
        <v>212</v>
      </c>
      <c r="B213" s="19" t="s">
        <v>408</v>
      </c>
      <c r="C213" s="20" t="s">
        <v>89</v>
      </c>
      <c r="D213" s="22">
        <f>VLOOKUP(AR:AR,球员!A:F,6,FALSE)</f>
        <v>2</v>
      </c>
      <c r="E213" s="16" t="s">
        <v>86</v>
      </c>
      <c r="F213" s="16" t="s">
        <v>64</v>
      </c>
      <c r="G213" s="16" t="s">
        <v>409</v>
      </c>
      <c r="H213" s="15">
        <v>195</v>
      </c>
      <c r="I213" s="15">
        <v>90</v>
      </c>
      <c r="J213" s="15">
        <v>28</v>
      </c>
      <c r="K213" s="16" t="s">
        <v>47</v>
      </c>
      <c r="L213" s="21">
        <v>83</v>
      </c>
      <c r="M213" s="21">
        <v>28</v>
      </c>
      <c r="N213" s="21">
        <v>90</v>
      </c>
      <c r="O213" s="15">
        <v>62</v>
      </c>
      <c r="P213" s="15">
        <v>73</v>
      </c>
      <c r="Q213" s="15">
        <v>69</v>
      </c>
      <c r="R213" s="15">
        <v>74</v>
      </c>
      <c r="S213" s="15">
        <v>80</v>
      </c>
      <c r="T213" s="15">
        <v>77</v>
      </c>
      <c r="U213" s="15">
        <v>56</v>
      </c>
      <c r="V213" s="15">
        <v>90</v>
      </c>
      <c r="W213" s="15">
        <v>56</v>
      </c>
      <c r="X213" s="15">
        <v>68</v>
      </c>
      <c r="Y213" s="15">
        <v>73</v>
      </c>
      <c r="Z213" s="15">
        <v>68</v>
      </c>
      <c r="AA213" s="15">
        <v>78</v>
      </c>
      <c r="AB213" s="15">
        <v>76</v>
      </c>
      <c r="AC213" s="15">
        <v>90</v>
      </c>
      <c r="AD213" s="15">
        <v>61</v>
      </c>
      <c r="AE213" s="15">
        <v>83</v>
      </c>
      <c r="AF213" s="15">
        <v>86</v>
      </c>
      <c r="AG213" s="15">
        <v>87</v>
      </c>
      <c r="AH213" s="15">
        <v>85</v>
      </c>
      <c r="AI213" s="15">
        <v>40</v>
      </c>
      <c r="AJ213" s="15">
        <v>40</v>
      </c>
      <c r="AK213" s="15">
        <v>40</v>
      </c>
      <c r="AL213" s="15">
        <v>40</v>
      </c>
      <c r="AM213" s="15">
        <v>40</v>
      </c>
      <c r="AN213" s="15">
        <v>1</v>
      </c>
      <c r="AO213" s="15">
        <v>2</v>
      </c>
      <c r="AP213" s="15">
        <v>6</v>
      </c>
      <c r="AQ213" s="15">
        <v>2</v>
      </c>
      <c r="AR213" t="s">
        <v>1480</v>
      </c>
    </row>
    <row r="214" spans="1:44" x14ac:dyDescent="0.25">
      <c r="A214" s="19">
        <v>213</v>
      </c>
      <c r="B214" s="19" t="s">
        <v>328</v>
      </c>
      <c r="C214" s="20" t="s">
        <v>2049</v>
      </c>
      <c r="D214" s="22">
        <f>VLOOKUP(AR:AR,球员!A:F,6,FALSE)</f>
        <v>2</v>
      </c>
      <c r="E214" s="16" t="s">
        <v>55</v>
      </c>
      <c r="F214" s="16" t="s">
        <v>56</v>
      </c>
      <c r="G214" s="16" t="s">
        <v>144</v>
      </c>
      <c r="H214" s="15">
        <v>174</v>
      </c>
      <c r="I214" s="15">
        <v>66</v>
      </c>
      <c r="J214" s="15">
        <v>30</v>
      </c>
      <c r="K214" s="16" t="s">
        <v>47</v>
      </c>
      <c r="L214" s="21">
        <v>83</v>
      </c>
      <c r="M214" s="21">
        <v>28</v>
      </c>
      <c r="N214" s="21">
        <v>89</v>
      </c>
      <c r="O214" s="15">
        <v>67</v>
      </c>
      <c r="P214" s="15">
        <v>82</v>
      </c>
      <c r="Q214" s="15">
        <v>77</v>
      </c>
      <c r="R214" s="15">
        <v>83</v>
      </c>
      <c r="S214" s="15">
        <v>79</v>
      </c>
      <c r="T214" s="15">
        <v>77</v>
      </c>
      <c r="U214" s="15">
        <v>63</v>
      </c>
      <c r="V214" s="15">
        <v>72</v>
      </c>
      <c r="W214" s="15">
        <v>65</v>
      </c>
      <c r="X214" s="15">
        <v>58</v>
      </c>
      <c r="Y214" s="15">
        <v>76</v>
      </c>
      <c r="Z214" s="15">
        <v>80</v>
      </c>
      <c r="AA214" s="15">
        <v>82</v>
      </c>
      <c r="AB214" s="15">
        <v>85</v>
      </c>
      <c r="AC214" s="15">
        <v>74</v>
      </c>
      <c r="AD214" s="15">
        <v>82</v>
      </c>
      <c r="AE214" s="15">
        <v>88</v>
      </c>
      <c r="AF214" s="15">
        <v>88</v>
      </c>
      <c r="AG214" s="15">
        <v>91</v>
      </c>
      <c r="AH214" s="15">
        <v>90</v>
      </c>
      <c r="AI214" s="15">
        <v>40</v>
      </c>
      <c r="AJ214" s="15">
        <v>40</v>
      </c>
      <c r="AK214" s="15">
        <v>40</v>
      </c>
      <c r="AL214" s="15">
        <v>40</v>
      </c>
      <c r="AM214" s="15">
        <v>40</v>
      </c>
      <c r="AN214" s="15">
        <v>2</v>
      </c>
      <c r="AO214" s="15">
        <v>2</v>
      </c>
      <c r="AP214" s="15">
        <v>7</v>
      </c>
      <c r="AQ214" s="15">
        <v>3</v>
      </c>
      <c r="AR214" t="s">
        <v>2081</v>
      </c>
    </row>
    <row r="215" spans="1:44" x14ac:dyDescent="0.25">
      <c r="A215" s="19">
        <v>214</v>
      </c>
      <c r="B215" s="19" t="s">
        <v>419</v>
      </c>
      <c r="C215" s="20" t="s">
        <v>82</v>
      </c>
      <c r="D215" s="22">
        <f>VLOOKUP(AR:AR,球员!A:F,6,FALSE)</f>
        <v>2</v>
      </c>
      <c r="E215" s="16" t="s">
        <v>256</v>
      </c>
      <c r="F215" s="16" t="s">
        <v>45</v>
      </c>
      <c r="G215" s="16" t="s">
        <v>93</v>
      </c>
      <c r="H215" s="15">
        <v>190</v>
      </c>
      <c r="I215" s="15">
        <v>79</v>
      </c>
      <c r="J215" s="15">
        <v>31</v>
      </c>
      <c r="K215" s="16" t="s">
        <v>53</v>
      </c>
      <c r="L215" s="21">
        <v>83</v>
      </c>
      <c r="M215" s="21">
        <v>27</v>
      </c>
      <c r="N215" s="21">
        <v>90</v>
      </c>
      <c r="O215" s="15">
        <v>83</v>
      </c>
      <c r="P215" s="15">
        <v>88</v>
      </c>
      <c r="Q215" s="15">
        <v>85</v>
      </c>
      <c r="R215" s="15">
        <v>82</v>
      </c>
      <c r="S215" s="15">
        <v>82</v>
      </c>
      <c r="T215" s="15">
        <v>81</v>
      </c>
      <c r="U215" s="15">
        <v>80</v>
      </c>
      <c r="V215" s="15">
        <v>65</v>
      </c>
      <c r="W215" s="15">
        <v>83</v>
      </c>
      <c r="X215" s="15">
        <v>85</v>
      </c>
      <c r="Y215" s="15">
        <v>77</v>
      </c>
      <c r="Z215" s="15">
        <v>72</v>
      </c>
      <c r="AA215" s="15">
        <v>87</v>
      </c>
      <c r="AB215" s="15">
        <v>66</v>
      </c>
      <c r="AC215" s="15">
        <v>78</v>
      </c>
      <c r="AD215" s="15">
        <v>71</v>
      </c>
      <c r="AE215" s="15">
        <v>79</v>
      </c>
      <c r="AF215" s="15">
        <v>43</v>
      </c>
      <c r="AG215" s="15">
        <v>42</v>
      </c>
      <c r="AH215" s="15">
        <v>64</v>
      </c>
      <c r="AI215" s="15">
        <v>40</v>
      </c>
      <c r="AJ215" s="15">
        <v>40</v>
      </c>
      <c r="AK215" s="15">
        <v>40</v>
      </c>
      <c r="AL215" s="15">
        <v>40</v>
      </c>
      <c r="AM215" s="15">
        <v>40</v>
      </c>
      <c r="AN215" s="15">
        <v>2</v>
      </c>
      <c r="AO215" s="15">
        <v>2</v>
      </c>
      <c r="AP215" s="15">
        <v>4</v>
      </c>
      <c r="AQ215" s="15">
        <v>2</v>
      </c>
      <c r="AR215" t="s">
        <v>1481</v>
      </c>
    </row>
    <row r="216" spans="1:44" x14ac:dyDescent="0.25">
      <c r="A216" s="19">
        <v>215</v>
      </c>
      <c r="B216" s="19" t="s">
        <v>420</v>
      </c>
      <c r="C216" s="34" t="s">
        <v>191</v>
      </c>
      <c r="D216" s="22">
        <f>VLOOKUP(AR:AR,球员!A:F,6,FALSE)</f>
        <v>2</v>
      </c>
      <c r="E216" s="16" t="s">
        <v>50</v>
      </c>
      <c r="F216" s="16" t="s">
        <v>51</v>
      </c>
      <c r="G216" s="16" t="s">
        <v>65</v>
      </c>
      <c r="H216" s="15">
        <v>178</v>
      </c>
      <c r="I216" s="15">
        <v>68</v>
      </c>
      <c r="J216" s="15">
        <v>27</v>
      </c>
      <c r="K216" s="16" t="s">
        <v>47</v>
      </c>
      <c r="L216" s="21">
        <v>83</v>
      </c>
      <c r="M216" s="21">
        <v>30</v>
      </c>
      <c r="N216" s="21">
        <v>90</v>
      </c>
      <c r="O216" s="15">
        <v>72</v>
      </c>
      <c r="P216" s="15">
        <v>82</v>
      </c>
      <c r="Q216" s="15">
        <v>80</v>
      </c>
      <c r="R216" s="15">
        <v>83</v>
      </c>
      <c r="S216" s="15">
        <v>85</v>
      </c>
      <c r="T216" s="15">
        <v>84</v>
      </c>
      <c r="U216" s="15">
        <v>67</v>
      </c>
      <c r="V216" s="15">
        <v>62</v>
      </c>
      <c r="W216" s="15">
        <v>69</v>
      </c>
      <c r="X216" s="15">
        <v>74</v>
      </c>
      <c r="Y216" s="15">
        <v>82</v>
      </c>
      <c r="Z216" s="15">
        <v>78</v>
      </c>
      <c r="AA216" s="15">
        <v>71</v>
      </c>
      <c r="AB216" s="15">
        <v>71</v>
      </c>
      <c r="AC216" s="15">
        <v>72</v>
      </c>
      <c r="AD216" s="15">
        <v>79</v>
      </c>
      <c r="AE216" s="15">
        <v>85</v>
      </c>
      <c r="AF216" s="15">
        <v>75</v>
      </c>
      <c r="AG216" s="15">
        <v>79</v>
      </c>
      <c r="AH216" s="15">
        <v>77</v>
      </c>
      <c r="AI216" s="15">
        <v>40</v>
      </c>
      <c r="AJ216" s="15">
        <v>40</v>
      </c>
      <c r="AK216" s="15">
        <v>40</v>
      </c>
      <c r="AL216" s="15">
        <v>40</v>
      </c>
      <c r="AM216" s="15">
        <v>40</v>
      </c>
      <c r="AN216" s="15">
        <v>1</v>
      </c>
      <c r="AO216" s="15">
        <v>2</v>
      </c>
      <c r="AP216" s="15">
        <v>6</v>
      </c>
      <c r="AQ216" s="15">
        <v>3</v>
      </c>
      <c r="AR216" t="s">
        <v>1482</v>
      </c>
    </row>
    <row r="217" spans="1:44" x14ac:dyDescent="0.25">
      <c r="A217" s="19">
        <v>216</v>
      </c>
      <c r="B217" s="19" t="s">
        <v>547</v>
      </c>
      <c r="C217" s="34" t="s">
        <v>202</v>
      </c>
      <c r="D217" s="22">
        <f>VLOOKUP(AR:AR,球员!A:F,6,FALSE)</f>
        <v>2</v>
      </c>
      <c r="E217" s="16" t="s">
        <v>55</v>
      </c>
      <c r="F217" s="16" t="s">
        <v>56</v>
      </c>
      <c r="G217" s="16" t="s">
        <v>65</v>
      </c>
      <c r="H217" s="15">
        <v>178</v>
      </c>
      <c r="I217" s="15">
        <v>70</v>
      </c>
      <c r="J217" s="15">
        <v>27</v>
      </c>
      <c r="K217" s="16" t="s">
        <v>53</v>
      </c>
      <c r="L217" s="21">
        <v>83</v>
      </c>
      <c r="M217" s="21">
        <v>30</v>
      </c>
      <c r="N217" s="21">
        <v>89</v>
      </c>
      <c r="O217" s="15">
        <v>75</v>
      </c>
      <c r="P217" s="15">
        <v>85</v>
      </c>
      <c r="Q217" s="15">
        <v>87</v>
      </c>
      <c r="R217" s="15">
        <v>82</v>
      </c>
      <c r="S217" s="15">
        <v>79</v>
      </c>
      <c r="T217" s="15">
        <v>81</v>
      </c>
      <c r="U217" s="15">
        <v>80</v>
      </c>
      <c r="V217" s="15">
        <v>60</v>
      </c>
      <c r="W217" s="15">
        <v>77</v>
      </c>
      <c r="X217" s="15">
        <v>74</v>
      </c>
      <c r="Y217" s="15">
        <v>86</v>
      </c>
      <c r="Z217" s="15">
        <v>85</v>
      </c>
      <c r="AA217" s="15">
        <v>72</v>
      </c>
      <c r="AB217" s="15">
        <v>63</v>
      </c>
      <c r="AC217" s="15">
        <v>73</v>
      </c>
      <c r="AD217" s="15">
        <v>86</v>
      </c>
      <c r="AE217" s="15">
        <v>82</v>
      </c>
      <c r="AF217" s="15">
        <v>68</v>
      </c>
      <c r="AG217" s="15">
        <v>61</v>
      </c>
      <c r="AH217" s="15">
        <v>68</v>
      </c>
      <c r="AI217" s="15">
        <v>40</v>
      </c>
      <c r="AJ217" s="15">
        <v>40</v>
      </c>
      <c r="AK217" s="15">
        <v>40</v>
      </c>
      <c r="AL217" s="15">
        <v>40</v>
      </c>
      <c r="AM217" s="15">
        <v>40</v>
      </c>
      <c r="AN217" s="15">
        <v>1</v>
      </c>
      <c r="AO217" s="15">
        <v>2</v>
      </c>
      <c r="AP217" s="15">
        <v>6</v>
      </c>
      <c r="AQ217" s="15">
        <v>1</v>
      </c>
      <c r="AR217" t="s">
        <v>1483</v>
      </c>
    </row>
    <row r="218" spans="1:44" x14ac:dyDescent="0.25">
      <c r="A218" s="19">
        <v>217</v>
      </c>
      <c r="B218" s="19" t="s">
        <v>331</v>
      </c>
      <c r="C218" s="20" t="s">
        <v>89</v>
      </c>
      <c r="D218" s="22">
        <f>VLOOKUP(AR:AR,球员!A:F,6,FALSE)</f>
        <v>3</v>
      </c>
      <c r="E218" s="16" t="s">
        <v>79</v>
      </c>
      <c r="F218" s="16" t="s">
        <v>51</v>
      </c>
      <c r="G218" s="16" t="s">
        <v>332</v>
      </c>
      <c r="H218" s="15">
        <v>187</v>
      </c>
      <c r="I218" s="15">
        <v>79</v>
      </c>
      <c r="J218" s="15">
        <v>28</v>
      </c>
      <c r="K218" s="16" t="s">
        <v>47</v>
      </c>
      <c r="L218" s="21">
        <v>83</v>
      </c>
      <c r="M218" s="21">
        <v>28</v>
      </c>
      <c r="N218" s="21">
        <v>90</v>
      </c>
      <c r="O218" s="15">
        <v>63</v>
      </c>
      <c r="P218" s="15">
        <v>73</v>
      </c>
      <c r="Q218" s="15">
        <v>67</v>
      </c>
      <c r="R218" s="15">
        <v>65</v>
      </c>
      <c r="S218" s="15">
        <v>72</v>
      </c>
      <c r="T218" s="15">
        <v>76</v>
      </c>
      <c r="U218" s="15">
        <v>59</v>
      </c>
      <c r="V218" s="15">
        <v>87</v>
      </c>
      <c r="W218" s="15">
        <v>58</v>
      </c>
      <c r="X218" s="15">
        <v>60</v>
      </c>
      <c r="Y218" s="15">
        <v>74</v>
      </c>
      <c r="Z218" s="15">
        <v>72</v>
      </c>
      <c r="AA218" s="15">
        <v>71</v>
      </c>
      <c r="AB218" s="15">
        <v>86</v>
      </c>
      <c r="AC218" s="15">
        <v>86</v>
      </c>
      <c r="AD218" s="15">
        <v>68</v>
      </c>
      <c r="AE218" s="15">
        <v>78</v>
      </c>
      <c r="AF218" s="15">
        <v>88</v>
      </c>
      <c r="AG218" s="15">
        <v>87</v>
      </c>
      <c r="AH218" s="15">
        <v>84</v>
      </c>
      <c r="AI218" s="15">
        <v>40</v>
      </c>
      <c r="AJ218" s="15">
        <v>40</v>
      </c>
      <c r="AK218" s="15">
        <v>40</v>
      </c>
      <c r="AL218" s="15">
        <v>40</v>
      </c>
      <c r="AM218" s="15">
        <v>40</v>
      </c>
      <c r="AN218" s="15">
        <v>3</v>
      </c>
      <c r="AO218" s="15">
        <v>2</v>
      </c>
      <c r="AP218" s="15">
        <v>4</v>
      </c>
      <c r="AQ218" s="15">
        <v>1</v>
      </c>
      <c r="AR218" t="s">
        <v>1484</v>
      </c>
    </row>
    <row r="219" spans="1:44" x14ac:dyDescent="0.25">
      <c r="A219" s="19">
        <v>218</v>
      </c>
      <c r="B219" s="19" t="s">
        <v>264</v>
      </c>
      <c r="C219" s="20" t="s">
        <v>82</v>
      </c>
      <c r="D219" s="22">
        <f>VLOOKUP(AR:AR,球员!A:F,6,FALSE)</f>
        <v>2</v>
      </c>
      <c r="E219" s="16" t="s">
        <v>181</v>
      </c>
      <c r="F219" s="16" t="s">
        <v>64</v>
      </c>
      <c r="G219" s="16" t="s">
        <v>265</v>
      </c>
      <c r="H219" s="15">
        <v>186</v>
      </c>
      <c r="I219" s="15">
        <v>79</v>
      </c>
      <c r="J219" s="15">
        <v>30</v>
      </c>
      <c r="K219" s="16" t="s">
        <v>47</v>
      </c>
      <c r="L219" s="21">
        <v>83</v>
      </c>
      <c r="M219" s="21">
        <v>28</v>
      </c>
      <c r="N219" s="21">
        <v>89</v>
      </c>
      <c r="O219" s="15">
        <v>76</v>
      </c>
      <c r="P219" s="15">
        <v>86</v>
      </c>
      <c r="Q219" s="15">
        <v>78</v>
      </c>
      <c r="R219" s="15">
        <v>80</v>
      </c>
      <c r="S219" s="15">
        <v>83</v>
      </c>
      <c r="T219" s="15">
        <v>84</v>
      </c>
      <c r="U219" s="15">
        <v>81</v>
      </c>
      <c r="V219" s="15">
        <v>62</v>
      </c>
      <c r="W219" s="15">
        <v>86</v>
      </c>
      <c r="X219" s="15">
        <v>87</v>
      </c>
      <c r="Y219" s="15">
        <v>74</v>
      </c>
      <c r="Z219" s="15">
        <v>70</v>
      </c>
      <c r="AA219" s="15">
        <v>84</v>
      </c>
      <c r="AB219" s="15">
        <v>70</v>
      </c>
      <c r="AC219" s="15">
        <v>76</v>
      </c>
      <c r="AD219" s="15">
        <v>83</v>
      </c>
      <c r="AE219" s="15">
        <v>79</v>
      </c>
      <c r="AF219" s="15">
        <v>60</v>
      </c>
      <c r="AG219" s="15">
        <v>62</v>
      </c>
      <c r="AH219" s="15">
        <v>66</v>
      </c>
      <c r="AI219" s="15">
        <v>40</v>
      </c>
      <c r="AJ219" s="15">
        <v>40</v>
      </c>
      <c r="AK219" s="15">
        <v>40</v>
      </c>
      <c r="AL219" s="15">
        <v>40</v>
      </c>
      <c r="AM219" s="15">
        <v>40</v>
      </c>
      <c r="AN219" s="15">
        <v>2</v>
      </c>
      <c r="AO219" s="15">
        <v>3</v>
      </c>
      <c r="AP219" s="15">
        <v>7</v>
      </c>
      <c r="AQ219" s="15">
        <v>2</v>
      </c>
      <c r="AR219" t="s">
        <v>1485</v>
      </c>
    </row>
    <row r="220" spans="1:44" x14ac:dyDescent="0.25">
      <c r="A220" s="19">
        <v>219</v>
      </c>
      <c r="B220" s="19" t="s">
        <v>425</v>
      </c>
      <c r="C220" s="20" t="s">
        <v>202</v>
      </c>
      <c r="D220" s="22">
        <f>VLOOKUP(AR:AR,球员!A:F,6,FALSE)</f>
        <v>2</v>
      </c>
      <c r="E220" s="16" t="s">
        <v>426</v>
      </c>
      <c r="F220" s="16" t="s">
        <v>427</v>
      </c>
      <c r="G220" s="16" t="s">
        <v>57</v>
      </c>
      <c r="H220" s="15">
        <v>166</v>
      </c>
      <c r="I220" s="15">
        <v>63</v>
      </c>
      <c r="J220" s="15">
        <v>27</v>
      </c>
      <c r="K220" s="16" t="s">
        <v>47</v>
      </c>
      <c r="L220" s="21">
        <v>83</v>
      </c>
      <c r="M220" s="21">
        <v>30</v>
      </c>
      <c r="N220" s="21">
        <v>90</v>
      </c>
      <c r="O220" s="15">
        <v>79</v>
      </c>
      <c r="P220" s="15">
        <v>83</v>
      </c>
      <c r="Q220" s="15">
        <v>87</v>
      </c>
      <c r="R220" s="15">
        <v>88</v>
      </c>
      <c r="S220" s="15">
        <v>78</v>
      </c>
      <c r="T220" s="15">
        <v>79</v>
      </c>
      <c r="U220" s="15">
        <v>78</v>
      </c>
      <c r="V220" s="15">
        <v>63</v>
      </c>
      <c r="W220" s="15">
        <v>75</v>
      </c>
      <c r="X220" s="15">
        <v>77</v>
      </c>
      <c r="Y220" s="15">
        <v>86</v>
      </c>
      <c r="Z220" s="15">
        <v>88</v>
      </c>
      <c r="AA220" s="15">
        <v>80</v>
      </c>
      <c r="AB220" s="15">
        <v>68</v>
      </c>
      <c r="AC220" s="15">
        <v>64</v>
      </c>
      <c r="AD220" s="15">
        <v>85</v>
      </c>
      <c r="AE220" s="15">
        <v>80</v>
      </c>
      <c r="AF220" s="15">
        <v>50</v>
      </c>
      <c r="AG220" s="15">
        <v>49</v>
      </c>
      <c r="AH220" s="15">
        <v>65</v>
      </c>
      <c r="AI220" s="15">
        <v>40</v>
      </c>
      <c r="AJ220" s="15">
        <v>40</v>
      </c>
      <c r="AK220" s="15">
        <v>40</v>
      </c>
      <c r="AL220" s="15">
        <v>40</v>
      </c>
      <c r="AM220" s="15">
        <v>40</v>
      </c>
      <c r="AN220" s="15">
        <v>3</v>
      </c>
      <c r="AO220" s="15">
        <v>3</v>
      </c>
      <c r="AP220" s="15">
        <v>7</v>
      </c>
      <c r="AQ220" s="15">
        <v>2</v>
      </c>
      <c r="AR220" t="s">
        <v>1980</v>
      </c>
    </row>
    <row r="221" spans="1:44" x14ac:dyDescent="0.25">
      <c r="A221" s="19">
        <v>220</v>
      </c>
      <c r="B221" s="19" t="s">
        <v>428</v>
      </c>
      <c r="C221" s="20" t="s">
        <v>246</v>
      </c>
      <c r="D221" s="22">
        <f>VLOOKUP(AR:AR,球员!A:F,6,FALSE)</f>
        <v>2</v>
      </c>
      <c r="E221" s="16" t="s">
        <v>306</v>
      </c>
      <c r="F221" s="16" t="s">
        <v>64</v>
      </c>
      <c r="G221" s="16" t="s">
        <v>57</v>
      </c>
      <c r="H221" s="15">
        <v>175</v>
      </c>
      <c r="I221" s="15">
        <v>69</v>
      </c>
      <c r="J221" s="15">
        <v>26</v>
      </c>
      <c r="K221" s="16" t="s">
        <v>47</v>
      </c>
      <c r="L221" s="21">
        <v>83</v>
      </c>
      <c r="M221" s="21">
        <v>31</v>
      </c>
      <c r="N221" s="21">
        <v>91</v>
      </c>
      <c r="O221" s="15">
        <v>76</v>
      </c>
      <c r="P221" s="15">
        <v>86</v>
      </c>
      <c r="Q221" s="15">
        <v>88</v>
      </c>
      <c r="R221" s="15">
        <v>87</v>
      </c>
      <c r="S221" s="15">
        <v>80</v>
      </c>
      <c r="T221" s="15">
        <v>79</v>
      </c>
      <c r="U221" s="15">
        <v>74</v>
      </c>
      <c r="V221" s="15">
        <v>62</v>
      </c>
      <c r="W221" s="15">
        <v>70</v>
      </c>
      <c r="X221" s="15">
        <v>70</v>
      </c>
      <c r="Y221" s="15">
        <v>88</v>
      </c>
      <c r="Z221" s="15">
        <v>91</v>
      </c>
      <c r="AA221" s="15">
        <v>84</v>
      </c>
      <c r="AB221" s="15">
        <v>60</v>
      </c>
      <c r="AC221" s="15">
        <v>65</v>
      </c>
      <c r="AD221" s="15">
        <v>78</v>
      </c>
      <c r="AE221" s="15">
        <v>76</v>
      </c>
      <c r="AF221" s="15">
        <v>55</v>
      </c>
      <c r="AG221" s="15">
        <v>58</v>
      </c>
      <c r="AH221" s="15">
        <v>65</v>
      </c>
      <c r="AI221" s="15">
        <v>40</v>
      </c>
      <c r="AJ221" s="15">
        <v>40</v>
      </c>
      <c r="AK221" s="15">
        <v>40</v>
      </c>
      <c r="AL221" s="15">
        <v>40</v>
      </c>
      <c r="AM221" s="15">
        <v>40</v>
      </c>
      <c r="AN221" s="15">
        <v>3</v>
      </c>
      <c r="AO221" s="15">
        <v>4</v>
      </c>
      <c r="AP221" s="15">
        <v>6</v>
      </c>
      <c r="AQ221" s="15">
        <v>2</v>
      </c>
      <c r="AR221" t="s">
        <v>1486</v>
      </c>
    </row>
    <row r="222" spans="1:44" x14ac:dyDescent="0.25">
      <c r="A222" s="15">
        <v>221</v>
      </c>
      <c r="B222" s="15" t="s">
        <v>553</v>
      </c>
      <c r="C222" s="16" t="s">
        <v>85</v>
      </c>
      <c r="D222" s="22" t="e">
        <f>VLOOKUP(AR:AR,球员!A:F,6,FALSE)</f>
        <v>#N/A</v>
      </c>
      <c r="E222" s="16" t="s">
        <v>554</v>
      </c>
      <c r="F222" s="16" t="s">
        <v>278</v>
      </c>
      <c r="G222" s="16" t="s">
        <v>135</v>
      </c>
      <c r="H222" s="15">
        <v>182</v>
      </c>
      <c r="I222" s="15">
        <v>72</v>
      </c>
      <c r="J222" s="15">
        <v>28</v>
      </c>
      <c r="K222" s="16" t="s">
        <v>53</v>
      </c>
      <c r="L222" s="21">
        <v>83</v>
      </c>
      <c r="M222" s="21">
        <v>28</v>
      </c>
      <c r="N222" s="21">
        <v>88</v>
      </c>
      <c r="O222" s="15">
        <v>79</v>
      </c>
      <c r="P222" s="15">
        <v>84</v>
      </c>
      <c r="Q222" s="15">
        <v>84</v>
      </c>
      <c r="R222" s="15">
        <v>85</v>
      </c>
      <c r="S222" s="15">
        <v>79</v>
      </c>
      <c r="T222" s="15">
        <v>80</v>
      </c>
      <c r="U222" s="15">
        <v>77</v>
      </c>
      <c r="V222" s="15">
        <v>66</v>
      </c>
      <c r="W222" s="15">
        <v>79</v>
      </c>
      <c r="X222" s="15">
        <v>85</v>
      </c>
      <c r="Y222" s="15">
        <v>78</v>
      </c>
      <c r="Z222" s="15">
        <v>82</v>
      </c>
      <c r="AA222" s="15">
        <v>84</v>
      </c>
      <c r="AB222" s="15">
        <v>70</v>
      </c>
      <c r="AC222" s="15">
        <v>73</v>
      </c>
      <c r="AD222" s="15">
        <v>77</v>
      </c>
      <c r="AE222" s="15">
        <v>72</v>
      </c>
      <c r="AF222" s="15">
        <v>52</v>
      </c>
      <c r="AG222" s="15">
        <v>56</v>
      </c>
      <c r="AH222" s="15">
        <v>66</v>
      </c>
      <c r="AI222" s="15">
        <v>40</v>
      </c>
      <c r="AJ222" s="15">
        <v>40</v>
      </c>
      <c r="AK222" s="15">
        <v>40</v>
      </c>
      <c r="AL222" s="15">
        <v>40</v>
      </c>
      <c r="AM222" s="15">
        <v>40</v>
      </c>
      <c r="AN222" s="15">
        <v>2</v>
      </c>
      <c r="AO222" s="15">
        <v>2</v>
      </c>
      <c r="AP222" s="15">
        <v>5</v>
      </c>
      <c r="AQ222" s="15">
        <v>2</v>
      </c>
      <c r="AR222" t="s">
        <v>1487</v>
      </c>
    </row>
    <row r="223" spans="1:44" x14ac:dyDescent="0.25">
      <c r="A223" s="19">
        <v>222</v>
      </c>
      <c r="B223" s="19" t="s">
        <v>434</v>
      </c>
      <c r="C223" s="20" t="s">
        <v>191</v>
      </c>
      <c r="D223" s="22">
        <f>VLOOKUP(AR:AR,球员!A:F,6,FALSE)</f>
        <v>2</v>
      </c>
      <c r="E223" s="16" t="s">
        <v>79</v>
      </c>
      <c r="F223" s="16" t="s">
        <v>51</v>
      </c>
      <c r="G223" s="16" t="s">
        <v>131</v>
      </c>
      <c r="H223" s="15">
        <v>178</v>
      </c>
      <c r="I223" s="15">
        <v>72</v>
      </c>
      <c r="J223" s="15">
        <v>27</v>
      </c>
      <c r="K223" s="16" t="s">
        <v>47</v>
      </c>
      <c r="L223" s="21">
        <v>83</v>
      </c>
      <c r="M223" s="21">
        <v>30</v>
      </c>
      <c r="N223" s="21">
        <v>90</v>
      </c>
      <c r="O223" s="15">
        <v>73</v>
      </c>
      <c r="P223" s="15">
        <v>78</v>
      </c>
      <c r="Q223" s="15">
        <v>77</v>
      </c>
      <c r="R223" s="15">
        <v>79</v>
      </c>
      <c r="S223" s="15">
        <v>76</v>
      </c>
      <c r="T223" s="15">
        <v>72</v>
      </c>
      <c r="U223" s="15">
        <v>66</v>
      </c>
      <c r="V223" s="15">
        <v>66</v>
      </c>
      <c r="W223" s="15">
        <v>71</v>
      </c>
      <c r="X223" s="15">
        <v>72</v>
      </c>
      <c r="Y223" s="15">
        <v>84</v>
      </c>
      <c r="Z223" s="15">
        <v>82</v>
      </c>
      <c r="AA223" s="15">
        <v>72</v>
      </c>
      <c r="AB223" s="15">
        <v>77</v>
      </c>
      <c r="AC223" s="15">
        <v>75</v>
      </c>
      <c r="AD223" s="15">
        <v>76</v>
      </c>
      <c r="AE223" s="15">
        <v>82</v>
      </c>
      <c r="AF223" s="15">
        <v>75</v>
      </c>
      <c r="AG223" s="15">
        <v>76</v>
      </c>
      <c r="AH223" s="15">
        <v>83</v>
      </c>
      <c r="AI223" s="15">
        <v>40</v>
      </c>
      <c r="AJ223" s="15">
        <v>40</v>
      </c>
      <c r="AK223" s="15">
        <v>40</v>
      </c>
      <c r="AL223" s="15">
        <v>40</v>
      </c>
      <c r="AM223" s="15">
        <v>40</v>
      </c>
      <c r="AN223" s="15">
        <v>3</v>
      </c>
      <c r="AO223" s="15">
        <v>3</v>
      </c>
      <c r="AP223" s="15">
        <v>6</v>
      </c>
      <c r="AQ223" s="15">
        <v>2</v>
      </c>
      <c r="AR223" t="s">
        <v>1488</v>
      </c>
    </row>
    <row r="224" spans="1:44" x14ac:dyDescent="0.25">
      <c r="A224" s="19">
        <v>223</v>
      </c>
      <c r="B224" s="19" t="s">
        <v>557</v>
      </c>
      <c r="C224" s="20" t="s">
        <v>89</v>
      </c>
      <c r="D224" s="22">
        <f>VLOOKUP(AR:AR,球员!A:F,6,FALSE)</f>
        <v>2</v>
      </c>
      <c r="E224" s="16" t="s">
        <v>495</v>
      </c>
      <c r="F224" s="16" t="s">
        <v>45</v>
      </c>
      <c r="G224" s="16" t="s">
        <v>52</v>
      </c>
      <c r="H224" s="15">
        <v>187</v>
      </c>
      <c r="I224" s="15">
        <v>82</v>
      </c>
      <c r="J224" s="15">
        <v>28</v>
      </c>
      <c r="K224" s="16" t="s">
        <v>47</v>
      </c>
      <c r="L224" s="21">
        <v>83</v>
      </c>
      <c r="M224" s="21">
        <v>28</v>
      </c>
      <c r="N224" s="21">
        <v>91</v>
      </c>
      <c r="O224" s="15">
        <v>63</v>
      </c>
      <c r="P224" s="15">
        <v>70</v>
      </c>
      <c r="Q224" s="15">
        <v>68</v>
      </c>
      <c r="R224" s="15">
        <v>71</v>
      </c>
      <c r="S224" s="15">
        <v>75</v>
      </c>
      <c r="T224" s="15">
        <v>70</v>
      </c>
      <c r="U224" s="15">
        <v>60</v>
      </c>
      <c r="V224" s="15">
        <v>87</v>
      </c>
      <c r="W224" s="15">
        <v>56</v>
      </c>
      <c r="X224" s="15">
        <v>63</v>
      </c>
      <c r="Y224" s="15">
        <v>75</v>
      </c>
      <c r="Z224" s="15">
        <v>73</v>
      </c>
      <c r="AA224" s="15">
        <v>77</v>
      </c>
      <c r="AB224" s="15">
        <v>87</v>
      </c>
      <c r="AC224" s="15">
        <v>86</v>
      </c>
      <c r="AD224" s="15">
        <v>68</v>
      </c>
      <c r="AE224" s="15">
        <v>82</v>
      </c>
      <c r="AF224" s="15">
        <v>88</v>
      </c>
      <c r="AG224" s="15">
        <v>86</v>
      </c>
      <c r="AH224" s="15">
        <v>87</v>
      </c>
      <c r="AI224" s="15">
        <v>40</v>
      </c>
      <c r="AJ224" s="15">
        <v>40</v>
      </c>
      <c r="AK224" s="15">
        <v>40</v>
      </c>
      <c r="AL224" s="15">
        <v>40</v>
      </c>
      <c r="AM224" s="15">
        <v>40</v>
      </c>
      <c r="AN224" s="15">
        <v>3</v>
      </c>
      <c r="AO224" s="15">
        <v>2</v>
      </c>
      <c r="AP224" s="15">
        <v>7</v>
      </c>
      <c r="AQ224" s="15">
        <v>3</v>
      </c>
      <c r="AR224" t="s">
        <v>1489</v>
      </c>
    </row>
    <row r="225" spans="1:44" x14ac:dyDescent="0.25">
      <c r="A225" s="15">
        <v>224</v>
      </c>
      <c r="B225" s="15" t="s">
        <v>435</v>
      </c>
      <c r="C225" s="16" t="s">
        <v>103</v>
      </c>
      <c r="D225" s="22" t="e">
        <f>VLOOKUP(AR:AR,球员!A:F,6,FALSE)</f>
        <v>#N/A</v>
      </c>
      <c r="E225" s="16" t="s">
        <v>181</v>
      </c>
      <c r="F225" s="16" t="s">
        <v>64</v>
      </c>
      <c r="G225" s="16" t="s">
        <v>80</v>
      </c>
      <c r="H225" s="15">
        <v>178</v>
      </c>
      <c r="I225" s="15">
        <v>74</v>
      </c>
      <c r="J225" s="15">
        <v>26</v>
      </c>
      <c r="K225" s="16" t="s">
        <v>53</v>
      </c>
      <c r="L225" s="21">
        <v>83</v>
      </c>
      <c r="M225" s="21">
        <v>31</v>
      </c>
      <c r="N225" s="21">
        <v>91</v>
      </c>
      <c r="O225" s="15">
        <v>70</v>
      </c>
      <c r="P225" s="15">
        <v>79</v>
      </c>
      <c r="Q225" s="15">
        <v>76</v>
      </c>
      <c r="R225" s="15">
        <v>77</v>
      </c>
      <c r="S225" s="15">
        <v>79</v>
      </c>
      <c r="T225" s="15">
        <v>84</v>
      </c>
      <c r="U225" s="15">
        <v>75</v>
      </c>
      <c r="V225" s="15">
        <v>65</v>
      </c>
      <c r="W225" s="15">
        <v>88</v>
      </c>
      <c r="X225" s="15">
        <v>84</v>
      </c>
      <c r="Y225" s="15">
        <v>77</v>
      </c>
      <c r="Z225" s="15">
        <v>78</v>
      </c>
      <c r="AA225" s="15">
        <v>80</v>
      </c>
      <c r="AB225" s="15">
        <v>82</v>
      </c>
      <c r="AC225" s="15">
        <v>70</v>
      </c>
      <c r="AD225" s="15">
        <v>83</v>
      </c>
      <c r="AE225" s="15">
        <v>81</v>
      </c>
      <c r="AF225" s="15">
        <v>76</v>
      </c>
      <c r="AG225" s="15">
        <v>80</v>
      </c>
      <c r="AH225" s="15">
        <v>69</v>
      </c>
      <c r="AI225" s="15">
        <v>40</v>
      </c>
      <c r="AJ225" s="15">
        <v>40</v>
      </c>
      <c r="AK225" s="15">
        <v>40</v>
      </c>
      <c r="AL225" s="15">
        <v>40</v>
      </c>
      <c r="AM225" s="15">
        <v>40</v>
      </c>
      <c r="AN225" s="15">
        <v>1</v>
      </c>
      <c r="AO225" s="15">
        <v>2</v>
      </c>
      <c r="AP225" s="15">
        <v>7</v>
      </c>
      <c r="AQ225" s="15">
        <v>2</v>
      </c>
      <c r="AR225" t="s">
        <v>1490</v>
      </c>
    </row>
    <row r="226" spans="1:44" x14ac:dyDescent="0.25">
      <c r="A226" s="15">
        <v>225</v>
      </c>
      <c r="B226" s="15" t="s">
        <v>335</v>
      </c>
      <c r="C226" s="16" t="s">
        <v>85</v>
      </c>
      <c r="D226" s="22" t="e">
        <f>VLOOKUP(AR:AR,球员!A:F,6,FALSE)</f>
        <v>#N/A</v>
      </c>
      <c r="E226" s="16" t="s">
        <v>304</v>
      </c>
      <c r="F226" s="16" t="s">
        <v>45</v>
      </c>
      <c r="G226" s="16" t="s">
        <v>65</v>
      </c>
      <c r="H226" s="15">
        <v>176</v>
      </c>
      <c r="I226" s="15">
        <v>70</v>
      </c>
      <c r="J226" s="15">
        <v>26</v>
      </c>
      <c r="K226" s="16" t="s">
        <v>53</v>
      </c>
      <c r="L226" s="21">
        <v>83</v>
      </c>
      <c r="M226" s="21">
        <v>31</v>
      </c>
      <c r="N226" s="21">
        <v>90</v>
      </c>
      <c r="O226" s="15">
        <v>80</v>
      </c>
      <c r="P226" s="15">
        <v>87</v>
      </c>
      <c r="Q226" s="15">
        <v>86</v>
      </c>
      <c r="R226" s="15">
        <v>86</v>
      </c>
      <c r="S226" s="15">
        <v>85</v>
      </c>
      <c r="T226" s="15">
        <v>82</v>
      </c>
      <c r="U226" s="15">
        <v>73</v>
      </c>
      <c r="V226" s="15">
        <v>62</v>
      </c>
      <c r="W226" s="15">
        <v>82</v>
      </c>
      <c r="X226" s="15">
        <v>86</v>
      </c>
      <c r="Y226" s="15">
        <v>79</v>
      </c>
      <c r="Z226" s="15">
        <v>82</v>
      </c>
      <c r="AA226" s="15">
        <v>79</v>
      </c>
      <c r="AB226" s="15">
        <v>62</v>
      </c>
      <c r="AC226" s="15">
        <v>64</v>
      </c>
      <c r="AD226" s="15">
        <v>82</v>
      </c>
      <c r="AE226" s="15">
        <v>79</v>
      </c>
      <c r="AF226" s="15">
        <v>53</v>
      </c>
      <c r="AG226" s="15">
        <v>52</v>
      </c>
      <c r="AH226" s="15">
        <v>53</v>
      </c>
      <c r="AI226" s="15">
        <v>40</v>
      </c>
      <c r="AJ226" s="15">
        <v>40</v>
      </c>
      <c r="AK226" s="15">
        <v>40</v>
      </c>
      <c r="AL226" s="15">
        <v>40</v>
      </c>
      <c r="AM226" s="15">
        <v>40</v>
      </c>
      <c r="AN226" s="15">
        <v>2</v>
      </c>
      <c r="AO226" s="15">
        <v>2</v>
      </c>
      <c r="AP226" s="15">
        <v>6</v>
      </c>
      <c r="AQ226" s="15">
        <v>2</v>
      </c>
      <c r="AR226" t="s">
        <v>1491</v>
      </c>
    </row>
    <row r="227" spans="1:44" x14ac:dyDescent="0.25">
      <c r="A227" s="19">
        <v>226</v>
      </c>
      <c r="B227" s="19" t="s">
        <v>439</v>
      </c>
      <c r="C227" s="20" t="s">
        <v>122</v>
      </c>
      <c r="D227" s="22">
        <f>VLOOKUP(AR:AR,球员!A:F,6,FALSE)</f>
        <v>2</v>
      </c>
      <c r="E227" s="16" t="s">
        <v>55</v>
      </c>
      <c r="F227" s="16" t="s">
        <v>56</v>
      </c>
      <c r="G227" s="16" t="s">
        <v>52</v>
      </c>
      <c r="H227" s="15">
        <v>180</v>
      </c>
      <c r="I227" s="15">
        <v>75</v>
      </c>
      <c r="J227" s="15">
        <v>25</v>
      </c>
      <c r="K227" s="16" t="s">
        <v>47</v>
      </c>
      <c r="L227" s="21">
        <v>83</v>
      </c>
      <c r="M227" s="21">
        <v>33</v>
      </c>
      <c r="N227" s="21">
        <v>91</v>
      </c>
      <c r="O227" s="15">
        <v>65</v>
      </c>
      <c r="P227" s="15">
        <v>85</v>
      </c>
      <c r="Q227" s="15">
        <v>78</v>
      </c>
      <c r="R227" s="15">
        <v>82</v>
      </c>
      <c r="S227" s="15">
        <v>85</v>
      </c>
      <c r="T227" s="15">
        <v>84</v>
      </c>
      <c r="U227" s="15">
        <v>68</v>
      </c>
      <c r="V227" s="15">
        <v>63</v>
      </c>
      <c r="W227" s="15">
        <v>81</v>
      </c>
      <c r="X227" s="15">
        <v>84</v>
      </c>
      <c r="Y227" s="15">
        <v>73</v>
      </c>
      <c r="Z227" s="15">
        <v>76</v>
      </c>
      <c r="AA227" s="15">
        <v>85</v>
      </c>
      <c r="AB227" s="15">
        <v>66</v>
      </c>
      <c r="AC227" s="15">
        <v>70</v>
      </c>
      <c r="AD227" s="15">
        <v>74</v>
      </c>
      <c r="AE227" s="15">
        <v>79</v>
      </c>
      <c r="AF227" s="15">
        <v>66</v>
      </c>
      <c r="AG227" s="15">
        <v>72</v>
      </c>
      <c r="AH227" s="15">
        <v>78</v>
      </c>
      <c r="AI227" s="15">
        <v>40</v>
      </c>
      <c r="AJ227" s="15">
        <v>40</v>
      </c>
      <c r="AK227" s="15">
        <v>40</v>
      </c>
      <c r="AL227" s="15">
        <v>40</v>
      </c>
      <c r="AM227" s="15">
        <v>40</v>
      </c>
      <c r="AN227" s="15">
        <v>3</v>
      </c>
      <c r="AO227" s="15">
        <v>3</v>
      </c>
      <c r="AP227" s="15">
        <v>7</v>
      </c>
      <c r="AQ227" s="15">
        <v>2</v>
      </c>
      <c r="AR227" t="s">
        <v>1492</v>
      </c>
    </row>
    <row r="228" spans="1:44" x14ac:dyDescent="0.25">
      <c r="A228" s="19">
        <v>227</v>
      </c>
      <c r="B228" s="19" t="s">
        <v>441</v>
      </c>
      <c r="C228" s="20" t="s">
        <v>62</v>
      </c>
      <c r="D228" s="22">
        <f>VLOOKUP(AR:AR,球员!A:F,6,FALSE)</f>
        <v>2</v>
      </c>
      <c r="E228" s="16" t="s">
        <v>442</v>
      </c>
      <c r="F228" s="16" t="s">
        <v>365</v>
      </c>
      <c r="G228" s="16" t="s">
        <v>52</v>
      </c>
      <c r="H228" s="15">
        <v>189</v>
      </c>
      <c r="I228" s="15">
        <v>88</v>
      </c>
      <c r="J228" s="15">
        <v>33</v>
      </c>
      <c r="K228" s="16" t="s">
        <v>47</v>
      </c>
      <c r="L228" s="21">
        <v>83</v>
      </c>
      <c r="M228" s="21">
        <v>26</v>
      </c>
      <c r="N228" s="21">
        <v>89</v>
      </c>
      <c r="O228" s="15">
        <v>50</v>
      </c>
      <c r="P228" s="15">
        <v>58</v>
      </c>
      <c r="Q228" s="15">
        <v>55</v>
      </c>
      <c r="R228" s="15">
        <v>54</v>
      </c>
      <c r="S228" s="15">
        <v>67</v>
      </c>
      <c r="T228" s="15">
        <v>70</v>
      </c>
      <c r="U228" s="15">
        <v>46</v>
      </c>
      <c r="V228" s="15">
        <v>60</v>
      </c>
      <c r="W228" s="15">
        <v>55</v>
      </c>
      <c r="X228" s="15">
        <v>50</v>
      </c>
      <c r="Y228" s="15">
        <v>65</v>
      </c>
      <c r="Z228" s="15">
        <v>70</v>
      </c>
      <c r="AA228" s="15">
        <v>87</v>
      </c>
      <c r="AB228" s="15">
        <v>78</v>
      </c>
      <c r="AC228" s="15">
        <v>87</v>
      </c>
      <c r="AD228" s="15">
        <v>64</v>
      </c>
      <c r="AE228" s="15">
        <v>65</v>
      </c>
      <c r="AF228" s="15">
        <v>72</v>
      </c>
      <c r="AG228" s="15">
        <v>58</v>
      </c>
      <c r="AH228" s="15">
        <v>59</v>
      </c>
      <c r="AI228" s="15">
        <v>94</v>
      </c>
      <c r="AJ228" s="15">
        <v>84</v>
      </c>
      <c r="AK228" s="15">
        <v>87</v>
      </c>
      <c r="AL228" s="15">
        <v>95</v>
      </c>
      <c r="AM228" s="15">
        <v>87</v>
      </c>
      <c r="AN228" s="15">
        <v>2</v>
      </c>
      <c r="AO228" s="15">
        <v>2</v>
      </c>
      <c r="AP228" s="15">
        <v>7</v>
      </c>
      <c r="AQ228" s="15">
        <v>3</v>
      </c>
      <c r="AR228" t="s">
        <v>1493</v>
      </c>
    </row>
    <row r="229" spans="1:44" x14ac:dyDescent="0.25">
      <c r="A229" s="19">
        <v>228</v>
      </c>
      <c r="B229" s="19" t="s">
        <v>336</v>
      </c>
      <c r="C229" s="20" t="s">
        <v>70</v>
      </c>
      <c r="D229" s="22">
        <f>VLOOKUP(AR:AR,球员!A:F,6,FALSE)</f>
        <v>2</v>
      </c>
      <c r="E229" s="16" t="s">
        <v>337</v>
      </c>
      <c r="F229" s="16" t="s">
        <v>51</v>
      </c>
      <c r="G229" s="16" t="s">
        <v>57</v>
      </c>
      <c r="H229" s="15">
        <v>189</v>
      </c>
      <c r="I229" s="15">
        <v>93</v>
      </c>
      <c r="J229" s="15">
        <v>28</v>
      </c>
      <c r="K229" s="16" t="s">
        <v>47</v>
      </c>
      <c r="L229" s="21">
        <v>83</v>
      </c>
      <c r="M229" s="21">
        <v>28</v>
      </c>
      <c r="N229" s="21">
        <v>89</v>
      </c>
      <c r="O229" s="15">
        <v>86</v>
      </c>
      <c r="P229" s="15">
        <v>80</v>
      </c>
      <c r="Q229" s="15">
        <v>79</v>
      </c>
      <c r="R229" s="15">
        <v>77</v>
      </c>
      <c r="S229" s="15">
        <v>77</v>
      </c>
      <c r="T229" s="15">
        <v>61</v>
      </c>
      <c r="U229" s="15">
        <v>86</v>
      </c>
      <c r="V229" s="15">
        <v>84</v>
      </c>
      <c r="W229" s="15">
        <v>73</v>
      </c>
      <c r="X229" s="15">
        <v>69</v>
      </c>
      <c r="Y229" s="15">
        <v>77</v>
      </c>
      <c r="Z229" s="15">
        <v>73</v>
      </c>
      <c r="AA229" s="15">
        <v>85</v>
      </c>
      <c r="AB229" s="15">
        <v>76</v>
      </c>
      <c r="AC229" s="15">
        <v>89</v>
      </c>
      <c r="AD229" s="15">
        <v>62</v>
      </c>
      <c r="AE229" s="15">
        <v>78</v>
      </c>
      <c r="AF229" s="15">
        <v>49</v>
      </c>
      <c r="AG229" s="15">
        <v>61</v>
      </c>
      <c r="AH229" s="15">
        <v>67</v>
      </c>
      <c r="AI229" s="15">
        <v>40</v>
      </c>
      <c r="AJ229" s="15">
        <v>40</v>
      </c>
      <c r="AK229" s="15">
        <v>40</v>
      </c>
      <c r="AL229" s="15">
        <v>40</v>
      </c>
      <c r="AM229" s="15">
        <v>40</v>
      </c>
      <c r="AN229" s="15">
        <v>2</v>
      </c>
      <c r="AO229" s="15">
        <v>2</v>
      </c>
      <c r="AP229" s="15">
        <v>6</v>
      </c>
      <c r="AQ229" s="15">
        <v>1</v>
      </c>
      <c r="AR229" t="s">
        <v>1494</v>
      </c>
    </row>
    <row r="230" spans="1:44" x14ac:dyDescent="0.25">
      <c r="A230" s="19">
        <v>229</v>
      </c>
      <c r="B230" s="19" t="s">
        <v>562</v>
      </c>
      <c r="C230" s="34" t="s">
        <v>191</v>
      </c>
      <c r="D230" s="22">
        <f>VLOOKUP(AR:AR,球员!A:F,6,FALSE)</f>
        <v>3</v>
      </c>
      <c r="E230" s="16" t="s">
        <v>55</v>
      </c>
      <c r="F230" s="16" t="s">
        <v>56</v>
      </c>
      <c r="G230" s="16" t="s">
        <v>75</v>
      </c>
      <c r="H230" s="15">
        <v>190</v>
      </c>
      <c r="I230" s="15">
        <v>82</v>
      </c>
      <c r="J230" s="15">
        <v>28</v>
      </c>
      <c r="K230" s="16" t="s">
        <v>47</v>
      </c>
      <c r="L230" s="21">
        <v>83</v>
      </c>
      <c r="M230" s="21">
        <v>28</v>
      </c>
      <c r="N230" s="21">
        <v>90</v>
      </c>
      <c r="O230" s="15">
        <v>78</v>
      </c>
      <c r="P230" s="15">
        <v>79</v>
      </c>
      <c r="Q230" s="15">
        <v>76</v>
      </c>
      <c r="R230" s="15">
        <v>71</v>
      </c>
      <c r="S230" s="15">
        <v>74</v>
      </c>
      <c r="T230" s="15">
        <v>76</v>
      </c>
      <c r="U230" s="15">
        <v>68</v>
      </c>
      <c r="V230" s="15">
        <v>75</v>
      </c>
      <c r="W230" s="15">
        <v>61</v>
      </c>
      <c r="X230" s="15">
        <v>80</v>
      </c>
      <c r="Y230" s="15">
        <v>84</v>
      </c>
      <c r="Z230" s="15">
        <v>77</v>
      </c>
      <c r="AA230" s="15">
        <v>74</v>
      </c>
      <c r="AB230" s="15">
        <v>74</v>
      </c>
      <c r="AC230" s="15">
        <v>83</v>
      </c>
      <c r="AD230" s="15">
        <v>71</v>
      </c>
      <c r="AE230" s="15">
        <v>90</v>
      </c>
      <c r="AF230" s="15">
        <v>74</v>
      </c>
      <c r="AG230" s="15">
        <v>76</v>
      </c>
      <c r="AH230" s="15">
        <v>74</v>
      </c>
      <c r="AI230" s="15">
        <v>40</v>
      </c>
      <c r="AJ230" s="15">
        <v>40</v>
      </c>
      <c r="AK230" s="15">
        <v>40</v>
      </c>
      <c r="AL230" s="15">
        <v>40</v>
      </c>
      <c r="AM230" s="15">
        <v>40</v>
      </c>
      <c r="AN230" s="15">
        <v>2</v>
      </c>
      <c r="AO230" s="15">
        <v>3</v>
      </c>
      <c r="AP230" s="15">
        <v>6</v>
      </c>
      <c r="AQ230" s="15">
        <v>1</v>
      </c>
      <c r="AR230" t="s">
        <v>1495</v>
      </c>
    </row>
    <row r="231" spans="1:44" x14ac:dyDescent="0.25">
      <c r="A231" s="19">
        <v>230</v>
      </c>
      <c r="B231" s="19" t="s">
        <v>447</v>
      </c>
      <c r="C231" s="20" t="s">
        <v>2049</v>
      </c>
      <c r="D231" s="22">
        <f>VLOOKUP(AR:AR,球员!A:F,6,FALSE)</f>
        <v>2</v>
      </c>
      <c r="E231" s="16" t="s">
        <v>44</v>
      </c>
      <c r="F231" s="16" t="s">
        <v>45</v>
      </c>
      <c r="G231" s="16" t="s">
        <v>68</v>
      </c>
      <c r="H231" s="15">
        <v>184</v>
      </c>
      <c r="I231" s="15">
        <v>82</v>
      </c>
      <c r="J231" s="15">
        <v>25</v>
      </c>
      <c r="K231" s="16" t="s">
        <v>47</v>
      </c>
      <c r="L231" s="21">
        <v>83</v>
      </c>
      <c r="M231" s="21">
        <v>33</v>
      </c>
      <c r="N231" s="21">
        <v>91</v>
      </c>
      <c r="O231" s="15">
        <v>75</v>
      </c>
      <c r="P231" s="15">
        <v>82</v>
      </c>
      <c r="Q231" s="15">
        <v>79</v>
      </c>
      <c r="R231" s="15">
        <v>77</v>
      </c>
      <c r="S231" s="15">
        <v>82</v>
      </c>
      <c r="T231" s="15">
        <v>80</v>
      </c>
      <c r="U231" s="15">
        <v>69</v>
      </c>
      <c r="V231" s="15">
        <v>74</v>
      </c>
      <c r="W231" s="15">
        <v>66</v>
      </c>
      <c r="X231" s="15">
        <v>68</v>
      </c>
      <c r="Y231" s="15">
        <v>77</v>
      </c>
      <c r="Z231" s="15">
        <v>74</v>
      </c>
      <c r="AA231" s="15">
        <v>81</v>
      </c>
      <c r="AB231" s="15">
        <v>79</v>
      </c>
      <c r="AC231" s="15">
        <v>86</v>
      </c>
      <c r="AD231" s="15">
        <v>75</v>
      </c>
      <c r="AE231" s="15">
        <v>86</v>
      </c>
      <c r="AF231" s="15">
        <v>80</v>
      </c>
      <c r="AG231" s="15">
        <v>82</v>
      </c>
      <c r="AH231" s="15">
        <v>84</v>
      </c>
      <c r="AI231" s="15">
        <v>40</v>
      </c>
      <c r="AJ231" s="15">
        <v>40</v>
      </c>
      <c r="AK231" s="15">
        <v>40</v>
      </c>
      <c r="AL231" s="15">
        <v>40</v>
      </c>
      <c r="AM231" s="15">
        <v>40</v>
      </c>
      <c r="AN231" s="15">
        <v>2</v>
      </c>
      <c r="AO231" s="15">
        <v>3</v>
      </c>
      <c r="AP231" s="15">
        <v>5</v>
      </c>
      <c r="AQ231" s="15">
        <v>2</v>
      </c>
      <c r="AR231" t="s">
        <v>2082</v>
      </c>
    </row>
    <row r="232" spans="1:44" x14ac:dyDescent="0.25">
      <c r="A232" s="19">
        <v>231</v>
      </c>
      <c r="B232" s="19" t="s">
        <v>448</v>
      </c>
      <c r="C232" s="20" t="s">
        <v>191</v>
      </c>
      <c r="D232" s="22">
        <f>VLOOKUP(AR:AR,球员!A:F,6,FALSE)</f>
        <v>2</v>
      </c>
      <c r="E232" s="16" t="s">
        <v>160</v>
      </c>
      <c r="F232" s="16" t="s">
        <v>45</v>
      </c>
      <c r="G232" s="16" t="s">
        <v>99</v>
      </c>
      <c r="H232" s="15">
        <v>173</v>
      </c>
      <c r="I232" s="15">
        <v>67</v>
      </c>
      <c r="J232" s="15">
        <v>28</v>
      </c>
      <c r="K232" s="16" t="s">
        <v>47</v>
      </c>
      <c r="L232" s="21">
        <v>83</v>
      </c>
      <c r="M232" s="21">
        <v>28</v>
      </c>
      <c r="N232" s="21">
        <v>90</v>
      </c>
      <c r="O232" s="15">
        <v>74</v>
      </c>
      <c r="P232" s="15">
        <v>77</v>
      </c>
      <c r="Q232" s="15">
        <v>76</v>
      </c>
      <c r="R232" s="15">
        <v>80</v>
      </c>
      <c r="S232" s="15">
        <v>75</v>
      </c>
      <c r="T232" s="15">
        <v>82</v>
      </c>
      <c r="U232" s="15">
        <v>72</v>
      </c>
      <c r="V232" s="15">
        <v>68</v>
      </c>
      <c r="W232" s="15">
        <v>80</v>
      </c>
      <c r="X232" s="15">
        <v>78</v>
      </c>
      <c r="Y232" s="15">
        <v>81</v>
      </c>
      <c r="Z232" s="15">
        <v>83</v>
      </c>
      <c r="AA232" s="15">
        <v>84</v>
      </c>
      <c r="AB232" s="15">
        <v>70</v>
      </c>
      <c r="AC232" s="15">
        <v>65</v>
      </c>
      <c r="AD232" s="15">
        <v>76</v>
      </c>
      <c r="AE232" s="15">
        <v>90</v>
      </c>
      <c r="AF232" s="15">
        <v>74</v>
      </c>
      <c r="AG232" s="15">
        <v>75</v>
      </c>
      <c r="AH232" s="15">
        <v>80</v>
      </c>
      <c r="AI232" s="15">
        <v>40</v>
      </c>
      <c r="AJ232" s="15">
        <v>40</v>
      </c>
      <c r="AK232" s="15">
        <v>40</v>
      </c>
      <c r="AL232" s="15">
        <v>40</v>
      </c>
      <c r="AM232" s="15">
        <v>40</v>
      </c>
      <c r="AN232" s="15">
        <v>3</v>
      </c>
      <c r="AO232" s="15">
        <v>2</v>
      </c>
      <c r="AP232" s="15">
        <v>6</v>
      </c>
      <c r="AQ232" s="15">
        <v>2</v>
      </c>
      <c r="AR232" t="s">
        <v>1496</v>
      </c>
    </row>
    <row r="233" spans="1:44" x14ac:dyDescent="0.25">
      <c r="A233" s="19">
        <v>232</v>
      </c>
      <c r="B233" s="19" t="s">
        <v>564</v>
      </c>
      <c r="C233" s="20" t="s">
        <v>103</v>
      </c>
      <c r="D233" s="22">
        <f>VLOOKUP(AR:AR,球员!A:F,6,FALSE)</f>
        <v>2</v>
      </c>
      <c r="E233" s="16" t="s">
        <v>107</v>
      </c>
      <c r="F233" s="16" t="s">
        <v>64</v>
      </c>
      <c r="G233" s="16" t="s">
        <v>158</v>
      </c>
      <c r="H233" s="15">
        <v>183</v>
      </c>
      <c r="I233" s="15">
        <v>86</v>
      </c>
      <c r="J233" s="15">
        <v>26</v>
      </c>
      <c r="K233" s="16" t="s">
        <v>53</v>
      </c>
      <c r="L233" s="21">
        <v>83</v>
      </c>
      <c r="M233" s="21">
        <v>31</v>
      </c>
      <c r="N233" s="21">
        <v>91</v>
      </c>
      <c r="O233" s="15">
        <v>75</v>
      </c>
      <c r="P233" s="15">
        <v>76</v>
      </c>
      <c r="Q233" s="15">
        <v>75</v>
      </c>
      <c r="R233" s="15">
        <v>70</v>
      </c>
      <c r="S233" s="15">
        <v>80</v>
      </c>
      <c r="T233" s="15">
        <v>83</v>
      </c>
      <c r="U233" s="15">
        <v>62</v>
      </c>
      <c r="V233" s="15">
        <v>74</v>
      </c>
      <c r="W233" s="15">
        <v>60</v>
      </c>
      <c r="X233" s="15">
        <v>66</v>
      </c>
      <c r="Y233" s="15">
        <v>81</v>
      </c>
      <c r="Z233" s="15">
        <v>75</v>
      </c>
      <c r="AA233" s="15">
        <v>83</v>
      </c>
      <c r="AB233" s="15">
        <v>78</v>
      </c>
      <c r="AC233" s="15">
        <v>90</v>
      </c>
      <c r="AD233" s="15">
        <v>65</v>
      </c>
      <c r="AE233" s="15">
        <v>84</v>
      </c>
      <c r="AF233" s="15">
        <v>75</v>
      </c>
      <c r="AG233" s="15">
        <v>78</v>
      </c>
      <c r="AH233" s="15">
        <v>92</v>
      </c>
      <c r="AI233" s="15">
        <v>40</v>
      </c>
      <c r="AJ233" s="15">
        <v>40</v>
      </c>
      <c r="AK233" s="15">
        <v>40</v>
      </c>
      <c r="AL233" s="15">
        <v>40</v>
      </c>
      <c r="AM233" s="15">
        <v>40</v>
      </c>
      <c r="AN233" s="15">
        <v>1</v>
      </c>
      <c r="AO233" s="15">
        <v>2</v>
      </c>
      <c r="AP233" s="15">
        <v>5</v>
      </c>
      <c r="AQ233" s="15">
        <v>3</v>
      </c>
      <c r="AR233" t="s">
        <v>1497</v>
      </c>
    </row>
    <row r="234" spans="1:44" x14ac:dyDescent="0.25">
      <c r="A234" s="19">
        <v>233</v>
      </c>
      <c r="B234" s="19" t="s">
        <v>567</v>
      </c>
      <c r="C234" s="20" t="s">
        <v>2049</v>
      </c>
      <c r="D234" s="22">
        <f>VLOOKUP(AR:AR,球员!A:F,6,FALSE)</f>
        <v>2</v>
      </c>
      <c r="E234" s="16" t="s">
        <v>138</v>
      </c>
      <c r="F234" s="16" t="s">
        <v>45</v>
      </c>
      <c r="G234" s="16" t="s">
        <v>77</v>
      </c>
      <c r="H234" s="15">
        <v>180</v>
      </c>
      <c r="I234" s="15">
        <v>75</v>
      </c>
      <c r="J234" s="15">
        <v>25</v>
      </c>
      <c r="K234" s="16" t="s">
        <v>47</v>
      </c>
      <c r="L234" s="21">
        <v>83</v>
      </c>
      <c r="M234" s="21">
        <v>33</v>
      </c>
      <c r="N234" s="21">
        <v>90</v>
      </c>
      <c r="O234" s="15">
        <v>77</v>
      </c>
      <c r="P234" s="15">
        <v>85</v>
      </c>
      <c r="Q234" s="15">
        <v>84</v>
      </c>
      <c r="R234" s="15">
        <v>82</v>
      </c>
      <c r="S234" s="15">
        <v>84</v>
      </c>
      <c r="T234" s="15">
        <v>81</v>
      </c>
      <c r="U234" s="15">
        <v>71</v>
      </c>
      <c r="V234" s="15">
        <v>60</v>
      </c>
      <c r="W234" s="15">
        <v>72</v>
      </c>
      <c r="X234" s="15">
        <v>79</v>
      </c>
      <c r="Y234" s="15">
        <v>82</v>
      </c>
      <c r="Z234" s="15">
        <v>83</v>
      </c>
      <c r="AA234" s="15">
        <v>82</v>
      </c>
      <c r="AB234" s="15">
        <v>68</v>
      </c>
      <c r="AC234" s="15">
        <v>60</v>
      </c>
      <c r="AD234" s="15">
        <v>76</v>
      </c>
      <c r="AE234" s="15">
        <v>80</v>
      </c>
      <c r="AF234" s="15">
        <v>63</v>
      </c>
      <c r="AG234" s="15">
        <v>66</v>
      </c>
      <c r="AH234" s="15">
        <v>64</v>
      </c>
      <c r="AI234" s="15">
        <v>40</v>
      </c>
      <c r="AJ234" s="15">
        <v>40</v>
      </c>
      <c r="AK234" s="15">
        <v>40</v>
      </c>
      <c r="AL234" s="15">
        <v>40</v>
      </c>
      <c r="AM234" s="15">
        <v>40</v>
      </c>
      <c r="AN234" s="15">
        <v>3</v>
      </c>
      <c r="AO234" s="15">
        <v>3</v>
      </c>
      <c r="AP234" s="15">
        <v>4</v>
      </c>
      <c r="AQ234" s="15">
        <v>2</v>
      </c>
      <c r="AR234" t="s">
        <v>2083</v>
      </c>
    </row>
    <row r="235" spans="1:44" x14ac:dyDescent="0.25">
      <c r="A235" s="19">
        <v>234</v>
      </c>
      <c r="B235" s="19" t="s">
        <v>450</v>
      </c>
      <c r="C235" s="20" t="s">
        <v>2049</v>
      </c>
      <c r="D235" s="22">
        <f>VLOOKUP(AR:AR,球员!A:F,6,FALSE)</f>
        <v>2</v>
      </c>
      <c r="E235" s="16" t="s">
        <v>140</v>
      </c>
      <c r="F235" s="16" t="s">
        <v>45</v>
      </c>
      <c r="G235" s="16" t="s">
        <v>60</v>
      </c>
      <c r="H235" s="15">
        <v>181</v>
      </c>
      <c r="I235" s="15">
        <v>68</v>
      </c>
      <c r="J235" s="15">
        <v>27</v>
      </c>
      <c r="K235" s="16" t="s">
        <v>47</v>
      </c>
      <c r="L235" s="21">
        <v>83</v>
      </c>
      <c r="M235" s="21">
        <v>30</v>
      </c>
      <c r="N235" s="21">
        <v>91</v>
      </c>
      <c r="O235" s="15">
        <v>73</v>
      </c>
      <c r="P235" s="15">
        <v>81</v>
      </c>
      <c r="Q235" s="15">
        <v>81</v>
      </c>
      <c r="R235" s="15">
        <v>83</v>
      </c>
      <c r="S235" s="15">
        <v>84</v>
      </c>
      <c r="T235" s="15">
        <v>84</v>
      </c>
      <c r="U235" s="15">
        <v>73</v>
      </c>
      <c r="V235" s="15">
        <v>66</v>
      </c>
      <c r="W235" s="15">
        <v>78</v>
      </c>
      <c r="X235" s="15">
        <v>82</v>
      </c>
      <c r="Y235" s="15">
        <v>75</v>
      </c>
      <c r="Z235" s="15">
        <v>76</v>
      </c>
      <c r="AA235" s="15">
        <v>82</v>
      </c>
      <c r="AB235" s="15">
        <v>70</v>
      </c>
      <c r="AC235" s="15">
        <v>67</v>
      </c>
      <c r="AD235" s="15">
        <v>77</v>
      </c>
      <c r="AE235" s="15">
        <v>87</v>
      </c>
      <c r="AF235" s="15">
        <v>74</v>
      </c>
      <c r="AG235" s="15">
        <v>77</v>
      </c>
      <c r="AH235" s="15">
        <v>80</v>
      </c>
      <c r="AI235" s="15">
        <v>40</v>
      </c>
      <c r="AJ235" s="15">
        <v>40</v>
      </c>
      <c r="AK235" s="15">
        <v>40</v>
      </c>
      <c r="AL235" s="15">
        <v>40</v>
      </c>
      <c r="AM235" s="15">
        <v>40</v>
      </c>
      <c r="AN235" s="15">
        <v>2</v>
      </c>
      <c r="AO235" s="15">
        <v>2</v>
      </c>
      <c r="AP235" s="15">
        <v>6</v>
      </c>
      <c r="AQ235" s="15">
        <v>2</v>
      </c>
      <c r="AR235" t="s">
        <v>2084</v>
      </c>
    </row>
    <row r="236" spans="1:44" x14ac:dyDescent="0.25">
      <c r="A236" s="19">
        <v>235</v>
      </c>
      <c r="B236" s="19" t="s">
        <v>340</v>
      </c>
      <c r="C236" s="20" t="s">
        <v>246</v>
      </c>
      <c r="D236" s="22">
        <f>VLOOKUP(AR:AR,球员!A:F,6,FALSE)</f>
        <v>2</v>
      </c>
      <c r="E236" s="16" t="s">
        <v>63</v>
      </c>
      <c r="F236" s="16" t="s">
        <v>64</v>
      </c>
      <c r="G236" s="16" t="s">
        <v>80</v>
      </c>
      <c r="H236" s="15">
        <v>181</v>
      </c>
      <c r="I236" s="15">
        <v>76</v>
      </c>
      <c r="J236" s="15">
        <v>24</v>
      </c>
      <c r="K236" s="16" t="s">
        <v>47</v>
      </c>
      <c r="L236" s="21">
        <v>83</v>
      </c>
      <c r="M236" s="21">
        <v>34</v>
      </c>
      <c r="N236" s="21">
        <v>91</v>
      </c>
      <c r="O236" s="15">
        <v>83</v>
      </c>
      <c r="P236" s="15">
        <v>85</v>
      </c>
      <c r="Q236" s="15">
        <v>87</v>
      </c>
      <c r="R236" s="15">
        <v>84</v>
      </c>
      <c r="S236" s="15">
        <v>77</v>
      </c>
      <c r="T236" s="15">
        <v>72</v>
      </c>
      <c r="U236" s="15">
        <v>83</v>
      </c>
      <c r="V236" s="15">
        <v>68</v>
      </c>
      <c r="W236" s="15">
        <v>64</v>
      </c>
      <c r="X236" s="15">
        <v>85</v>
      </c>
      <c r="Y236" s="15">
        <v>88</v>
      </c>
      <c r="Z236" s="15">
        <v>87</v>
      </c>
      <c r="AA236" s="15">
        <v>83</v>
      </c>
      <c r="AB236" s="15">
        <v>73</v>
      </c>
      <c r="AC236" s="15">
        <v>74</v>
      </c>
      <c r="AD236" s="15">
        <v>80</v>
      </c>
      <c r="AE236" s="15">
        <v>76</v>
      </c>
      <c r="AF236" s="15">
        <v>44</v>
      </c>
      <c r="AG236" s="15">
        <v>46</v>
      </c>
      <c r="AH236" s="15">
        <v>63</v>
      </c>
      <c r="AI236" s="15">
        <v>40</v>
      </c>
      <c r="AJ236" s="15">
        <v>40</v>
      </c>
      <c r="AK236" s="15">
        <v>40</v>
      </c>
      <c r="AL236" s="15">
        <v>40</v>
      </c>
      <c r="AM236" s="15">
        <v>40</v>
      </c>
      <c r="AN236" s="15">
        <v>2</v>
      </c>
      <c r="AO236" s="15">
        <v>3</v>
      </c>
      <c r="AP236" s="15">
        <v>5</v>
      </c>
      <c r="AQ236" s="15">
        <v>3</v>
      </c>
      <c r="AR236" t="s">
        <v>1498</v>
      </c>
    </row>
    <row r="237" spans="1:44" x14ac:dyDescent="0.25">
      <c r="A237" s="19">
        <v>236</v>
      </c>
      <c r="B237" s="19" t="s">
        <v>452</v>
      </c>
      <c r="C237" s="20" t="s">
        <v>103</v>
      </c>
      <c r="D237" s="22">
        <f>VLOOKUP(AR:AR,球员!A:F,6,FALSE)</f>
        <v>2</v>
      </c>
      <c r="E237" s="16" t="s">
        <v>224</v>
      </c>
      <c r="F237" s="16" t="s">
        <v>225</v>
      </c>
      <c r="G237" s="16" t="s">
        <v>57</v>
      </c>
      <c r="H237" s="15">
        <v>181</v>
      </c>
      <c r="I237" s="15">
        <v>71</v>
      </c>
      <c r="J237" s="15">
        <v>27</v>
      </c>
      <c r="K237" s="16" t="s">
        <v>53</v>
      </c>
      <c r="L237" s="21">
        <v>83</v>
      </c>
      <c r="M237" s="21">
        <v>30</v>
      </c>
      <c r="N237" s="21">
        <v>91</v>
      </c>
      <c r="O237" s="15">
        <v>74</v>
      </c>
      <c r="P237" s="15">
        <v>80</v>
      </c>
      <c r="Q237" s="15">
        <v>79</v>
      </c>
      <c r="R237" s="15">
        <v>73</v>
      </c>
      <c r="S237" s="15">
        <v>79</v>
      </c>
      <c r="T237" s="15">
        <v>85</v>
      </c>
      <c r="U237" s="15">
        <v>65</v>
      </c>
      <c r="V237" s="15">
        <v>68</v>
      </c>
      <c r="W237" s="15">
        <v>76</v>
      </c>
      <c r="X237" s="15">
        <v>77</v>
      </c>
      <c r="Y237" s="15">
        <v>83</v>
      </c>
      <c r="Z237" s="15">
        <v>83</v>
      </c>
      <c r="AA237" s="15">
        <v>80</v>
      </c>
      <c r="AB237" s="15">
        <v>76</v>
      </c>
      <c r="AC237" s="15">
        <v>70</v>
      </c>
      <c r="AD237" s="15">
        <v>70</v>
      </c>
      <c r="AE237" s="15">
        <v>85</v>
      </c>
      <c r="AF237" s="15">
        <v>75</v>
      </c>
      <c r="AG237" s="15">
        <v>76</v>
      </c>
      <c r="AH237" s="15">
        <v>78</v>
      </c>
      <c r="AI237" s="15">
        <v>40</v>
      </c>
      <c r="AJ237" s="15">
        <v>40</v>
      </c>
      <c r="AK237" s="15">
        <v>40</v>
      </c>
      <c r="AL237" s="15">
        <v>40</v>
      </c>
      <c r="AM237" s="15">
        <v>40</v>
      </c>
      <c r="AN237" s="15">
        <v>1</v>
      </c>
      <c r="AO237" s="15">
        <v>1</v>
      </c>
      <c r="AP237" s="15">
        <v>7</v>
      </c>
      <c r="AQ237" s="15">
        <v>3</v>
      </c>
      <c r="AR237" t="s">
        <v>1499</v>
      </c>
    </row>
    <row r="238" spans="1:44" x14ac:dyDescent="0.25">
      <c r="A238" s="19">
        <v>237</v>
      </c>
      <c r="B238" s="19" t="s">
        <v>752</v>
      </c>
      <c r="C238" s="20" t="s">
        <v>70</v>
      </c>
      <c r="D238" s="22">
        <f>VLOOKUP(AR:AR,球员!A:F,6,FALSE)</f>
        <v>2</v>
      </c>
      <c r="E238" s="16" t="s">
        <v>1899</v>
      </c>
      <c r="F238" s="16" t="s">
        <v>64</v>
      </c>
      <c r="G238" s="16" t="s">
        <v>345</v>
      </c>
      <c r="H238" s="15">
        <v>187</v>
      </c>
      <c r="I238" s="15">
        <v>85</v>
      </c>
      <c r="J238" s="15">
        <v>28</v>
      </c>
      <c r="K238" s="16" t="s">
        <v>47</v>
      </c>
      <c r="L238" s="21">
        <v>83</v>
      </c>
      <c r="M238" s="21">
        <v>28</v>
      </c>
      <c r="N238" s="21">
        <v>89</v>
      </c>
      <c r="O238" s="15">
        <v>84</v>
      </c>
      <c r="P238" s="15">
        <v>78</v>
      </c>
      <c r="Q238" s="15">
        <v>77</v>
      </c>
      <c r="R238" s="15">
        <v>75</v>
      </c>
      <c r="S238" s="15">
        <v>74</v>
      </c>
      <c r="T238" s="15">
        <v>70</v>
      </c>
      <c r="U238" s="15">
        <v>83</v>
      </c>
      <c r="V238" s="15">
        <v>83</v>
      </c>
      <c r="W238" s="15">
        <v>60</v>
      </c>
      <c r="X238" s="15">
        <v>75</v>
      </c>
      <c r="Y238" s="15">
        <v>79</v>
      </c>
      <c r="Z238" s="15">
        <v>75</v>
      </c>
      <c r="AA238" s="15">
        <v>80</v>
      </c>
      <c r="AB238" s="15">
        <v>78</v>
      </c>
      <c r="AC238" s="15">
        <v>80</v>
      </c>
      <c r="AD238" s="15">
        <v>69</v>
      </c>
      <c r="AE238" s="15">
        <v>84</v>
      </c>
      <c r="AF238" s="15">
        <v>57</v>
      </c>
      <c r="AG238" s="15">
        <v>55</v>
      </c>
      <c r="AH238" s="15">
        <v>80</v>
      </c>
      <c r="AI238" s="15">
        <v>40</v>
      </c>
      <c r="AJ238" s="15">
        <v>40</v>
      </c>
      <c r="AK238" s="15">
        <v>40</v>
      </c>
      <c r="AL238" s="15">
        <v>40</v>
      </c>
      <c r="AM238" s="15">
        <v>40</v>
      </c>
      <c r="AN238" s="15">
        <v>2</v>
      </c>
      <c r="AO238" s="15">
        <v>3</v>
      </c>
      <c r="AP238" s="15">
        <v>6</v>
      </c>
      <c r="AQ238" s="15">
        <v>2</v>
      </c>
      <c r="AR238" t="s">
        <v>1500</v>
      </c>
    </row>
    <row r="239" spans="1:44" x14ac:dyDescent="0.25">
      <c r="A239" s="15">
        <v>238</v>
      </c>
      <c r="B239" s="15" t="s">
        <v>773</v>
      </c>
      <c r="C239" s="16" t="s">
        <v>122</v>
      </c>
      <c r="D239" s="22" t="e">
        <f>VLOOKUP(AR:AR,球员!A:F,6,FALSE)</f>
        <v>#N/A</v>
      </c>
      <c r="E239" s="16" t="s">
        <v>184</v>
      </c>
      <c r="F239" s="16" t="s">
        <v>56</v>
      </c>
      <c r="G239" s="16" t="s">
        <v>57</v>
      </c>
      <c r="H239" s="15">
        <v>177</v>
      </c>
      <c r="I239" s="15">
        <v>80</v>
      </c>
      <c r="J239" s="15">
        <v>27</v>
      </c>
      <c r="K239" s="16" t="s">
        <v>47</v>
      </c>
      <c r="L239" s="21">
        <v>83</v>
      </c>
      <c r="M239" s="21">
        <v>30</v>
      </c>
      <c r="N239" s="21">
        <v>91</v>
      </c>
      <c r="O239" s="15">
        <v>69</v>
      </c>
      <c r="P239" s="15">
        <v>81</v>
      </c>
      <c r="Q239" s="15">
        <v>80</v>
      </c>
      <c r="R239" s="15">
        <v>79</v>
      </c>
      <c r="S239" s="15">
        <v>82</v>
      </c>
      <c r="T239" s="15">
        <v>80</v>
      </c>
      <c r="U239" s="15">
        <v>68</v>
      </c>
      <c r="V239" s="15">
        <v>69</v>
      </c>
      <c r="W239" s="15">
        <v>78</v>
      </c>
      <c r="X239" s="15">
        <v>73</v>
      </c>
      <c r="Y239" s="15">
        <v>79</v>
      </c>
      <c r="Z239" s="15">
        <v>77</v>
      </c>
      <c r="AA239" s="15">
        <v>81</v>
      </c>
      <c r="AB239" s="15">
        <v>73</v>
      </c>
      <c r="AC239" s="15">
        <v>76</v>
      </c>
      <c r="AD239" s="15">
        <v>72</v>
      </c>
      <c r="AE239" s="15">
        <v>84</v>
      </c>
      <c r="AF239" s="15">
        <v>75</v>
      </c>
      <c r="AG239" s="15">
        <v>78</v>
      </c>
      <c r="AH239" s="15">
        <v>82</v>
      </c>
      <c r="AI239" s="15">
        <v>40</v>
      </c>
      <c r="AJ239" s="15">
        <v>40</v>
      </c>
      <c r="AK239" s="15">
        <v>40</v>
      </c>
      <c r="AL239" s="15">
        <v>40</v>
      </c>
      <c r="AM239" s="15">
        <v>40</v>
      </c>
      <c r="AN239" s="15">
        <v>2</v>
      </c>
      <c r="AO239" s="15">
        <v>2</v>
      </c>
      <c r="AP239" s="15">
        <v>6</v>
      </c>
      <c r="AQ239" s="15">
        <v>2</v>
      </c>
      <c r="AR239" t="s">
        <v>1501</v>
      </c>
    </row>
    <row r="240" spans="1:44" x14ac:dyDescent="0.25">
      <c r="A240" s="19">
        <v>239</v>
      </c>
      <c r="B240" s="19" t="s">
        <v>456</v>
      </c>
      <c r="C240" s="20" t="s">
        <v>62</v>
      </c>
      <c r="D240" s="22">
        <f>VLOOKUP(AR:AR,球员!A:F,6,FALSE)</f>
        <v>2</v>
      </c>
      <c r="E240" s="16" t="s">
        <v>67</v>
      </c>
      <c r="F240" s="16" t="s">
        <v>67</v>
      </c>
      <c r="G240" s="16" t="s">
        <v>313</v>
      </c>
      <c r="H240" s="15">
        <v>187</v>
      </c>
      <c r="I240" s="15">
        <v>85</v>
      </c>
      <c r="J240" s="15">
        <v>29</v>
      </c>
      <c r="K240" s="16" t="s">
        <v>47</v>
      </c>
      <c r="L240" s="21">
        <v>83</v>
      </c>
      <c r="M240" s="21">
        <v>28</v>
      </c>
      <c r="N240" s="21">
        <v>88</v>
      </c>
      <c r="O240" s="15">
        <v>42</v>
      </c>
      <c r="P240" s="15">
        <v>56</v>
      </c>
      <c r="Q240" s="15">
        <v>46</v>
      </c>
      <c r="R240" s="15">
        <v>46</v>
      </c>
      <c r="S240" s="15">
        <v>60</v>
      </c>
      <c r="T240" s="15">
        <v>56</v>
      </c>
      <c r="U240" s="15">
        <v>43</v>
      </c>
      <c r="V240" s="15">
        <v>60</v>
      </c>
      <c r="W240" s="15">
        <v>55</v>
      </c>
      <c r="X240" s="15">
        <v>44</v>
      </c>
      <c r="Y240" s="15">
        <v>64</v>
      </c>
      <c r="Z240" s="15">
        <v>61</v>
      </c>
      <c r="AA240" s="15">
        <v>83</v>
      </c>
      <c r="AB240" s="15">
        <v>84</v>
      </c>
      <c r="AC240" s="15">
        <v>81</v>
      </c>
      <c r="AD240" s="15">
        <v>64</v>
      </c>
      <c r="AE240" s="15">
        <v>77</v>
      </c>
      <c r="AF240" s="15">
        <v>61</v>
      </c>
      <c r="AG240" s="15">
        <v>54</v>
      </c>
      <c r="AH240" s="15">
        <v>47</v>
      </c>
      <c r="AI240" s="15">
        <v>88</v>
      </c>
      <c r="AJ240" s="15">
        <v>86</v>
      </c>
      <c r="AK240" s="15">
        <v>85</v>
      </c>
      <c r="AL240" s="15">
        <v>90</v>
      </c>
      <c r="AM240" s="15">
        <v>92</v>
      </c>
      <c r="AN240" s="15">
        <v>1</v>
      </c>
      <c r="AO240" s="15">
        <v>2</v>
      </c>
      <c r="AP240" s="15">
        <v>6</v>
      </c>
      <c r="AQ240" s="15">
        <v>2</v>
      </c>
      <c r="AR240" t="s">
        <v>1502</v>
      </c>
    </row>
    <row r="241" spans="1:44" x14ac:dyDescent="0.25">
      <c r="A241" s="19">
        <v>240</v>
      </c>
      <c r="B241" s="19" t="s">
        <v>282</v>
      </c>
      <c r="C241" s="20" t="s">
        <v>43</v>
      </c>
      <c r="D241" s="22">
        <f>VLOOKUP(AR:AR,球员!A:F,6,FALSE)</f>
        <v>2</v>
      </c>
      <c r="E241" s="16" t="s">
        <v>267</v>
      </c>
      <c r="F241" s="16" t="s">
        <v>64</v>
      </c>
      <c r="G241" s="16" t="s">
        <v>283</v>
      </c>
      <c r="H241" s="15">
        <v>180</v>
      </c>
      <c r="I241" s="15">
        <v>66</v>
      </c>
      <c r="J241" s="15">
        <v>27</v>
      </c>
      <c r="K241" s="16" t="s">
        <v>47</v>
      </c>
      <c r="L241" s="21">
        <v>83</v>
      </c>
      <c r="M241" s="21">
        <v>30</v>
      </c>
      <c r="N241" s="21">
        <v>91</v>
      </c>
      <c r="O241" s="15">
        <v>77</v>
      </c>
      <c r="P241" s="15">
        <v>85</v>
      </c>
      <c r="Q241" s="15">
        <v>90</v>
      </c>
      <c r="R241" s="15">
        <v>86</v>
      </c>
      <c r="S241" s="15">
        <v>73</v>
      </c>
      <c r="T241" s="15">
        <v>78</v>
      </c>
      <c r="U241" s="15">
        <v>77</v>
      </c>
      <c r="V241" s="15">
        <v>60</v>
      </c>
      <c r="W241" s="15">
        <v>61</v>
      </c>
      <c r="X241" s="15">
        <v>66</v>
      </c>
      <c r="Y241" s="15">
        <v>92</v>
      </c>
      <c r="Z241" s="15">
        <v>88</v>
      </c>
      <c r="AA241" s="15">
        <v>77</v>
      </c>
      <c r="AB241" s="15">
        <v>61</v>
      </c>
      <c r="AC241" s="15">
        <v>74</v>
      </c>
      <c r="AD241" s="15">
        <v>80</v>
      </c>
      <c r="AE241" s="15">
        <v>77</v>
      </c>
      <c r="AF241" s="15">
        <v>50</v>
      </c>
      <c r="AG241" s="15">
        <v>51</v>
      </c>
      <c r="AH241" s="15">
        <v>70</v>
      </c>
      <c r="AI241" s="15">
        <v>40</v>
      </c>
      <c r="AJ241" s="15">
        <v>40</v>
      </c>
      <c r="AK241" s="15">
        <v>40</v>
      </c>
      <c r="AL241" s="15">
        <v>40</v>
      </c>
      <c r="AM241" s="15">
        <v>40</v>
      </c>
      <c r="AN241" s="15">
        <v>2</v>
      </c>
      <c r="AO241" s="15">
        <v>3</v>
      </c>
      <c r="AP241" s="15">
        <v>6</v>
      </c>
      <c r="AQ241" s="15">
        <v>2</v>
      </c>
      <c r="AR241" t="s">
        <v>1503</v>
      </c>
    </row>
    <row r="242" spans="1:44" x14ac:dyDescent="0.25">
      <c r="A242" s="19">
        <v>241</v>
      </c>
      <c r="B242" s="19" t="s">
        <v>346</v>
      </c>
      <c r="C242" s="20" t="s">
        <v>103</v>
      </c>
      <c r="D242" s="22">
        <f>VLOOKUP(AR:AR,球员!A:F,6,FALSE)</f>
        <v>2</v>
      </c>
      <c r="E242" s="16" t="s">
        <v>83</v>
      </c>
      <c r="F242" s="16" t="s">
        <v>64</v>
      </c>
      <c r="G242" s="16" t="s">
        <v>80</v>
      </c>
      <c r="H242" s="15">
        <v>185</v>
      </c>
      <c r="I242" s="15">
        <v>85</v>
      </c>
      <c r="J242" s="15">
        <v>25</v>
      </c>
      <c r="K242" s="16" t="s">
        <v>53</v>
      </c>
      <c r="L242" s="21">
        <v>83</v>
      </c>
      <c r="M242" s="21">
        <v>33</v>
      </c>
      <c r="N242" s="21">
        <v>91</v>
      </c>
      <c r="O242" s="15">
        <v>65</v>
      </c>
      <c r="P242" s="15">
        <v>77</v>
      </c>
      <c r="Q242" s="15">
        <v>78</v>
      </c>
      <c r="R242" s="15">
        <v>70</v>
      </c>
      <c r="S242" s="15">
        <v>78</v>
      </c>
      <c r="T242" s="15">
        <v>85</v>
      </c>
      <c r="U242" s="15">
        <v>57</v>
      </c>
      <c r="V242" s="15">
        <v>68</v>
      </c>
      <c r="W242" s="15">
        <v>58</v>
      </c>
      <c r="X242" s="15">
        <v>81</v>
      </c>
      <c r="Y242" s="15">
        <v>87</v>
      </c>
      <c r="Z242" s="15">
        <v>80</v>
      </c>
      <c r="AA242" s="15">
        <v>79</v>
      </c>
      <c r="AB242" s="15">
        <v>73</v>
      </c>
      <c r="AC242" s="15">
        <v>84</v>
      </c>
      <c r="AD242" s="15">
        <v>75</v>
      </c>
      <c r="AE242" s="15">
        <v>78</v>
      </c>
      <c r="AF242" s="15">
        <v>77</v>
      </c>
      <c r="AG242" s="15">
        <v>79</v>
      </c>
      <c r="AH242" s="15">
        <v>75</v>
      </c>
      <c r="AI242" s="15">
        <v>40</v>
      </c>
      <c r="AJ242" s="15">
        <v>40</v>
      </c>
      <c r="AK242" s="15">
        <v>40</v>
      </c>
      <c r="AL242" s="15">
        <v>40</v>
      </c>
      <c r="AM242" s="15">
        <v>40</v>
      </c>
      <c r="AN242" s="15">
        <v>1</v>
      </c>
      <c r="AO242" s="15">
        <v>2</v>
      </c>
      <c r="AP242" s="15">
        <v>3</v>
      </c>
      <c r="AQ242" s="15">
        <v>1</v>
      </c>
      <c r="AR242" t="s">
        <v>1504</v>
      </c>
    </row>
    <row r="243" spans="1:44" x14ac:dyDescent="0.25">
      <c r="A243" s="15">
        <v>242</v>
      </c>
      <c r="B243" s="15" t="s">
        <v>1505</v>
      </c>
      <c r="C243" s="16" t="s">
        <v>62</v>
      </c>
      <c r="D243" s="22" t="e">
        <f>VLOOKUP(AR:AR,球员!A:F,6,FALSE)</f>
        <v>#N/A</v>
      </c>
      <c r="E243" s="16" t="s">
        <v>700</v>
      </c>
      <c r="F243" s="16" t="s">
        <v>56</v>
      </c>
      <c r="G243" s="16" t="s">
        <v>80</v>
      </c>
      <c r="H243" s="15">
        <v>191</v>
      </c>
      <c r="I243" s="15">
        <v>91</v>
      </c>
      <c r="J243" s="15">
        <v>24</v>
      </c>
      <c r="K243" s="16" t="s">
        <v>47</v>
      </c>
      <c r="L243" s="21">
        <v>83</v>
      </c>
      <c r="M243" s="21">
        <v>34</v>
      </c>
      <c r="N243" s="21">
        <v>90</v>
      </c>
      <c r="O243" s="15">
        <v>40</v>
      </c>
      <c r="P243" s="15">
        <v>56</v>
      </c>
      <c r="Q243" s="15">
        <v>55</v>
      </c>
      <c r="R243" s="15">
        <v>52</v>
      </c>
      <c r="S243" s="15">
        <v>64</v>
      </c>
      <c r="T243" s="15">
        <v>67</v>
      </c>
      <c r="U243" s="15">
        <v>40</v>
      </c>
      <c r="V243" s="15">
        <v>70</v>
      </c>
      <c r="W243" s="15">
        <v>56</v>
      </c>
      <c r="X243" s="15">
        <v>56</v>
      </c>
      <c r="Y243" s="15">
        <v>60</v>
      </c>
      <c r="Z243" s="15">
        <v>56</v>
      </c>
      <c r="AA243" s="15">
        <v>79</v>
      </c>
      <c r="AB243" s="15">
        <v>82</v>
      </c>
      <c r="AC243" s="15">
        <v>83</v>
      </c>
      <c r="AD243" s="15">
        <v>58</v>
      </c>
      <c r="AE243" s="15">
        <v>65</v>
      </c>
      <c r="AF243" s="15">
        <v>50</v>
      </c>
      <c r="AG243" s="15">
        <v>53</v>
      </c>
      <c r="AH243" s="15">
        <v>51</v>
      </c>
      <c r="AI243" s="15">
        <v>88</v>
      </c>
      <c r="AJ243" s="15">
        <v>87</v>
      </c>
      <c r="AK243" s="15">
        <v>89</v>
      </c>
      <c r="AL243" s="15">
        <v>91</v>
      </c>
      <c r="AM243" s="15">
        <v>89</v>
      </c>
      <c r="AN243" s="15">
        <v>2</v>
      </c>
      <c r="AO243" s="15">
        <v>3</v>
      </c>
      <c r="AP243" s="15">
        <v>6</v>
      </c>
      <c r="AQ243" s="15">
        <v>3</v>
      </c>
      <c r="AR243" t="s">
        <v>1506</v>
      </c>
    </row>
    <row r="244" spans="1:44" x14ac:dyDescent="0.25">
      <c r="A244" s="15">
        <v>243</v>
      </c>
      <c r="B244" s="15" t="s">
        <v>347</v>
      </c>
      <c r="C244" s="16" t="s">
        <v>2049</v>
      </c>
      <c r="D244" s="22" t="e">
        <f>VLOOKUP(AR:AR,球员!A:F,6,FALSE)</f>
        <v>#N/A</v>
      </c>
      <c r="E244" s="16" t="s">
        <v>1888</v>
      </c>
      <c r="F244" s="16" t="s">
        <v>273</v>
      </c>
      <c r="G244" s="16" t="s">
        <v>80</v>
      </c>
      <c r="H244" s="15">
        <v>181</v>
      </c>
      <c r="I244" s="15">
        <v>78</v>
      </c>
      <c r="J244" s="15">
        <v>25</v>
      </c>
      <c r="K244" s="16" t="s">
        <v>47</v>
      </c>
      <c r="L244" s="21">
        <v>83</v>
      </c>
      <c r="M244" s="21">
        <v>33</v>
      </c>
      <c r="N244" s="21">
        <v>91</v>
      </c>
      <c r="O244" s="15">
        <v>81</v>
      </c>
      <c r="P244" s="15">
        <v>81</v>
      </c>
      <c r="Q244" s="15">
        <v>80</v>
      </c>
      <c r="R244" s="15">
        <v>78</v>
      </c>
      <c r="S244" s="15">
        <v>82</v>
      </c>
      <c r="T244" s="15">
        <v>80</v>
      </c>
      <c r="U244" s="15">
        <v>75</v>
      </c>
      <c r="V244" s="15">
        <v>81</v>
      </c>
      <c r="W244" s="15">
        <v>74</v>
      </c>
      <c r="X244" s="15">
        <v>70</v>
      </c>
      <c r="Y244" s="15">
        <v>78</v>
      </c>
      <c r="Z244" s="15">
        <v>77</v>
      </c>
      <c r="AA244" s="15">
        <v>86</v>
      </c>
      <c r="AB244" s="15">
        <v>84</v>
      </c>
      <c r="AC244" s="15">
        <v>81</v>
      </c>
      <c r="AD244" s="15">
        <v>80</v>
      </c>
      <c r="AE244" s="15">
        <v>85</v>
      </c>
      <c r="AF244" s="15">
        <v>72</v>
      </c>
      <c r="AG244" s="15">
        <v>74</v>
      </c>
      <c r="AH244" s="15">
        <v>71</v>
      </c>
      <c r="AI244" s="15">
        <v>40</v>
      </c>
      <c r="AJ244" s="15">
        <v>40</v>
      </c>
      <c r="AK244" s="15">
        <v>40</v>
      </c>
      <c r="AL244" s="15">
        <v>40</v>
      </c>
      <c r="AM244" s="15">
        <v>40</v>
      </c>
      <c r="AN244" s="15">
        <v>2</v>
      </c>
      <c r="AO244" s="15">
        <v>3</v>
      </c>
      <c r="AP244" s="15">
        <v>5</v>
      </c>
      <c r="AQ244" s="15">
        <v>1</v>
      </c>
      <c r="AR244" t="s">
        <v>2085</v>
      </c>
    </row>
    <row r="245" spans="1:44" x14ac:dyDescent="0.25">
      <c r="A245" s="15">
        <v>244</v>
      </c>
      <c r="B245" s="15" t="s">
        <v>1573</v>
      </c>
      <c r="C245" s="16" t="s">
        <v>43</v>
      </c>
      <c r="D245" s="22" t="e">
        <f>VLOOKUP(AR:AR,球员!A:F,6,FALSE)</f>
        <v>#N/A</v>
      </c>
      <c r="E245" s="16" t="s">
        <v>1913</v>
      </c>
      <c r="F245" s="16" t="s">
        <v>427</v>
      </c>
      <c r="G245" s="16" t="s">
        <v>57</v>
      </c>
      <c r="H245" s="15">
        <v>174</v>
      </c>
      <c r="I245" s="15">
        <v>72</v>
      </c>
      <c r="J245" s="15">
        <v>23</v>
      </c>
      <c r="K245" s="16" t="s">
        <v>47</v>
      </c>
      <c r="L245" s="21">
        <v>83</v>
      </c>
      <c r="M245" s="21">
        <v>36</v>
      </c>
      <c r="N245" s="21">
        <v>92</v>
      </c>
      <c r="O245" s="15">
        <v>81</v>
      </c>
      <c r="P245" s="15">
        <v>85</v>
      </c>
      <c r="Q245" s="15">
        <v>90</v>
      </c>
      <c r="R245" s="15">
        <v>85</v>
      </c>
      <c r="S245" s="15">
        <v>71</v>
      </c>
      <c r="T245" s="15">
        <v>72</v>
      </c>
      <c r="U245" s="15">
        <v>80</v>
      </c>
      <c r="V245" s="15">
        <v>63</v>
      </c>
      <c r="W245" s="15">
        <v>65</v>
      </c>
      <c r="X245" s="15">
        <v>69</v>
      </c>
      <c r="Y245" s="15">
        <v>87</v>
      </c>
      <c r="Z245" s="15">
        <v>90</v>
      </c>
      <c r="AA245" s="15">
        <v>77</v>
      </c>
      <c r="AB245" s="15">
        <v>68</v>
      </c>
      <c r="AC245" s="15">
        <v>63</v>
      </c>
      <c r="AD245" s="15">
        <v>85</v>
      </c>
      <c r="AE245" s="15">
        <v>79</v>
      </c>
      <c r="AF245" s="15">
        <v>51</v>
      </c>
      <c r="AG245" s="15">
        <v>47</v>
      </c>
      <c r="AH245" s="15">
        <v>65</v>
      </c>
      <c r="AI245" s="15">
        <v>40</v>
      </c>
      <c r="AJ245" s="15">
        <v>40</v>
      </c>
      <c r="AK245" s="15">
        <v>40</v>
      </c>
      <c r="AL245" s="15">
        <v>40</v>
      </c>
      <c r="AM245" s="15">
        <v>40</v>
      </c>
      <c r="AN245" s="15">
        <v>3</v>
      </c>
      <c r="AO245" s="15">
        <v>3</v>
      </c>
      <c r="AP245" s="15">
        <v>7</v>
      </c>
      <c r="AQ245" s="15">
        <v>2</v>
      </c>
      <c r="AR245" t="s">
        <v>1981</v>
      </c>
    </row>
    <row r="246" spans="1:44" x14ac:dyDescent="0.25">
      <c r="A246" s="15">
        <v>245</v>
      </c>
      <c r="B246" s="15" t="s">
        <v>591</v>
      </c>
      <c r="C246" s="16" t="s">
        <v>82</v>
      </c>
      <c r="D246" s="22" t="e">
        <f>VLOOKUP(AR:AR,球员!A:F,6,FALSE)</f>
        <v>#N/A</v>
      </c>
      <c r="E246" s="16" t="s">
        <v>445</v>
      </c>
      <c r="F246" s="16" t="s">
        <v>427</v>
      </c>
      <c r="G246" s="16" t="s">
        <v>71</v>
      </c>
      <c r="H246" s="15">
        <v>172</v>
      </c>
      <c r="I246" s="15">
        <v>70</v>
      </c>
      <c r="J246" s="15">
        <v>25</v>
      </c>
      <c r="K246" s="16" t="s">
        <v>47</v>
      </c>
      <c r="L246" s="21">
        <v>83</v>
      </c>
      <c r="M246" s="21">
        <v>33</v>
      </c>
      <c r="N246" s="21">
        <v>91</v>
      </c>
      <c r="O246" s="15">
        <v>81</v>
      </c>
      <c r="P246" s="15">
        <v>83</v>
      </c>
      <c r="Q246" s="15">
        <v>85</v>
      </c>
      <c r="R246" s="15">
        <v>85</v>
      </c>
      <c r="S246" s="15">
        <v>80</v>
      </c>
      <c r="T246" s="15">
        <v>81</v>
      </c>
      <c r="U246" s="15">
        <v>80</v>
      </c>
      <c r="V246" s="15">
        <v>63</v>
      </c>
      <c r="W246" s="15">
        <v>79</v>
      </c>
      <c r="X246" s="15">
        <v>83</v>
      </c>
      <c r="Y246" s="15">
        <v>81</v>
      </c>
      <c r="Z246" s="15">
        <v>85</v>
      </c>
      <c r="AA246" s="15">
        <v>82</v>
      </c>
      <c r="AB246" s="15">
        <v>72</v>
      </c>
      <c r="AC246" s="15">
        <v>68</v>
      </c>
      <c r="AD246" s="15">
        <v>86</v>
      </c>
      <c r="AE246" s="15">
        <v>79</v>
      </c>
      <c r="AF246" s="15">
        <v>50</v>
      </c>
      <c r="AG246" s="15">
        <v>51</v>
      </c>
      <c r="AH246" s="15">
        <v>60</v>
      </c>
      <c r="AI246" s="15">
        <v>40</v>
      </c>
      <c r="AJ246" s="15">
        <v>40</v>
      </c>
      <c r="AK246" s="15">
        <v>40</v>
      </c>
      <c r="AL246" s="15">
        <v>40</v>
      </c>
      <c r="AM246" s="15">
        <v>40</v>
      </c>
      <c r="AN246" s="15">
        <v>3</v>
      </c>
      <c r="AO246" s="15">
        <v>3</v>
      </c>
      <c r="AP246" s="15">
        <v>7</v>
      </c>
      <c r="AQ246" s="15">
        <v>3</v>
      </c>
      <c r="AR246" t="s">
        <v>1982</v>
      </c>
    </row>
    <row r="247" spans="1:44" x14ac:dyDescent="0.25">
      <c r="A247" s="19">
        <v>246</v>
      </c>
      <c r="B247" s="19" t="s">
        <v>350</v>
      </c>
      <c r="C247" s="20" t="s">
        <v>82</v>
      </c>
      <c r="D247" s="22">
        <f>VLOOKUP(AR:AR,球员!A:F,6,FALSE)</f>
        <v>2</v>
      </c>
      <c r="E247" s="16" t="s">
        <v>170</v>
      </c>
      <c r="F247" s="16" t="s">
        <v>45</v>
      </c>
      <c r="G247" s="16" t="s">
        <v>65</v>
      </c>
      <c r="H247" s="15">
        <v>182</v>
      </c>
      <c r="I247" s="15">
        <v>70</v>
      </c>
      <c r="J247" s="15">
        <v>27</v>
      </c>
      <c r="K247" s="16" t="s">
        <v>47</v>
      </c>
      <c r="L247" s="21">
        <v>83</v>
      </c>
      <c r="M247" s="21">
        <v>30</v>
      </c>
      <c r="N247" s="21">
        <v>91</v>
      </c>
      <c r="O247" s="15">
        <v>77</v>
      </c>
      <c r="P247" s="15">
        <v>90</v>
      </c>
      <c r="Q247" s="15">
        <v>81</v>
      </c>
      <c r="R247" s="15">
        <v>86</v>
      </c>
      <c r="S247" s="15">
        <v>89</v>
      </c>
      <c r="T247" s="15">
        <v>87</v>
      </c>
      <c r="U247" s="15">
        <v>73</v>
      </c>
      <c r="V247" s="15">
        <v>60</v>
      </c>
      <c r="W247" s="15">
        <v>81</v>
      </c>
      <c r="X247" s="15">
        <v>86</v>
      </c>
      <c r="Y247" s="15">
        <v>75</v>
      </c>
      <c r="Z247" s="15">
        <v>78</v>
      </c>
      <c r="AA247" s="15">
        <v>81</v>
      </c>
      <c r="AB247" s="15">
        <v>60</v>
      </c>
      <c r="AC247" s="15">
        <v>66</v>
      </c>
      <c r="AD247" s="15">
        <v>72</v>
      </c>
      <c r="AE247" s="15">
        <v>80</v>
      </c>
      <c r="AF247" s="15">
        <v>56</v>
      </c>
      <c r="AG247" s="15">
        <v>54</v>
      </c>
      <c r="AH247" s="15">
        <v>60</v>
      </c>
      <c r="AI247" s="15">
        <v>40</v>
      </c>
      <c r="AJ247" s="15">
        <v>40</v>
      </c>
      <c r="AK247" s="15">
        <v>40</v>
      </c>
      <c r="AL247" s="15">
        <v>40</v>
      </c>
      <c r="AM247" s="15">
        <v>40</v>
      </c>
      <c r="AN247" s="15">
        <v>3</v>
      </c>
      <c r="AO247" s="15">
        <v>3</v>
      </c>
      <c r="AP247" s="15">
        <v>5</v>
      </c>
      <c r="AQ247" s="15">
        <v>2</v>
      </c>
      <c r="AR247" t="s">
        <v>1507</v>
      </c>
    </row>
    <row r="248" spans="1:44" x14ac:dyDescent="0.25">
      <c r="A248" s="19">
        <v>247</v>
      </c>
      <c r="B248" s="19" t="s">
        <v>353</v>
      </c>
      <c r="C248" s="20" t="s">
        <v>70</v>
      </c>
      <c r="D248" s="22">
        <f>VLOOKUP(AR:AR,球员!A:F,6,FALSE)</f>
        <v>2</v>
      </c>
      <c r="E248" s="16" t="s">
        <v>354</v>
      </c>
      <c r="F248" s="16" t="s">
        <v>64</v>
      </c>
      <c r="G248" s="16" t="s">
        <v>96</v>
      </c>
      <c r="H248" s="15">
        <v>179</v>
      </c>
      <c r="I248" s="15">
        <v>74</v>
      </c>
      <c r="J248" s="15">
        <v>32</v>
      </c>
      <c r="K248" s="16" t="s">
        <v>47</v>
      </c>
      <c r="L248" s="21">
        <v>83</v>
      </c>
      <c r="M248" s="21">
        <v>27</v>
      </c>
      <c r="N248" s="21">
        <v>90</v>
      </c>
      <c r="O248" s="15">
        <v>86</v>
      </c>
      <c r="P248" s="15">
        <v>77</v>
      </c>
      <c r="Q248" s="15">
        <v>77</v>
      </c>
      <c r="R248" s="15">
        <v>78</v>
      </c>
      <c r="S248" s="15">
        <v>66</v>
      </c>
      <c r="T248" s="15">
        <v>65</v>
      </c>
      <c r="U248" s="15">
        <v>85</v>
      </c>
      <c r="V248" s="15">
        <v>75</v>
      </c>
      <c r="W248" s="15">
        <v>62</v>
      </c>
      <c r="X248" s="15">
        <v>64</v>
      </c>
      <c r="Y248" s="15">
        <v>90</v>
      </c>
      <c r="Z248" s="15">
        <v>89</v>
      </c>
      <c r="AA248" s="15">
        <v>84</v>
      </c>
      <c r="AB248" s="15">
        <v>76</v>
      </c>
      <c r="AC248" s="15">
        <v>70</v>
      </c>
      <c r="AD248" s="15">
        <v>74</v>
      </c>
      <c r="AE248" s="15">
        <v>84</v>
      </c>
      <c r="AF248" s="15">
        <v>56</v>
      </c>
      <c r="AG248" s="15">
        <v>52</v>
      </c>
      <c r="AH248" s="15">
        <v>87</v>
      </c>
      <c r="AI248" s="15">
        <v>40</v>
      </c>
      <c r="AJ248" s="15">
        <v>40</v>
      </c>
      <c r="AK248" s="15">
        <v>40</v>
      </c>
      <c r="AL248" s="15">
        <v>40</v>
      </c>
      <c r="AM248" s="15">
        <v>40</v>
      </c>
      <c r="AN248" s="15">
        <v>2</v>
      </c>
      <c r="AO248" s="15">
        <v>2</v>
      </c>
      <c r="AP248" s="15">
        <v>5</v>
      </c>
      <c r="AQ248" s="15">
        <v>2</v>
      </c>
      <c r="AR248" t="s">
        <v>1508</v>
      </c>
    </row>
    <row r="249" spans="1:44" x14ac:dyDescent="0.25">
      <c r="A249" s="19">
        <v>248</v>
      </c>
      <c r="B249" s="19" t="s">
        <v>463</v>
      </c>
      <c r="C249" s="20" t="s">
        <v>191</v>
      </c>
      <c r="D249" s="22">
        <f>VLOOKUP(AR:AR,球员!A:F,6,FALSE)</f>
        <v>2</v>
      </c>
      <c r="E249" s="16" t="s">
        <v>107</v>
      </c>
      <c r="F249" s="16" t="s">
        <v>64</v>
      </c>
      <c r="G249" s="16" t="s">
        <v>65</v>
      </c>
      <c r="H249" s="15">
        <v>178</v>
      </c>
      <c r="I249" s="15">
        <v>74</v>
      </c>
      <c r="J249" s="15">
        <v>24</v>
      </c>
      <c r="K249" s="16" t="s">
        <v>47</v>
      </c>
      <c r="L249" s="21">
        <v>83</v>
      </c>
      <c r="M249" s="21">
        <v>34</v>
      </c>
      <c r="N249" s="21">
        <v>91</v>
      </c>
      <c r="O249" s="15">
        <v>70</v>
      </c>
      <c r="P249" s="15">
        <v>78</v>
      </c>
      <c r="Q249" s="15">
        <v>78</v>
      </c>
      <c r="R249" s="15">
        <v>83</v>
      </c>
      <c r="S249" s="15">
        <v>76</v>
      </c>
      <c r="T249" s="15">
        <v>75</v>
      </c>
      <c r="U249" s="15">
        <v>62</v>
      </c>
      <c r="V249" s="15">
        <v>62</v>
      </c>
      <c r="W249" s="15">
        <v>60</v>
      </c>
      <c r="X249" s="15">
        <v>68</v>
      </c>
      <c r="Y249" s="15">
        <v>92</v>
      </c>
      <c r="Z249" s="15">
        <v>95</v>
      </c>
      <c r="AA249" s="15">
        <v>67</v>
      </c>
      <c r="AB249" s="15">
        <v>68</v>
      </c>
      <c r="AC249" s="15">
        <v>65</v>
      </c>
      <c r="AD249" s="15">
        <v>81</v>
      </c>
      <c r="AE249" s="15">
        <v>84</v>
      </c>
      <c r="AF249" s="15">
        <v>76</v>
      </c>
      <c r="AG249" s="15">
        <v>80</v>
      </c>
      <c r="AH249" s="15">
        <v>72</v>
      </c>
      <c r="AI249" s="15">
        <v>40</v>
      </c>
      <c r="AJ249" s="15">
        <v>40</v>
      </c>
      <c r="AK249" s="15">
        <v>40</v>
      </c>
      <c r="AL249" s="15">
        <v>40</v>
      </c>
      <c r="AM249" s="15">
        <v>40</v>
      </c>
      <c r="AN249" s="15">
        <v>2</v>
      </c>
      <c r="AO249" s="15">
        <v>2</v>
      </c>
      <c r="AP249" s="15">
        <v>5</v>
      </c>
      <c r="AQ249" s="15">
        <v>2</v>
      </c>
      <c r="AR249" t="s">
        <v>1509</v>
      </c>
    </row>
    <row r="250" spans="1:44" x14ac:dyDescent="0.25">
      <c r="A250" s="19">
        <v>249</v>
      </c>
      <c r="B250" s="19" t="s">
        <v>598</v>
      </c>
      <c r="C250" s="20" t="s">
        <v>85</v>
      </c>
      <c r="D250" s="22">
        <f>VLOOKUP(AR:AR,球员!A:F,6,FALSE)</f>
        <v>2</v>
      </c>
      <c r="E250" s="16" t="s">
        <v>140</v>
      </c>
      <c r="F250" s="16" t="s">
        <v>45</v>
      </c>
      <c r="G250" s="16" t="s">
        <v>99</v>
      </c>
      <c r="H250" s="15">
        <v>171</v>
      </c>
      <c r="I250" s="15">
        <v>65</v>
      </c>
      <c r="J250" s="15">
        <v>26</v>
      </c>
      <c r="K250" s="16" t="s">
        <v>53</v>
      </c>
      <c r="L250" s="21">
        <v>83</v>
      </c>
      <c r="M250" s="21">
        <v>31</v>
      </c>
      <c r="N250" s="21">
        <v>91</v>
      </c>
      <c r="O250" s="15">
        <v>82</v>
      </c>
      <c r="P250" s="15">
        <v>84</v>
      </c>
      <c r="Q250" s="15">
        <v>83</v>
      </c>
      <c r="R250" s="15">
        <v>85</v>
      </c>
      <c r="S250" s="15">
        <v>78</v>
      </c>
      <c r="T250" s="15">
        <v>79</v>
      </c>
      <c r="U250" s="15">
        <v>78</v>
      </c>
      <c r="V250" s="15">
        <v>62</v>
      </c>
      <c r="W250" s="15">
        <v>77</v>
      </c>
      <c r="X250" s="15">
        <v>78</v>
      </c>
      <c r="Y250" s="15">
        <v>83</v>
      </c>
      <c r="Z250" s="15">
        <v>86</v>
      </c>
      <c r="AA250" s="15">
        <v>80</v>
      </c>
      <c r="AB250" s="15">
        <v>62</v>
      </c>
      <c r="AC250" s="15">
        <v>61</v>
      </c>
      <c r="AD250" s="15">
        <v>83</v>
      </c>
      <c r="AE250" s="15">
        <v>79</v>
      </c>
      <c r="AF250" s="15">
        <v>51</v>
      </c>
      <c r="AG250" s="15">
        <v>55</v>
      </c>
      <c r="AH250" s="15">
        <v>76</v>
      </c>
      <c r="AI250" s="15">
        <v>40</v>
      </c>
      <c r="AJ250" s="15">
        <v>40</v>
      </c>
      <c r="AK250" s="15">
        <v>40</v>
      </c>
      <c r="AL250" s="15">
        <v>40</v>
      </c>
      <c r="AM250" s="15">
        <v>40</v>
      </c>
      <c r="AN250" s="15">
        <v>1</v>
      </c>
      <c r="AO250" s="15">
        <v>2</v>
      </c>
      <c r="AP250" s="15">
        <v>6</v>
      </c>
      <c r="AQ250" s="15">
        <v>1</v>
      </c>
      <c r="AR250" t="s">
        <v>1510</v>
      </c>
    </row>
    <row r="251" spans="1:44" x14ac:dyDescent="0.25">
      <c r="A251" s="19">
        <v>250</v>
      </c>
      <c r="B251" s="19" t="s">
        <v>355</v>
      </c>
      <c r="C251" s="34" t="s">
        <v>2049</v>
      </c>
      <c r="D251" s="22">
        <f>VLOOKUP(AR:AR,球员!A:F,6,FALSE)</f>
        <v>2</v>
      </c>
      <c r="E251" s="16" t="s">
        <v>86</v>
      </c>
      <c r="F251" s="16" t="s">
        <v>64</v>
      </c>
      <c r="G251" s="16" t="s">
        <v>356</v>
      </c>
      <c r="H251" s="15">
        <v>172</v>
      </c>
      <c r="I251" s="15">
        <v>64</v>
      </c>
      <c r="J251" s="15">
        <v>24</v>
      </c>
      <c r="K251" s="16" t="s">
        <v>47</v>
      </c>
      <c r="L251" s="21">
        <v>83</v>
      </c>
      <c r="M251" s="21">
        <v>34</v>
      </c>
      <c r="N251" s="21">
        <v>91</v>
      </c>
      <c r="O251" s="15">
        <v>75</v>
      </c>
      <c r="P251" s="15">
        <v>85</v>
      </c>
      <c r="Q251" s="15">
        <v>85</v>
      </c>
      <c r="R251" s="15">
        <v>86</v>
      </c>
      <c r="S251" s="15">
        <v>84</v>
      </c>
      <c r="T251" s="15">
        <v>77</v>
      </c>
      <c r="U251" s="15">
        <v>75</v>
      </c>
      <c r="V251" s="15">
        <v>60</v>
      </c>
      <c r="W251" s="15">
        <v>70</v>
      </c>
      <c r="X251" s="15">
        <v>64</v>
      </c>
      <c r="Y251" s="15">
        <v>80</v>
      </c>
      <c r="Z251" s="15">
        <v>83</v>
      </c>
      <c r="AA251" s="15">
        <v>77</v>
      </c>
      <c r="AB251" s="15">
        <v>71</v>
      </c>
      <c r="AC251" s="15">
        <v>70</v>
      </c>
      <c r="AD251" s="15">
        <v>87</v>
      </c>
      <c r="AE251" s="15">
        <v>85</v>
      </c>
      <c r="AF251" s="15">
        <v>68</v>
      </c>
      <c r="AG251" s="15">
        <v>71</v>
      </c>
      <c r="AH251" s="15">
        <v>81</v>
      </c>
      <c r="AI251" s="15">
        <v>40</v>
      </c>
      <c r="AJ251" s="15">
        <v>40</v>
      </c>
      <c r="AK251" s="15">
        <v>40</v>
      </c>
      <c r="AL251" s="15">
        <v>40</v>
      </c>
      <c r="AM251" s="15">
        <v>40</v>
      </c>
      <c r="AN251" s="15">
        <v>2</v>
      </c>
      <c r="AO251" s="15">
        <v>3</v>
      </c>
      <c r="AP251" s="15">
        <v>5</v>
      </c>
      <c r="AQ251" s="15">
        <v>2</v>
      </c>
      <c r="AR251" t="s">
        <v>2086</v>
      </c>
    </row>
    <row r="252" spans="1:44" x14ac:dyDescent="0.25">
      <c r="A252" s="19">
        <v>251</v>
      </c>
      <c r="B252" s="19" t="s">
        <v>470</v>
      </c>
      <c r="C252" s="20" t="s">
        <v>85</v>
      </c>
      <c r="D252" s="22">
        <f>VLOOKUP(AR:AR,球员!A:F,6,FALSE)</f>
        <v>2</v>
      </c>
      <c r="E252" s="16" t="s">
        <v>387</v>
      </c>
      <c r="F252" s="16" t="s">
        <v>324</v>
      </c>
      <c r="G252" s="16" t="s">
        <v>57</v>
      </c>
      <c r="H252" s="15">
        <v>172</v>
      </c>
      <c r="I252" s="15">
        <v>74</v>
      </c>
      <c r="J252" s="15">
        <v>22</v>
      </c>
      <c r="K252" s="16" t="s">
        <v>53</v>
      </c>
      <c r="L252" s="21">
        <v>83</v>
      </c>
      <c r="M252" s="21">
        <v>40</v>
      </c>
      <c r="N252" s="21">
        <v>92</v>
      </c>
      <c r="O252" s="15">
        <v>75</v>
      </c>
      <c r="P252" s="15">
        <v>84</v>
      </c>
      <c r="Q252" s="15">
        <v>84</v>
      </c>
      <c r="R252" s="15">
        <v>83</v>
      </c>
      <c r="S252" s="15">
        <v>82</v>
      </c>
      <c r="T252" s="15">
        <v>81</v>
      </c>
      <c r="U252" s="15">
        <v>76</v>
      </c>
      <c r="V252" s="15">
        <v>60</v>
      </c>
      <c r="W252" s="15">
        <v>84</v>
      </c>
      <c r="X252" s="15">
        <v>83</v>
      </c>
      <c r="Y252" s="15">
        <v>83</v>
      </c>
      <c r="Z252" s="15">
        <v>86</v>
      </c>
      <c r="AA252" s="15">
        <v>82</v>
      </c>
      <c r="AB252" s="15">
        <v>64</v>
      </c>
      <c r="AC252" s="15">
        <v>71</v>
      </c>
      <c r="AD252" s="15">
        <v>88</v>
      </c>
      <c r="AE252" s="15">
        <v>78</v>
      </c>
      <c r="AF252" s="15">
        <v>51</v>
      </c>
      <c r="AG252" s="15">
        <v>48</v>
      </c>
      <c r="AH252" s="15">
        <v>71</v>
      </c>
      <c r="AI252" s="15">
        <v>40</v>
      </c>
      <c r="AJ252" s="15">
        <v>40</v>
      </c>
      <c r="AK252" s="15">
        <v>40</v>
      </c>
      <c r="AL252" s="15">
        <v>40</v>
      </c>
      <c r="AM252" s="15">
        <v>40</v>
      </c>
      <c r="AN252" s="15">
        <v>2</v>
      </c>
      <c r="AO252" s="15">
        <v>2</v>
      </c>
      <c r="AP252" s="15">
        <v>5</v>
      </c>
      <c r="AQ252" s="15">
        <v>2</v>
      </c>
      <c r="AR252" t="s">
        <v>1511</v>
      </c>
    </row>
    <row r="253" spans="1:44" x14ac:dyDescent="0.25">
      <c r="A253" s="19">
        <v>252</v>
      </c>
      <c r="B253" s="19" t="s">
        <v>471</v>
      </c>
      <c r="C253" s="20" t="s">
        <v>43</v>
      </c>
      <c r="D253" s="22">
        <f>VLOOKUP(AR:AR,球员!A:F,6,FALSE)</f>
        <v>2</v>
      </c>
      <c r="E253" s="16" t="s">
        <v>67</v>
      </c>
      <c r="F253" s="16" t="s">
        <v>67</v>
      </c>
      <c r="G253" s="16" t="s">
        <v>472</v>
      </c>
      <c r="H253" s="15">
        <v>179</v>
      </c>
      <c r="I253" s="15">
        <v>78</v>
      </c>
      <c r="J253" s="15">
        <v>28</v>
      </c>
      <c r="K253" s="16" t="s">
        <v>47</v>
      </c>
      <c r="L253" s="21">
        <v>83</v>
      </c>
      <c r="M253" s="21">
        <v>28</v>
      </c>
      <c r="N253" s="21">
        <v>89</v>
      </c>
      <c r="O253" s="15">
        <v>77</v>
      </c>
      <c r="P253" s="15">
        <v>85</v>
      </c>
      <c r="Q253" s="15">
        <v>85</v>
      </c>
      <c r="R253" s="15">
        <v>88</v>
      </c>
      <c r="S253" s="15">
        <v>81</v>
      </c>
      <c r="T253" s="15">
        <v>83</v>
      </c>
      <c r="U253" s="15">
        <v>75</v>
      </c>
      <c r="V253" s="15">
        <v>66</v>
      </c>
      <c r="W253" s="15">
        <v>81</v>
      </c>
      <c r="X253" s="15">
        <v>83</v>
      </c>
      <c r="Y253" s="15">
        <v>76</v>
      </c>
      <c r="Z253" s="15">
        <v>85</v>
      </c>
      <c r="AA253" s="15">
        <v>77</v>
      </c>
      <c r="AB253" s="15">
        <v>63</v>
      </c>
      <c r="AC253" s="15">
        <v>68</v>
      </c>
      <c r="AD253" s="15">
        <v>85</v>
      </c>
      <c r="AE253" s="15">
        <v>75</v>
      </c>
      <c r="AF253" s="15">
        <v>53</v>
      </c>
      <c r="AG253" s="15">
        <v>56</v>
      </c>
      <c r="AH253" s="15">
        <v>70</v>
      </c>
      <c r="AI253" s="15">
        <v>40</v>
      </c>
      <c r="AJ253" s="15">
        <v>40</v>
      </c>
      <c r="AK253" s="15">
        <v>40</v>
      </c>
      <c r="AL253" s="15">
        <v>40</v>
      </c>
      <c r="AM253" s="15">
        <v>40</v>
      </c>
      <c r="AN253" s="15">
        <v>3</v>
      </c>
      <c r="AO253" s="15">
        <v>3</v>
      </c>
      <c r="AP253" s="15">
        <v>6</v>
      </c>
      <c r="AQ253" s="15">
        <v>2</v>
      </c>
      <c r="AR253" t="s">
        <v>1512</v>
      </c>
    </row>
    <row r="254" spans="1:44" x14ac:dyDescent="0.25">
      <c r="A254" s="19">
        <v>253</v>
      </c>
      <c r="B254" s="19" t="s">
        <v>475</v>
      </c>
      <c r="C254" s="20" t="s">
        <v>89</v>
      </c>
      <c r="D254" s="22">
        <f>VLOOKUP(AR:AR,球员!A:F,6,FALSE)</f>
        <v>2</v>
      </c>
      <c r="E254" s="16" t="s">
        <v>44</v>
      </c>
      <c r="F254" s="16" t="s">
        <v>45</v>
      </c>
      <c r="G254" s="16" t="s">
        <v>99</v>
      </c>
      <c r="H254" s="15">
        <v>190</v>
      </c>
      <c r="I254" s="15">
        <v>84</v>
      </c>
      <c r="J254" s="15">
        <v>25</v>
      </c>
      <c r="K254" s="16" t="s">
        <v>47</v>
      </c>
      <c r="L254" s="21">
        <v>83</v>
      </c>
      <c r="M254" s="21">
        <v>33</v>
      </c>
      <c r="N254" s="21">
        <v>90</v>
      </c>
      <c r="O254" s="15">
        <v>62</v>
      </c>
      <c r="P254" s="15">
        <v>74</v>
      </c>
      <c r="Q254" s="15">
        <v>75</v>
      </c>
      <c r="R254" s="15">
        <v>72</v>
      </c>
      <c r="S254" s="15">
        <v>78</v>
      </c>
      <c r="T254" s="15">
        <v>76</v>
      </c>
      <c r="U254" s="15">
        <v>62</v>
      </c>
      <c r="V254" s="15">
        <v>83</v>
      </c>
      <c r="W254" s="15">
        <v>56</v>
      </c>
      <c r="X254" s="15">
        <v>65</v>
      </c>
      <c r="Y254" s="15">
        <v>75</v>
      </c>
      <c r="Z254" s="15">
        <v>73</v>
      </c>
      <c r="AA254" s="15">
        <v>77</v>
      </c>
      <c r="AB254" s="15">
        <v>83</v>
      </c>
      <c r="AC254" s="15">
        <v>82</v>
      </c>
      <c r="AD254" s="15">
        <v>72</v>
      </c>
      <c r="AE254" s="15">
        <v>79</v>
      </c>
      <c r="AF254" s="15">
        <v>86</v>
      </c>
      <c r="AG254" s="15">
        <v>85</v>
      </c>
      <c r="AH254" s="15">
        <v>79</v>
      </c>
      <c r="AI254" s="15">
        <v>40</v>
      </c>
      <c r="AJ254" s="15">
        <v>40</v>
      </c>
      <c r="AK254" s="15">
        <v>40</v>
      </c>
      <c r="AL254" s="15">
        <v>40</v>
      </c>
      <c r="AM254" s="15">
        <v>40</v>
      </c>
      <c r="AN254" s="15">
        <v>2</v>
      </c>
      <c r="AO254" s="15">
        <v>3</v>
      </c>
      <c r="AP254" s="15">
        <v>5</v>
      </c>
      <c r="AQ254" s="15">
        <v>2</v>
      </c>
      <c r="AR254" t="s">
        <v>1513</v>
      </c>
    </row>
    <row r="255" spans="1:44" x14ac:dyDescent="0.25">
      <c r="A255" s="15">
        <v>254</v>
      </c>
      <c r="B255" s="15" t="s">
        <v>358</v>
      </c>
      <c r="C255" s="16" t="s">
        <v>89</v>
      </c>
      <c r="D255" s="22" t="e">
        <f>VLOOKUP(AR:AR,球员!A:F,6,FALSE)</f>
        <v>#N/A</v>
      </c>
      <c r="E255" s="16" t="s">
        <v>55</v>
      </c>
      <c r="F255" s="16" t="s">
        <v>56</v>
      </c>
      <c r="G255" s="16" t="s">
        <v>80</v>
      </c>
      <c r="H255" s="15">
        <v>183</v>
      </c>
      <c r="I255" s="15">
        <v>71</v>
      </c>
      <c r="J255" s="15">
        <v>24</v>
      </c>
      <c r="K255" s="16" t="s">
        <v>53</v>
      </c>
      <c r="L255" s="21">
        <v>83</v>
      </c>
      <c r="M255" s="21">
        <v>34</v>
      </c>
      <c r="N255" s="21">
        <v>91</v>
      </c>
      <c r="O255" s="15">
        <v>58</v>
      </c>
      <c r="P255" s="15">
        <v>75</v>
      </c>
      <c r="Q255" s="15">
        <v>70</v>
      </c>
      <c r="R255" s="15">
        <v>62</v>
      </c>
      <c r="S255" s="15">
        <v>78</v>
      </c>
      <c r="T255" s="15">
        <v>78</v>
      </c>
      <c r="U255" s="15">
        <v>55</v>
      </c>
      <c r="V255" s="15">
        <v>81</v>
      </c>
      <c r="W255" s="15">
        <v>62</v>
      </c>
      <c r="X255" s="15">
        <v>76</v>
      </c>
      <c r="Y255" s="15">
        <v>83</v>
      </c>
      <c r="Z255" s="15">
        <v>74</v>
      </c>
      <c r="AA255" s="15">
        <v>76</v>
      </c>
      <c r="AB255" s="15">
        <v>87</v>
      </c>
      <c r="AC255" s="15">
        <v>86</v>
      </c>
      <c r="AD255" s="15">
        <v>75</v>
      </c>
      <c r="AE255" s="15">
        <v>81</v>
      </c>
      <c r="AF255" s="15">
        <v>83</v>
      </c>
      <c r="AG255" s="15">
        <v>84</v>
      </c>
      <c r="AH255" s="15">
        <v>79</v>
      </c>
      <c r="AI255" s="15">
        <v>40</v>
      </c>
      <c r="AJ255" s="15">
        <v>40</v>
      </c>
      <c r="AK255" s="15">
        <v>40</v>
      </c>
      <c r="AL255" s="15">
        <v>40</v>
      </c>
      <c r="AM255" s="15">
        <v>40</v>
      </c>
      <c r="AN255" s="15">
        <v>1</v>
      </c>
      <c r="AO255" s="15">
        <v>2</v>
      </c>
      <c r="AP255" s="15">
        <v>6</v>
      </c>
      <c r="AQ255" s="15">
        <v>3</v>
      </c>
      <c r="AR255" t="s">
        <v>1514</v>
      </c>
    </row>
    <row r="256" spans="1:44" x14ac:dyDescent="0.25">
      <c r="A256" s="19">
        <v>255</v>
      </c>
      <c r="B256" s="19" t="s">
        <v>1983</v>
      </c>
      <c r="C256" s="20" t="s">
        <v>246</v>
      </c>
      <c r="D256" s="22">
        <f>VLOOKUP(AR:AR,球员!A:F,6,FALSE)</f>
        <v>2</v>
      </c>
      <c r="E256" s="16" t="s">
        <v>59</v>
      </c>
      <c r="F256" s="16" t="s">
        <v>51</v>
      </c>
      <c r="G256" s="16" t="s">
        <v>65</v>
      </c>
      <c r="H256" s="15">
        <v>182</v>
      </c>
      <c r="I256" s="15">
        <v>76</v>
      </c>
      <c r="J256" s="15">
        <v>23</v>
      </c>
      <c r="K256" s="16" t="s">
        <v>53</v>
      </c>
      <c r="L256" s="21">
        <v>83</v>
      </c>
      <c r="M256" s="21">
        <v>36</v>
      </c>
      <c r="N256" s="21">
        <v>91</v>
      </c>
      <c r="O256" s="15">
        <v>81</v>
      </c>
      <c r="P256" s="15">
        <v>84</v>
      </c>
      <c r="Q256" s="15">
        <v>86</v>
      </c>
      <c r="R256" s="15">
        <v>87</v>
      </c>
      <c r="S256" s="15">
        <v>85</v>
      </c>
      <c r="T256" s="15">
        <v>80</v>
      </c>
      <c r="U256" s="15">
        <v>82</v>
      </c>
      <c r="V256" s="15">
        <v>60</v>
      </c>
      <c r="W256" s="15">
        <v>77</v>
      </c>
      <c r="X256" s="15">
        <v>81</v>
      </c>
      <c r="Y256" s="15">
        <v>86</v>
      </c>
      <c r="Z256" s="15">
        <v>88</v>
      </c>
      <c r="AA256" s="15">
        <v>89</v>
      </c>
      <c r="AB256" s="15">
        <v>67</v>
      </c>
      <c r="AC256" s="15">
        <v>60</v>
      </c>
      <c r="AD256" s="15">
        <v>81</v>
      </c>
      <c r="AE256" s="15">
        <v>77</v>
      </c>
      <c r="AF256" s="15">
        <v>50</v>
      </c>
      <c r="AG256" s="15">
        <v>50</v>
      </c>
      <c r="AH256" s="15">
        <v>63</v>
      </c>
      <c r="AI256" s="15">
        <v>40</v>
      </c>
      <c r="AJ256" s="15">
        <v>40</v>
      </c>
      <c r="AK256" s="15">
        <v>40</v>
      </c>
      <c r="AL256" s="15">
        <v>40</v>
      </c>
      <c r="AM256" s="15">
        <v>40</v>
      </c>
      <c r="AN256" s="15">
        <v>1</v>
      </c>
      <c r="AO256" s="15">
        <v>1</v>
      </c>
      <c r="AP256" s="15">
        <v>4</v>
      </c>
      <c r="AQ256" s="15">
        <v>1</v>
      </c>
      <c r="AR256" t="s">
        <v>1984</v>
      </c>
    </row>
    <row r="257" spans="1:44" x14ac:dyDescent="0.25">
      <c r="A257" s="19">
        <v>256</v>
      </c>
      <c r="B257" s="19" t="s">
        <v>604</v>
      </c>
      <c r="C257" s="20" t="s">
        <v>122</v>
      </c>
      <c r="D257" s="22">
        <f>VLOOKUP(AR:AR,球员!A:F,6,FALSE)</f>
        <v>2</v>
      </c>
      <c r="E257" s="16" t="s">
        <v>1899</v>
      </c>
      <c r="F257" s="16" t="s">
        <v>64</v>
      </c>
      <c r="G257" s="16" t="s">
        <v>46</v>
      </c>
      <c r="H257" s="15">
        <v>180</v>
      </c>
      <c r="I257" s="15">
        <v>75</v>
      </c>
      <c r="J257" s="15">
        <v>22</v>
      </c>
      <c r="K257" s="16" t="s">
        <v>47</v>
      </c>
      <c r="L257" s="21">
        <v>83</v>
      </c>
      <c r="M257" s="21">
        <v>40</v>
      </c>
      <c r="N257" s="21">
        <v>92</v>
      </c>
      <c r="O257" s="15">
        <v>70</v>
      </c>
      <c r="P257" s="15">
        <v>83</v>
      </c>
      <c r="Q257" s="15">
        <v>76</v>
      </c>
      <c r="R257" s="15">
        <v>75</v>
      </c>
      <c r="S257" s="15">
        <v>85</v>
      </c>
      <c r="T257" s="15">
        <v>86</v>
      </c>
      <c r="U257" s="15">
        <v>68</v>
      </c>
      <c r="V257" s="15">
        <v>61</v>
      </c>
      <c r="W257" s="15">
        <v>83</v>
      </c>
      <c r="X257" s="15">
        <v>82</v>
      </c>
      <c r="Y257" s="15">
        <v>69</v>
      </c>
      <c r="Z257" s="15">
        <v>70</v>
      </c>
      <c r="AA257" s="15">
        <v>84</v>
      </c>
      <c r="AB257" s="15">
        <v>70</v>
      </c>
      <c r="AC257" s="15">
        <v>70</v>
      </c>
      <c r="AD257" s="15">
        <v>72</v>
      </c>
      <c r="AE257" s="15">
        <v>80</v>
      </c>
      <c r="AF257" s="15">
        <v>71</v>
      </c>
      <c r="AG257" s="15">
        <v>74</v>
      </c>
      <c r="AH257" s="15">
        <v>80</v>
      </c>
      <c r="AI257" s="15">
        <v>40</v>
      </c>
      <c r="AJ257" s="15">
        <v>40</v>
      </c>
      <c r="AK257" s="15">
        <v>40</v>
      </c>
      <c r="AL257" s="15">
        <v>40</v>
      </c>
      <c r="AM257" s="15">
        <v>40</v>
      </c>
      <c r="AN257" s="15">
        <v>2</v>
      </c>
      <c r="AO257" s="15">
        <v>2</v>
      </c>
      <c r="AP257" s="15">
        <v>6</v>
      </c>
      <c r="AQ257" s="15">
        <v>2</v>
      </c>
      <c r="AR257" t="s">
        <v>1515</v>
      </c>
    </row>
    <row r="258" spans="1:44" x14ac:dyDescent="0.25">
      <c r="A258" s="15">
        <v>257</v>
      </c>
      <c r="B258" s="15" t="s">
        <v>777</v>
      </c>
      <c r="C258" s="16" t="s">
        <v>62</v>
      </c>
      <c r="D258" s="22" t="e">
        <f>VLOOKUP(AR:AR,球员!A:F,6,FALSE)</f>
        <v>#N/A</v>
      </c>
      <c r="E258" s="16" t="s">
        <v>138</v>
      </c>
      <c r="F258" s="16" t="s">
        <v>45</v>
      </c>
      <c r="G258" s="16" t="s">
        <v>99</v>
      </c>
      <c r="H258" s="15">
        <v>190</v>
      </c>
      <c r="I258" s="15">
        <v>82</v>
      </c>
      <c r="J258" s="15">
        <v>22</v>
      </c>
      <c r="K258" s="16" t="s">
        <v>53</v>
      </c>
      <c r="L258" s="21">
        <v>83</v>
      </c>
      <c r="M258" s="21">
        <v>40</v>
      </c>
      <c r="N258" s="21">
        <v>91</v>
      </c>
      <c r="O258" s="15">
        <v>42</v>
      </c>
      <c r="P258" s="15">
        <v>60</v>
      </c>
      <c r="Q258" s="15">
        <v>51</v>
      </c>
      <c r="R258" s="15">
        <v>47</v>
      </c>
      <c r="S258" s="15">
        <v>60</v>
      </c>
      <c r="T258" s="15">
        <v>61</v>
      </c>
      <c r="U258" s="15">
        <v>42</v>
      </c>
      <c r="V258" s="15">
        <v>60</v>
      </c>
      <c r="W258" s="15">
        <v>55</v>
      </c>
      <c r="X258" s="15">
        <v>43</v>
      </c>
      <c r="Y258" s="15">
        <v>65</v>
      </c>
      <c r="Z258" s="15">
        <v>65</v>
      </c>
      <c r="AA258" s="15">
        <v>78</v>
      </c>
      <c r="AB258" s="15">
        <v>86</v>
      </c>
      <c r="AC258" s="15">
        <v>78</v>
      </c>
      <c r="AD258" s="15">
        <v>58</v>
      </c>
      <c r="AE258" s="15">
        <v>59</v>
      </c>
      <c r="AF258" s="15">
        <v>50</v>
      </c>
      <c r="AG258" s="15">
        <v>50</v>
      </c>
      <c r="AH258" s="15">
        <v>47</v>
      </c>
      <c r="AI258" s="15">
        <v>88</v>
      </c>
      <c r="AJ258" s="15">
        <v>85</v>
      </c>
      <c r="AK258" s="15">
        <v>90</v>
      </c>
      <c r="AL258" s="15">
        <v>93</v>
      </c>
      <c r="AM258" s="15">
        <v>89</v>
      </c>
      <c r="AN258" s="15">
        <v>2</v>
      </c>
      <c r="AO258" s="15">
        <v>2</v>
      </c>
      <c r="AP258" s="15">
        <v>7</v>
      </c>
      <c r="AQ258" s="15">
        <v>2</v>
      </c>
      <c r="AR258" t="s">
        <v>1516</v>
      </c>
    </row>
    <row r="259" spans="1:44" x14ac:dyDescent="0.25">
      <c r="A259" s="15">
        <v>258</v>
      </c>
      <c r="B259" s="15" t="s">
        <v>290</v>
      </c>
      <c r="C259" s="16" t="s">
        <v>89</v>
      </c>
      <c r="D259" s="22" t="e">
        <f>VLOOKUP(AR:AR,球员!A:F,6,FALSE)</f>
        <v>#N/A</v>
      </c>
      <c r="E259" s="16" t="s">
        <v>74</v>
      </c>
      <c r="F259" s="16" t="s">
        <v>64</v>
      </c>
      <c r="G259" s="16" t="s">
        <v>68</v>
      </c>
      <c r="H259" s="15">
        <v>190</v>
      </c>
      <c r="I259" s="15">
        <v>85</v>
      </c>
      <c r="J259" s="15">
        <v>26</v>
      </c>
      <c r="K259" s="16" t="s">
        <v>47</v>
      </c>
      <c r="L259" s="21">
        <v>83</v>
      </c>
      <c r="M259" s="21">
        <v>31</v>
      </c>
      <c r="N259" s="21">
        <v>90</v>
      </c>
      <c r="O259" s="15">
        <v>58</v>
      </c>
      <c r="P259" s="15">
        <v>75</v>
      </c>
      <c r="Q259" s="15">
        <v>68</v>
      </c>
      <c r="R259" s="15">
        <v>65</v>
      </c>
      <c r="S259" s="15">
        <v>77</v>
      </c>
      <c r="T259" s="15">
        <v>78</v>
      </c>
      <c r="U259" s="15">
        <v>57</v>
      </c>
      <c r="V259" s="15">
        <v>85</v>
      </c>
      <c r="W259" s="15">
        <v>61</v>
      </c>
      <c r="X259" s="15">
        <v>60</v>
      </c>
      <c r="Y259" s="15">
        <v>82</v>
      </c>
      <c r="Z259" s="15">
        <v>80</v>
      </c>
      <c r="AA259" s="15">
        <v>75</v>
      </c>
      <c r="AB259" s="15">
        <v>82</v>
      </c>
      <c r="AC259" s="15">
        <v>86</v>
      </c>
      <c r="AD259" s="15">
        <v>65</v>
      </c>
      <c r="AE259" s="15">
        <v>80</v>
      </c>
      <c r="AF259" s="15">
        <v>86</v>
      </c>
      <c r="AG259" s="15">
        <v>86</v>
      </c>
      <c r="AH259" s="15">
        <v>85</v>
      </c>
      <c r="AI259" s="15">
        <v>40</v>
      </c>
      <c r="AJ259" s="15">
        <v>40</v>
      </c>
      <c r="AK259" s="15">
        <v>40</v>
      </c>
      <c r="AL259" s="15">
        <v>40</v>
      </c>
      <c r="AM259" s="15">
        <v>40</v>
      </c>
      <c r="AN259" s="15">
        <v>2</v>
      </c>
      <c r="AO259" s="15">
        <v>2</v>
      </c>
      <c r="AP259" s="15">
        <v>6</v>
      </c>
      <c r="AQ259" s="15">
        <v>2</v>
      </c>
      <c r="AR259" t="s">
        <v>1517</v>
      </c>
    </row>
    <row r="260" spans="1:44" x14ac:dyDescent="0.25">
      <c r="A260" s="15">
        <v>259</v>
      </c>
      <c r="B260" s="15" t="s">
        <v>477</v>
      </c>
      <c r="C260" s="16" t="s">
        <v>43</v>
      </c>
      <c r="D260" s="22" t="e">
        <f>VLOOKUP(AR:AR,球员!A:F,6,FALSE)</f>
        <v>#N/A</v>
      </c>
      <c r="E260" s="16" t="s">
        <v>374</v>
      </c>
      <c r="F260" s="16" t="s">
        <v>278</v>
      </c>
      <c r="G260" s="16" t="s">
        <v>135</v>
      </c>
      <c r="H260" s="15">
        <v>171</v>
      </c>
      <c r="I260" s="15">
        <v>74</v>
      </c>
      <c r="J260" s="15">
        <v>22</v>
      </c>
      <c r="K260" s="16" t="s">
        <v>47</v>
      </c>
      <c r="L260" s="21">
        <v>83</v>
      </c>
      <c r="M260" s="21">
        <v>40</v>
      </c>
      <c r="N260" s="21">
        <v>93</v>
      </c>
      <c r="O260" s="15">
        <v>76</v>
      </c>
      <c r="P260" s="15">
        <v>81</v>
      </c>
      <c r="Q260" s="15">
        <v>85</v>
      </c>
      <c r="R260" s="15">
        <v>83</v>
      </c>
      <c r="S260" s="15">
        <v>73</v>
      </c>
      <c r="T260" s="15">
        <v>78</v>
      </c>
      <c r="U260" s="15">
        <v>77</v>
      </c>
      <c r="V260" s="15">
        <v>66</v>
      </c>
      <c r="W260" s="15">
        <v>66</v>
      </c>
      <c r="X260" s="15">
        <v>73</v>
      </c>
      <c r="Y260" s="15">
        <v>87</v>
      </c>
      <c r="Z260" s="15">
        <v>89</v>
      </c>
      <c r="AA260" s="15">
        <v>80</v>
      </c>
      <c r="AB260" s="15">
        <v>71</v>
      </c>
      <c r="AC260" s="15">
        <v>84</v>
      </c>
      <c r="AD260" s="15">
        <v>89</v>
      </c>
      <c r="AE260" s="15">
        <v>79</v>
      </c>
      <c r="AF260" s="15">
        <v>56</v>
      </c>
      <c r="AG260" s="15">
        <v>53</v>
      </c>
      <c r="AH260" s="15">
        <v>54</v>
      </c>
      <c r="AI260" s="15">
        <v>40</v>
      </c>
      <c r="AJ260" s="15">
        <v>40</v>
      </c>
      <c r="AK260" s="15">
        <v>40</v>
      </c>
      <c r="AL260" s="15">
        <v>40</v>
      </c>
      <c r="AM260" s="15">
        <v>40</v>
      </c>
      <c r="AN260" s="15">
        <v>2</v>
      </c>
      <c r="AO260" s="15">
        <v>2</v>
      </c>
      <c r="AP260" s="15">
        <v>6</v>
      </c>
      <c r="AQ260" s="15">
        <v>2</v>
      </c>
      <c r="AR260" t="s">
        <v>1518</v>
      </c>
    </row>
    <row r="261" spans="1:44" x14ac:dyDescent="0.25">
      <c r="A261" s="15">
        <v>260</v>
      </c>
      <c r="B261" s="15" t="s">
        <v>771</v>
      </c>
      <c r="C261" s="16" t="s">
        <v>62</v>
      </c>
      <c r="D261" s="22" t="e">
        <f>VLOOKUP(AR:AR,球员!A:F,6,FALSE)</f>
        <v>#N/A</v>
      </c>
      <c r="E261" s="16" t="s">
        <v>277</v>
      </c>
      <c r="F261" s="16" t="s">
        <v>278</v>
      </c>
      <c r="G261" s="16" t="s">
        <v>409</v>
      </c>
      <c r="H261" s="15">
        <v>190</v>
      </c>
      <c r="I261" s="15">
        <v>82</v>
      </c>
      <c r="J261" s="15">
        <v>23</v>
      </c>
      <c r="K261" s="16" t="s">
        <v>47</v>
      </c>
      <c r="L261" s="21">
        <v>83</v>
      </c>
      <c r="M261" s="21">
        <v>36</v>
      </c>
      <c r="N261" s="21">
        <v>89</v>
      </c>
      <c r="O261" s="15">
        <v>40</v>
      </c>
      <c r="P261" s="15">
        <v>63</v>
      </c>
      <c r="Q261" s="15">
        <v>60</v>
      </c>
      <c r="R261" s="15">
        <v>52</v>
      </c>
      <c r="S261" s="15">
        <v>63</v>
      </c>
      <c r="T261" s="15">
        <v>70</v>
      </c>
      <c r="U261" s="15">
        <v>40</v>
      </c>
      <c r="V261" s="15">
        <v>66</v>
      </c>
      <c r="W261" s="15">
        <v>59</v>
      </c>
      <c r="X261" s="15">
        <v>63</v>
      </c>
      <c r="Y261" s="15">
        <v>67</v>
      </c>
      <c r="Z261" s="15">
        <v>69</v>
      </c>
      <c r="AA261" s="15">
        <v>82</v>
      </c>
      <c r="AB261" s="15">
        <v>87</v>
      </c>
      <c r="AC261" s="15">
        <v>80</v>
      </c>
      <c r="AD261" s="15">
        <v>64</v>
      </c>
      <c r="AE261" s="15">
        <v>67</v>
      </c>
      <c r="AF261" s="15">
        <v>51</v>
      </c>
      <c r="AG261" s="15">
        <v>53</v>
      </c>
      <c r="AH261" s="15">
        <v>47</v>
      </c>
      <c r="AI261" s="15">
        <v>87</v>
      </c>
      <c r="AJ261" s="15">
        <v>85</v>
      </c>
      <c r="AK261" s="15">
        <v>86</v>
      </c>
      <c r="AL261" s="15">
        <v>94</v>
      </c>
      <c r="AM261" s="15">
        <v>89</v>
      </c>
      <c r="AN261" s="15">
        <v>2</v>
      </c>
      <c r="AO261" s="15">
        <v>2</v>
      </c>
      <c r="AP261" s="15">
        <v>5</v>
      </c>
      <c r="AQ261" s="15">
        <v>2</v>
      </c>
      <c r="AR261" t="s">
        <v>1519</v>
      </c>
    </row>
    <row r="262" spans="1:44" x14ac:dyDescent="0.25">
      <c r="A262" s="15">
        <v>261</v>
      </c>
      <c r="B262" s="15" t="s">
        <v>478</v>
      </c>
      <c r="C262" s="16" t="s">
        <v>62</v>
      </c>
      <c r="D262" s="22" t="e">
        <f>VLOOKUP(AR:AR,球员!A:F,6,FALSE)</f>
        <v>#N/A</v>
      </c>
      <c r="E262" s="16" t="s">
        <v>67</v>
      </c>
      <c r="F262" s="16" t="s">
        <v>67</v>
      </c>
      <c r="G262" s="16" t="s">
        <v>298</v>
      </c>
      <c r="H262" s="15">
        <v>196</v>
      </c>
      <c r="I262" s="15">
        <v>81</v>
      </c>
      <c r="J262" s="15">
        <v>27</v>
      </c>
      <c r="K262" s="16" t="s">
        <v>47</v>
      </c>
      <c r="L262" s="21">
        <v>83</v>
      </c>
      <c r="M262" s="21">
        <v>30</v>
      </c>
      <c r="N262" s="21">
        <v>89</v>
      </c>
      <c r="O262" s="15">
        <v>40</v>
      </c>
      <c r="P262" s="15">
        <v>55</v>
      </c>
      <c r="Q262" s="15">
        <v>44</v>
      </c>
      <c r="R262" s="15">
        <v>46</v>
      </c>
      <c r="S262" s="15">
        <v>60</v>
      </c>
      <c r="T262" s="15">
        <v>62</v>
      </c>
      <c r="U262" s="15">
        <v>40</v>
      </c>
      <c r="V262" s="15">
        <v>70</v>
      </c>
      <c r="W262" s="15">
        <v>55</v>
      </c>
      <c r="X262" s="15">
        <v>51</v>
      </c>
      <c r="Y262" s="15">
        <v>61</v>
      </c>
      <c r="Z262" s="15">
        <v>60</v>
      </c>
      <c r="AA262" s="15">
        <v>85</v>
      </c>
      <c r="AB262" s="15">
        <v>80</v>
      </c>
      <c r="AC262" s="15">
        <v>83</v>
      </c>
      <c r="AD262" s="15">
        <v>61</v>
      </c>
      <c r="AE262" s="15">
        <v>70</v>
      </c>
      <c r="AF262" s="15">
        <v>51</v>
      </c>
      <c r="AG262" s="15">
        <v>52</v>
      </c>
      <c r="AH262" s="15">
        <v>47</v>
      </c>
      <c r="AI262" s="15">
        <v>88</v>
      </c>
      <c r="AJ262" s="15">
        <v>85</v>
      </c>
      <c r="AK262" s="15">
        <v>91</v>
      </c>
      <c r="AL262" s="15">
        <v>87</v>
      </c>
      <c r="AM262" s="15">
        <v>94</v>
      </c>
      <c r="AN262" s="15">
        <v>1</v>
      </c>
      <c r="AO262" s="15">
        <v>3</v>
      </c>
      <c r="AP262" s="15">
        <v>6</v>
      </c>
      <c r="AQ262" s="15">
        <v>2</v>
      </c>
      <c r="AR262" t="s">
        <v>1520</v>
      </c>
    </row>
    <row r="263" spans="1:44" x14ac:dyDescent="0.25">
      <c r="A263" s="15">
        <v>262</v>
      </c>
      <c r="B263" s="15" t="s">
        <v>363</v>
      </c>
      <c r="C263" s="16" t="s">
        <v>85</v>
      </c>
      <c r="D263" s="22" t="e">
        <f>VLOOKUP(AR:AR,球员!A:F,6,FALSE)</f>
        <v>#N/A</v>
      </c>
      <c r="E263" s="16" t="s">
        <v>67</v>
      </c>
      <c r="F263" s="16" t="s">
        <v>67</v>
      </c>
      <c r="G263" s="16" t="s">
        <v>52</v>
      </c>
      <c r="H263" s="15">
        <v>174</v>
      </c>
      <c r="I263" s="15">
        <v>78</v>
      </c>
      <c r="J263" s="15">
        <v>23</v>
      </c>
      <c r="K263" s="16" t="s">
        <v>47</v>
      </c>
      <c r="L263" s="21">
        <v>83</v>
      </c>
      <c r="M263" s="21">
        <v>36</v>
      </c>
      <c r="N263" s="21">
        <v>91</v>
      </c>
      <c r="O263" s="15">
        <v>76</v>
      </c>
      <c r="P263" s="15">
        <v>81</v>
      </c>
      <c r="Q263" s="15">
        <v>82</v>
      </c>
      <c r="R263" s="15">
        <v>83</v>
      </c>
      <c r="S263" s="15">
        <v>75</v>
      </c>
      <c r="T263" s="15">
        <v>77</v>
      </c>
      <c r="U263" s="15">
        <v>76</v>
      </c>
      <c r="V263" s="15">
        <v>60</v>
      </c>
      <c r="W263" s="15">
        <v>77</v>
      </c>
      <c r="X263" s="15">
        <v>85</v>
      </c>
      <c r="Y263" s="15">
        <v>89</v>
      </c>
      <c r="Z263" s="15">
        <v>90</v>
      </c>
      <c r="AA263" s="15">
        <v>85</v>
      </c>
      <c r="AB263" s="15">
        <v>65</v>
      </c>
      <c r="AC263" s="15">
        <v>65</v>
      </c>
      <c r="AD263" s="15">
        <v>83</v>
      </c>
      <c r="AE263" s="15">
        <v>80</v>
      </c>
      <c r="AF263" s="15">
        <v>45</v>
      </c>
      <c r="AG263" s="15">
        <v>52</v>
      </c>
      <c r="AH263" s="15">
        <v>75</v>
      </c>
      <c r="AI263" s="15">
        <v>40</v>
      </c>
      <c r="AJ263" s="15">
        <v>40</v>
      </c>
      <c r="AK263" s="15">
        <v>40</v>
      </c>
      <c r="AL263" s="15">
        <v>40</v>
      </c>
      <c r="AM263" s="15">
        <v>40</v>
      </c>
      <c r="AN263" s="15">
        <v>3</v>
      </c>
      <c r="AO263" s="15">
        <v>3</v>
      </c>
      <c r="AP263" s="15">
        <v>6</v>
      </c>
      <c r="AQ263" s="15">
        <v>3</v>
      </c>
      <c r="AR263" t="s">
        <v>1521</v>
      </c>
    </row>
    <row r="264" spans="1:44" x14ac:dyDescent="0.25">
      <c r="A264" s="15">
        <v>263</v>
      </c>
      <c r="B264" s="15" t="s">
        <v>366</v>
      </c>
      <c r="C264" s="16" t="s">
        <v>43</v>
      </c>
      <c r="D264" s="22" t="e">
        <f>VLOOKUP(AR:AR,球员!A:F,6,FALSE)</f>
        <v>#N/A</v>
      </c>
      <c r="E264" s="16" t="s">
        <v>249</v>
      </c>
      <c r="F264" s="16" t="s">
        <v>51</v>
      </c>
      <c r="G264" s="16" t="s">
        <v>46</v>
      </c>
      <c r="H264" s="15">
        <v>179</v>
      </c>
      <c r="I264" s="15">
        <v>68</v>
      </c>
      <c r="J264" s="15">
        <v>23</v>
      </c>
      <c r="K264" s="16" t="s">
        <v>47</v>
      </c>
      <c r="L264" s="21">
        <v>83</v>
      </c>
      <c r="M264" s="21">
        <v>36</v>
      </c>
      <c r="N264" s="21">
        <v>91</v>
      </c>
      <c r="O264" s="15">
        <v>81</v>
      </c>
      <c r="P264" s="15">
        <v>83</v>
      </c>
      <c r="Q264" s="15">
        <v>87</v>
      </c>
      <c r="R264" s="15">
        <v>84</v>
      </c>
      <c r="S264" s="15">
        <v>75</v>
      </c>
      <c r="T264" s="15">
        <v>78</v>
      </c>
      <c r="U264" s="15">
        <v>84</v>
      </c>
      <c r="V264" s="15">
        <v>60</v>
      </c>
      <c r="W264" s="15">
        <v>68</v>
      </c>
      <c r="X264" s="15">
        <v>74</v>
      </c>
      <c r="Y264" s="15">
        <v>83</v>
      </c>
      <c r="Z264" s="15">
        <v>85</v>
      </c>
      <c r="AA264" s="15">
        <v>90</v>
      </c>
      <c r="AB264" s="15">
        <v>60</v>
      </c>
      <c r="AC264" s="15">
        <v>71</v>
      </c>
      <c r="AD264" s="15">
        <v>81</v>
      </c>
      <c r="AE264" s="15">
        <v>75</v>
      </c>
      <c r="AF264" s="15">
        <v>57</v>
      </c>
      <c r="AG264" s="15">
        <v>55</v>
      </c>
      <c r="AH264" s="15">
        <v>49</v>
      </c>
      <c r="AI264" s="15">
        <v>40</v>
      </c>
      <c r="AJ264" s="15">
        <v>40</v>
      </c>
      <c r="AK264" s="15">
        <v>40</v>
      </c>
      <c r="AL264" s="15">
        <v>40</v>
      </c>
      <c r="AM264" s="15">
        <v>40</v>
      </c>
      <c r="AN264" s="15">
        <v>3</v>
      </c>
      <c r="AO264" s="15">
        <v>3</v>
      </c>
      <c r="AP264" s="15">
        <v>5</v>
      </c>
      <c r="AQ264" s="15">
        <v>1</v>
      </c>
      <c r="AR264" t="s">
        <v>1522</v>
      </c>
    </row>
    <row r="265" spans="1:44" x14ac:dyDescent="0.25">
      <c r="A265" s="19">
        <v>264</v>
      </c>
      <c r="B265" s="19" t="s">
        <v>482</v>
      </c>
      <c r="C265" s="20" t="s">
        <v>89</v>
      </c>
      <c r="D265" s="22">
        <f>VLOOKUP(AR:AR,球员!A:F,6,FALSE)</f>
        <v>2</v>
      </c>
      <c r="E265" s="16" t="s">
        <v>483</v>
      </c>
      <c r="F265" s="16" t="s">
        <v>51</v>
      </c>
      <c r="G265" s="16" t="s">
        <v>484</v>
      </c>
      <c r="H265" s="15">
        <v>178</v>
      </c>
      <c r="I265" s="15">
        <v>71</v>
      </c>
      <c r="J265" s="15">
        <v>28</v>
      </c>
      <c r="K265" s="16" t="s">
        <v>47</v>
      </c>
      <c r="L265" s="21">
        <v>83</v>
      </c>
      <c r="M265" s="21">
        <v>28</v>
      </c>
      <c r="N265" s="21">
        <v>90</v>
      </c>
      <c r="O265" s="15">
        <v>60</v>
      </c>
      <c r="P265" s="15">
        <v>72</v>
      </c>
      <c r="Q265" s="15">
        <v>69</v>
      </c>
      <c r="R265" s="15">
        <v>65</v>
      </c>
      <c r="S265" s="15">
        <v>72</v>
      </c>
      <c r="T265" s="15">
        <v>68</v>
      </c>
      <c r="U265" s="15">
        <v>55</v>
      </c>
      <c r="V265" s="15">
        <v>80</v>
      </c>
      <c r="W265" s="15">
        <v>58</v>
      </c>
      <c r="X265" s="15">
        <v>60</v>
      </c>
      <c r="Y265" s="15">
        <v>81</v>
      </c>
      <c r="Z265" s="15">
        <v>84</v>
      </c>
      <c r="AA265" s="15">
        <v>63</v>
      </c>
      <c r="AB265" s="15">
        <v>86</v>
      </c>
      <c r="AC265" s="15">
        <v>87</v>
      </c>
      <c r="AD265" s="15">
        <v>77</v>
      </c>
      <c r="AE265" s="15">
        <v>84</v>
      </c>
      <c r="AF265" s="15">
        <v>86</v>
      </c>
      <c r="AG265" s="15">
        <v>90</v>
      </c>
      <c r="AH265" s="15">
        <v>91</v>
      </c>
      <c r="AI265" s="15">
        <v>40</v>
      </c>
      <c r="AJ265" s="15">
        <v>40</v>
      </c>
      <c r="AK265" s="15">
        <v>40</v>
      </c>
      <c r="AL265" s="15">
        <v>40</v>
      </c>
      <c r="AM265" s="15">
        <v>40</v>
      </c>
      <c r="AN265" s="15">
        <v>3</v>
      </c>
      <c r="AO265" s="15">
        <v>1</v>
      </c>
      <c r="AP265" s="15">
        <v>7</v>
      </c>
      <c r="AQ265" s="15">
        <v>2</v>
      </c>
      <c r="AR265" t="s">
        <v>1523</v>
      </c>
    </row>
    <row r="266" spans="1:44" x14ac:dyDescent="0.25">
      <c r="A266" s="19">
        <v>265</v>
      </c>
      <c r="B266" s="19" t="s">
        <v>368</v>
      </c>
      <c r="C266" s="20" t="s">
        <v>2049</v>
      </c>
      <c r="D266" s="22">
        <f>VLOOKUP(AR:AR,球员!A:F,6,FALSE)</f>
        <v>2</v>
      </c>
      <c r="E266" s="16" t="s">
        <v>95</v>
      </c>
      <c r="F266" s="16" t="s">
        <v>64</v>
      </c>
      <c r="G266" s="16" t="s">
        <v>52</v>
      </c>
      <c r="H266" s="15">
        <v>177</v>
      </c>
      <c r="I266" s="15">
        <v>69</v>
      </c>
      <c r="J266" s="15">
        <v>23</v>
      </c>
      <c r="K266" s="16" t="s">
        <v>53</v>
      </c>
      <c r="L266" s="21">
        <v>83</v>
      </c>
      <c r="M266" s="21">
        <v>36</v>
      </c>
      <c r="N266" s="21">
        <v>92</v>
      </c>
      <c r="O266" s="15">
        <v>80</v>
      </c>
      <c r="P266" s="15">
        <v>86</v>
      </c>
      <c r="Q266" s="15">
        <v>87</v>
      </c>
      <c r="R266" s="15">
        <v>87</v>
      </c>
      <c r="S266" s="15">
        <v>85</v>
      </c>
      <c r="T266" s="15">
        <v>84</v>
      </c>
      <c r="U266" s="15">
        <v>79</v>
      </c>
      <c r="V266" s="15">
        <v>60</v>
      </c>
      <c r="W266" s="15">
        <v>76</v>
      </c>
      <c r="X266" s="15">
        <v>83</v>
      </c>
      <c r="Y266" s="15">
        <v>79</v>
      </c>
      <c r="Z266" s="15">
        <v>79</v>
      </c>
      <c r="AA266" s="15">
        <v>75</v>
      </c>
      <c r="AB266" s="15">
        <v>60</v>
      </c>
      <c r="AC266" s="15">
        <v>64</v>
      </c>
      <c r="AD266" s="15">
        <v>87</v>
      </c>
      <c r="AE266" s="15">
        <v>81</v>
      </c>
      <c r="AF266" s="15">
        <v>56</v>
      </c>
      <c r="AG266" s="15">
        <v>62</v>
      </c>
      <c r="AH266" s="15">
        <v>64</v>
      </c>
      <c r="AI266" s="15">
        <v>40</v>
      </c>
      <c r="AJ266" s="15">
        <v>40</v>
      </c>
      <c r="AK266" s="15">
        <v>40</v>
      </c>
      <c r="AL266" s="15">
        <v>40</v>
      </c>
      <c r="AM266" s="15">
        <v>40</v>
      </c>
      <c r="AN266" s="15">
        <v>2</v>
      </c>
      <c r="AO266" s="15">
        <v>2</v>
      </c>
      <c r="AP266" s="15">
        <v>6</v>
      </c>
      <c r="AQ266" s="15">
        <v>3</v>
      </c>
      <c r="AR266" t="s">
        <v>2087</v>
      </c>
    </row>
    <row r="267" spans="1:44" x14ac:dyDescent="0.25">
      <c r="A267" s="15">
        <v>266</v>
      </c>
      <c r="B267" s="15" t="s">
        <v>759</v>
      </c>
      <c r="C267" s="16" t="s">
        <v>89</v>
      </c>
      <c r="D267" s="22" t="e">
        <f>VLOOKUP(AR:AR,球员!A:F,6,FALSE)</f>
        <v>#N/A</v>
      </c>
      <c r="E267" s="16" t="s">
        <v>63</v>
      </c>
      <c r="F267" s="16" t="s">
        <v>64</v>
      </c>
      <c r="G267" s="16" t="s">
        <v>472</v>
      </c>
      <c r="H267" s="15">
        <v>187</v>
      </c>
      <c r="I267" s="15">
        <v>81</v>
      </c>
      <c r="J267" s="15">
        <v>25</v>
      </c>
      <c r="K267" s="16" t="s">
        <v>47</v>
      </c>
      <c r="L267" s="21">
        <v>83</v>
      </c>
      <c r="M267" s="21">
        <v>33</v>
      </c>
      <c r="N267" s="21">
        <v>91</v>
      </c>
      <c r="O267" s="15">
        <v>58</v>
      </c>
      <c r="P267" s="15">
        <v>77</v>
      </c>
      <c r="Q267" s="15">
        <v>70</v>
      </c>
      <c r="R267" s="15">
        <v>80</v>
      </c>
      <c r="S267" s="15">
        <v>76</v>
      </c>
      <c r="T267" s="15">
        <v>81</v>
      </c>
      <c r="U267" s="15">
        <v>56</v>
      </c>
      <c r="V267" s="15">
        <v>83</v>
      </c>
      <c r="W267" s="15">
        <v>66</v>
      </c>
      <c r="X267" s="15">
        <v>65</v>
      </c>
      <c r="Y267" s="15">
        <v>79</v>
      </c>
      <c r="Z267" s="15">
        <v>77</v>
      </c>
      <c r="AA267" s="15">
        <v>73</v>
      </c>
      <c r="AB267" s="15">
        <v>85</v>
      </c>
      <c r="AC267" s="15">
        <v>82</v>
      </c>
      <c r="AD267" s="15">
        <v>71</v>
      </c>
      <c r="AE267" s="15">
        <v>82</v>
      </c>
      <c r="AF267" s="15">
        <v>86</v>
      </c>
      <c r="AG267" s="15">
        <v>84</v>
      </c>
      <c r="AH267" s="15">
        <v>83</v>
      </c>
      <c r="AI267" s="15">
        <v>40</v>
      </c>
      <c r="AJ267" s="15">
        <v>40</v>
      </c>
      <c r="AK267" s="15">
        <v>40</v>
      </c>
      <c r="AL267" s="15">
        <v>40</v>
      </c>
      <c r="AM267" s="15">
        <v>40</v>
      </c>
      <c r="AN267" s="15">
        <v>2</v>
      </c>
      <c r="AO267" s="15">
        <v>2</v>
      </c>
      <c r="AP267" s="15">
        <v>6</v>
      </c>
      <c r="AQ267" s="15">
        <v>2</v>
      </c>
      <c r="AR267" t="s">
        <v>1524</v>
      </c>
    </row>
    <row r="268" spans="1:44" x14ac:dyDescent="0.25">
      <c r="A268" s="19">
        <v>267</v>
      </c>
      <c r="B268" s="19" t="s">
        <v>616</v>
      </c>
      <c r="C268" s="20" t="s">
        <v>89</v>
      </c>
      <c r="D268" s="22">
        <f>VLOOKUP(AR:AR,球员!A:F,6,FALSE)</f>
        <v>2</v>
      </c>
      <c r="E268" s="16" t="s">
        <v>67</v>
      </c>
      <c r="F268" s="16" t="s">
        <v>67</v>
      </c>
      <c r="G268" s="16" t="s">
        <v>313</v>
      </c>
      <c r="H268" s="15">
        <v>187</v>
      </c>
      <c r="I268" s="15">
        <v>91</v>
      </c>
      <c r="J268" s="15">
        <v>24</v>
      </c>
      <c r="K268" s="16" t="s">
        <v>47</v>
      </c>
      <c r="L268" s="21">
        <v>83</v>
      </c>
      <c r="M268" s="21">
        <v>34</v>
      </c>
      <c r="N268" s="21">
        <v>91</v>
      </c>
      <c r="O268" s="15">
        <v>61</v>
      </c>
      <c r="P268" s="15">
        <v>73</v>
      </c>
      <c r="Q268" s="15">
        <v>66</v>
      </c>
      <c r="R268" s="15">
        <v>65</v>
      </c>
      <c r="S268" s="15">
        <v>77</v>
      </c>
      <c r="T268" s="15">
        <v>75</v>
      </c>
      <c r="U268" s="15">
        <v>61</v>
      </c>
      <c r="V268" s="15">
        <v>85</v>
      </c>
      <c r="W268" s="15">
        <v>61</v>
      </c>
      <c r="X268" s="15">
        <v>64</v>
      </c>
      <c r="Y268" s="15">
        <v>80</v>
      </c>
      <c r="Z268" s="15">
        <v>76</v>
      </c>
      <c r="AA268" s="15">
        <v>75</v>
      </c>
      <c r="AB268" s="15">
        <v>84</v>
      </c>
      <c r="AC268" s="15">
        <v>86</v>
      </c>
      <c r="AD268" s="15">
        <v>74</v>
      </c>
      <c r="AE268" s="15">
        <v>80</v>
      </c>
      <c r="AF268" s="15">
        <v>84</v>
      </c>
      <c r="AG268" s="15">
        <v>86</v>
      </c>
      <c r="AH268" s="15">
        <v>83</v>
      </c>
      <c r="AI268" s="15">
        <v>40</v>
      </c>
      <c r="AJ268" s="15">
        <v>40</v>
      </c>
      <c r="AK268" s="15">
        <v>40</v>
      </c>
      <c r="AL268" s="15">
        <v>40</v>
      </c>
      <c r="AM268" s="15">
        <v>40</v>
      </c>
      <c r="AN268" s="15">
        <v>2</v>
      </c>
      <c r="AO268" s="15">
        <v>2</v>
      </c>
      <c r="AP268" s="15">
        <v>6</v>
      </c>
      <c r="AQ268" s="15">
        <v>2</v>
      </c>
      <c r="AR268" t="s">
        <v>1525</v>
      </c>
    </row>
    <row r="269" spans="1:44" x14ac:dyDescent="0.25">
      <c r="A269" s="19">
        <v>268</v>
      </c>
      <c r="B269" s="19" t="s">
        <v>486</v>
      </c>
      <c r="C269" s="20" t="s">
        <v>70</v>
      </c>
      <c r="D269" s="22">
        <f>VLOOKUP(AR:AR,球员!A:F,6,FALSE)</f>
        <v>2</v>
      </c>
      <c r="E269" s="16" t="s">
        <v>63</v>
      </c>
      <c r="F269" s="16" t="s">
        <v>64</v>
      </c>
      <c r="G269" s="16" t="s">
        <v>96</v>
      </c>
      <c r="H269" s="15">
        <v>187</v>
      </c>
      <c r="I269" s="15">
        <v>72</v>
      </c>
      <c r="J269" s="15">
        <v>22</v>
      </c>
      <c r="K269" s="16" t="s">
        <v>47</v>
      </c>
      <c r="L269" s="21">
        <v>83</v>
      </c>
      <c r="M269" s="21">
        <v>40</v>
      </c>
      <c r="N269" s="21">
        <v>92</v>
      </c>
      <c r="O269" s="15">
        <v>82</v>
      </c>
      <c r="P269" s="15">
        <v>82</v>
      </c>
      <c r="Q269" s="15">
        <v>83</v>
      </c>
      <c r="R269" s="15">
        <v>87</v>
      </c>
      <c r="S269" s="15">
        <v>74</v>
      </c>
      <c r="T269" s="15">
        <v>72</v>
      </c>
      <c r="U269" s="15">
        <v>80</v>
      </c>
      <c r="V269" s="15">
        <v>70</v>
      </c>
      <c r="W269" s="15">
        <v>75</v>
      </c>
      <c r="X269" s="15">
        <v>78</v>
      </c>
      <c r="Y269" s="15">
        <v>93</v>
      </c>
      <c r="Z269" s="15">
        <v>89</v>
      </c>
      <c r="AA269" s="15">
        <v>85</v>
      </c>
      <c r="AB269" s="15">
        <v>68</v>
      </c>
      <c r="AC269" s="15">
        <v>74</v>
      </c>
      <c r="AD269" s="15">
        <v>75</v>
      </c>
      <c r="AE269" s="15">
        <v>84</v>
      </c>
      <c r="AF269" s="15">
        <v>57</v>
      </c>
      <c r="AG269" s="15">
        <v>53</v>
      </c>
      <c r="AH269" s="15">
        <v>70</v>
      </c>
      <c r="AI269" s="15">
        <v>40</v>
      </c>
      <c r="AJ269" s="15">
        <v>40</v>
      </c>
      <c r="AK269" s="15">
        <v>40</v>
      </c>
      <c r="AL269" s="15">
        <v>40</v>
      </c>
      <c r="AM269" s="15">
        <v>40</v>
      </c>
      <c r="AN269" s="15">
        <v>2</v>
      </c>
      <c r="AO269" s="15">
        <v>2</v>
      </c>
      <c r="AP269" s="15">
        <v>5</v>
      </c>
      <c r="AQ269" s="15">
        <v>2</v>
      </c>
      <c r="AR269" t="s">
        <v>1526</v>
      </c>
    </row>
    <row r="270" spans="1:44" x14ac:dyDescent="0.25">
      <c r="A270" s="19">
        <v>269</v>
      </c>
      <c r="B270" s="19" t="s">
        <v>1527</v>
      </c>
      <c r="C270" s="20" t="s">
        <v>70</v>
      </c>
      <c r="D270" s="22">
        <f>VLOOKUP(AR:AR,球员!A:F,6,FALSE)</f>
        <v>2</v>
      </c>
      <c r="E270" s="16" t="s">
        <v>59</v>
      </c>
      <c r="F270" s="16" t="s">
        <v>51</v>
      </c>
      <c r="G270" s="16" t="s">
        <v>205</v>
      </c>
      <c r="H270" s="15">
        <v>181</v>
      </c>
      <c r="I270" s="15">
        <v>79</v>
      </c>
      <c r="J270" s="15">
        <v>22</v>
      </c>
      <c r="K270" s="16" t="s">
        <v>47</v>
      </c>
      <c r="L270" s="21">
        <v>83</v>
      </c>
      <c r="M270" s="21">
        <v>40</v>
      </c>
      <c r="N270" s="21">
        <v>93</v>
      </c>
      <c r="O270" s="15">
        <v>84</v>
      </c>
      <c r="P270" s="15">
        <v>80</v>
      </c>
      <c r="Q270" s="15">
        <v>78</v>
      </c>
      <c r="R270" s="15">
        <v>80</v>
      </c>
      <c r="S270" s="15">
        <v>73</v>
      </c>
      <c r="T270" s="15">
        <v>69</v>
      </c>
      <c r="U270" s="15">
        <v>83</v>
      </c>
      <c r="V270" s="15">
        <v>82</v>
      </c>
      <c r="W270" s="15">
        <v>69</v>
      </c>
      <c r="X270" s="15">
        <v>71</v>
      </c>
      <c r="Y270" s="15">
        <v>83</v>
      </c>
      <c r="Z270" s="15">
        <v>82</v>
      </c>
      <c r="AA270" s="15">
        <v>81</v>
      </c>
      <c r="AB270" s="15">
        <v>79</v>
      </c>
      <c r="AC270" s="15">
        <v>77</v>
      </c>
      <c r="AD270" s="15">
        <v>79</v>
      </c>
      <c r="AE270" s="15">
        <v>81</v>
      </c>
      <c r="AF270" s="15">
        <v>53</v>
      </c>
      <c r="AG270" s="15">
        <v>57</v>
      </c>
      <c r="AH270" s="15">
        <v>67</v>
      </c>
      <c r="AI270" s="15">
        <v>40</v>
      </c>
      <c r="AJ270" s="15">
        <v>40</v>
      </c>
      <c r="AK270" s="15">
        <v>40</v>
      </c>
      <c r="AL270" s="15">
        <v>40</v>
      </c>
      <c r="AM270" s="15">
        <v>40</v>
      </c>
      <c r="AN270" s="15">
        <v>3</v>
      </c>
      <c r="AO270" s="15">
        <v>4</v>
      </c>
      <c r="AP270" s="15">
        <v>5</v>
      </c>
      <c r="AQ270" s="15">
        <v>2</v>
      </c>
      <c r="AR270" t="s">
        <v>1528</v>
      </c>
    </row>
    <row r="271" spans="1:44" x14ac:dyDescent="0.25">
      <c r="A271" s="19">
        <v>270</v>
      </c>
      <c r="B271" s="19" t="s">
        <v>490</v>
      </c>
      <c r="C271" s="20" t="s">
        <v>82</v>
      </c>
      <c r="D271" s="22">
        <f>VLOOKUP(AR:AR,球员!A:F,6,FALSE)</f>
        <v>2</v>
      </c>
      <c r="E271" s="16" t="s">
        <v>194</v>
      </c>
      <c r="F271" s="16" t="s">
        <v>56</v>
      </c>
      <c r="G271" s="16" t="s">
        <v>491</v>
      </c>
      <c r="H271" s="15">
        <v>180</v>
      </c>
      <c r="I271" s="15">
        <v>69</v>
      </c>
      <c r="J271" s="15">
        <v>23</v>
      </c>
      <c r="K271" s="16" t="s">
        <v>47</v>
      </c>
      <c r="L271" s="21">
        <v>83</v>
      </c>
      <c r="M271" s="21">
        <v>36</v>
      </c>
      <c r="N271" s="21">
        <v>92</v>
      </c>
      <c r="O271" s="15">
        <v>76</v>
      </c>
      <c r="P271" s="15">
        <v>84</v>
      </c>
      <c r="Q271" s="15">
        <v>84</v>
      </c>
      <c r="R271" s="15">
        <v>79</v>
      </c>
      <c r="S271" s="15">
        <v>85</v>
      </c>
      <c r="T271" s="15">
        <v>75</v>
      </c>
      <c r="U271" s="15">
        <v>75</v>
      </c>
      <c r="V271" s="15">
        <v>64</v>
      </c>
      <c r="W271" s="15">
        <v>81</v>
      </c>
      <c r="X271" s="15">
        <v>83</v>
      </c>
      <c r="Y271" s="15">
        <v>83</v>
      </c>
      <c r="Z271" s="15">
        <v>84</v>
      </c>
      <c r="AA271" s="15">
        <v>81</v>
      </c>
      <c r="AB271" s="15">
        <v>65</v>
      </c>
      <c r="AC271" s="15">
        <v>68</v>
      </c>
      <c r="AD271" s="15">
        <v>83</v>
      </c>
      <c r="AE271" s="15">
        <v>82</v>
      </c>
      <c r="AF271" s="15">
        <v>67</v>
      </c>
      <c r="AG271" s="15">
        <v>69</v>
      </c>
      <c r="AH271" s="15">
        <v>63</v>
      </c>
      <c r="AI271" s="15">
        <v>40</v>
      </c>
      <c r="AJ271" s="15">
        <v>40</v>
      </c>
      <c r="AK271" s="15">
        <v>40</v>
      </c>
      <c r="AL271" s="15">
        <v>40</v>
      </c>
      <c r="AM271" s="15">
        <v>40</v>
      </c>
      <c r="AN271" s="15">
        <v>2</v>
      </c>
      <c r="AO271" s="15">
        <v>4</v>
      </c>
      <c r="AP271" s="15">
        <v>6</v>
      </c>
      <c r="AQ271" s="15">
        <v>2</v>
      </c>
      <c r="AR271" t="s">
        <v>1529</v>
      </c>
    </row>
    <row r="272" spans="1:44" x14ac:dyDescent="0.25">
      <c r="A272" s="15">
        <v>271</v>
      </c>
      <c r="B272" s="15" t="s">
        <v>492</v>
      </c>
      <c r="C272" s="16" t="s">
        <v>89</v>
      </c>
      <c r="D272" s="22" t="e">
        <f>VLOOKUP(AR:AR,球员!A:F,6,FALSE)</f>
        <v>#N/A</v>
      </c>
      <c r="E272" s="16" t="s">
        <v>295</v>
      </c>
      <c r="F272" s="16" t="s">
        <v>273</v>
      </c>
      <c r="G272" s="16" t="s">
        <v>68</v>
      </c>
      <c r="H272" s="15">
        <v>194</v>
      </c>
      <c r="I272" s="15">
        <v>95</v>
      </c>
      <c r="J272" s="15">
        <v>23</v>
      </c>
      <c r="K272" s="16" t="s">
        <v>47</v>
      </c>
      <c r="L272" s="21">
        <v>83</v>
      </c>
      <c r="M272" s="21">
        <v>36</v>
      </c>
      <c r="N272" s="21">
        <v>92</v>
      </c>
      <c r="O272" s="15">
        <v>60</v>
      </c>
      <c r="P272" s="15">
        <v>70</v>
      </c>
      <c r="Q272" s="15">
        <v>65</v>
      </c>
      <c r="R272" s="15">
        <v>72</v>
      </c>
      <c r="S272" s="15">
        <v>75</v>
      </c>
      <c r="T272" s="15">
        <v>70</v>
      </c>
      <c r="U272" s="15">
        <v>55</v>
      </c>
      <c r="V272" s="15">
        <v>88</v>
      </c>
      <c r="W272" s="15">
        <v>55</v>
      </c>
      <c r="X272" s="15">
        <v>58</v>
      </c>
      <c r="Y272" s="15">
        <v>79</v>
      </c>
      <c r="Z272" s="15">
        <v>70</v>
      </c>
      <c r="AA272" s="15">
        <v>78</v>
      </c>
      <c r="AB272" s="15">
        <v>82</v>
      </c>
      <c r="AC272" s="15">
        <v>91</v>
      </c>
      <c r="AD272" s="15">
        <v>65</v>
      </c>
      <c r="AE272" s="15">
        <v>85</v>
      </c>
      <c r="AF272" s="15">
        <v>84</v>
      </c>
      <c r="AG272" s="15">
        <v>87</v>
      </c>
      <c r="AH272" s="15">
        <v>82</v>
      </c>
      <c r="AI272" s="15">
        <v>40</v>
      </c>
      <c r="AJ272" s="15">
        <v>40</v>
      </c>
      <c r="AK272" s="15">
        <v>40</v>
      </c>
      <c r="AL272" s="15">
        <v>40</v>
      </c>
      <c r="AM272" s="15">
        <v>40</v>
      </c>
      <c r="AN272" s="15">
        <v>3</v>
      </c>
      <c r="AO272" s="15">
        <v>3</v>
      </c>
      <c r="AP272" s="15">
        <v>6</v>
      </c>
      <c r="AQ272" s="15">
        <v>2</v>
      </c>
      <c r="AR272" t="s">
        <v>1530</v>
      </c>
    </row>
    <row r="273" spans="1:44" x14ac:dyDescent="0.25">
      <c r="A273" s="15">
        <v>272</v>
      </c>
      <c r="B273" s="15" t="s">
        <v>725</v>
      </c>
      <c r="C273" s="16" t="s">
        <v>89</v>
      </c>
      <c r="D273" s="22" t="e">
        <f>VLOOKUP(AR:AR,球员!A:F,6,FALSE)</f>
        <v>#N/A</v>
      </c>
      <c r="E273" s="16" t="s">
        <v>59</v>
      </c>
      <c r="F273" s="16" t="s">
        <v>51</v>
      </c>
      <c r="G273" s="16" t="s">
        <v>57</v>
      </c>
      <c r="H273" s="15">
        <v>187</v>
      </c>
      <c r="I273" s="15">
        <v>79</v>
      </c>
      <c r="J273" s="15">
        <v>21</v>
      </c>
      <c r="K273" s="16" t="s">
        <v>47</v>
      </c>
      <c r="L273" s="21">
        <v>83</v>
      </c>
      <c r="M273" s="21">
        <v>42</v>
      </c>
      <c r="N273" s="21">
        <v>93</v>
      </c>
      <c r="O273" s="15">
        <v>69</v>
      </c>
      <c r="P273" s="15">
        <v>75</v>
      </c>
      <c r="Q273" s="15">
        <v>72</v>
      </c>
      <c r="R273" s="15">
        <v>76</v>
      </c>
      <c r="S273" s="15">
        <v>73</v>
      </c>
      <c r="T273" s="15">
        <v>74</v>
      </c>
      <c r="U273" s="15">
        <v>63</v>
      </c>
      <c r="V273" s="15">
        <v>81</v>
      </c>
      <c r="W273" s="15">
        <v>70</v>
      </c>
      <c r="X273" s="15">
        <v>71</v>
      </c>
      <c r="Y273" s="15">
        <v>79</v>
      </c>
      <c r="Z273" s="15">
        <v>79</v>
      </c>
      <c r="AA273" s="15">
        <v>72</v>
      </c>
      <c r="AB273" s="15">
        <v>85</v>
      </c>
      <c r="AC273" s="15">
        <v>78</v>
      </c>
      <c r="AD273" s="15">
        <v>77</v>
      </c>
      <c r="AE273" s="15">
        <v>83</v>
      </c>
      <c r="AF273" s="15">
        <v>86</v>
      </c>
      <c r="AG273" s="15">
        <v>85</v>
      </c>
      <c r="AH273" s="15">
        <v>88</v>
      </c>
      <c r="AI273" s="15">
        <v>40</v>
      </c>
      <c r="AJ273" s="15">
        <v>40</v>
      </c>
      <c r="AK273" s="15">
        <v>40</v>
      </c>
      <c r="AL273" s="15">
        <v>40</v>
      </c>
      <c r="AM273" s="15">
        <v>40</v>
      </c>
      <c r="AN273" s="15">
        <v>2</v>
      </c>
      <c r="AO273" s="15">
        <v>2</v>
      </c>
      <c r="AP273" s="15">
        <v>7</v>
      </c>
      <c r="AQ273" s="15">
        <v>2</v>
      </c>
      <c r="AR273" t="s">
        <v>1531</v>
      </c>
    </row>
    <row r="274" spans="1:44" x14ac:dyDescent="0.25">
      <c r="A274" s="19">
        <v>273</v>
      </c>
      <c r="B274" s="19" t="s">
        <v>494</v>
      </c>
      <c r="C274" s="20" t="s">
        <v>85</v>
      </c>
      <c r="D274" s="22">
        <f>VLOOKUP(AR:AR,球员!A:F,6,FALSE)</f>
        <v>2</v>
      </c>
      <c r="E274" s="16" t="s">
        <v>495</v>
      </c>
      <c r="F274" s="16" t="s">
        <v>45</v>
      </c>
      <c r="G274" s="16" t="s">
        <v>99</v>
      </c>
      <c r="H274" s="15">
        <v>175</v>
      </c>
      <c r="I274" s="15">
        <v>70</v>
      </c>
      <c r="J274" s="15">
        <v>22</v>
      </c>
      <c r="K274" s="16" t="s">
        <v>47</v>
      </c>
      <c r="L274" s="21">
        <v>83</v>
      </c>
      <c r="M274" s="21">
        <v>40</v>
      </c>
      <c r="N274" s="21">
        <v>92</v>
      </c>
      <c r="O274" s="15">
        <v>79</v>
      </c>
      <c r="P274" s="15">
        <v>83</v>
      </c>
      <c r="Q274" s="15">
        <v>84</v>
      </c>
      <c r="R274" s="15">
        <v>85</v>
      </c>
      <c r="S274" s="15">
        <v>77</v>
      </c>
      <c r="T274" s="15">
        <v>74</v>
      </c>
      <c r="U274" s="15">
        <v>78</v>
      </c>
      <c r="V274" s="15">
        <v>62</v>
      </c>
      <c r="W274" s="15">
        <v>72</v>
      </c>
      <c r="X274" s="15">
        <v>73</v>
      </c>
      <c r="Y274" s="15">
        <v>85</v>
      </c>
      <c r="Z274" s="15">
        <v>86</v>
      </c>
      <c r="AA274" s="15">
        <v>80</v>
      </c>
      <c r="AB274" s="15">
        <v>65</v>
      </c>
      <c r="AC274" s="15">
        <v>69</v>
      </c>
      <c r="AD274" s="15">
        <v>80</v>
      </c>
      <c r="AE274" s="15">
        <v>84</v>
      </c>
      <c r="AF274" s="15">
        <v>50</v>
      </c>
      <c r="AG274" s="15">
        <v>51</v>
      </c>
      <c r="AH274" s="15">
        <v>75</v>
      </c>
      <c r="AI274" s="15">
        <v>40</v>
      </c>
      <c r="AJ274" s="15">
        <v>40</v>
      </c>
      <c r="AK274" s="15">
        <v>40</v>
      </c>
      <c r="AL274" s="15">
        <v>40</v>
      </c>
      <c r="AM274" s="15">
        <v>40</v>
      </c>
      <c r="AN274" s="15">
        <v>3</v>
      </c>
      <c r="AO274" s="15">
        <v>3</v>
      </c>
      <c r="AP274" s="15">
        <v>6</v>
      </c>
      <c r="AQ274" s="15">
        <v>3</v>
      </c>
      <c r="AR274" t="s">
        <v>1532</v>
      </c>
    </row>
    <row r="275" spans="1:44" x14ac:dyDescent="0.25">
      <c r="A275" s="15">
        <v>274</v>
      </c>
      <c r="B275" s="15" t="s">
        <v>707</v>
      </c>
      <c r="C275" s="16" t="s">
        <v>85</v>
      </c>
      <c r="D275" s="22" t="e">
        <f>VLOOKUP(AR:AR,球员!A:F,6,FALSE)</f>
        <v>#N/A</v>
      </c>
      <c r="E275" s="16" t="s">
        <v>277</v>
      </c>
      <c r="F275" s="16" t="s">
        <v>278</v>
      </c>
      <c r="G275" s="16" t="s">
        <v>57</v>
      </c>
      <c r="H275" s="15">
        <v>177</v>
      </c>
      <c r="I275" s="15">
        <v>74</v>
      </c>
      <c r="J275" s="15">
        <v>22</v>
      </c>
      <c r="K275" s="16" t="s">
        <v>53</v>
      </c>
      <c r="L275" s="21">
        <v>83</v>
      </c>
      <c r="M275" s="21">
        <v>40</v>
      </c>
      <c r="N275" s="21">
        <v>91</v>
      </c>
      <c r="O275" s="15">
        <v>68</v>
      </c>
      <c r="P275" s="15">
        <v>87</v>
      </c>
      <c r="Q275" s="15">
        <v>88</v>
      </c>
      <c r="R275" s="15">
        <v>89</v>
      </c>
      <c r="S275" s="15">
        <v>78</v>
      </c>
      <c r="T275" s="15">
        <v>78</v>
      </c>
      <c r="U275" s="15">
        <v>80</v>
      </c>
      <c r="V275" s="15">
        <v>61</v>
      </c>
      <c r="W275" s="15">
        <v>62</v>
      </c>
      <c r="X275" s="15">
        <v>67</v>
      </c>
      <c r="Y275" s="15">
        <v>87</v>
      </c>
      <c r="Z275" s="15">
        <v>89</v>
      </c>
      <c r="AA275" s="15">
        <v>76</v>
      </c>
      <c r="AB275" s="15">
        <v>64</v>
      </c>
      <c r="AC275" s="15">
        <v>65</v>
      </c>
      <c r="AD275" s="15">
        <v>85</v>
      </c>
      <c r="AE275" s="15">
        <v>74</v>
      </c>
      <c r="AF275" s="15">
        <v>56</v>
      </c>
      <c r="AG275" s="15">
        <v>55</v>
      </c>
      <c r="AH275" s="15">
        <v>62</v>
      </c>
      <c r="AI275" s="15">
        <v>40</v>
      </c>
      <c r="AJ275" s="15">
        <v>40</v>
      </c>
      <c r="AK275" s="15">
        <v>40</v>
      </c>
      <c r="AL275" s="15">
        <v>40</v>
      </c>
      <c r="AM275" s="15">
        <v>40</v>
      </c>
      <c r="AN275" s="15">
        <v>2</v>
      </c>
      <c r="AO275" s="15">
        <v>3</v>
      </c>
      <c r="AP275" s="15">
        <v>5</v>
      </c>
      <c r="AQ275" s="15">
        <v>2</v>
      </c>
      <c r="AR275" t="s">
        <v>1533</v>
      </c>
    </row>
    <row r="276" spans="1:44" x14ac:dyDescent="0.25">
      <c r="A276" s="19">
        <v>275</v>
      </c>
      <c r="B276" s="19" t="s">
        <v>380</v>
      </c>
      <c r="C276" s="20" t="s">
        <v>62</v>
      </c>
      <c r="D276" s="22">
        <f>VLOOKUP(AR:AR,球员!A:F,6,FALSE)</f>
        <v>2</v>
      </c>
      <c r="E276" s="16" t="s">
        <v>304</v>
      </c>
      <c r="F276" s="16" t="s">
        <v>45</v>
      </c>
      <c r="G276" s="16" t="s">
        <v>65</v>
      </c>
      <c r="H276" s="15">
        <v>188</v>
      </c>
      <c r="I276" s="15">
        <v>92</v>
      </c>
      <c r="J276" s="15">
        <v>37</v>
      </c>
      <c r="K276" s="16" t="s">
        <v>47</v>
      </c>
      <c r="L276" s="21">
        <v>82</v>
      </c>
      <c r="M276" s="21">
        <v>19</v>
      </c>
      <c r="N276" s="21">
        <v>86</v>
      </c>
      <c r="O276" s="15">
        <v>40</v>
      </c>
      <c r="P276" s="15">
        <v>63</v>
      </c>
      <c r="Q276" s="15">
        <v>55</v>
      </c>
      <c r="R276" s="15">
        <v>52</v>
      </c>
      <c r="S276" s="15">
        <v>63</v>
      </c>
      <c r="T276" s="15">
        <v>62</v>
      </c>
      <c r="U276" s="15">
        <v>48</v>
      </c>
      <c r="V276" s="15">
        <v>60</v>
      </c>
      <c r="W276" s="15">
        <v>56</v>
      </c>
      <c r="X276" s="15">
        <v>64</v>
      </c>
      <c r="Y276" s="15">
        <v>70</v>
      </c>
      <c r="Z276" s="15">
        <v>66</v>
      </c>
      <c r="AA276" s="15">
        <v>72</v>
      </c>
      <c r="AB276" s="15">
        <v>77</v>
      </c>
      <c r="AC276" s="15">
        <v>74</v>
      </c>
      <c r="AD276" s="15">
        <v>66</v>
      </c>
      <c r="AE276" s="15">
        <v>67</v>
      </c>
      <c r="AF276" s="15">
        <v>62</v>
      </c>
      <c r="AG276" s="15">
        <v>56</v>
      </c>
      <c r="AH276" s="15">
        <v>58</v>
      </c>
      <c r="AI276" s="15">
        <v>90</v>
      </c>
      <c r="AJ276" s="15">
        <v>90</v>
      </c>
      <c r="AK276" s="15">
        <v>88</v>
      </c>
      <c r="AL276" s="15">
        <v>92</v>
      </c>
      <c r="AM276" s="15">
        <v>88</v>
      </c>
      <c r="AN276" s="15">
        <v>2</v>
      </c>
      <c r="AO276" s="15">
        <v>3</v>
      </c>
      <c r="AP276" s="15">
        <v>5</v>
      </c>
      <c r="AQ276" s="15">
        <v>3</v>
      </c>
      <c r="AR276" t="s">
        <v>1534</v>
      </c>
    </row>
    <row r="277" spans="1:44" x14ac:dyDescent="0.25">
      <c r="A277" s="19">
        <v>276</v>
      </c>
      <c r="B277" s="19" t="s">
        <v>299</v>
      </c>
      <c r="C277" s="20" t="s">
        <v>122</v>
      </c>
      <c r="D277" s="22">
        <f>VLOOKUP(AR:AR,球员!A:F,6,FALSE)</f>
        <v>2</v>
      </c>
      <c r="E277" s="16" t="s">
        <v>364</v>
      </c>
      <c r="F277" s="16" t="s">
        <v>365</v>
      </c>
      <c r="G277" s="16" t="s">
        <v>99</v>
      </c>
      <c r="H277" s="15">
        <v>184</v>
      </c>
      <c r="I277" s="15">
        <v>83</v>
      </c>
      <c r="J277" s="15">
        <v>36</v>
      </c>
      <c r="K277" s="16" t="s">
        <v>47</v>
      </c>
      <c r="L277" s="21">
        <v>82</v>
      </c>
      <c r="M277" s="21">
        <v>21</v>
      </c>
      <c r="N277" s="21">
        <v>87</v>
      </c>
      <c r="O277" s="15">
        <v>70</v>
      </c>
      <c r="P277" s="15">
        <v>76</v>
      </c>
      <c r="Q277" s="15">
        <v>70</v>
      </c>
      <c r="R277" s="15">
        <v>78</v>
      </c>
      <c r="S277" s="15">
        <v>78</v>
      </c>
      <c r="T277" s="15">
        <v>82</v>
      </c>
      <c r="U277" s="15">
        <v>73</v>
      </c>
      <c r="V277" s="15">
        <v>84</v>
      </c>
      <c r="W277" s="15">
        <v>70</v>
      </c>
      <c r="X277" s="15">
        <v>68</v>
      </c>
      <c r="Y277" s="15">
        <v>69</v>
      </c>
      <c r="Z277" s="15">
        <v>68</v>
      </c>
      <c r="AA277" s="15">
        <v>78</v>
      </c>
      <c r="AB277" s="15">
        <v>79</v>
      </c>
      <c r="AC277" s="15">
        <v>81</v>
      </c>
      <c r="AD277" s="15">
        <v>78</v>
      </c>
      <c r="AE277" s="15">
        <v>78</v>
      </c>
      <c r="AF277" s="15">
        <v>84</v>
      </c>
      <c r="AG277" s="15">
        <v>86</v>
      </c>
      <c r="AH277" s="15">
        <v>85</v>
      </c>
      <c r="AI277" s="15">
        <v>40</v>
      </c>
      <c r="AJ277" s="15">
        <v>40</v>
      </c>
      <c r="AK277" s="15">
        <v>40</v>
      </c>
      <c r="AL277" s="15">
        <v>40</v>
      </c>
      <c r="AM277" s="15">
        <v>40</v>
      </c>
      <c r="AN277" s="15">
        <v>3</v>
      </c>
      <c r="AO277" s="15">
        <v>3</v>
      </c>
      <c r="AP277" s="15">
        <v>5</v>
      </c>
      <c r="AQ277" s="15">
        <v>3</v>
      </c>
      <c r="AR277" t="s">
        <v>1535</v>
      </c>
    </row>
    <row r="278" spans="1:44" x14ac:dyDescent="0.25">
      <c r="A278" s="15">
        <v>277</v>
      </c>
      <c r="B278" s="15" t="s">
        <v>301</v>
      </c>
      <c r="C278" s="16" t="s">
        <v>191</v>
      </c>
      <c r="D278" s="22" t="e">
        <f>VLOOKUP(AR:AR,球员!A:F,6,FALSE)</f>
        <v>#N/A</v>
      </c>
      <c r="E278" s="16" t="s">
        <v>2174</v>
      </c>
      <c r="F278" s="16" t="s">
        <v>427</v>
      </c>
      <c r="G278" s="16" t="s">
        <v>57</v>
      </c>
      <c r="H278" s="15">
        <v>172</v>
      </c>
      <c r="I278" s="15">
        <v>68</v>
      </c>
      <c r="J278" s="15">
        <v>36</v>
      </c>
      <c r="K278" s="16" t="s">
        <v>47</v>
      </c>
      <c r="L278" s="21">
        <v>82</v>
      </c>
      <c r="M278" s="21">
        <v>21</v>
      </c>
      <c r="N278" s="21">
        <v>87</v>
      </c>
      <c r="O278" s="15">
        <v>75</v>
      </c>
      <c r="P278" s="15">
        <v>79</v>
      </c>
      <c r="Q278" s="15">
        <v>78</v>
      </c>
      <c r="R278" s="15">
        <v>83</v>
      </c>
      <c r="S278" s="15">
        <v>81</v>
      </c>
      <c r="T278" s="15">
        <v>79</v>
      </c>
      <c r="U278" s="15">
        <v>70</v>
      </c>
      <c r="V278" s="15">
        <v>60</v>
      </c>
      <c r="W278" s="15">
        <v>72</v>
      </c>
      <c r="X278" s="15">
        <v>78</v>
      </c>
      <c r="Y278" s="15">
        <v>78</v>
      </c>
      <c r="Z278" s="15">
        <v>79</v>
      </c>
      <c r="AA278" s="15">
        <v>83</v>
      </c>
      <c r="AB278" s="15">
        <v>73</v>
      </c>
      <c r="AC278" s="15">
        <v>70</v>
      </c>
      <c r="AD278" s="15">
        <v>79</v>
      </c>
      <c r="AE278" s="15">
        <v>75</v>
      </c>
      <c r="AF278" s="15">
        <v>79</v>
      </c>
      <c r="AG278" s="15">
        <v>80</v>
      </c>
      <c r="AH278" s="15">
        <v>76</v>
      </c>
      <c r="AI278" s="15">
        <v>40</v>
      </c>
      <c r="AJ278" s="15">
        <v>40</v>
      </c>
      <c r="AK278" s="15">
        <v>40</v>
      </c>
      <c r="AL278" s="15">
        <v>40</v>
      </c>
      <c r="AM278" s="15">
        <v>40</v>
      </c>
      <c r="AN278" s="15">
        <v>2</v>
      </c>
      <c r="AO278" s="15">
        <v>3</v>
      </c>
      <c r="AP278" s="15">
        <v>6</v>
      </c>
      <c r="AQ278" s="15">
        <v>2</v>
      </c>
      <c r="AR278" t="s">
        <v>1536</v>
      </c>
    </row>
    <row r="279" spans="1:44" x14ac:dyDescent="0.25">
      <c r="A279" s="19">
        <v>278</v>
      </c>
      <c r="B279" s="19" t="s">
        <v>223</v>
      </c>
      <c r="C279" s="20" t="s">
        <v>89</v>
      </c>
      <c r="D279" s="22">
        <f>VLOOKUP(AR:AR,球员!A:F,6,FALSE)</f>
        <v>2</v>
      </c>
      <c r="E279" s="16" t="s">
        <v>224</v>
      </c>
      <c r="F279" s="16" t="s">
        <v>225</v>
      </c>
      <c r="G279" s="16" t="s">
        <v>46</v>
      </c>
      <c r="H279" s="15">
        <v>188</v>
      </c>
      <c r="I279" s="15">
        <v>81</v>
      </c>
      <c r="J279" s="15">
        <v>36</v>
      </c>
      <c r="K279" s="16" t="s">
        <v>47</v>
      </c>
      <c r="L279" s="21">
        <v>82</v>
      </c>
      <c r="M279" s="21">
        <v>21</v>
      </c>
      <c r="N279" s="21">
        <v>87</v>
      </c>
      <c r="O279" s="15">
        <v>66</v>
      </c>
      <c r="P279" s="15">
        <v>72</v>
      </c>
      <c r="Q279" s="15">
        <v>70</v>
      </c>
      <c r="R279" s="15">
        <v>66</v>
      </c>
      <c r="S279" s="15">
        <v>74</v>
      </c>
      <c r="T279" s="15">
        <v>70</v>
      </c>
      <c r="U279" s="15">
        <v>61</v>
      </c>
      <c r="V279" s="15">
        <v>85</v>
      </c>
      <c r="W279" s="15">
        <v>62</v>
      </c>
      <c r="X279" s="15">
        <v>62</v>
      </c>
      <c r="Y279" s="15">
        <v>78</v>
      </c>
      <c r="Z279" s="15">
        <v>78</v>
      </c>
      <c r="AA279" s="15">
        <v>73</v>
      </c>
      <c r="AB279" s="15">
        <v>83</v>
      </c>
      <c r="AC279" s="15">
        <v>86</v>
      </c>
      <c r="AD279" s="15">
        <v>68</v>
      </c>
      <c r="AE279" s="15">
        <v>77</v>
      </c>
      <c r="AF279" s="15">
        <v>88</v>
      </c>
      <c r="AG279" s="15">
        <v>85</v>
      </c>
      <c r="AH279" s="15">
        <v>79</v>
      </c>
      <c r="AI279" s="15">
        <v>40</v>
      </c>
      <c r="AJ279" s="15">
        <v>40</v>
      </c>
      <c r="AK279" s="15">
        <v>40</v>
      </c>
      <c r="AL279" s="15">
        <v>40</v>
      </c>
      <c r="AM279" s="15">
        <v>40</v>
      </c>
      <c r="AN279" s="15">
        <v>2</v>
      </c>
      <c r="AO279" s="15">
        <v>2</v>
      </c>
      <c r="AP279" s="15">
        <v>7</v>
      </c>
      <c r="AQ279" s="15">
        <v>2</v>
      </c>
      <c r="AR279" t="s">
        <v>1537</v>
      </c>
    </row>
    <row r="280" spans="1:44" x14ac:dyDescent="0.25">
      <c r="A280" s="19">
        <v>279</v>
      </c>
      <c r="B280" s="19" t="s">
        <v>195</v>
      </c>
      <c r="C280" s="20" t="s">
        <v>103</v>
      </c>
      <c r="D280" s="22">
        <f>VLOOKUP(AR:AR,球员!A:F,6,FALSE)</f>
        <v>2</v>
      </c>
      <c r="E280" s="16" t="s">
        <v>445</v>
      </c>
      <c r="F280" s="16" t="s">
        <v>427</v>
      </c>
      <c r="G280" s="16" t="s">
        <v>57</v>
      </c>
      <c r="H280" s="15">
        <v>182</v>
      </c>
      <c r="I280" s="15">
        <v>74</v>
      </c>
      <c r="J280" s="15">
        <v>34</v>
      </c>
      <c r="K280" s="16" t="s">
        <v>53</v>
      </c>
      <c r="L280" s="21">
        <v>82</v>
      </c>
      <c r="M280" s="21">
        <v>25</v>
      </c>
      <c r="N280" s="21">
        <v>89</v>
      </c>
      <c r="O280" s="15">
        <v>76</v>
      </c>
      <c r="P280" s="15">
        <v>81</v>
      </c>
      <c r="Q280" s="15">
        <v>78</v>
      </c>
      <c r="R280" s="15">
        <v>79</v>
      </c>
      <c r="S280" s="15">
        <v>77</v>
      </c>
      <c r="T280" s="15">
        <v>82</v>
      </c>
      <c r="U280" s="15">
        <v>59</v>
      </c>
      <c r="V280" s="15">
        <v>69</v>
      </c>
      <c r="W280" s="15">
        <v>74</v>
      </c>
      <c r="X280" s="15">
        <v>79</v>
      </c>
      <c r="Y280" s="15">
        <v>82</v>
      </c>
      <c r="Z280" s="15">
        <v>80</v>
      </c>
      <c r="AA280" s="15">
        <v>75</v>
      </c>
      <c r="AB280" s="15">
        <v>66</v>
      </c>
      <c r="AC280" s="15">
        <v>71</v>
      </c>
      <c r="AD280" s="15">
        <v>71</v>
      </c>
      <c r="AE280" s="15">
        <v>82</v>
      </c>
      <c r="AF280" s="15">
        <v>80</v>
      </c>
      <c r="AG280" s="15">
        <v>83</v>
      </c>
      <c r="AH280" s="15">
        <v>80</v>
      </c>
      <c r="AI280" s="15">
        <v>40</v>
      </c>
      <c r="AJ280" s="15">
        <v>40</v>
      </c>
      <c r="AK280" s="15">
        <v>40</v>
      </c>
      <c r="AL280" s="15">
        <v>40</v>
      </c>
      <c r="AM280" s="15">
        <v>40</v>
      </c>
      <c r="AN280" s="15">
        <v>1</v>
      </c>
      <c r="AO280" s="15">
        <v>1</v>
      </c>
      <c r="AP280" s="15">
        <v>5</v>
      </c>
      <c r="AQ280" s="15">
        <v>1</v>
      </c>
      <c r="AR280" t="s">
        <v>1538</v>
      </c>
    </row>
    <row r="281" spans="1:44" x14ac:dyDescent="0.25">
      <c r="A281" s="19">
        <v>280</v>
      </c>
      <c r="B281" s="19" t="s">
        <v>197</v>
      </c>
      <c r="C281" s="20" t="s">
        <v>89</v>
      </c>
      <c r="D281" s="22">
        <f>VLOOKUP(AR:AR,球员!A:F,6,FALSE)</f>
        <v>2</v>
      </c>
      <c r="E281" s="16" t="s">
        <v>540</v>
      </c>
      <c r="F281" s="16" t="s">
        <v>153</v>
      </c>
      <c r="G281" s="16" t="s">
        <v>57</v>
      </c>
      <c r="H281" s="15">
        <v>186</v>
      </c>
      <c r="I281" s="15">
        <v>78</v>
      </c>
      <c r="J281" s="15">
        <v>35</v>
      </c>
      <c r="K281" s="16" t="s">
        <v>47</v>
      </c>
      <c r="L281" s="21">
        <v>82</v>
      </c>
      <c r="M281" s="21">
        <v>23</v>
      </c>
      <c r="N281" s="21">
        <v>89</v>
      </c>
      <c r="O281" s="15">
        <v>59</v>
      </c>
      <c r="P281" s="15">
        <v>70</v>
      </c>
      <c r="Q281" s="15">
        <v>66</v>
      </c>
      <c r="R281" s="15">
        <v>72</v>
      </c>
      <c r="S281" s="15">
        <v>75</v>
      </c>
      <c r="T281" s="15">
        <v>70</v>
      </c>
      <c r="U281" s="15">
        <v>58</v>
      </c>
      <c r="V281" s="15">
        <v>89</v>
      </c>
      <c r="W281" s="15">
        <v>59</v>
      </c>
      <c r="X281" s="15">
        <v>62</v>
      </c>
      <c r="Y281" s="15">
        <v>73</v>
      </c>
      <c r="Z281" s="15">
        <v>69</v>
      </c>
      <c r="AA281" s="15">
        <v>75</v>
      </c>
      <c r="AB281" s="15">
        <v>83</v>
      </c>
      <c r="AC281" s="15">
        <v>85</v>
      </c>
      <c r="AD281" s="15">
        <v>65</v>
      </c>
      <c r="AE281" s="15">
        <v>77</v>
      </c>
      <c r="AF281" s="15">
        <v>90</v>
      </c>
      <c r="AG281" s="15">
        <v>88</v>
      </c>
      <c r="AH281" s="15">
        <v>85</v>
      </c>
      <c r="AI281" s="15">
        <v>40</v>
      </c>
      <c r="AJ281" s="15">
        <v>40</v>
      </c>
      <c r="AK281" s="15">
        <v>40</v>
      </c>
      <c r="AL281" s="15">
        <v>40</v>
      </c>
      <c r="AM281" s="15">
        <v>40</v>
      </c>
      <c r="AN281" s="15">
        <v>2</v>
      </c>
      <c r="AO281" s="15">
        <v>2</v>
      </c>
      <c r="AP281" s="15">
        <v>5</v>
      </c>
      <c r="AQ281" s="15">
        <v>2</v>
      </c>
      <c r="AR281" t="s">
        <v>1539</v>
      </c>
    </row>
    <row r="282" spans="1:44" x14ac:dyDescent="0.25">
      <c r="A282" s="15">
        <v>281</v>
      </c>
      <c r="B282" s="15" t="s">
        <v>303</v>
      </c>
      <c r="C282" s="16" t="s">
        <v>122</v>
      </c>
      <c r="D282" s="22" t="e">
        <f>VLOOKUP(AR:AR,球员!A:F,6,FALSE)</f>
        <v>#N/A</v>
      </c>
      <c r="E282" s="16" t="s">
        <v>304</v>
      </c>
      <c r="F282" s="16" t="s">
        <v>45</v>
      </c>
      <c r="G282" s="16" t="s">
        <v>52</v>
      </c>
      <c r="H282" s="15">
        <v>178</v>
      </c>
      <c r="I282" s="15">
        <v>74</v>
      </c>
      <c r="J282" s="15">
        <v>33</v>
      </c>
      <c r="K282" s="16" t="s">
        <v>47</v>
      </c>
      <c r="L282" s="21">
        <v>82</v>
      </c>
      <c r="M282" s="21">
        <v>26</v>
      </c>
      <c r="N282" s="21">
        <v>88</v>
      </c>
      <c r="O282" s="15">
        <v>73</v>
      </c>
      <c r="P282" s="15">
        <v>82</v>
      </c>
      <c r="Q282" s="15">
        <v>77</v>
      </c>
      <c r="R282" s="15">
        <v>77</v>
      </c>
      <c r="S282" s="15">
        <v>84</v>
      </c>
      <c r="T282" s="15">
        <v>83</v>
      </c>
      <c r="U282" s="15">
        <v>66</v>
      </c>
      <c r="V282" s="15">
        <v>62</v>
      </c>
      <c r="W282" s="15">
        <v>80</v>
      </c>
      <c r="X282" s="15">
        <v>74</v>
      </c>
      <c r="Y282" s="15">
        <v>70</v>
      </c>
      <c r="Z282" s="15">
        <v>75</v>
      </c>
      <c r="AA282" s="15">
        <v>77</v>
      </c>
      <c r="AB282" s="15">
        <v>65</v>
      </c>
      <c r="AC282" s="15">
        <v>72</v>
      </c>
      <c r="AD282" s="15">
        <v>80</v>
      </c>
      <c r="AE282" s="15">
        <v>74</v>
      </c>
      <c r="AF282" s="15">
        <v>77</v>
      </c>
      <c r="AG282" s="15">
        <v>78</v>
      </c>
      <c r="AH282" s="15">
        <v>80</v>
      </c>
      <c r="AI282" s="15">
        <v>40</v>
      </c>
      <c r="AJ282" s="15">
        <v>40</v>
      </c>
      <c r="AK282" s="15">
        <v>40</v>
      </c>
      <c r="AL282" s="15">
        <v>40</v>
      </c>
      <c r="AM282" s="15">
        <v>40</v>
      </c>
      <c r="AN282" s="15">
        <v>3</v>
      </c>
      <c r="AO282" s="15">
        <v>3</v>
      </c>
      <c r="AP282" s="15">
        <v>5</v>
      </c>
      <c r="AQ282" s="15">
        <v>1</v>
      </c>
      <c r="AR282" t="s">
        <v>1540</v>
      </c>
    </row>
    <row r="283" spans="1:44" x14ac:dyDescent="0.25">
      <c r="A283" s="19">
        <v>282</v>
      </c>
      <c r="B283" s="19" t="s">
        <v>305</v>
      </c>
      <c r="C283" s="20" t="s">
        <v>70</v>
      </c>
      <c r="D283" s="22">
        <f>VLOOKUP(AR:AR,球员!A:F,6,FALSE)</f>
        <v>2</v>
      </c>
      <c r="E283" s="16" t="s">
        <v>227</v>
      </c>
      <c r="F283" s="16" t="s">
        <v>153</v>
      </c>
      <c r="G283" s="16" t="s">
        <v>173</v>
      </c>
      <c r="H283" s="15">
        <v>192</v>
      </c>
      <c r="I283" s="15">
        <v>83</v>
      </c>
      <c r="J283" s="15">
        <v>30</v>
      </c>
      <c r="K283" s="16" t="s">
        <v>47</v>
      </c>
      <c r="L283" s="21">
        <v>82</v>
      </c>
      <c r="M283" s="21">
        <v>29</v>
      </c>
      <c r="N283" s="21">
        <v>89</v>
      </c>
      <c r="O283" s="15">
        <v>81</v>
      </c>
      <c r="P283" s="15">
        <v>83</v>
      </c>
      <c r="Q283" s="15">
        <v>82</v>
      </c>
      <c r="R283" s="15">
        <v>79</v>
      </c>
      <c r="S283" s="15">
        <v>76</v>
      </c>
      <c r="T283" s="15">
        <v>76</v>
      </c>
      <c r="U283" s="15">
        <v>77</v>
      </c>
      <c r="V283" s="15">
        <v>74</v>
      </c>
      <c r="W283" s="15">
        <v>73</v>
      </c>
      <c r="X283" s="15">
        <v>80</v>
      </c>
      <c r="Y283" s="15">
        <v>83</v>
      </c>
      <c r="Z283" s="15">
        <v>80</v>
      </c>
      <c r="AA283" s="15">
        <v>83</v>
      </c>
      <c r="AB283" s="15">
        <v>72</v>
      </c>
      <c r="AC283" s="15">
        <v>83</v>
      </c>
      <c r="AD283" s="15">
        <v>71</v>
      </c>
      <c r="AE283" s="15">
        <v>78</v>
      </c>
      <c r="AF283" s="15">
        <v>55</v>
      </c>
      <c r="AG283" s="15">
        <v>58</v>
      </c>
      <c r="AH283" s="15">
        <v>85</v>
      </c>
      <c r="AI283" s="15">
        <v>40</v>
      </c>
      <c r="AJ283" s="15">
        <v>40</v>
      </c>
      <c r="AK283" s="15">
        <v>40</v>
      </c>
      <c r="AL283" s="15">
        <v>40</v>
      </c>
      <c r="AM283" s="15">
        <v>40</v>
      </c>
      <c r="AN283" s="15">
        <v>2</v>
      </c>
      <c r="AO283" s="15">
        <v>3</v>
      </c>
      <c r="AP283" s="15">
        <v>6</v>
      </c>
      <c r="AQ283" s="15">
        <v>2</v>
      </c>
      <c r="AR283" t="s">
        <v>1541</v>
      </c>
    </row>
    <row r="284" spans="1:44" x14ac:dyDescent="0.25">
      <c r="A284" s="19">
        <v>283</v>
      </c>
      <c r="B284" s="19" t="s">
        <v>388</v>
      </c>
      <c r="C284" s="20" t="s">
        <v>103</v>
      </c>
      <c r="D284" s="22">
        <f>VLOOKUP(AR:AR,球员!A:F,6,FALSE)</f>
        <v>2</v>
      </c>
      <c r="E284" s="16" t="s">
        <v>337</v>
      </c>
      <c r="F284" s="16" t="s">
        <v>51</v>
      </c>
      <c r="G284" s="16" t="s">
        <v>65</v>
      </c>
      <c r="H284" s="15">
        <v>180</v>
      </c>
      <c r="I284" s="15">
        <v>77</v>
      </c>
      <c r="J284" s="15">
        <v>33</v>
      </c>
      <c r="K284" s="16" t="s">
        <v>53</v>
      </c>
      <c r="L284" s="21">
        <v>82</v>
      </c>
      <c r="M284" s="21">
        <v>26</v>
      </c>
      <c r="N284" s="21">
        <v>88</v>
      </c>
      <c r="O284" s="15">
        <v>67</v>
      </c>
      <c r="P284" s="15">
        <v>78</v>
      </c>
      <c r="Q284" s="15">
        <v>75</v>
      </c>
      <c r="R284" s="15">
        <v>72</v>
      </c>
      <c r="S284" s="15">
        <v>79</v>
      </c>
      <c r="T284" s="15">
        <v>78</v>
      </c>
      <c r="U284" s="15">
        <v>63</v>
      </c>
      <c r="V284" s="15">
        <v>77</v>
      </c>
      <c r="W284" s="15">
        <v>62</v>
      </c>
      <c r="X284" s="15">
        <v>74</v>
      </c>
      <c r="Y284" s="15">
        <v>73</v>
      </c>
      <c r="Z284" s="15">
        <v>75</v>
      </c>
      <c r="AA284" s="15">
        <v>73</v>
      </c>
      <c r="AB284" s="15">
        <v>84</v>
      </c>
      <c r="AC284" s="15">
        <v>72</v>
      </c>
      <c r="AD284" s="15">
        <v>75</v>
      </c>
      <c r="AE284" s="15">
        <v>82</v>
      </c>
      <c r="AF284" s="15">
        <v>86</v>
      </c>
      <c r="AG284" s="15">
        <v>86</v>
      </c>
      <c r="AH284" s="15">
        <v>82</v>
      </c>
      <c r="AI284" s="15">
        <v>40</v>
      </c>
      <c r="AJ284" s="15">
        <v>40</v>
      </c>
      <c r="AK284" s="15">
        <v>40</v>
      </c>
      <c r="AL284" s="15">
        <v>40</v>
      </c>
      <c r="AM284" s="15">
        <v>40</v>
      </c>
      <c r="AN284" s="15">
        <v>2</v>
      </c>
      <c r="AO284" s="15">
        <v>2</v>
      </c>
      <c r="AP284" s="15">
        <v>6</v>
      </c>
      <c r="AQ284" s="15">
        <v>2</v>
      </c>
      <c r="AR284" t="s">
        <v>1542</v>
      </c>
    </row>
    <row r="285" spans="1:44" x14ac:dyDescent="0.25">
      <c r="A285" s="19">
        <v>284</v>
      </c>
      <c r="B285" s="19" t="s">
        <v>239</v>
      </c>
      <c r="C285" s="20" t="s">
        <v>89</v>
      </c>
      <c r="D285" s="22">
        <f>VLOOKUP(AR:AR,球员!A:F,6,FALSE)</f>
        <v>2</v>
      </c>
      <c r="E285" s="16" t="s">
        <v>160</v>
      </c>
      <c r="F285" s="16" t="s">
        <v>45</v>
      </c>
      <c r="G285" s="16" t="s">
        <v>52</v>
      </c>
      <c r="H285" s="15">
        <v>195</v>
      </c>
      <c r="I285" s="15">
        <v>85</v>
      </c>
      <c r="J285" s="15">
        <v>32</v>
      </c>
      <c r="K285" s="16" t="s">
        <v>47</v>
      </c>
      <c r="L285" s="21">
        <v>82</v>
      </c>
      <c r="M285" s="21">
        <v>27</v>
      </c>
      <c r="N285" s="21">
        <v>89</v>
      </c>
      <c r="O285" s="15">
        <v>58</v>
      </c>
      <c r="P285" s="15">
        <v>66</v>
      </c>
      <c r="Q285" s="15">
        <v>64</v>
      </c>
      <c r="R285" s="15">
        <v>68</v>
      </c>
      <c r="S285" s="15">
        <v>72</v>
      </c>
      <c r="T285" s="15">
        <v>69</v>
      </c>
      <c r="U285" s="15">
        <v>60</v>
      </c>
      <c r="V285" s="15">
        <v>90</v>
      </c>
      <c r="W285" s="15">
        <v>56</v>
      </c>
      <c r="X285" s="15">
        <v>59</v>
      </c>
      <c r="Y285" s="15">
        <v>68</v>
      </c>
      <c r="Z285" s="15">
        <v>67</v>
      </c>
      <c r="AA285" s="15">
        <v>80</v>
      </c>
      <c r="AB285" s="15">
        <v>78</v>
      </c>
      <c r="AC285" s="15">
        <v>93</v>
      </c>
      <c r="AD285" s="15">
        <v>77</v>
      </c>
      <c r="AE285" s="15">
        <v>80</v>
      </c>
      <c r="AF285" s="15">
        <v>87</v>
      </c>
      <c r="AG285" s="15">
        <v>84</v>
      </c>
      <c r="AH285" s="15">
        <v>86</v>
      </c>
      <c r="AI285" s="15">
        <v>40</v>
      </c>
      <c r="AJ285" s="15">
        <v>40</v>
      </c>
      <c r="AK285" s="15">
        <v>40</v>
      </c>
      <c r="AL285" s="15">
        <v>40</v>
      </c>
      <c r="AM285" s="15">
        <v>40</v>
      </c>
      <c r="AN285" s="15">
        <v>2</v>
      </c>
      <c r="AO285" s="15">
        <v>2</v>
      </c>
      <c r="AP285" s="15">
        <v>6</v>
      </c>
      <c r="AQ285" s="15">
        <v>2</v>
      </c>
      <c r="AR285" t="s">
        <v>1543</v>
      </c>
    </row>
    <row r="286" spans="1:44" x14ac:dyDescent="0.25">
      <c r="A286" s="19">
        <v>285</v>
      </c>
      <c r="B286" s="19" t="s">
        <v>308</v>
      </c>
      <c r="C286" s="20" t="s">
        <v>82</v>
      </c>
      <c r="D286" s="22">
        <f>VLOOKUP(AR:AR,球员!A:F,6,FALSE)</f>
        <v>2</v>
      </c>
      <c r="E286" s="16" t="s">
        <v>309</v>
      </c>
      <c r="F286" s="16" t="s">
        <v>51</v>
      </c>
      <c r="G286" s="16" t="s">
        <v>52</v>
      </c>
      <c r="H286" s="15">
        <v>174</v>
      </c>
      <c r="I286" s="15">
        <v>71</v>
      </c>
      <c r="J286" s="15">
        <v>31</v>
      </c>
      <c r="K286" s="16" t="s">
        <v>47</v>
      </c>
      <c r="L286" s="21">
        <v>82</v>
      </c>
      <c r="M286" s="21">
        <v>28</v>
      </c>
      <c r="N286" s="21">
        <v>89</v>
      </c>
      <c r="O286" s="15">
        <v>73</v>
      </c>
      <c r="P286" s="15">
        <v>87</v>
      </c>
      <c r="Q286" s="15">
        <v>83</v>
      </c>
      <c r="R286" s="15">
        <v>86</v>
      </c>
      <c r="S286" s="15">
        <v>85</v>
      </c>
      <c r="T286" s="15">
        <v>81</v>
      </c>
      <c r="U286" s="15">
        <v>70</v>
      </c>
      <c r="V286" s="15">
        <v>62</v>
      </c>
      <c r="W286" s="15">
        <v>77</v>
      </c>
      <c r="X286" s="15">
        <v>72</v>
      </c>
      <c r="Y286" s="15">
        <v>71</v>
      </c>
      <c r="Z286" s="15">
        <v>73</v>
      </c>
      <c r="AA286" s="15">
        <v>75</v>
      </c>
      <c r="AB286" s="15">
        <v>64</v>
      </c>
      <c r="AC286" s="15">
        <v>78</v>
      </c>
      <c r="AD286" s="15">
        <v>90</v>
      </c>
      <c r="AE286" s="15">
        <v>80</v>
      </c>
      <c r="AF286" s="15">
        <v>61</v>
      </c>
      <c r="AG286" s="15">
        <v>71</v>
      </c>
      <c r="AH286" s="15">
        <v>77</v>
      </c>
      <c r="AI286" s="15">
        <v>40</v>
      </c>
      <c r="AJ286" s="15">
        <v>40</v>
      </c>
      <c r="AK286" s="15">
        <v>40</v>
      </c>
      <c r="AL286" s="15">
        <v>40</v>
      </c>
      <c r="AM286" s="15">
        <v>40</v>
      </c>
      <c r="AN286" s="15">
        <v>2</v>
      </c>
      <c r="AO286" s="15">
        <v>2</v>
      </c>
      <c r="AP286" s="15">
        <v>5</v>
      </c>
      <c r="AQ286" s="15">
        <v>3</v>
      </c>
      <c r="AR286" t="s">
        <v>1544</v>
      </c>
    </row>
    <row r="287" spans="1:44" x14ac:dyDescent="0.25">
      <c r="A287" s="15">
        <v>286</v>
      </c>
      <c r="B287" s="15" t="s">
        <v>761</v>
      </c>
      <c r="C287" s="16" t="s">
        <v>49</v>
      </c>
      <c r="D287" s="22" t="e">
        <f>VLOOKUP(AR:AR,球员!A:F,6,FALSE)</f>
        <v>#N/A</v>
      </c>
      <c r="E287" s="16" t="s">
        <v>364</v>
      </c>
      <c r="F287" s="16" t="s">
        <v>365</v>
      </c>
      <c r="G287" s="16" t="s">
        <v>52</v>
      </c>
      <c r="H287" s="15">
        <v>176</v>
      </c>
      <c r="I287" s="15">
        <v>77</v>
      </c>
      <c r="J287" s="15">
        <v>32</v>
      </c>
      <c r="K287" s="16" t="s">
        <v>47</v>
      </c>
      <c r="L287" s="21">
        <v>82</v>
      </c>
      <c r="M287" s="21">
        <v>27</v>
      </c>
      <c r="N287" s="21">
        <v>89</v>
      </c>
      <c r="O287" s="15">
        <v>80</v>
      </c>
      <c r="P287" s="15">
        <v>84</v>
      </c>
      <c r="Q287" s="15">
        <v>85</v>
      </c>
      <c r="R287" s="15">
        <v>86</v>
      </c>
      <c r="S287" s="15">
        <v>77</v>
      </c>
      <c r="T287" s="15">
        <v>80</v>
      </c>
      <c r="U287" s="15">
        <v>79</v>
      </c>
      <c r="V287" s="15">
        <v>60</v>
      </c>
      <c r="W287" s="15">
        <v>80</v>
      </c>
      <c r="X287" s="15">
        <v>85</v>
      </c>
      <c r="Y287" s="15">
        <v>77</v>
      </c>
      <c r="Z287" s="15">
        <v>84</v>
      </c>
      <c r="AA287" s="15">
        <v>82</v>
      </c>
      <c r="AB287" s="15">
        <v>60</v>
      </c>
      <c r="AC287" s="15">
        <v>70</v>
      </c>
      <c r="AD287" s="15">
        <v>83</v>
      </c>
      <c r="AE287" s="15">
        <v>74</v>
      </c>
      <c r="AF287" s="15">
        <v>44</v>
      </c>
      <c r="AG287" s="15">
        <v>48</v>
      </c>
      <c r="AH287" s="15">
        <v>68</v>
      </c>
      <c r="AI287" s="15">
        <v>40</v>
      </c>
      <c r="AJ287" s="15">
        <v>40</v>
      </c>
      <c r="AK287" s="15">
        <v>40</v>
      </c>
      <c r="AL287" s="15">
        <v>40</v>
      </c>
      <c r="AM287" s="15">
        <v>40</v>
      </c>
      <c r="AN287" s="15">
        <v>3</v>
      </c>
      <c r="AO287" s="15">
        <v>4</v>
      </c>
      <c r="AP287" s="15">
        <v>6</v>
      </c>
      <c r="AQ287" s="15">
        <v>2</v>
      </c>
      <c r="AR287" t="s">
        <v>1545</v>
      </c>
    </row>
    <row r="288" spans="1:44" x14ac:dyDescent="0.25">
      <c r="A288" s="15">
        <v>287</v>
      </c>
      <c r="B288" s="15" t="s">
        <v>634</v>
      </c>
      <c r="C288" s="16" t="s">
        <v>62</v>
      </c>
      <c r="D288" s="22" t="e">
        <f>VLOOKUP(AR:AR,球员!A:F,6,FALSE)</f>
        <v>#N/A</v>
      </c>
      <c r="E288" s="16" t="s">
        <v>138</v>
      </c>
      <c r="F288" s="16" t="s">
        <v>45</v>
      </c>
      <c r="G288" s="16" t="s">
        <v>131</v>
      </c>
      <c r="H288" s="15">
        <v>183</v>
      </c>
      <c r="I288" s="15">
        <v>76</v>
      </c>
      <c r="J288" s="15">
        <v>31</v>
      </c>
      <c r="K288" s="16" t="s">
        <v>47</v>
      </c>
      <c r="L288" s="21">
        <v>82</v>
      </c>
      <c r="M288" s="21">
        <v>28</v>
      </c>
      <c r="N288" s="21">
        <v>88</v>
      </c>
      <c r="O288" s="15">
        <v>43</v>
      </c>
      <c r="P288" s="15">
        <v>58</v>
      </c>
      <c r="Q288" s="15">
        <v>53</v>
      </c>
      <c r="R288" s="15">
        <v>65</v>
      </c>
      <c r="S288" s="15">
        <v>66</v>
      </c>
      <c r="T288" s="15">
        <v>67</v>
      </c>
      <c r="U288" s="15">
        <v>40</v>
      </c>
      <c r="V288" s="15">
        <v>60</v>
      </c>
      <c r="W288" s="15">
        <v>56</v>
      </c>
      <c r="X288" s="15">
        <v>58</v>
      </c>
      <c r="Y288" s="15">
        <v>63</v>
      </c>
      <c r="Z288" s="15">
        <v>61</v>
      </c>
      <c r="AA288" s="15">
        <v>84</v>
      </c>
      <c r="AB288" s="15">
        <v>85</v>
      </c>
      <c r="AC288" s="15">
        <v>77</v>
      </c>
      <c r="AD288" s="15">
        <v>60</v>
      </c>
      <c r="AE288" s="15">
        <v>61</v>
      </c>
      <c r="AF288" s="15">
        <v>62</v>
      </c>
      <c r="AG288" s="15">
        <v>43</v>
      </c>
      <c r="AH288" s="15">
        <v>48</v>
      </c>
      <c r="AI288" s="15">
        <v>89</v>
      </c>
      <c r="AJ288" s="15">
        <v>84</v>
      </c>
      <c r="AK288" s="15">
        <v>90</v>
      </c>
      <c r="AL288" s="15">
        <v>92</v>
      </c>
      <c r="AM288" s="15">
        <v>87</v>
      </c>
      <c r="AN288" s="15">
        <v>2</v>
      </c>
      <c r="AO288" s="15">
        <v>2</v>
      </c>
      <c r="AP288" s="15">
        <v>5</v>
      </c>
      <c r="AQ288" s="15">
        <v>2</v>
      </c>
      <c r="AR288" t="s">
        <v>1546</v>
      </c>
    </row>
    <row r="289" spans="1:44" x14ac:dyDescent="0.25">
      <c r="A289" s="15">
        <v>288</v>
      </c>
      <c r="B289" s="15" t="s">
        <v>392</v>
      </c>
      <c r="C289" s="16" t="s">
        <v>202</v>
      </c>
      <c r="D289" s="22" t="e">
        <f>VLOOKUP(AR:AR,球员!A:F,6,FALSE)</f>
        <v>#N/A</v>
      </c>
      <c r="E289" s="16" t="s">
        <v>63</v>
      </c>
      <c r="F289" s="16" t="s">
        <v>64</v>
      </c>
      <c r="G289" s="16" t="s">
        <v>65</v>
      </c>
      <c r="H289" s="15">
        <v>170</v>
      </c>
      <c r="I289" s="15">
        <v>63</v>
      </c>
      <c r="J289" s="15">
        <v>31</v>
      </c>
      <c r="K289" s="16" t="s">
        <v>53</v>
      </c>
      <c r="L289" s="21">
        <v>82</v>
      </c>
      <c r="M289" s="21">
        <v>28</v>
      </c>
      <c r="N289" s="21">
        <v>88</v>
      </c>
      <c r="O289" s="15">
        <v>85</v>
      </c>
      <c r="P289" s="15">
        <v>87</v>
      </c>
      <c r="Q289" s="15">
        <v>85</v>
      </c>
      <c r="R289" s="15">
        <v>89</v>
      </c>
      <c r="S289" s="15">
        <v>86</v>
      </c>
      <c r="T289" s="15">
        <v>83</v>
      </c>
      <c r="U289" s="15">
        <v>78</v>
      </c>
      <c r="V289" s="15">
        <v>61</v>
      </c>
      <c r="W289" s="15">
        <v>85</v>
      </c>
      <c r="X289" s="15">
        <v>86</v>
      </c>
      <c r="Y289" s="15">
        <v>71</v>
      </c>
      <c r="Z289" s="15">
        <v>77</v>
      </c>
      <c r="AA289" s="15">
        <v>79</v>
      </c>
      <c r="AB289" s="15">
        <v>75</v>
      </c>
      <c r="AC289" s="15">
        <v>64</v>
      </c>
      <c r="AD289" s="15">
        <v>88</v>
      </c>
      <c r="AE289" s="15">
        <v>75</v>
      </c>
      <c r="AF289" s="15">
        <v>57</v>
      </c>
      <c r="AG289" s="15">
        <v>60</v>
      </c>
      <c r="AH289" s="15">
        <v>74</v>
      </c>
      <c r="AI289" s="15">
        <v>40</v>
      </c>
      <c r="AJ289" s="15">
        <v>40</v>
      </c>
      <c r="AK289" s="15">
        <v>40</v>
      </c>
      <c r="AL289" s="15">
        <v>40</v>
      </c>
      <c r="AM289" s="15">
        <v>40</v>
      </c>
      <c r="AN289" s="15">
        <v>2</v>
      </c>
      <c r="AO289" s="15">
        <v>2</v>
      </c>
      <c r="AP289" s="15">
        <v>6</v>
      </c>
      <c r="AQ289" s="15">
        <v>2</v>
      </c>
      <c r="AR289" t="s">
        <v>1547</v>
      </c>
    </row>
    <row r="290" spans="1:44" x14ac:dyDescent="0.25">
      <c r="A290" s="15">
        <v>289</v>
      </c>
      <c r="B290" s="15" t="s">
        <v>636</v>
      </c>
      <c r="C290" s="16" t="s">
        <v>62</v>
      </c>
      <c r="D290" s="22" t="e">
        <f>VLOOKUP(AR:AR,球员!A:F,6,FALSE)</f>
        <v>#N/A</v>
      </c>
      <c r="E290" s="16" t="s">
        <v>637</v>
      </c>
      <c r="F290" s="16" t="s">
        <v>427</v>
      </c>
      <c r="G290" s="16" t="s">
        <v>57</v>
      </c>
      <c r="H290" s="15">
        <v>195</v>
      </c>
      <c r="I290" s="15">
        <v>92</v>
      </c>
      <c r="J290" s="15">
        <v>32</v>
      </c>
      <c r="K290" s="16" t="s">
        <v>53</v>
      </c>
      <c r="L290" s="21">
        <v>82</v>
      </c>
      <c r="M290" s="21">
        <v>27</v>
      </c>
      <c r="N290" s="21">
        <v>87</v>
      </c>
      <c r="O290" s="15">
        <v>48</v>
      </c>
      <c r="P290" s="15">
        <v>56</v>
      </c>
      <c r="Q290" s="15">
        <v>50</v>
      </c>
      <c r="R290" s="15">
        <v>59</v>
      </c>
      <c r="S290" s="15">
        <v>61</v>
      </c>
      <c r="T290" s="15">
        <v>69</v>
      </c>
      <c r="U290" s="15">
        <v>40</v>
      </c>
      <c r="V290" s="15">
        <v>70</v>
      </c>
      <c r="W290" s="15">
        <v>55</v>
      </c>
      <c r="X290" s="15">
        <v>41</v>
      </c>
      <c r="Y290" s="15">
        <v>62</v>
      </c>
      <c r="Z290" s="15">
        <v>69</v>
      </c>
      <c r="AA290" s="15">
        <v>82</v>
      </c>
      <c r="AB290" s="15">
        <v>81</v>
      </c>
      <c r="AC290" s="15">
        <v>86</v>
      </c>
      <c r="AD290" s="15">
        <v>54</v>
      </c>
      <c r="AE290" s="15">
        <v>61</v>
      </c>
      <c r="AF290" s="15">
        <v>62</v>
      </c>
      <c r="AG290" s="15">
        <v>45</v>
      </c>
      <c r="AH290" s="15">
        <v>47</v>
      </c>
      <c r="AI290" s="15">
        <v>88</v>
      </c>
      <c r="AJ290" s="15">
        <v>83</v>
      </c>
      <c r="AK290" s="15">
        <v>83</v>
      </c>
      <c r="AL290" s="15">
        <v>92</v>
      </c>
      <c r="AM290" s="15">
        <v>89</v>
      </c>
      <c r="AN290" s="15">
        <v>2</v>
      </c>
      <c r="AO290" s="15">
        <v>2</v>
      </c>
      <c r="AP290" s="15">
        <v>6</v>
      </c>
      <c r="AQ290" s="15">
        <v>2</v>
      </c>
      <c r="AR290" t="s">
        <v>1548</v>
      </c>
    </row>
    <row r="291" spans="1:44" x14ac:dyDescent="0.25">
      <c r="A291" s="19">
        <v>290</v>
      </c>
      <c r="B291" s="19" t="s">
        <v>314</v>
      </c>
      <c r="C291" s="20" t="s">
        <v>62</v>
      </c>
      <c r="D291" s="22">
        <f>VLOOKUP(AR:AR,球员!A:F,6,FALSE)</f>
        <v>2</v>
      </c>
      <c r="E291" s="16" t="s">
        <v>215</v>
      </c>
      <c r="F291" s="16" t="s">
        <v>56</v>
      </c>
      <c r="G291" s="16" t="s">
        <v>80</v>
      </c>
      <c r="H291" s="15">
        <v>185</v>
      </c>
      <c r="I291" s="15">
        <v>82</v>
      </c>
      <c r="J291" s="15">
        <v>34</v>
      </c>
      <c r="K291" s="16" t="s">
        <v>47</v>
      </c>
      <c r="L291" s="21">
        <v>82</v>
      </c>
      <c r="M291" s="21">
        <v>25</v>
      </c>
      <c r="N291" s="21">
        <v>87</v>
      </c>
      <c r="O291" s="15">
        <v>49</v>
      </c>
      <c r="P291" s="15">
        <v>55</v>
      </c>
      <c r="Q291" s="15">
        <v>50</v>
      </c>
      <c r="R291" s="15">
        <v>53</v>
      </c>
      <c r="S291" s="15">
        <v>62</v>
      </c>
      <c r="T291" s="15">
        <v>63</v>
      </c>
      <c r="U291" s="15">
        <v>46</v>
      </c>
      <c r="V291" s="15">
        <v>67</v>
      </c>
      <c r="W291" s="15">
        <v>55</v>
      </c>
      <c r="X291" s="15">
        <v>55</v>
      </c>
      <c r="Y291" s="15">
        <v>65</v>
      </c>
      <c r="Z291" s="15">
        <v>71</v>
      </c>
      <c r="AA291" s="15">
        <v>81</v>
      </c>
      <c r="AB291" s="15">
        <v>84</v>
      </c>
      <c r="AC291" s="15">
        <v>82</v>
      </c>
      <c r="AD291" s="15">
        <v>72</v>
      </c>
      <c r="AE291" s="15">
        <v>64</v>
      </c>
      <c r="AF291" s="15">
        <v>64</v>
      </c>
      <c r="AG291" s="15">
        <v>58</v>
      </c>
      <c r="AH291" s="15">
        <v>59</v>
      </c>
      <c r="AI291" s="15">
        <v>89</v>
      </c>
      <c r="AJ291" s="15">
        <v>83</v>
      </c>
      <c r="AK291" s="15">
        <v>88</v>
      </c>
      <c r="AL291" s="15">
        <v>91</v>
      </c>
      <c r="AM291" s="15">
        <v>88</v>
      </c>
      <c r="AN291" s="15">
        <v>2</v>
      </c>
      <c r="AO291" s="15">
        <v>2</v>
      </c>
      <c r="AP291" s="15">
        <v>6</v>
      </c>
      <c r="AQ291" s="15">
        <v>1</v>
      </c>
      <c r="AR291" t="s">
        <v>1938</v>
      </c>
    </row>
    <row r="292" spans="1:44" x14ac:dyDescent="0.25">
      <c r="A292" s="15">
        <v>291</v>
      </c>
      <c r="B292" s="15" t="s">
        <v>242</v>
      </c>
      <c r="C292" s="16" t="s">
        <v>70</v>
      </c>
      <c r="D292" s="22" t="e">
        <f>VLOOKUP(AR:AR,球员!A:F,6,FALSE)</f>
        <v>#N/A</v>
      </c>
      <c r="E292" s="16" t="s">
        <v>1939</v>
      </c>
      <c r="F292" s="16" t="s">
        <v>45</v>
      </c>
      <c r="G292" s="16" t="s">
        <v>99</v>
      </c>
      <c r="H292" s="15">
        <v>189</v>
      </c>
      <c r="I292" s="15">
        <v>88</v>
      </c>
      <c r="J292" s="15">
        <v>29</v>
      </c>
      <c r="K292" s="16" t="s">
        <v>47</v>
      </c>
      <c r="L292" s="21">
        <v>82</v>
      </c>
      <c r="M292" s="21">
        <v>29</v>
      </c>
      <c r="N292" s="21">
        <v>89</v>
      </c>
      <c r="O292" s="15">
        <v>85</v>
      </c>
      <c r="P292" s="15">
        <v>81</v>
      </c>
      <c r="Q292" s="15">
        <v>83</v>
      </c>
      <c r="R292" s="15">
        <v>73</v>
      </c>
      <c r="S292" s="15">
        <v>75</v>
      </c>
      <c r="T292" s="15">
        <v>68</v>
      </c>
      <c r="U292" s="15">
        <v>83</v>
      </c>
      <c r="V292" s="15">
        <v>74</v>
      </c>
      <c r="W292" s="15">
        <v>76</v>
      </c>
      <c r="X292" s="15">
        <v>71</v>
      </c>
      <c r="Y292" s="15">
        <v>81</v>
      </c>
      <c r="Z292" s="15">
        <v>76</v>
      </c>
      <c r="AA292" s="15">
        <v>87</v>
      </c>
      <c r="AB292" s="15">
        <v>76</v>
      </c>
      <c r="AC292" s="15">
        <v>85</v>
      </c>
      <c r="AD292" s="15">
        <v>68</v>
      </c>
      <c r="AE292" s="15">
        <v>69</v>
      </c>
      <c r="AF292" s="15">
        <v>42</v>
      </c>
      <c r="AG292" s="15">
        <v>44</v>
      </c>
      <c r="AH292" s="15">
        <v>73</v>
      </c>
      <c r="AI292" s="15">
        <v>40</v>
      </c>
      <c r="AJ292" s="15">
        <v>40</v>
      </c>
      <c r="AK292" s="15">
        <v>40</v>
      </c>
      <c r="AL292" s="15">
        <v>40</v>
      </c>
      <c r="AM292" s="15">
        <v>40</v>
      </c>
      <c r="AN292" s="15">
        <v>2</v>
      </c>
      <c r="AO292" s="15">
        <v>3</v>
      </c>
      <c r="AP292" s="15">
        <v>4</v>
      </c>
      <c r="AQ292" s="15">
        <v>1</v>
      </c>
      <c r="AR292" t="s">
        <v>1940</v>
      </c>
    </row>
    <row r="293" spans="1:44" x14ac:dyDescent="0.25">
      <c r="A293" s="15">
        <v>292</v>
      </c>
      <c r="B293" s="15" t="s">
        <v>396</v>
      </c>
      <c r="C293" s="16" t="s">
        <v>43</v>
      </c>
      <c r="D293" s="22" t="e">
        <f>VLOOKUP(AR:AR,球员!A:F,6,FALSE)</f>
        <v>#N/A</v>
      </c>
      <c r="E293" s="16" t="s">
        <v>397</v>
      </c>
      <c r="F293" s="16" t="s">
        <v>273</v>
      </c>
      <c r="G293" s="16" t="s">
        <v>57</v>
      </c>
      <c r="H293" s="15">
        <v>172</v>
      </c>
      <c r="I293" s="15">
        <v>68</v>
      </c>
      <c r="J293" s="15">
        <v>31</v>
      </c>
      <c r="K293" s="16" t="s">
        <v>47</v>
      </c>
      <c r="L293" s="21">
        <v>82</v>
      </c>
      <c r="M293" s="21">
        <v>28</v>
      </c>
      <c r="N293" s="21">
        <v>90</v>
      </c>
      <c r="O293" s="15">
        <v>78</v>
      </c>
      <c r="P293" s="15">
        <v>85</v>
      </c>
      <c r="Q293" s="15">
        <v>87</v>
      </c>
      <c r="R293" s="15">
        <v>85</v>
      </c>
      <c r="S293" s="15">
        <v>82</v>
      </c>
      <c r="T293" s="15">
        <v>78</v>
      </c>
      <c r="U293" s="15">
        <v>75</v>
      </c>
      <c r="V293" s="15">
        <v>60</v>
      </c>
      <c r="W293" s="15">
        <v>75</v>
      </c>
      <c r="X293" s="15">
        <v>75</v>
      </c>
      <c r="Y293" s="15">
        <v>88</v>
      </c>
      <c r="Z293" s="15">
        <v>89</v>
      </c>
      <c r="AA293" s="15">
        <v>81</v>
      </c>
      <c r="AB293" s="15">
        <v>60</v>
      </c>
      <c r="AC293" s="15">
        <v>62</v>
      </c>
      <c r="AD293" s="15">
        <v>85</v>
      </c>
      <c r="AE293" s="15">
        <v>76</v>
      </c>
      <c r="AF293" s="15">
        <v>47</v>
      </c>
      <c r="AG293" s="15">
        <v>49</v>
      </c>
      <c r="AH293" s="15">
        <v>53</v>
      </c>
      <c r="AI293" s="15">
        <v>40</v>
      </c>
      <c r="AJ293" s="15">
        <v>40</v>
      </c>
      <c r="AK293" s="15">
        <v>40</v>
      </c>
      <c r="AL293" s="15">
        <v>40</v>
      </c>
      <c r="AM293" s="15">
        <v>40</v>
      </c>
      <c r="AN293" s="15">
        <v>2</v>
      </c>
      <c r="AO293" s="15">
        <v>3</v>
      </c>
      <c r="AP293" s="15">
        <v>6</v>
      </c>
      <c r="AQ293" s="15">
        <v>3</v>
      </c>
      <c r="AR293" t="s">
        <v>1941</v>
      </c>
    </row>
    <row r="294" spans="1:44" x14ac:dyDescent="0.25">
      <c r="A294" s="19">
        <v>293</v>
      </c>
      <c r="B294" s="19" t="s">
        <v>315</v>
      </c>
      <c r="C294" s="20" t="s">
        <v>2049</v>
      </c>
      <c r="D294" s="22">
        <f>VLOOKUP(AR:AR,球员!A:F,6,FALSE)</f>
        <v>2</v>
      </c>
      <c r="E294" s="16" t="s">
        <v>304</v>
      </c>
      <c r="F294" s="16" t="s">
        <v>45</v>
      </c>
      <c r="G294" s="16" t="s">
        <v>99</v>
      </c>
      <c r="H294" s="15">
        <v>180</v>
      </c>
      <c r="I294" s="15">
        <v>75</v>
      </c>
      <c r="J294" s="15">
        <v>30</v>
      </c>
      <c r="K294" s="16" t="s">
        <v>47</v>
      </c>
      <c r="L294" s="21">
        <v>82</v>
      </c>
      <c r="M294" s="21">
        <v>29</v>
      </c>
      <c r="N294" s="21">
        <v>90</v>
      </c>
      <c r="O294" s="15">
        <v>76</v>
      </c>
      <c r="P294" s="15">
        <v>84</v>
      </c>
      <c r="Q294" s="15">
        <v>82</v>
      </c>
      <c r="R294" s="15">
        <v>78</v>
      </c>
      <c r="S294" s="15">
        <v>84</v>
      </c>
      <c r="T294" s="15">
        <v>82</v>
      </c>
      <c r="U294" s="15">
        <v>72</v>
      </c>
      <c r="V294" s="15">
        <v>69</v>
      </c>
      <c r="W294" s="15">
        <v>77</v>
      </c>
      <c r="X294" s="15">
        <v>78</v>
      </c>
      <c r="Y294" s="15">
        <v>76</v>
      </c>
      <c r="Z294" s="15">
        <v>77</v>
      </c>
      <c r="AA294" s="15">
        <v>83</v>
      </c>
      <c r="AB294" s="15">
        <v>72</v>
      </c>
      <c r="AC294" s="15">
        <v>70</v>
      </c>
      <c r="AD294" s="15">
        <v>78</v>
      </c>
      <c r="AE294" s="15">
        <v>82</v>
      </c>
      <c r="AF294" s="15">
        <v>70</v>
      </c>
      <c r="AG294" s="15">
        <v>74</v>
      </c>
      <c r="AH294" s="15">
        <v>70</v>
      </c>
      <c r="AI294" s="15">
        <v>40</v>
      </c>
      <c r="AJ294" s="15">
        <v>40</v>
      </c>
      <c r="AK294" s="15">
        <v>40</v>
      </c>
      <c r="AL294" s="15">
        <v>40</v>
      </c>
      <c r="AM294" s="15">
        <v>40</v>
      </c>
      <c r="AN294" s="15">
        <v>2</v>
      </c>
      <c r="AO294" s="15">
        <v>2</v>
      </c>
      <c r="AP294" s="15">
        <v>6</v>
      </c>
      <c r="AQ294" s="15">
        <v>1</v>
      </c>
      <c r="AR294" t="s">
        <v>2088</v>
      </c>
    </row>
    <row r="295" spans="1:44" x14ac:dyDescent="0.25">
      <c r="A295" s="19">
        <v>294</v>
      </c>
      <c r="B295" s="19" t="s">
        <v>398</v>
      </c>
      <c r="C295" s="20" t="s">
        <v>70</v>
      </c>
      <c r="D295" s="22">
        <f>VLOOKUP(AR:AR,球员!A:F,6,FALSE)</f>
        <v>2</v>
      </c>
      <c r="E295" s="16" t="s">
        <v>309</v>
      </c>
      <c r="F295" s="16" t="s">
        <v>51</v>
      </c>
      <c r="G295" s="16" t="s">
        <v>135</v>
      </c>
      <c r="H295" s="15">
        <v>188</v>
      </c>
      <c r="I295" s="15">
        <v>86</v>
      </c>
      <c r="J295" s="15">
        <v>29</v>
      </c>
      <c r="K295" s="16" t="s">
        <v>47</v>
      </c>
      <c r="L295" s="21">
        <v>82</v>
      </c>
      <c r="M295" s="21">
        <v>29</v>
      </c>
      <c r="N295" s="21">
        <v>89</v>
      </c>
      <c r="O295" s="15">
        <v>86</v>
      </c>
      <c r="P295" s="15">
        <v>78</v>
      </c>
      <c r="Q295" s="15">
        <v>65</v>
      </c>
      <c r="R295" s="15">
        <v>78</v>
      </c>
      <c r="S295" s="15">
        <v>72</v>
      </c>
      <c r="T295" s="15">
        <v>67</v>
      </c>
      <c r="U295" s="15">
        <v>85</v>
      </c>
      <c r="V295" s="15">
        <v>91</v>
      </c>
      <c r="W295" s="15">
        <v>63</v>
      </c>
      <c r="X295" s="15">
        <v>67</v>
      </c>
      <c r="Y295" s="15">
        <v>72</v>
      </c>
      <c r="Z295" s="15">
        <v>69</v>
      </c>
      <c r="AA295" s="15">
        <v>87</v>
      </c>
      <c r="AB295" s="15">
        <v>86</v>
      </c>
      <c r="AC295" s="15">
        <v>90</v>
      </c>
      <c r="AD295" s="15">
        <v>68</v>
      </c>
      <c r="AE295" s="15">
        <v>82</v>
      </c>
      <c r="AF295" s="15">
        <v>60</v>
      </c>
      <c r="AG295" s="15">
        <v>57</v>
      </c>
      <c r="AH295" s="15">
        <v>61</v>
      </c>
      <c r="AI295" s="15">
        <v>40</v>
      </c>
      <c r="AJ295" s="15">
        <v>40</v>
      </c>
      <c r="AK295" s="15">
        <v>40</v>
      </c>
      <c r="AL295" s="15">
        <v>40</v>
      </c>
      <c r="AM295" s="15">
        <v>40</v>
      </c>
      <c r="AN295" s="15">
        <v>3</v>
      </c>
      <c r="AO295" s="15">
        <v>3</v>
      </c>
      <c r="AP295" s="15">
        <v>7</v>
      </c>
      <c r="AQ295" s="15">
        <v>3</v>
      </c>
      <c r="AR295" t="s">
        <v>1942</v>
      </c>
    </row>
    <row r="296" spans="1:44" x14ac:dyDescent="0.25">
      <c r="A296" s="15">
        <v>295</v>
      </c>
      <c r="B296" s="15" t="s">
        <v>316</v>
      </c>
      <c r="C296" s="16" t="s">
        <v>2049</v>
      </c>
      <c r="D296" s="22" t="e">
        <f>VLOOKUP(AR:AR,球员!A:F,6,FALSE)</f>
        <v>#N/A</v>
      </c>
      <c r="E296" s="16" t="s">
        <v>215</v>
      </c>
      <c r="F296" s="16" t="s">
        <v>56</v>
      </c>
      <c r="G296" s="16" t="s">
        <v>135</v>
      </c>
      <c r="H296" s="15">
        <v>186</v>
      </c>
      <c r="I296" s="15">
        <v>80</v>
      </c>
      <c r="J296" s="15">
        <v>29</v>
      </c>
      <c r="K296" s="16" t="s">
        <v>53</v>
      </c>
      <c r="L296" s="21">
        <v>82</v>
      </c>
      <c r="M296" s="21">
        <v>29</v>
      </c>
      <c r="N296" s="21">
        <v>89</v>
      </c>
      <c r="O296" s="15">
        <v>81</v>
      </c>
      <c r="P296" s="15">
        <v>80</v>
      </c>
      <c r="Q296" s="15">
        <v>73</v>
      </c>
      <c r="R296" s="15">
        <v>81</v>
      </c>
      <c r="S296" s="15">
        <v>83</v>
      </c>
      <c r="T296" s="15">
        <v>84</v>
      </c>
      <c r="U296" s="15">
        <v>72</v>
      </c>
      <c r="V296" s="15">
        <v>73</v>
      </c>
      <c r="W296" s="15">
        <v>70</v>
      </c>
      <c r="X296" s="15">
        <v>74</v>
      </c>
      <c r="Y296" s="15">
        <v>71</v>
      </c>
      <c r="Z296" s="15">
        <v>70</v>
      </c>
      <c r="AA296" s="15">
        <v>84</v>
      </c>
      <c r="AB296" s="15">
        <v>75</v>
      </c>
      <c r="AC296" s="15">
        <v>84</v>
      </c>
      <c r="AD296" s="15">
        <v>65</v>
      </c>
      <c r="AE296" s="15">
        <v>80</v>
      </c>
      <c r="AF296" s="15">
        <v>85</v>
      </c>
      <c r="AG296" s="15">
        <v>84</v>
      </c>
      <c r="AH296" s="15">
        <v>88</v>
      </c>
      <c r="AI296" s="15">
        <v>40</v>
      </c>
      <c r="AJ296" s="15">
        <v>40</v>
      </c>
      <c r="AK296" s="15">
        <v>40</v>
      </c>
      <c r="AL296" s="15">
        <v>40</v>
      </c>
      <c r="AM296" s="15">
        <v>40</v>
      </c>
      <c r="AN296" s="15">
        <v>2</v>
      </c>
      <c r="AO296" s="15">
        <v>2</v>
      </c>
      <c r="AP296" s="15">
        <v>6</v>
      </c>
      <c r="AQ296" s="15">
        <v>1</v>
      </c>
      <c r="AR296" t="s">
        <v>2089</v>
      </c>
    </row>
    <row r="297" spans="1:44" x14ac:dyDescent="0.25">
      <c r="A297" s="19">
        <v>296</v>
      </c>
      <c r="B297" s="19" t="s">
        <v>526</v>
      </c>
      <c r="C297" s="20" t="s">
        <v>62</v>
      </c>
      <c r="D297" s="22">
        <f>VLOOKUP(AR:AR,球员!A:F,6,FALSE)</f>
        <v>2</v>
      </c>
      <c r="E297" s="16" t="s">
        <v>249</v>
      </c>
      <c r="F297" s="16" t="s">
        <v>51</v>
      </c>
      <c r="G297" s="16" t="s">
        <v>135</v>
      </c>
      <c r="H297" s="15">
        <v>185</v>
      </c>
      <c r="I297" s="15">
        <v>83</v>
      </c>
      <c r="J297" s="15">
        <v>30</v>
      </c>
      <c r="K297" s="16" t="s">
        <v>47</v>
      </c>
      <c r="L297" s="21">
        <v>82</v>
      </c>
      <c r="M297" s="21">
        <v>29</v>
      </c>
      <c r="N297" s="21">
        <v>87</v>
      </c>
      <c r="O297" s="15">
        <v>46</v>
      </c>
      <c r="P297" s="15">
        <v>62</v>
      </c>
      <c r="Q297" s="15">
        <v>64</v>
      </c>
      <c r="R297" s="15">
        <v>46</v>
      </c>
      <c r="S297" s="15">
        <v>71</v>
      </c>
      <c r="T297" s="15">
        <v>70</v>
      </c>
      <c r="U297" s="15">
        <v>46</v>
      </c>
      <c r="V297" s="15">
        <v>60</v>
      </c>
      <c r="W297" s="15">
        <v>55</v>
      </c>
      <c r="X297" s="15">
        <v>46</v>
      </c>
      <c r="Y297" s="15">
        <v>68</v>
      </c>
      <c r="Z297" s="15">
        <v>71</v>
      </c>
      <c r="AA297" s="15">
        <v>84</v>
      </c>
      <c r="AB297" s="15">
        <v>81</v>
      </c>
      <c r="AC297" s="15">
        <v>77</v>
      </c>
      <c r="AD297" s="15">
        <v>64</v>
      </c>
      <c r="AE297" s="15">
        <v>70</v>
      </c>
      <c r="AF297" s="15">
        <v>74</v>
      </c>
      <c r="AG297" s="15">
        <v>49</v>
      </c>
      <c r="AH297" s="15">
        <v>53</v>
      </c>
      <c r="AI297" s="15">
        <v>89</v>
      </c>
      <c r="AJ297" s="15">
        <v>90</v>
      </c>
      <c r="AK297" s="15">
        <v>85</v>
      </c>
      <c r="AL297" s="15">
        <v>87</v>
      </c>
      <c r="AM297" s="15">
        <v>89</v>
      </c>
      <c r="AN297" s="15">
        <v>2</v>
      </c>
      <c r="AO297" s="15">
        <v>2</v>
      </c>
      <c r="AP297" s="15">
        <v>6</v>
      </c>
      <c r="AQ297" s="15">
        <v>3</v>
      </c>
      <c r="AR297" t="s">
        <v>1943</v>
      </c>
    </row>
    <row r="298" spans="1:44" x14ac:dyDescent="0.25">
      <c r="A298" s="19">
        <v>297</v>
      </c>
      <c r="B298" s="19" t="s">
        <v>647</v>
      </c>
      <c r="C298" s="34" t="s">
        <v>89</v>
      </c>
      <c r="D298" s="22">
        <f>VLOOKUP(AR:AR,球员!A:F,6,FALSE)</f>
        <v>2</v>
      </c>
      <c r="E298" s="16" t="s">
        <v>277</v>
      </c>
      <c r="F298" s="16" t="s">
        <v>278</v>
      </c>
      <c r="G298" s="16" t="s">
        <v>135</v>
      </c>
      <c r="H298" s="15">
        <v>180</v>
      </c>
      <c r="I298" s="15">
        <v>72</v>
      </c>
      <c r="J298" s="15">
        <v>29</v>
      </c>
      <c r="K298" s="16" t="s">
        <v>53</v>
      </c>
      <c r="L298" s="21">
        <v>82</v>
      </c>
      <c r="M298" s="21">
        <v>29</v>
      </c>
      <c r="N298" s="21">
        <v>88</v>
      </c>
      <c r="O298" s="15">
        <v>69</v>
      </c>
      <c r="P298" s="15">
        <v>81</v>
      </c>
      <c r="Q298" s="15">
        <v>74</v>
      </c>
      <c r="R298" s="15">
        <v>76</v>
      </c>
      <c r="S298" s="15">
        <v>83</v>
      </c>
      <c r="T298" s="15">
        <v>79</v>
      </c>
      <c r="U298" s="15">
        <v>68</v>
      </c>
      <c r="V298" s="15">
        <v>77</v>
      </c>
      <c r="W298" s="15">
        <v>71</v>
      </c>
      <c r="X298" s="15">
        <v>82</v>
      </c>
      <c r="Y298" s="15">
        <v>69</v>
      </c>
      <c r="Z298" s="15">
        <v>67</v>
      </c>
      <c r="AA298" s="15">
        <v>76</v>
      </c>
      <c r="AB298" s="15">
        <v>80</v>
      </c>
      <c r="AC298" s="15">
        <v>76</v>
      </c>
      <c r="AD298" s="15">
        <v>73</v>
      </c>
      <c r="AE298" s="15">
        <v>84</v>
      </c>
      <c r="AF298" s="15">
        <v>87</v>
      </c>
      <c r="AG298" s="15">
        <v>85</v>
      </c>
      <c r="AH298" s="15">
        <v>85</v>
      </c>
      <c r="AI298" s="15">
        <v>40</v>
      </c>
      <c r="AJ298" s="15">
        <v>40</v>
      </c>
      <c r="AK298" s="15">
        <v>40</v>
      </c>
      <c r="AL298" s="15">
        <v>40</v>
      </c>
      <c r="AM298" s="15">
        <v>40</v>
      </c>
      <c r="AN298" s="15">
        <v>2</v>
      </c>
      <c r="AO298" s="15">
        <v>2</v>
      </c>
      <c r="AP298" s="15">
        <v>7</v>
      </c>
      <c r="AQ298" s="15">
        <v>2</v>
      </c>
      <c r="AR298" t="s">
        <v>1944</v>
      </c>
    </row>
    <row r="299" spans="1:44" x14ac:dyDescent="0.25">
      <c r="A299" s="15">
        <v>298</v>
      </c>
      <c r="B299" s="15" t="s">
        <v>201</v>
      </c>
      <c r="C299" s="16" t="s">
        <v>202</v>
      </c>
      <c r="D299" s="22" t="e">
        <f>VLOOKUP(AR:AR,球员!A:F,6,FALSE)</f>
        <v>#N/A</v>
      </c>
      <c r="E299" s="16" t="s">
        <v>160</v>
      </c>
      <c r="F299" s="16" t="s">
        <v>45</v>
      </c>
      <c r="G299" s="16" t="s">
        <v>203</v>
      </c>
      <c r="H299" s="15">
        <v>177</v>
      </c>
      <c r="I299" s="15">
        <v>76</v>
      </c>
      <c r="J299" s="15">
        <v>30</v>
      </c>
      <c r="K299" s="16" t="s">
        <v>47</v>
      </c>
      <c r="L299" s="21">
        <v>82</v>
      </c>
      <c r="M299" s="21">
        <v>29</v>
      </c>
      <c r="N299" s="21">
        <v>89</v>
      </c>
      <c r="O299" s="15">
        <v>81</v>
      </c>
      <c r="P299" s="15">
        <v>84</v>
      </c>
      <c r="Q299" s="15">
        <v>82</v>
      </c>
      <c r="R299" s="15">
        <v>85</v>
      </c>
      <c r="S299" s="15">
        <v>80</v>
      </c>
      <c r="T299" s="15">
        <v>78</v>
      </c>
      <c r="U299" s="15">
        <v>74</v>
      </c>
      <c r="V299" s="15">
        <v>63</v>
      </c>
      <c r="W299" s="15">
        <v>70</v>
      </c>
      <c r="X299" s="15">
        <v>81</v>
      </c>
      <c r="Y299" s="15">
        <v>80</v>
      </c>
      <c r="Z299" s="15">
        <v>86</v>
      </c>
      <c r="AA299" s="15">
        <v>85</v>
      </c>
      <c r="AB299" s="15">
        <v>70</v>
      </c>
      <c r="AC299" s="15">
        <v>66</v>
      </c>
      <c r="AD299" s="15">
        <v>85</v>
      </c>
      <c r="AE299" s="15">
        <v>80</v>
      </c>
      <c r="AF299" s="15">
        <v>64</v>
      </c>
      <c r="AG299" s="15">
        <v>60</v>
      </c>
      <c r="AH299" s="15">
        <v>70</v>
      </c>
      <c r="AI299" s="15">
        <v>40</v>
      </c>
      <c r="AJ299" s="15">
        <v>40</v>
      </c>
      <c r="AK299" s="15">
        <v>40</v>
      </c>
      <c r="AL299" s="15">
        <v>40</v>
      </c>
      <c r="AM299" s="15">
        <v>40</v>
      </c>
      <c r="AN299" s="15">
        <v>3</v>
      </c>
      <c r="AO299" s="15">
        <v>3</v>
      </c>
      <c r="AP299" s="15">
        <v>5</v>
      </c>
      <c r="AQ299" s="15">
        <v>2</v>
      </c>
      <c r="AR299" t="s">
        <v>1945</v>
      </c>
    </row>
    <row r="300" spans="1:44" x14ac:dyDescent="0.25">
      <c r="A300" s="15">
        <v>299</v>
      </c>
      <c r="B300" s="15" t="s">
        <v>320</v>
      </c>
      <c r="C300" s="16" t="s">
        <v>2049</v>
      </c>
      <c r="D300" s="22" t="e">
        <f>VLOOKUP(AR:AR,球员!A:F,6,FALSE)</f>
        <v>#N/A</v>
      </c>
      <c r="E300" s="16" t="s">
        <v>44</v>
      </c>
      <c r="F300" s="16" t="s">
        <v>45</v>
      </c>
      <c r="G300" s="16" t="s">
        <v>68</v>
      </c>
      <c r="H300" s="15">
        <v>189</v>
      </c>
      <c r="I300" s="15">
        <v>90</v>
      </c>
      <c r="J300" s="15">
        <v>32</v>
      </c>
      <c r="K300" s="16" t="s">
        <v>47</v>
      </c>
      <c r="L300" s="21">
        <v>82</v>
      </c>
      <c r="M300" s="21">
        <v>27</v>
      </c>
      <c r="N300" s="21">
        <v>88</v>
      </c>
      <c r="O300" s="15">
        <v>76</v>
      </c>
      <c r="P300" s="15">
        <v>80</v>
      </c>
      <c r="Q300" s="15">
        <v>79</v>
      </c>
      <c r="R300" s="15">
        <v>75</v>
      </c>
      <c r="S300" s="15">
        <v>84</v>
      </c>
      <c r="T300" s="15">
        <v>82</v>
      </c>
      <c r="U300" s="15">
        <v>76</v>
      </c>
      <c r="V300" s="15">
        <v>78</v>
      </c>
      <c r="W300" s="15">
        <v>68</v>
      </c>
      <c r="X300" s="15">
        <v>73</v>
      </c>
      <c r="Y300" s="15">
        <v>77</v>
      </c>
      <c r="Z300" s="15">
        <v>73</v>
      </c>
      <c r="AA300" s="15">
        <v>83</v>
      </c>
      <c r="AB300" s="15">
        <v>77</v>
      </c>
      <c r="AC300" s="15">
        <v>86</v>
      </c>
      <c r="AD300" s="15">
        <v>72</v>
      </c>
      <c r="AE300" s="15">
        <v>79</v>
      </c>
      <c r="AF300" s="15">
        <v>77</v>
      </c>
      <c r="AG300" s="15">
        <v>80</v>
      </c>
      <c r="AH300" s="15">
        <v>79</v>
      </c>
      <c r="AI300" s="15">
        <v>40</v>
      </c>
      <c r="AJ300" s="15">
        <v>40</v>
      </c>
      <c r="AK300" s="15">
        <v>40</v>
      </c>
      <c r="AL300" s="15">
        <v>40</v>
      </c>
      <c r="AM300" s="15">
        <v>40</v>
      </c>
      <c r="AN300" s="15">
        <v>3</v>
      </c>
      <c r="AO300" s="15">
        <v>3</v>
      </c>
      <c r="AP300" s="15">
        <v>4</v>
      </c>
      <c r="AQ300" s="15">
        <v>1</v>
      </c>
      <c r="AR300" t="s">
        <v>2090</v>
      </c>
    </row>
    <row r="301" spans="1:44" x14ac:dyDescent="0.25">
      <c r="A301" s="15">
        <v>300</v>
      </c>
      <c r="B301" s="15" t="s">
        <v>534</v>
      </c>
      <c r="C301" s="16" t="s">
        <v>2049</v>
      </c>
      <c r="D301" s="22" t="e">
        <f>VLOOKUP(AR:AR,球员!A:F,6,FALSE)</f>
        <v>#N/A</v>
      </c>
      <c r="E301" s="16" t="s">
        <v>55</v>
      </c>
      <c r="F301" s="16" t="s">
        <v>56</v>
      </c>
      <c r="G301" s="16" t="s">
        <v>65</v>
      </c>
      <c r="H301" s="15">
        <v>182</v>
      </c>
      <c r="I301" s="15">
        <v>73</v>
      </c>
      <c r="J301" s="15">
        <v>30</v>
      </c>
      <c r="K301" s="16" t="s">
        <v>47</v>
      </c>
      <c r="L301" s="21">
        <v>82</v>
      </c>
      <c r="M301" s="21">
        <v>29</v>
      </c>
      <c r="N301" s="21">
        <v>88</v>
      </c>
      <c r="O301" s="15">
        <v>75</v>
      </c>
      <c r="P301" s="15">
        <v>83</v>
      </c>
      <c r="Q301" s="15">
        <v>78</v>
      </c>
      <c r="R301" s="15">
        <v>82</v>
      </c>
      <c r="S301" s="15">
        <v>83</v>
      </c>
      <c r="T301" s="15">
        <v>79</v>
      </c>
      <c r="U301" s="15">
        <v>70</v>
      </c>
      <c r="V301" s="15">
        <v>62</v>
      </c>
      <c r="W301" s="15">
        <v>68</v>
      </c>
      <c r="X301" s="15">
        <v>79</v>
      </c>
      <c r="Y301" s="15">
        <v>69</v>
      </c>
      <c r="Z301" s="15">
        <v>75</v>
      </c>
      <c r="AA301" s="15">
        <v>74</v>
      </c>
      <c r="AB301" s="15">
        <v>68</v>
      </c>
      <c r="AC301" s="15">
        <v>68</v>
      </c>
      <c r="AD301" s="15">
        <v>76</v>
      </c>
      <c r="AE301" s="15">
        <v>85</v>
      </c>
      <c r="AF301" s="15">
        <v>80</v>
      </c>
      <c r="AG301" s="15">
        <v>81</v>
      </c>
      <c r="AH301" s="15">
        <v>87</v>
      </c>
      <c r="AI301" s="15">
        <v>40</v>
      </c>
      <c r="AJ301" s="15">
        <v>40</v>
      </c>
      <c r="AK301" s="15">
        <v>40</v>
      </c>
      <c r="AL301" s="15">
        <v>40</v>
      </c>
      <c r="AM301" s="15">
        <v>40</v>
      </c>
      <c r="AN301" s="15">
        <v>2</v>
      </c>
      <c r="AO301" s="15">
        <v>3</v>
      </c>
      <c r="AP301" s="15">
        <v>6</v>
      </c>
      <c r="AQ301" s="15">
        <v>2</v>
      </c>
      <c r="AR301" t="s">
        <v>2091</v>
      </c>
    </row>
    <row r="302" spans="1:44" x14ac:dyDescent="0.25">
      <c r="A302" s="19">
        <v>301</v>
      </c>
      <c r="B302" s="19" t="s">
        <v>535</v>
      </c>
      <c r="C302" s="20" t="s">
        <v>62</v>
      </c>
      <c r="D302" s="22">
        <f>VLOOKUP(AR:AR,球员!A:F,6,FALSE)</f>
        <v>2</v>
      </c>
      <c r="E302" s="16" t="s">
        <v>79</v>
      </c>
      <c r="F302" s="16" t="s">
        <v>51</v>
      </c>
      <c r="G302" s="16" t="s">
        <v>65</v>
      </c>
      <c r="H302" s="15">
        <v>191</v>
      </c>
      <c r="I302" s="15">
        <v>88</v>
      </c>
      <c r="J302" s="15">
        <v>32</v>
      </c>
      <c r="K302" s="16" t="s">
        <v>53</v>
      </c>
      <c r="L302" s="21">
        <v>82</v>
      </c>
      <c r="M302" s="21">
        <v>27</v>
      </c>
      <c r="N302" s="21">
        <v>87</v>
      </c>
      <c r="O302" s="15">
        <v>40</v>
      </c>
      <c r="P302" s="15">
        <v>55</v>
      </c>
      <c r="Q302" s="15">
        <v>45</v>
      </c>
      <c r="R302" s="15">
        <v>46</v>
      </c>
      <c r="S302" s="15">
        <v>60</v>
      </c>
      <c r="T302" s="15">
        <v>58</v>
      </c>
      <c r="U302" s="15">
        <v>40</v>
      </c>
      <c r="V302" s="15">
        <v>70</v>
      </c>
      <c r="W302" s="15">
        <v>55</v>
      </c>
      <c r="X302" s="15">
        <v>59</v>
      </c>
      <c r="Y302" s="15">
        <v>58</v>
      </c>
      <c r="Z302" s="15">
        <v>56</v>
      </c>
      <c r="AA302" s="15">
        <v>81</v>
      </c>
      <c r="AB302" s="15">
        <v>76</v>
      </c>
      <c r="AC302" s="15">
        <v>86</v>
      </c>
      <c r="AD302" s="15">
        <v>56</v>
      </c>
      <c r="AE302" s="15">
        <v>66</v>
      </c>
      <c r="AF302" s="15">
        <v>50</v>
      </c>
      <c r="AG302" s="15">
        <v>52</v>
      </c>
      <c r="AH302" s="15">
        <v>51</v>
      </c>
      <c r="AI302" s="15">
        <v>90</v>
      </c>
      <c r="AJ302" s="15">
        <v>87</v>
      </c>
      <c r="AK302" s="15">
        <v>85</v>
      </c>
      <c r="AL302" s="15">
        <v>89</v>
      </c>
      <c r="AM302" s="15">
        <v>88</v>
      </c>
      <c r="AN302" s="15">
        <v>1</v>
      </c>
      <c r="AO302" s="15">
        <v>1</v>
      </c>
      <c r="AP302" s="15">
        <v>6</v>
      </c>
      <c r="AQ302" s="15">
        <v>2</v>
      </c>
      <c r="AR302" t="s">
        <v>1946</v>
      </c>
    </row>
    <row r="303" spans="1:44" x14ac:dyDescent="0.25">
      <c r="A303" s="15">
        <v>302</v>
      </c>
      <c r="B303" s="15" t="s">
        <v>407</v>
      </c>
      <c r="C303" s="16" t="s">
        <v>82</v>
      </c>
      <c r="D303" s="22" t="e">
        <f>VLOOKUP(AR:AR,球员!A:F,6,FALSE)</f>
        <v>#N/A</v>
      </c>
      <c r="E303" s="16" t="s">
        <v>593</v>
      </c>
      <c r="F303" s="16" t="s">
        <v>324</v>
      </c>
      <c r="G303" s="16" t="s">
        <v>80</v>
      </c>
      <c r="H303" s="15">
        <v>171</v>
      </c>
      <c r="I303" s="15">
        <v>68</v>
      </c>
      <c r="J303" s="15">
        <v>29</v>
      </c>
      <c r="K303" s="16" t="s">
        <v>47</v>
      </c>
      <c r="L303" s="21">
        <v>82</v>
      </c>
      <c r="M303" s="21">
        <v>29</v>
      </c>
      <c r="N303" s="21">
        <v>89</v>
      </c>
      <c r="O303" s="15">
        <v>83</v>
      </c>
      <c r="P303" s="15">
        <v>85</v>
      </c>
      <c r="Q303" s="15">
        <v>85</v>
      </c>
      <c r="R303" s="15">
        <v>86</v>
      </c>
      <c r="S303" s="15">
        <v>79</v>
      </c>
      <c r="T303" s="15">
        <v>78</v>
      </c>
      <c r="U303" s="15">
        <v>76</v>
      </c>
      <c r="V303" s="15">
        <v>63</v>
      </c>
      <c r="W303" s="15">
        <v>77</v>
      </c>
      <c r="X303" s="15">
        <v>80</v>
      </c>
      <c r="Y303" s="15">
        <v>80</v>
      </c>
      <c r="Z303" s="15">
        <v>85</v>
      </c>
      <c r="AA303" s="15">
        <v>75</v>
      </c>
      <c r="AB303" s="15">
        <v>63</v>
      </c>
      <c r="AC303" s="15">
        <v>60</v>
      </c>
      <c r="AD303" s="15">
        <v>86</v>
      </c>
      <c r="AE303" s="15">
        <v>79</v>
      </c>
      <c r="AF303" s="15">
        <v>53</v>
      </c>
      <c r="AG303" s="15">
        <v>51</v>
      </c>
      <c r="AH303" s="15">
        <v>55</v>
      </c>
      <c r="AI303" s="15">
        <v>40</v>
      </c>
      <c r="AJ303" s="15">
        <v>40</v>
      </c>
      <c r="AK303" s="15">
        <v>40</v>
      </c>
      <c r="AL303" s="15">
        <v>40</v>
      </c>
      <c r="AM303" s="15">
        <v>40</v>
      </c>
      <c r="AN303" s="15">
        <v>2</v>
      </c>
      <c r="AO303" s="15">
        <v>3</v>
      </c>
      <c r="AP303" s="15">
        <v>5</v>
      </c>
      <c r="AQ303" s="15">
        <v>3</v>
      </c>
      <c r="AR303" t="s">
        <v>1947</v>
      </c>
    </row>
    <row r="304" spans="1:44" x14ac:dyDescent="0.25">
      <c r="A304" s="15">
        <v>303</v>
      </c>
      <c r="B304" s="15" t="s">
        <v>321</v>
      </c>
      <c r="C304" s="16" t="s">
        <v>82</v>
      </c>
      <c r="D304" s="22" t="e">
        <f>VLOOKUP(AR:AR,球员!A:F,6,FALSE)</f>
        <v>#N/A</v>
      </c>
      <c r="E304" s="16" t="s">
        <v>227</v>
      </c>
      <c r="F304" s="16" t="s">
        <v>153</v>
      </c>
      <c r="G304" s="16" t="s">
        <v>57</v>
      </c>
      <c r="H304" s="15">
        <v>179</v>
      </c>
      <c r="I304" s="15">
        <v>66</v>
      </c>
      <c r="J304" s="15">
        <v>28</v>
      </c>
      <c r="K304" s="16" t="s">
        <v>47</v>
      </c>
      <c r="L304" s="21">
        <v>82</v>
      </c>
      <c r="M304" s="21">
        <v>29</v>
      </c>
      <c r="N304" s="21">
        <v>90</v>
      </c>
      <c r="O304" s="15">
        <v>82</v>
      </c>
      <c r="P304" s="15">
        <v>85</v>
      </c>
      <c r="Q304" s="15">
        <v>83</v>
      </c>
      <c r="R304" s="15">
        <v>80</v>
      </c>
      <c r="S304" s="15">
        <v>83</v>
      </c>
      <c r="T304" s="15">
        <v>81</v>
      </c>
      <c r="U304" s="15">
        <v>77</v>
      </c>
      <c r="V304" s="15">
        <v>60</v>
      </c>
      <c r="W304" s="15">
        <v>77</v>
      </c>
      <c r="X304" s="15">
        <v>80</v>
      </c>
      <c r="Y304" s="15">
        <v>76</v>
      </c>
      <c r="Z304" s="15">
        <v>78</v>
      </c>
      <c r="AA304" s="15">
        <v>80</v>
      </c>
      <c r="AB304" s="15">
        <v>64</v>
      </c>
      <c r="AC304" s="15">
        <v>62</v>
      </c>
      <c r="AD304" s="15">
        <v>85</v>
      </c>
      <c r="AE304" s="15">
        <v>82</v>
      </c>
      <c r="AF304" s="15">
        <v>58</v>
      </c>
      <c r="AG304" s="15">
        <v>64</v>
      </c>
      <c r="AH304" s="15">
        <v>55</v>
      </c>
      <c r="AI304" s="15">
        <v>40</v>
      </c>
      <c r="AJ304" s="15">
        <v>40</v>
      </c>
      <c r="AK304" s="15">
        <v>40</v>
      </c>
      <c r="AL304" s="15">
        <v>40</v>
      </c>
      <c r="AM304" s="15">
        <v>40</v>
      </c>
      <c r="AN304" s="15">
        <v>2</v>
      </c>
      <c r="AO304" s="15">
        <v>3</v>
      </c>
      <c r="AP304" s="15">
        <v>7</v>
      </c>
      <c r="AQ304" s="15">
        <v>2</v>
      </c>
      <c r="AR304" t="s">
        <v>1985</v>
      </c>
    </row>
    <row r="305" spans="1:44" x14ac:dyDescent="0.25">
      <c r="A305" s="15">
        <v>304</v>
      </c>
      <c r="B305" s="15" t="s">
        <v>543</v>
      </c>
      <c r="C305" s="16" t="s">
        <v>202</v>
      </c>
      <c r="D305" s="22" t="e">
        <f>VLOOKUP(AR:AR,球员!A:F,6,FALSE)</f>
        <v>#N/A</v>
      </c>
      <c r="E305" s="16" t="s">
        <v>302</v>
      </c>
      <c r="F305" s="16" t="s">
        <v>225</v>
      </c>
      <c r="G305" s="16" t="s">
        <v>46</v>
      </c>
      <c r="H305" s="15">
        <v>179</v>
      </c>
      <c r="I305" s="15">
        <v>72</v>
      </c>
      <c r="J305" s="15">
        <v>30</v>
      </c>
      <c r="K305" s="16" t="s">
        <v>47</v>
      </c>
      <c r="L305" s="21">
        <v>82</v>
      </c>
      <c r="M305" s="21">
        <v>29</v>
      </c>
      <c r="N305" s="21">
        <v>88</v>
      </c>
      <c r="O305" s="15">
        <v>77</v>
      </c>
      <c r="P305" s="15">
        <v>85</v>
      </c>
      <c r="Q305" s="15">
        <v>84</v>
      </c>
      <c r="R305" s="15">
        <v>83</v>
      </c>
      <c r="S305" s="15">
        <v>87</v>
      </c>
      <c r="T305" s="15">
        <v>86</v>
      </c>
      <c r="U305" s="15">
        <v>75</v>
      </c>
      <c r="V305" s="15">
        <v>60</v>
      </c>
      <c r="W305" s="15">
        <v>81</v>
      </c>
      <c r="X305" s="15">
        <v>85</v>
      </c>
      <c r="Y305" s="15">
        <v>75</v>
      </c>
      <c r="Z305" s="15">
        <v>75</v>
      </c>
      <c r="AA305" s="15">
        <v>80</v>
      </c>
      <c r="AB305" s="15">
        <v>70</v>
      </c>
      <c r="AC305" s="15">
        <v>70</v>
      </c>
      <c r="AD305" s="15">
        <v>84</v>
      </c>
      <c r="AE305" s="15">
        <v>84</v>
      </c>
      <c r="AF305" s="15">
        <v>75</v>
      </c>
      <c r="AG305" s="15">
        <v>62</v>
      </c>
      <c r="AH305" s="15">
        <v>67</v>
      </c>
      <c r="AI305" s="15">
        <v>40</v>
      </c>
      <c r="AJ305" s="15">
        <v>40</v>
      </c>
      <c r="AK305" s="15">
        <v>40</v>
      </c>
      <c r="AL305" s="15">
        <v>40</v>
      </c>
      <c r="AM305" s="15">
        <v>40</v>
      </c>
      <c r="AN305" s="15">
        <v>2</v>
      </c>
      <c r="AO305" s="15">
        <v>2</v>
      </c>
      <c r="AP305" s="15">
        <v>7</v>
      </c>
      <c r="AQ305" s="15">
        <v>3</v>
      </c>
      <c r="AR305" t="s">
        <v>1948</v>
      </c>
    </row>
    <row r="306" spans="1:44" x14ac:dyDescent="0.25">
      <c r="A306" s="15">
        <v>305</v>
      </c>
      <c r="B306" s="15" t="s">
        <v>414</v>
      </c>
      <c r="C306" s="16" t="s">
        <v>62</v>
      </c>
      <c r="D306" s="22" t="e">
        <f>VLOOKUP(AR:AR,球员!A:F,6,FALSE)</f>
        <v>#N/A</v>
      </c>
      <c r="E306" s="16" t="s">
        <v>194</v>
      </c>
      <c r="F306" s="16" t="s">
        <v>56</v>
      </c>
      <c r="G306" s="16" t="s">
        <v>80</v>
      </c>
      <c r="H306" s="15">
        <v>186</v>
      </c>
      <c r="I306" s="15">
        <v>78</v>
      </c>
      <c r="J306" s="15">
        <v>28</v>
      </c>
      <c r="K306" s="16" t="s">
        <v>53</v>
      </c>
      <c r="L306" s="21">
        <v>82</v>
      </c>
      <c r="M306" s="21">
        <v>29</v>
      </c>
      <c r="N306" s="21">
        <v>88</v>
      </c>
      <c r="O306" s="15">
        <v>52</v>
      </c>
      <c r="P306" s="15">
        <v>63</v>
      </c>
      <c r="Q306" s="15">
        <v>58</v>
      </c>
      <c r="R306" s="15">
        <v>54</v>
      </c>
      <c r="S306" s="15">
        <v>65</v>
      </c>
      <c r="T306" s="15">
        <v>70</v>
      </c>
      <c r="U306" s="15">
        <v>47</v>
      </c>
      <c r="V306" s="15">
        <v>62</v>
      </c>
      <c r="W306" s="15">
        <v>55</v>
      </c>
      <c r="X306" s="15">
        <v>56</v>
      </c>
      <c r="Y306" s="15">
        <v>70</v>
      </c>
      <c r="Z306" s="15">
        <v>72</v>
      </c>
      <c r="AA306" s="15">
        <v>80</v>
      </c>
      <c r="AB306" s="15">
        <v>85</v>
      </c>
      <c r="AC306" s="15">
        <v>84</v>
      </c>
      <c r="AD306" s="15">
        <v>66</v>
      </c>
      <c r="AE306" s="15">
        <v>78</v>
      </c>
      <c r="AF306" s="15">
        <v>70</v>
      </c>
      <c r="AG306" s="15">
        <v>58</v>
      </c>
      <c r="AH306" s="15">
        <v>61</v>
      </c>
      <c r="AI306" s="15">
        <v>89</v>
      </c>
      <c r="AJ306" s="15">
        <v>87</v>
      </c>
      <c r="AK306" s="15">
        <v>87</v>
      </c>
      <c r="AL306" s="15">
        <v>89</v>
      </c>
      <c r="AM306" s="15">
        <v>88</v>
      </c>
      <c r="AN306" s="15">
        <v>2</v>
      </c>
      <c r="AO306" s="15">
        <v>2</v>
      </c>
      <c r="AP306" s="15">
        <v>6</v>
      </c>
      <c r="AQ306" s="15">
        <v>3</v>
      </c>
      <c r="AR306" t="s">
        <v>1949</v>
      </c>
    </row>
    <row r="307" spans="1:44" x14ac:dyDescent="0.25">
      <c r="A307" s="19">
        <v>306</v>
      </c>
      <c r="B307" s="19" t="s">
        <v>416</v>
      </c>
      <c r="C307" s="20" t="s">
        <v>122</v>
      </c>
      <c r="D307" s="22">
        <f>VLOOKUP(AR:AR,球员!A:F,6,FALSE)</f>
        <v>2</v>
      </c>
      <c r="E307" s="16" t="s">
        <v>337</v>
      </c>
      <c r="F307" s="16" t="s">
        <v>51</v>
      </c>
      <c r="G307" s="16" t="s">
        <v>65</v>
      </c>
      <c r="H307" s="15">
        <v>179</v>
      </c>
      <c r="I307" s="15">
        <v>76</v>
      </c>
      <c r="J307" s="15">
        <v>29</v>
      </c>
      <c r="K307" s="16" t="s">
        <v>47</v>
      </c>
      <c r="L307" s="21">
        <v>82</v>
      </c>
      <c r="M307" s="21">
        <v>29</v>
      </c>
      <c r="N307" s="21">
        <v>90</v>
      </c>
      <c r="O307" s="15">
        <v>79</v>
      </c>
      <c r="P307" s="15">
        <v>83</v>
      </c>
      <c r="Q307" s="15">
        <v>77</v>
      </c>
      <c r="R307" s="15">
        <v>78</v>
      </c>
      <c r="S307" s="15">
        <v>86</v>
      </c>
      <c r="T307" s="15">
        <v>84</v>
      </c>
      <c r="U307" s="15">
        <v>69</v>
      </c>
      <c r="V307" s="15">
        <v>61</v>
      </c>
      <c r="W307" s="15">
        <v>77</v>
      </c>
      <c r="X307" s="15">
        <v>78</v>
      </c>
      <c r="Y307" s="15">
        <v>59</v>
      </c>
      <c r="Z307" s="15">
        <v>67</v>
      </c>
      <c r="AA307" s="15">
        <v>70</v>
      </c>
      <c r="AB307" s="15">
        <v>62</v>
      </c>
      <c r="AC307" s="15">
        <v>69</v>
      </c>
      <c r="AD307" s="15">
        <v>75</v>
      </c>
      <c r="AE307" s="15">
        <v>79</v>
      </c>
      <c r="AF307" s="15">
        <v>78</v>
      </c>
      <c r="AG307" s="15">
        <v>83</v>
      </c>
      <c r="AH307" s="15">
        <v>75</v>
      </c>
      <c r="AI307" s="15">
        <v>40</v>
      </c>
      <c r="AJ307" s="15">
        <v>40</v>
      </c>
      <c r="AK307" s="15">
        <v>40</v>
      </c>
      <c r="AL307" s="15">
        <v>40</v>
      </c>
      <c r="AM307" s="15">
        <v>40</v>
      </c>
      <c r="AN307" s="15">
        <v>3</v>
      </c>
      <c r="AO307" s="15">
        <v>3</v>
      </c>
      <c r="AP307" s="15">
        <v>5</v>
      </c>
      <c r="AQ307" s="15">
        <v>1</v>
      </c>
      <c r="AR307" t="s">
        <v>1950</v>
      </c>
    </row>
    <row r="308" spans="1:44" x14ac:dyDescent="0.25">
      <c r="A308" s="19">
        <v>307</v>
      </c>
      <c r="B308" s="19" t="s">
        <v>418</v>
      </c>
      <c r="C308" s="20" t="s">
        <v>89</v>
      </c>
      <c r="D308" s="22">
        <f>VLOOKUP(AR:AR,球员!A:F,6,FALSE)</f>
        <v>2</v>
      </c>
      <c r="E308" s="16" t="s">
        <v>59</v>
      </c>
      <c r="F308" s="16" t="s">
        <v>51</v>
      </c>
      <c r="G308" s="16" t="s">
        <v>65</v>
      </c>
      <c r="H308" s="15">
        <v>180</v>
      </c>
      <c r="I308" s="15">
        <v>76</v>
      </c>
      <c r="J308" s="15">
        <v>29</v>
      </c>
      <c r="K308" s="16" t="s">
        <v>47</v>
      </c>
      <c r="L308" s="21">
        <v>82</v>
      </c>
      <c r="M308" s="21">
        <v>29</v>
      </c>
      <c r="N308" s="21">
        <v>88</v>
      </c>
      <c r="O308" s="15">
        <v>61</v>
      </c>
      <c r="P308" s="15">
        <v>79</v>
      </c>
      <c r="Q308" s="15">
        <v>76</v>
      </c>
      <c r="R308" s="15">
        <v>71</v>
      </c>
      <c r="S308" s="15">
        <v>75</v>
      </c>
      <c r="T308" s="15">
        <v>77</v>
      </c>
      <c r="U308" s="15">
        <v>59</v>
      </c>
      <c r="V308" s="15">
        <v>76</v>
      </c>
      <c r="W308" s="15">
        <v>56</v>
      </c>
      <c r="X308" s="15">
        <v>68</v>
      </c>
      <c r="Y308" s="15">
        <v>82</v>
      </c>
      <c r="Z308" s="15">
        <v>81</v>
      </c>
      <c r="AA308" s="15">
        <v>62</v>
      </c>
      <c r="AB308" s="15">
        <v>80</v>
      </c>
      <c r="AC308" s="15">
        <v>82</v>
      </c>
      <c r="AD308" s="15">
        <v>72</v>
      </c>
      <c r="AE308" s="15">
        <v>86</v>
      </c>
      <c r="AF308" s="15">
        <v>87</v>
      </c>
      <c r="AG308" s="15">
        <v>82</v>
      </c>
      <c r="AH308" s="15">
        <v>82</v>
      </c>
      <c r="AI308" s="15">
        <v>40</v>
      </c>
      <c r="AJ308" s="15">
        <v>40</v>
      </c>
      <c r="AK308" s="15">
        <v>40</v>
      </c>
      <c r="AL308" s="15">
        <v>40</v>
      </c>
      <c r="AM308" s="15">
        <v>40</v>
      </c>
      <c r="AN308" s="15">
        <v>1</v>
      </c>
      <c r="AO308" s="15">
        <v>2</v>
      </c>
      <c r="AP308" s="15">
        <v>6</v>
      </c>
      <c r="AQ308" s="15">
        <v>1</v>
      </c>
      <c r="AR308" t="s">
        <v>1951</v>
      </c>
    </row>
    <row r="309" spans="1:44" x14ac:dyDescent="0.25">
      <c r="A309" s="19">
        <v>308</v>
      </c>
      <c r="B309" s="19" t="s">
        <v>422</v>
      </c>
      <c r="C309" s="20" t="s">
        <v>89</v>
      </c>
      <c r="D309" s="22">
        <f>VLOOKUP(AR:AR,球员!A:F,6,FALSE)</f>
        <v>2</v>
      </c>
      <c r="E309" s="16" t="s">
        <v>272</v>
      </c>
      <c r="F309" s="16" t="s">
        <v>273</v>
      </c>
      <c r="G309" s="16" t="s">
        <v>144</v>
      </c>
      <c r="H309" s="15">
        <v>196</v>
      </c>
      <c r="I309" s="15">
        <v>85</v>
      </c>
      <c r="J309" s="15">
        <v>29</v>
      </c>
      <c r="K309" s="16" t="s">
        <v>47</v>
      </c>
      <c r="L309" s="21">
        <v>82</v>
      </c>
      <c r="M309" s="21">
        <v>29</v>
      </c>
      <c r="N309" s="21">
        <v>89</v>
      </c>
      <c r="O309" s="15">
        <v>67</v>
      </c>
      <c r="P309" s="15">
        <v>70</v>
      </c>
      <c r="Q309" s="15">
        <v>69</v>
      </c>
      <c r="R309" s="15">
        <v>72</v>
      </c>
      <c r="S309" s="15">
        <v>73</v>
      </c>
      <c r="T309" s="15">
        <v>71</v>
      </c>
      <c r="U309" s="15">
        <v>65</v>
      </c>
      <c r="V309" s="15">
        <v>89</v>
      </c>
      <c r="W309" s="15">
        <v>73</v>
      </c>
      <c r="X309" s="15">
        <v>72</v>
      </c>
      <c r="Y309" s="15">
        <v>74</v>
      </c>
      <c r="Z309" s="15">
        <v>70</v>
      </c>
      <c r="AA309" s="15">
        <v>82</v>
      </c>
      <c r="AB309" s="15">
        <v>73</v>
      </c>
      <c r="AC309" s="15">
        <v>90</v>
      </c>
      <c r="AD309" s="15">
        <v>62</v>
      </c>
      <c r="AE309" s="15">
        <v>82</v>
      </c>
      <c r="AF309" s="15">
        <v>82</v>
      </c>
      <c r="AG309" s="15">
        <v>84</v>
      </c>
      <c r="AH309" s="15">
        <v>78</v>
      </c>
      <c r="AI309" s="15">
        <v>40</v>
      </c>
      <c r="AJ309" s="15">
        <v>40</v>
      </c>
      <c r="AK309" s="15">
        <v>40</v>
      </c>
      <c r="AL309" s="15">
        <v>40</v>
      </c>
      <c r="AM309" s="15">
        <v>40</v>
      </c>
      <c r="AN309" s="15">
        <v>2</v>
      </c>
      <c r="AO309" s="15">
        <v>2</v>
      </c>
      <c r="AP309" s="15">
        <v>5</v>
      </c>
      <c r="AQ309" s="15">
        <v>3</v>
      </c>
      <c r="AR309" t="s">
        <v>1952</v>
      </c>
    </row>
    <row r="310" spans="1:44" x14ac:dyDescent="0.25">
      <c r="A310" s="15">
        <v>309</v>
      </c>
      <c r="B310" s="15" t="s">
        <v>259</v>
      </c>
      <c r="C310" s="16" t="s">
        <v>2049</v>
      </c>
      <c r="D310" s="22" t="e">
        <f>VLOOKUP(AR:AR,球员!A:F,6,FALSE)</f>
        <v>#N/A</v>
      </c>
      <c r="E310" s="16" t="s">
        <v>249</v>
      </c>
      <c r="F310" s="16" t="s">
        <v>51</v>
      </c>
      <c r="G310" s="16" t="s">
        <v>260</v>
      </c>
      <c r="H310" s="15">
        <v>188</v>
      </c>
      <c r="I310" s="15">
        <v>76</v>
      </c>
      <c r="J310" s="15">
        <v>26</v>
      </c>
      <c r="K310" s="16" t="s">
        <v>53</v>
      </c>
      <c r="L310" s="21">
        <v>82</v>
      </c>
      <c r="M310" s="21">
        <v>31</v>
      </c>
      <c r="N310" s="21">
        <v>89</v>
      </c>
      <c r="O310" s="15">
        <v>73</v>
      </c>
      <c r="P310" s="15">
        <v>83</v>
      </c>
      <c r="Q310" s="15">
        <v>75</v>
      </c>
      <c r="R310" s="15">
        <v>71</v>
      </c>
      <c r="S310" s="15">
        <v>85</v>
      </c>
      <c r="T310" s="15">
        <v>81</v>
      </c>
      <c r="U310" s="15">
        <v>74</v>
      </c>
      <c r="V310" s="15">
        <v>77</v>
      </c>
      <c r="W310" s="15">
        <v>66</v>
      </c>
      <c r="X310" s="15">
        <v>67</v>
      </c>
      <c r="Y310" s="15">
        <v>79</v>
      </c>
      <c r="Z310" s="15">
        <v>74</v>
      </c>
      <c r="AA310" s="15">
        <v>85</v>
      </c>
      <c r="AB310" s="15">
        <v>75</v>
      </c>
      <c r="AC310" s="15">
        <v>90</v>
      </c>
      <c r="AD310" s="15">
        <v>75</v>
      </c>
      <c r="AE310" s="15">
        <v>78</v>
      </c>
      <c r="AF310" s="15">
        <v>75</v>
      </c>
      <c r="AG310" s="15">
        <v>82</v>
      </c>
      <c r="AH310" s="15">
        <v>80</v>
      </c>
      <c r="AI310" s="15">
        <v>40</v>
      </c>
      <c r="AJ310" s="15">
        <v>40</v>
      </c>
      <c r="AK310" s="15">
        <v>40</v>
      </c>
      <c r="AL310" s="15">
        <v>40</v>
      </c>
      <c r="AM310" s="15">
        <v>40</v>
      </c>
      <c r="AN310" s="15">
        <v>1</v>
      </c>
      <c r="AO310" s="15">
        <v>1</v>
      </c>
      <c r="AP310" s="15">
        <v>4</v>
      </c>
      <c r="AQ310" s="15">
        <v>1</v>
      </c>
      <c r="AR310" t="s">
        <v>2092</v>
      </c>
    </row>
    <row r="311" spans="1:44" x14ac:dyDescent="0.25">
      <c r="A311" s="15">
        <v>310</v>
      </c>
      <c r="B311" s="15" t="s">
        <v>261</v>
      </c>
      <c r="C311" s="16" t="s">
        <v>122</v>
      </c>
      <c r="D311" s="22" t="e">
        <f>VLOOKUP(AR:AR,球员!A:F,6,FALSE)</f>
        <v>#N/A</v>
      </c>
      <c r="E311" s="16" t="s">
        <v>530</v>
      </c>
      <c r="F311" s="16" t="s">
        <v>378</v>
      </c>
      <c r="G311" s="16" t="s">
        <v>57</v>
      </c>
      <c r="H311" s="15">
        <v>187</v>
      </c>
      <c r="I311" s="15">
        <v>78</v>
      </c>
      <c r="J311" s="15">
        <v>32</v>
      </c>
      <c r="K311" s="16" t="s">
        <v>53</v>
      </c>
      <c r="L311" s="21">
        <v>82</v>
      </c>
      <c r="M311" s="21">
        <v>27</v>
      </c>
      <c r="N311" s="21">
        <v>89</v>
      </c>
      <c r="O311" s="15">
        <v>67</v>
      </c>
      <c r="P311" s="15">
        <v>79</v>
      </c>
      <c r="Q311" s="15">
        <v>76</v>
      </c>
      <c r="R311" s="15">
        <v>72</v>
      </c>
      <c r="S311" s="15">
        <v>82</v>
      </c>
      <c r="T311" s="15">
        <v>80</v>
      </c>
      <c r="U311" s="15">
        <v>65</v>
      </c>
      <c r="V311" s="15">
        <v>77</v>
      </c>
      <c r="W311" s="15">
        <v>64</v>
      </c>
      <c r="X311" s="15">
        <v>65</v>
      </c>
      <c r="Y311" s="15">
        <v>73</v>
      </c>
      <c r="Z311" s="15">
        <v>74</v>
      </c>
      <c r="AA311" s="15">
        <v>77</v>
      </c>
      <c r="AB311" s="15">
        <v>77</v>
      </c>
      <c r="AC311" s="15">
        <v>80</v>
      </c>
      <c r="AD311" s="15">
        <v>78</v>
      </c>
      <c r="AE311" s="15">
        <v>84</v>
      </c>
      <c r="AF311" s="15">
        <v>83</v>
      </c>
      <c r="AG311" s="15">
        <v>82</v>
      </c>
      <c r="AH311" s="15">
        <v>84</v>
      </c>
      <c r="AI311" s="15">
        <v>40</v>
      </c>
      <c r="AJ311" s="15">
        <v>40</v>
      </c>
      <c r="AK311" s="15">
        <v>40</v>
      </c>
      <c r="AL311" s="15">
        <v>40</v>
      </c>
      <c r="AM311" s="15">
        <v>40</v>
      </c>
      <c r="AN311" s="15">
        <v>2</v>
      </c>
      <c r="AO311" s="15">
        <v>3</v>
      </c>
      <c r="AP311" s="15">
        <v>6</v>
      </c>
      <c r="AQ311" s="15">
        <v>3</v>
      </c>
      <c r="AR311" t="s">
        <v>1953</v>
      </c>
    </row>
    <row r="312" spans="1:44" x14ac:dyDescent="0.25">
      <c r="A312" s="19">
        <v>311</v>
      </c>
      <c r="B312" s="19" t="s">
        <v>423</v>
      </c>
      <c r="C312" s="20" t="s">
        <v>2049</v>
      </c>
      <c r="D312" s="22">
        <f>VLOOKUP(AR:AR,球员!A:F,6,FALSE)</f>
        <v>2</v>
      </c>
      <c r="E312" s="16" t="s">
        <v>74</v>
      </c>
      <c r="F312" s="16" t="s">
        <v>64</v>
      </c>
      <c r="G312" s="16" t="s">
        <v>60</v>
      </c>
      <c r="H312" s="15">
        <v>181</v>
      </c>
      <c r="I312" s="15">
        <v>77</v>
      </c>
      <c r="J312" s="15">
        <v>25</v>
      </c>
      <c r="K312" s="16" t="s">
        <v>47</v>
      </c>
      <c r="L312" s="21">
        <v>82</v>
      </c>
      <c r="M312" s="21">
        <v>34</v>
      </c>
      <c r="N312" s="21">
        <v>91</v>
      </c>
      <c r="O312" s="15">
        <v>72</v>
      </c>
      <c r="P312" s="15">
        <v>87</v>
      </c>
      <c r="Q312" s="15">
        <v>87</v>
      </c>
      <c r="R312" s="15">
        <v>83</v>
      </c>
      <c r="S312" s="15">
        <v>88</v>
      </c>
      <c r="T312" s="15">
        <v>82</v>
      </c>
      <c r="U312" s="15">
        <v>66</v>
      </c>
      <c r="V312" s="15">
        <v>71</v>
      </c>
      <c r="W312" s="15">
        <v>71</v>
      </c>
      <c r="X312" s="15">
        <v>75</v>
      </c>
      <c r="Y312" s="15">
        <v>78</v>
      </c>
      <c r="Z312" s="15">
        <v>82</v>
      </c>
      <c r="AA312" s="15">
        <v>73</v>
      </c>
      <c r="AB312" s="15">
        <v>62</v>
      </c>
      <c r="AC312" s="15">
        <v>75</v>
      </c>
      <c r="AD312" s="15">
        <v>73</v>
      </c>
      <c r="AE312" s="15">
        <v>75</v>
      </c>
      <c r="AF312" s="15">
        <v>64</v>
      </c>
      <c r="AG312" s="15">
        <v>63</v>
      </c>
      <c r="AH312" s="15">
        <v>65</v>
      </c>
      <c r="AI312" s="15">
        <v>40</v>
      </c>
      <c r="AJ312" s="15">
        <v>40</v>
      </c>
      <c r="AK312" s="15">
        <v>40</v>
      </c>
      <c r="AL312" s="15">
        <v>40</v>
      </c>
      <c r="AM312" s="15">
        <v>40</v>
      </c>
      <c r="AN312" s="15">
        <v>3</v>
      </c>
      <c r="AO312" s="15">
        <v>2</v>
      </c>
      <c r="AP312" s="15">
        <v>5</v>
      </c>
      <c r="AQ312" s="15">
        <v>2</v>
      </c>
      <c r="AR312" t="s">
        <v>2093</v>
      </c>
    </row>
    <row r="313" spans="1:44" x14ac:dyDescent="0.25">
      <c r="A313" s="19">
        <v>312</v>
      </c>
      <c r="B313" s="19" t="s">
        <v>262</v>
      </c>
      <c r="C313" s="20" t="s">
        <v>103</v>
      </c>
      <c r="D313" s="22">
        <f>VLOOKUP(AR:AR,球员!A:F,6,FALSE)</f>
        <v>2</v>
      </c>
      <c r="E313" s="16" t="s">
        <v>74</v>
      </c>
      <c r="F313" s="16" t="s">
        <v>64</v>
      </c>
      <c r="G313" s="16" t="s">
        <v>65</v>
      </c>
      <c r="H313" s="15">
        <v>188</v>
      </c>
      <c r="I313" s="15">
        <v>84</v>
      </c>
      <c r="J313" s="15">
        <v>29</v>
      </c>
      <c r="K313" s="16" t="s">
        <v>53</v>
      </c>
      <c r="L313" s="21">
        <v>82</v>
      </c>
      <c r="M313" s="21">
        <v>29</v>
      </c>
      <c r="N313" s="21">
        <v>89</v>
      </c>
      <c r="O313" s="15">
        <v>74</v>
      </c>
      <c r="P313" s="15">
        <v>80</v>
      </c>
      <c r="Q313" s="15">
        <v>76</v>
      </c>
      <c r="R313" s="15">
        <v>70</v>
      </c>
      <c r="S313" s="15">
        <v>81</v>
      </c>
      <c r="T313" s="15">
        <v>83</v>
      </c>
      <c r="U313" s="15">
        <v>69</v>
      </c>
      <c r="V313" s="15">
        <v>80</v>
      </c>
      <c r="W313" s="15">
        <v>87</v>
      </c>
      <c r="X313" s="15">
        <v>83</v>
      </c>
      <c r="Y313" s="15">
        <v>77</v>
      </c>
      <c r="Z313" s="15">
        <v>73</v>
      </c>
      <c r="AA313" s="15">
        <v>83</v>
      </c>
      <c r="AB313" s="15">
        <v>69</v>
      </c>
      <c r="AC313" s="15">
        <v>75</v>
      </c>
      <c r="AD313" s="15">
        <v>62</v>
      </c>
      <c r="AE313" s="15">
        <v>88</v>
      </c>
      <c r="AF313" s="15">
        <v>75</v>
      </c>
      <c r="AG313" s="15">
        <v>76</v>
      </c>
      <c r="AH313" s="15">
        <v>73</v>
      </c>
      <c r="AI313" s="15">
        <v>40</v>
      </c>
      <c r="AJ313" s="15">
        <v>40</v>
      </c>
      <c r="AK313" s="15">
        <v>40</v>
      </c>
      <c r="AL313" s="15">
        <v>40</v>
      </c>
      <c r="AM313" s="15">
        <v>40</v>
      </c>
      <c r="AN313" s="15">
        <v>2</v>
      </c>
      <c r="AO313" s="15">
        <v>3</v>
      </c>
      <c r="AP313" s="15">
        <v>6</v>
      </c>
      <c r="AQ313" s="15">
        <v>2</v>
      </c>
      <c r="AR313" t="s">
        <v>1954</v>
      </c>
    </row>
    <row r="314" spans="1:44" x14ac:dyDescent="0.25">
      <c r="A314" s="19">
        <v>313</v>
      </c>
      <c r="B314" s="19" t="s">
        <v>263</v>
      </c>
      <c r="C314" s="20" t="s">
        <v>62</v>
      </c>
      <c r="D314" s="22">
        <f>VLOOKUP(AR:AR,球员!A:F,6,FALSE)</f>
        <v>2</v>
      </c>
      <c r="E314" s="16" t="s">
        <v>50</v>
      </c>
      <c r="F314" s="16" t="s">
        <v>51</v>
      </c>
      <c r="G314" s="16" t="s">
        <v>57</v>
      </c>
      <c r="H314" s="15">
        <v>191</v>
      </c>
      <c r="I314" s="15">
        <v>83</v>
      </c>
      <c r="J314" s="15">
        <v>30</v>
      </c>
      <c r="K314" s="16" t="s">
        <v>47</v>
      </c>
      <c r="L314" s="21">
        <v>82</v>
      </c>
      <c r="M314" s="21">
        <v>29</v>
      </c>
      <c r="N314" s="21">
        <v>88</v>
      </c>
      <c r="O314" s="15">
        <v>40</v>
      </c>
      <c r="P314" s="15">
        <v>57</v>
      </c>
      <c r="Q314" s="15">
        <v>54</v>
      </c>
      <c r="R314" s="15">
        <v>46</v>
      </c>
      <c r="S314" s="15">
        <v>58</v>
      </c>
      <c r="T314" s="15">
        <v>62</v>
      </c>
      <c r="U314" s="15">
        <v>53</v>
      </c>
      <c r="V314" s="15">
        <v>70</v>
      </c>
      <c r="W314" s="15">
        <v>55</v>
      </c>
      <c r="X314" s="15">
        <v>57</v>
      </c>
      <c r="Y314" s="15">
        <v>70</v>
      </c>
      <c r="Z314" s="15">
        <v>70</v>
      </c>
      <c r="AA314" s="15">
        <v>74</v>
      </c>
      <c r="AB314" s="15">
        <v>83</v>
      </c>
      <c r="AC314" s="15">
        <v>86</v>
      </c>
      <c r="AD314" s="15">
        <v>64</v>
      </c>
      <c r="AE314" s="15">
        <v>62</v>
      </c>
      <c r="AF314" s="15">
        <v>56</v>
      </c>
      <c r="AG314" s="15">
        <v>57</v>
      </c>
      <c r="AH314" s="15">
        <v>47</v>
      </c>
      <c r="AI314" s="15">
        <v>90</v>
      </c>
      <c r="AJ314" s="15">
        <v>86</v>
      </c>
      <c r="AK314" s="15">
        <v>86</v>
      </c>
      <c r="AL314" s="15">
        <v>88</v>
      </c>
      <c r="AM314" s="15">
        <v>88</v>
      </c>
      <c r="AN314" s="15">
        <v>1</v>
      </c>
      <c r="AO314" s="15">
        <v>1</v>
      </c>
      <c r="AP314" s="15">
        <v>6</v>
      </c>
      <c r="AQ314" s="15">
        <v>2</v>
      </c>
      <c r="AR314" t="s">
        <v>1955</v>
      </c>
    </row>
    <row r="315" spans="1:44" x14ac:dyDescent="0.25">
      <c r="A315" s="19">
        <v>314</v>
      </c>
      <c r="B315" s="19" t="s">
        <v>2158</v>
      </c>
      <c r="C315" s="20" t="s">
        <v>62</v>
      </c>
      <c r="D315" s="22">
        <f>VLOOKUP(AR:AR,球员!A:F,6,FALSE)</f>
        <v>2</v>
      </c>
      <c r="E315" s="16" t="s">
        <v>295</v>
      </c>
      <c r="F315" s="16" t="s">
        <v>273</v>
      </c>
      <c r="G315" s="16" t="s">
        <v>424</v>
      </c>
      <c r="H315" s="15">
        <v>190</v>
      </c>
      <c r="I315" s="15">
        <v>79</v>
      </c>
      <c r="J315" s="15">
        <v>30</v>
      </c>
      <c r="K315" s="16" t="s">
        <v>47</v>
      </c>
      <c r="L315" s="21">
        <v>82</v>
      </c>
      <c r="M315" s="21">
        <v>29</v>
      </c>
      <c r="N315" s="21">
        <v>88</v>
      </c>
      <c r="O315" s="15">
        <v>40</v>
      </c>
      <c r="P315" s="15">
        <v>55</v>
      </c>
      <c r="Q315" s="15">
        <v>48</v>
      </c>
      <c r="R315" s="15">
        <v>48</v>
      </c>
      <c r="S315" s="15">
        <v>57</v>
      </c>
      <c r="T315" s="15">
        <v>60</v>
      </c>
      <c r="U315" s="15">
        <v>40</v>
      </c>
      <c r="V315" s="15">
        <v>69</v>
      </c>
      <c r="W315" s="15">
        <v>55</v>
      </c>
      <c r="X315" s="15">
        <v>50</v>
      </c>
      <c r="Y315" s="15">
        <v>62</v>
      </c>
      <c r="Z315" s="15">
        <v>57</v>
      </c>
      <c r="AA315" s="15">
        <v>83</v>
      </c>
      <c r="AB315" s="15">
        <v>77</v>
      </c>
      <c r="AC315" s="15">
        <v>81</v>
      </c>
      <c r="AD315" s="15">
        <v>60</v>
      </c>
      <c r="AE315" s="15">
        <v>60</v>
      </c>
      <c r="AF315" s="15">
        <v>48</v>
      </c>
      <c r="AG315" s="15">
        <v>49</v>
      </c>
      <c r="AH315" s="15">
        <v>50</v>
      </c>
      <c r="AI315" s="15">
        <v>89</v>
      </c>
      <c r="AJ315" s="15">
        <v>86</v>
      </c>
      <c r="AK315" s="15">
        <v>90</v>
      </c>
      <c r="AL315" s="15">
        <v>88</v>
      </c>
      <c r="AM315" s="15">
        <v>90</v>
      </c>
      <c r="AN315" s="15">
        <v>1</v>
      </c>
      <c r="AO315" s="15">
        <v>3</v>
      </c>
      <c r="AP315" s="15">
        <v>5</v>
      </c>
      <c r="AQ315" s="15">
        <v>2</v>
      </c>
      <c r="AR315" t="s">
        <v>2159</v>
      </c>
    </row>
    <row r="316" spans="1:44" x14ac:dyDescent="0.25">
      <c r="A316" s="19">
        <v>315</v>
      </c>
      <c r="B316" s="19" t="s">
        <v>383</v>
      </c>
      <c r="C316" s="20" t="s">
        <v>191</v>
      </c>
      <c r="D316" s="22">
        <f>VLOOKUP(AR:AR,球员!A:F,6,FALSE)</f>
        <v>2</v>
      </c>
      <c r="E316" s="16" t="s">
        <v>527</v>
      </c>
      <c r="F316" s="16" t="s">
        <v>324</v>
      </c>
      <c r="G316" s="16" t="s">
        <v>491</v>
      </c>
      <c r="H316" s="15">
        <v>187</v>
      </c>
      <c r="I316" s="15">
        <v>80</v>
      </c>
      <c r="J316" s="15">
        <v>29</v>
      </c>
      <c r="K316" s="16" t="s">
        <v>47</v>
      </c>
      <c r="L316" s="21">
        <v>82</v>
      </c>
      <c r="M316" s="21">
        <v>29</v>
      </c>
      <c r="N316" s="21">
        <v>89</v>
      </c>
      <c r="O316" s="15">
        <v>71</v>
      </c>
      <c r="P316" s="15">
        <v>78</v>
      </c>
      <c r="Q316" s="15">
        <v>76</v>
      </c>
      <c r="R316" s="15">
        <v>77</v>
      </c>
      <c r="S316" s="15">
        <v>77</v>
      </c>
      <c r="T316" s="15">
        <v>72</v>
      </c>
      <c r="U316" s="15">
        <v>64</v>
      </c>
      <c r="V316" s="15">
        <v>81</v>
      </c>
      <c r="W316" s="15">
        <v>55</v>
      </c>
      <c r="X316" s="15">
        <v>69</v>
      </c>
      <c r="Y316" s="15">
        <v>83</v>
      </c>
      <c r="Z316" s="15">
        <v>77</v>
      </c>
      <c r="AA316" s="15">
        <v>78</v>
      </c>
      <c r="AB316" s="15">
        <v>78</v>
      </c>
      <c r="AC316" s="15">
        <v>76</v>
      </c>
      <c r="AD316" s="15">
        <v>75</v>
      </c>
      <c r="AE316" s="15">
        <v>85</v>
      </c>
      <c r="AF316" s="15">
        <v>78</v>
      </c>
      <c r="AG316" s="15">
        <v>77</v>
      </c>
      <c r="AH316" s="15">
        <v>77</v>
      </c>
      <c r="AI316" s="15">
        <v>40</v>
      </c>
      <c r="AJ316" s="15">
        <v>40</v>
      </c>
      <c r="AK316" s="15">
        <v>40</v>
      </c>
      <c r="AL316" s="15">
        <v>40</v>
      </c>
      <c r="AM316" s="15">
        <v>40</v>
      </c>
      <c r="AN316" s="15">
        <v>2</v>
      </c>
      <c r="AO316" s="15">
        <v>3</v>
      </c>
      <c r="AP316" s="15">
        <v>7</v>
      </c>
      <c r="AQ316" s="15">
        <v>2</v>
      </c>
      <c r="AR316" t="s">
        <v>1956</v>
      </c>
    </row>
    <row r="317" spans="1:44" x14ac:dyDescent="0.25">
      <c r="A317" s="19">
        <v>316</v>
      </c>
      <c r="B317" s="19" t="s">
        <v>266</v>
      </c>
      <c r="C317" s="20" t="s">
        <v>70</v>
      </c>
      <c r="D317" s="22">
        <f>VLOOKUP(AR:AR,球员!A:F,6,FALSE)</f>
        <v>2</v>
      </c>
      <c r="E317" s="16" t="s">
        <v>74</v>
      </c>
      <c r="F317" s="16" t="s">
        <v>64</v>
      </c>
      <c r="G317" s="16" t="s">
        <v>75</v>
      </c>
      <c r="H317" s="15">
        <v>184</v>
      </c>
      <c r="I317" s="15">
        <v>88</v>
      </c>
      <c r="J317" s="15">
        <v>26</v>
      </c>
      <c r="K317" s="16" t="s">
        <v>47</v>
      </c>
      <c r="L317" s="21">
        <v>82</v>
      </c>
      <c r="M317" s="21">
        <v>31</v>
      </c>
      <c r="N317" s="21">
        <v>89</v>
      </c>
      <c r="O317" s="15">
        <v>83</v>
      </c>
      <c r="P317" s="15">
        <v>82</v>
      </c>
      <c r="Q317" s="15">
        <v>79</v>
      </c>
      <c r="R317" s="15">
        <v>76</v>
      </c>
      <c r="S317" s="15">
        <v>68</v>
      </c>
      <c r="T317" s="15">
        <v>69</v>
      </c>
      <c r="U317" s="15">
        <v>83</v>
      </c>
      <c r="V317" s="15">
        <v>77</v>
      </c>
      <c r="W317" s="15">
        <v>61</v>
      </c>
      <c r="X317" s="15">
        <v>68</v>
      </c>
      <c r="Y317" s="15">
        <v>78</v>
      </c>
      <c r="Z317" s="15">
        <v>80</v>
      </c>
      <c r="AA317" s="15">
        <v>82</v>
      </c>
      <c r="AB317" s="15">
        <v>83</v>
      </c>
      <c r="AC317" s="15">
        <v>81</v>
      </c>
      <c r="AD317" s="15">
        <v>78</v>
      </c>
      <c r="AE317" s="15">
        <v>76</v>
      </c>
      <c r="AF317" s="15">
        <v>49</v>
      </c>
      <c r="AG317" s="15">
        <v>53</v>
      </c>
      <c r="AH317" s="15">
        <v>65</v>
      </c>
      <c r="AI317" s="15">
        <v>40</v>
      </c>
      <c r="AJ317" s="15">
        <v>40</v>
      </c>
      <c r="AK317" s="15">
        <v>40</v>
      </c>
      <c r="AL317" s="15">
        <v>40</v>
      </c>
      <c r="AM317" s="15">
        <v>40</v>
      </c>
      <c r="AN317" s="15">
        <v>2</v>
      </c>
      <c r="AO317" s="15">
        <v>3</v>
      </c>
      <c r="AP317" s="15">
        <v>6</v>
      </c>
      <c r="AQ317" s="15">
        <v>2</v>
      </c>
      <c r="AR317" t="s">
        <v>1957</v>
      </c>
    </row>
    <row r="318" spans="1:44" x14ac:dyDescent="0.25">
      <c r="A318" s="19">
        <v>317</v>
      </c>
      <c r="B318" s="19" t="s">
        <v>1549</v>
      </c>
      <c r="C318" s="20" t="s">
        <v>2049</v>
      </c>
      <c r="D318" s="22">
        <f>VLOOKUP(AR:AR,球员!A:F,6,FALSE)</f>
        <v>2</v>
      </c>
      <c r="E318" s="16" t="s">
        <v>86</v>
      </c>
      <c r="F318" s="16" t="s">
        <v>64</v>
      </c>
      <c r="G318" s="16" t="s">
        <v>96</v>
      </c>
      <c r="H318" s="15">
        <v>175</v>
      </c>
      <c r="I318" s="15">
        <v>70</v>
      </c>
      <c r="J318" s="15">
        <v>26</v>
      </c>
      <c r="K318" s="16" t="s">
        <v>47</v>
      </c>
      <c r="L318" s="21">
        <v>82</v>
      </c>
      <c r="M318" s="21">
        <v>31</v>
      </c>
      <c r="N318" s="21">
        <v>90</v>
      </c>
      <c r="O318" s="15">
        <v>77</v>
      </c>
      <c r="P318" s="15">
        <v>80</v>
      </c>
      <c r="Q318" s="15">
        <v>85</v>
      </c>
      <c r="R318" s="15">
        <v>84</v>
      </c>
      <c r="S318" s="15">
        <v>79</v>
      </c>
      <c r="T318" s="15">
        <v>78</v>
      </c>
      <c r="U318" s="15">
        <v>73</v>
      </c>
      <c r="V318" s="15">
        <v>60</v>
      </c>
      <c r="W318" s="15">
        <v>70</v>
      </c>
      <c r="X318" s="15">
        <v>74</v>
      </c>
      <c r="Y318" s="15">
        <v>88</v>
      </c>
      <c r="Z318" s="15">
        <v>88</v>
      </c>
      <c r="AA318" s="15">
        <v>80</v>
      </c>
      <c r="AB318" s="15">
        <v>71</v>
      </c>
      <c r="AC318" s="15">
        <v>72</v>
      </c>
      <c r="AD318" s="15">
        <v>87</v>
      </c>
      <c r="AE318" s="15">
        <v>84</v>
      </c>
      <c r="AF318" s="15">
        <v>68</v>
      </c>
      <c r="AG318" s="15">
        <v>70</v>
      </c>
      <c r="AH318" s="15">
        <v>68</v>
      </c>
      <c r="AI318" s="15">
        <v>40</v>
      </c>
      <c r="AJ318" s="15">
        <v>40</v>
      </c>
      <c r="AK318" s="15">
        <v>40</v>
      </c>
      <c r="AL318" s="15">
        <v>40</v>
      </c>
      <c r="AM318" s="15">
        <v>40</v>
      </c>
      <c r="AN318" s="15">
        <v>2</v>
      </c>
      <c r="AO318" s="15">
        <v>3</v>
      </c>
      <c r="AP318" s="15">
        <v>5</v>
      </c>
      <c r="AQ318" s="15">
        <v>1</v>
      </c>
      <c r="AR318" t="s">
        <v>2094</v>
      </c>
    </row>
    <row r="319" spans="1:44" x14ac:dyDescent="0.25">
      <c r="A319" s="15">
        <v>318</v>
      </c>
      <c r="B319" s="15" t="s">
        <v>1958</v>
      </c>
      <c r="C319" s="16" t="s">
        <v>70</v>
      </c>
      <c r="D319" s="22" t="e">
        <f>VLOOKUP(AR:AR,球员!A:F,6,FALSE)</f>
        <v>#N/A</v>
      </c>
      <c r="E319" s="16" t="s">
        <v>306</v>
      </c>
      <c r="F319" s="16" t="s">
        <v>64</v>
      </c>
      <c r="G319" s="16" t="s">
        <v>80</v>
      </c>
      <c r="H319" s="15">
        <v>190</v>
      </c>
      <c r="I319" s="15">
        <v>82</v>
      </c>
      <c r="J319" s="15">
        <v>25</v>
      </c>
      <c r="K319" s="16" t="s">
        <v>47</v>
      </c>
      <c r="L319" s="21">
        <v>82</v>
      </c>
      <c r="M319" s="21">
        <v>34</v>
      </c>
      <c r="N319" s="21">
        <v>91</v>
      </c>
      <c r="O319" s="15">
        <v>85</v>
      </c>
      <c r="P319" s="15">
        <v>79</v>
      </c>
      <c r="Q319" s="15">
        <v>76</v>
      </c>
      <c r="R319" s="15">
        <v>80</v>
      </c>
      <c r="S319" s="15">
        <v>75</v>
      </c>
      <c r="T319" s="15">
        <v>67</v>
      </c>
      <c r="U319" s="15">
        <v>84</v>
      </c>
      <c r="V319" s="15">
        <v>86</v>
      </c>
      <c r="W319" s="15">
        <v>61</v>
      </c>
      <c r="X319" s="15">
        <v>72</v>
      </c>
      <c r="Y319" s="15">
        <v>80</v>
      </c>
      <c r="Z319" s="15">
        <v>77</v>
      </c>
      <c r="AA319" s="15">
        <v>83</v>
      </c>
      <c r="AB319" s="15">
        <v>77</v>
      </c>
      <c r="AC319" s="15">
        <v>89</v>
      </c>
      <c r="AD319" s="15">
        <v>70</v>
      </c>
      <c r="AE319" s="15">
        <v>81</v>
      </c>
      <c r="AF319" s="15">
        <v>45</v>
      </c>
      <c r="AG319" s="15">
        <v>47</v>
      </c>
      <c r="AH319" s="15">
        <v>62</v>
      </c>
      <c r="AI319" s="15">
        <v>40</v>
      </c>
      <c r="AJ319" s="15">
        <v>40</v>
      </c>
      <c r="AK319" s="15">
        <v>40</v>
      </c>
      <c r="AL319" s="15">
        <v>40</v>
      </c>
      <c r="AM319" s="15">
        <v>40</v>
      </c>
      <c r="AN319" s="15">
        <v>1</v>
      </c>
      <c r="AO319" s="15">
        <v>2</v>
      </c>
      <c r="AP319" s="15">
        <v>6</v>
      </c>
      <c r="AQ319" s="15">
        <v>2</v>
      </c>
      <c r="AR319" t="s">
        <v>1959</v>
      </c>
    </row>
    <row r="320" spans="1:44" x14ac:dyDescent="0.25">
      <c r="A320" s="19">
        <v>319</v>
      </c>
      <c r="B320" s="19" t="s">
        <v>440</v>
      </c>
      <c r="C320" s="20" t="s">
        <v>62</v>
      </c>
      <c r="D320" s="22">
        <f>VLOOKUP(AR:AR,球员!A:F,6,FALSE)</f>
        <v>2</v>
      </c>
      <c r="E320" s="16" t="s">
        <v>309</v>
      </c>
      <c r="F320" s="16" t="s">
        <v>51</v>
      </c>
      <c r="G320" s="16" t="s">
        <v>298</v>
      </c>
      <c r="H320" s="15">
        <v>188</v>
      </c>
      <c r="I320" s="15">
        <v>84</v>
      </c>
      <c r="J320" s="15">
        <v>30</v>
      </c>
      <c r="K320" s="16" t="s">
        <v>47</v>
      </c>
      <c r="L320" s="21">
        <v>82</v>
      </c>
      <c r="M320" s="21">
        <v>29</v>
      </c>
      <c r="N320" s="21">
        <v>88</v>
      </c>
      <c r="O320" s="15">
        <v>40</v>
      </c>
      <c r="P320" s="15">
        <v>58</v>
      </c>
      <c r="Q320" s="15">
        <v>45</v>
      </c>
      <c r="R320" s="15">
        <v>46</v>
      </c>
      <c r="S320" s="15">
        <v>59</v>
      </c>
      <c r="T320" s="15">
        <v>63</v>
      </c>
      <c r="U320" s="15">
        <v>40</v>
      </c>
      <c r="V320" s="15">
        <v>68</v>
      </c>
      <c r="W320" s="15">
        <v>58</v>
      </c>
      <c r="X320" s="15">
        <v>44</v>
      </c>
      <c r="Y320" s="15">
        <v>62</v>
      </c>
      <c r="Z320" s="15">
        <v>59</v>
      </c>
      <c r="AA320" s="15">
        <v>81</v>
      </c>
      <c r="AB320" s="15">
        <v>82</v>
      </c>
      <c r="AC320" s="15">
        <v>81</v>
      </c>
      <c r="AD320" s="15">
        <v>57</v>
      </c>
      <c r="AE320" s="15">
        <v>75</v>
      </c>
      <c r="AF320" s="15">
        <v>57</v>
      </c>
      <c r="AG320" s="15">
        <v>53</v>
      </c>
      <c r="AH320" s="15">
        <v>47</v>
      </c>
      <c r="AI320" s="15">
        <v>86</v>
      </c>
      <c r="AJ320" s="15">
        <v>86</v>
      </c>
      <c r="AK320" s="15">
        <v>91</v>
      </c>
      <c r="AL320" s="15">
        <v>86</v>
      </c>
      <c r="AM320" s="15">
        <v>90</v>
      </c>
      <c r="AN320" s="15">
        <v>2</v>
      </c>
      <c r="AO320" s="15">
        <v>2</v>
      </c>
      <c r="AP320" s="15">
        <v>6</v>
      </c>
      <c r="AQ320" s="15">
        <v>1</v>
      </c>
      <c r="AR320" t="s">
        <v>1960</v>
      </c>
    </row>
    <row r="321" spans="1:44" x14ac:dyDescent="0.25">
      <c r="A321" s="19">
        <v>320</v>
      </c>
      <c r="B321" s="19" t="s">
        <v>443</v>
      </c>
      <c r="C321" s="20" t="s">
        <v>82</v>
      </c>
      <c r="D321" s="22">
        <f>VLOOKUP(AR:AR,球员!A:F,6,FALSE)</f>
        <v>2</v>
      </c>
      <c r="E321" s="16" t="s">
        <v>442</v>
      </c>
      <c r="F321" s="16" t="s">
        <v>365</v>
      </c>
      <c r="G321" s="16" t="s">
        <v>131</v>
      </c>
      <c r="H321" s="15">
        <v>168</v>
      </c>
      <c r="I321" s="15">
        <v>67</v>
      </c>
      <c r="J321" s="15">
        <v>26</v>
      </c>
      <c r="K321" s="16" t="s">
        <v>53</v>
      </c>
      <c r="L321" s="21">
        <v>82</v>
      </c>
      <c r="M321" s="21">
        <v>31</v>
      </c>
      <c r="N321" s="21">
        <v>90</v>
      </c>
      <c r="O321" s="15">
        <v>73</v>
      </c>
      <c r="P321" s="15">
        <v>85</v>
      </c>
      <c r="Q321" s="15">
        <v>84</v>
      </c>
      <c r="R321" s="15">
        <v>88</v>
      </c>
      <c r="S321" s="15">
        <v>87</v>
      </c>
      <c r="T321" s="15">
        <v>90</v>
      </c>
      <c r="U321" s="15">
        <v>75</v>
      </c>
      <c r="V321" s="15">
        <v>50</v>
      </c>
      <c r="W321" s="15">
        <v>88</v>
      </c>
      <c r="X321" s="15">
        <v>89</v>
      </c>
      <c r="Y321" s="15">
        <v>75</v>
      </c>
      <c r="Z321" s="15">
        <v>80</v>
      </c>
      <c r="AA321" s="15">
        <v>86</v>
      </c>
      <c r="AB321" s="15">
        <v>55</v>
      </c>
      <c r="AC321" s="15">
        <v>63</v>
      </c>
      <c r="AD321" s="15">
        <v>78</v>
      </c>
      <c r="AE321" s="15">
        <v>73</v>
      </c>
      <c r="AF321" s="15">
        <v>46</v>
      </c>
      <c r="AG321" s="15">
        <v>52</v>
      </c>
      <c r="AH321" s="15">
        <v>75</v>
      </c>
      <c r="AI321" s="15">
        <v>40</v>
      </c>
      <c r="AJ321" s="15">
        <v>40</v>
      </c>
      <c r="AK321" s="15">
        <v>40</v>
      </c>
      <c r="AL321" s="15">
        <v>40</v>
      </c>
      <c r="AM321" s="15">
        <v>40</v>
      </c>
      <c r="AN321" s="15">
        <v>2</v>
      </c>
      <c r="AO321" s="15">
        <v>2</v>
      </c>
      <c r="AP321" s="15">
        <v>7</v>
      </c>
      <c r="AQ321" s="15">
        <v>1</v>
      </c>
      <c r="AR321" t="s">
        <v>1961</v>
      </c>
    </row>
    <row r="322" spans="1:44" x14ac:dyDescent="0.25">
      <c r="A322" s="19">
        <v>321</v>
      </c>
      <c r="B322" s="19" t="s">
        <v>444</v>
      </c>
      <c r="C322" s="20" t="s">
        <v>202</v>
      </c>
      <c r="D322" s="22">
        <f>VLOOKUP(AR:AR,球员!A:F,6,FALSE)</f>
        <v>2</v>
      </c>
      <c r="E322" s="16" t="s">
        <v>445</v>
      </c>
      <c r="F322" s="16" t="s">
        <v>427</v>
      </c>
      <c r="G322" s="16" t="s">
        <v>57</v>
      </c>
      <c r="H322" s="15">
        <v>174</v>
      </c>
      <c r="I322" s="15">
        <v>69</v>
      </c>
      <c r="J322" s="15">
        <v>30</v>
      </c>
      <c r="K322" s="16" t="s">
        <v>53</v>
      </c>
      <c r="L322" s="21">
        <v>82</v>
      </c>
      <c r="M322" s="21">
        <v>29</v>
      </c>
      <c r="N322" s="21">
        <v>89</v>
      </c>
      <c r="O322" s="15">
        <v>79</v>
      </c>
      <c r="P322" s="15">
        <v>86</v>
      </c>
      <c r="Q322" s="15">
        <v>87</v>
      </c>
      <c r="R322" s="15">
        <v>85</v>
      </c>
      <c r="S322" s="15">
        <v>80</v>
      </c>
      <c r="T322" s="15">
        <v>78</v>
      </c>
      <c r="U322" s="15">
        <v>76</v>
      </c>
      <c r="V322" s="15">
        <v>63</v>
      </c>
      <c r="W322" s="15">
        <v>79</v>
      </c>
      <c r="X322" s="15">
        <v>85</v>
      </c>
      <c r="Y322" s="15">
        <v>78</v>
      </c>
      <c r="Z322" s="15">
        <v>85</v>
      </c>
      <c r="AA322" s="15">
        <v>80</v>
      </c>
      <c r="AB322" s="15">
        <v>71</v>
      </c>
      <c r="AC322" s="15">
        <v>66</v>
      </c>
      <c r="AD322" s="15">
        <v>88</v>
      </c>
      <c r="AE322" s="15">
        <v>77</v>
      </c>
      <c r="AF322" s="15">
        <v>53</v>
      </c>
      <c r="AG322" s="15">
        <v>53</v>
      </c>
      <c r="AH322" s="15">
        <v>60</v>
      </c>
      <c r="AI322" s="15">
        <v>40</v>
      </c>
      <c r="AJ322" s="15">
        <v>40</v>
      </c>
      <c r="AK322" s="15">
        <v>40</v>
      </c>
      <c r="AL322" s="15">
        <v>40</v>
      </c>
      <c r="AM322" s="15">
        <v>40</v>
      </c>
      <c r="AN322" s="15">
        <v>2</v>
      </c>
      <c r="AO322" s="15">
        <v>3</v>
      </c>
      <c r="AP322" s="15">
        <v>6</v>
      </c>
      <c r="AQ322" s="15">
        <v>3</v>
      </c>
      <c r="AR322" t="s">
        <v>1962</v>
      </c>
    </row>
    <row r="323" spans="1:44" x14ac:dyDescent="0.25">
      <c r="A323" s="15">
        <v>322</v>
      </c>
      <c r="B323" s="15" t="s">
        <v>667</v>
      </c>
      <c r="C323" s="16" t="s">
        <v>82</v>
      </c>
      <c r="D323" s="22" t="e">
        <f>VLOOKUP(AR:AR,球员!A:F,6,FALSE)</f>
        <v>#N/A</v>
      </c>
      <c r="E323" s="16" t="s">
        <v>238</v>
      </c>
      <c r="F323" s="16" t="s">
        <v>56</v>
      </c>
      <c r="G323" s="16" t="s">
        <v>668</v>
      </c>
      <c r="H323" s="15">
        <v>176</v>
      </c>
      <c r="I323" s="15">
        <v>82</v>
      </c>
      <c r="J323" s="15">
        <v>28</v>
      </c>
      <c r="K323" s="16" t="s">
        <v>47</v>
      </c>
      <c r="L323" s="21">
        <v>82</v>
      </c>
      <c r="M323" s="21">
        <v>29</v>
      </c>
      <c r="N323" s="21">
        <v>89</v>
      </c>
      <c r="O323" s="15">
        <v>79</v>
      </c>
      <c r="P323" s="15">
        <v>85</v>
      </c>
      <c r="Q323" s="15">
        <v>84</v>
      </c>
      <c r="R323" s="15">
        <v>81</v>
      </c>
      <c r="S323" s="15">
        <v>80</v>
      </c>
      <c r="T323" s="15">
        <v>76</v>
      </c>
      <c r="U323" s="15">
        <v>78</v>
      </c>
      <c r="V323" s="15">
        <v>65</v>
      </c>
      <c r="W323" s="15">
        <v>85</v>
      </c>
      <c r="X323" s="15">
        <v>83</v>
      </c>
      <c r="Y323" s="15">
        <v>80</v>
      </c>
      <c r="Z323" s="15">
        <v>79</v>
      </c>
      <c r="AA323" s="15">
        <v>83</v>
      </c>
      <c r="AB323" s="15">
        <v>64</v>
      </c>
      <c r="AC323" s="15">
        <v>78</v>
      </c>
      <c r="AD323" s="15">
        <v>77</v>
      </c>
      <c r="AE323" s="15">
        <v>77</v>
      </c>
      <c r="AF323" s="15">
        <v>56</v>
      </c>
      <c r="AG323" s="15">
        <v>54</v>
      </c>
      <c r="AH323" s="15">
        <v>70</v>
      </c>
      <c r="AI323" s="15">
        <v>40</v>
      </c>
      <c r="AJ323" s="15">
        <v>40</v>
      </c>
      <c r="AK323" s="15">
        <v>40</v>
      </c>
      <c r="AL323" s="15">
        <v>40</v>
      </c>
      <c r="AM323" s="15">
        <v>40</v>
      </c>
      <c r="AN323" s="15">
        <v>2</v>
      </c>
      <c r="AO323" s="15">
        <v>3</v>
      </c>
      <c r="AP323" s="15">
        <v>5</v>
      </c>
      <c r="AQ323" s="15">
        <v>2</v>
      </c>
      <c r="AR323" t="s">
        <v>1550</v>
      </c>
    </row>
    <row r="324" spans="1:44" x14ac:dyDescent="0.25">
      <c r="A324" s="19">
        <v>323</v>
      </c>
      <c r="B324" s="19" t="s">
        <v>446</v>
      </c>
      <c r="C324" s="20" t="s">
        <v>191</v>
      </c>
      <c r="D324" s="22">
        <f>VLOOKUP(AR:AR,球员!A:F,6,FALSE)</f>
        <v>2</v>
      </c>
      <c r="E324" s="16" t="s">
        <v>181</v>
      </c>
      <c r="F324" s="16" t="s">
        <v>64</v>
      </c>
      <c r="G324" s="16" t="s">
        <v>80</v>
      </c>
      <c r="H324" s="15">
        <v>182</v>
      </c>
      <c r="I324" s="15">
        <v>71</v>
      </c>
      <c r="J324" s="15">
        <v>27</v>
      </c>
      <c r="K324" s="16" t="s">
        <v>47</v>
      </c>
      <c r="L324" s="21">
        <v>82</v>
      </c>
      <c r="M324" s="21">
        <v>31</v>
      </c>
      <c r="N324" s="21">
        <v>90</v>
      </c>
      <c r="O324" s="15">
        <v>62</v>
      </c>
      <c r="P324" s="15">
        <v>71</v>
      </c>
      <c r="Q324" s="15">
        <v>75</v>
      </c>
      <c r="R324" s="15">
        <v>71</v>
      </c>
      <c r="S324" s="15">
        <v>77</v>
      </c>
      <c r="T324" s="15">
        <v>75</v>
      </c>
      <c r="U324" s="15">
        <v>60</v>
      </c>
      <c r="V324" s="15">
        <v>76</v>
      </c>
      <c r="W324" s="15">
        <v>56</v>
      </c>
      <c r="X324" s="15">
        <v>78</v>
      </c>
      <c r="Y324" s="15">
        <v>85</v>
      </c>
      <c r="Z324" s="15">
        <v>86</v>
      </c>
      <c r="AA324" s="15">
        <v>70</v>
      </c>
      <c r="AB324" s="15">
        <v>80</v>
      </c>
      <c r="AC324" s="15">
        <v>81</v>
      </c>
      <c r="AD324" s="15">
        <v>75</v>
      </c>
      <c r="AE324" s="15">
        <v>87</v>
      </c>
      <c r="AF324" s="15">
        <v>78</v>
      </c>
      <c r="AG324" s="15">
        <v>80</v>
      </c>
      <c r="AH324" s="15">
        <v>69</v>
      </c>
      <c r="AI324" s="15">
        <v>40</v>
      </c>
      <c r="AJ324" s="15">
        <v>40</v>
      </c>
      <c r="AK324" s="15">
        <v>40</v>
      </c>
      <c r="AL324" s="15">
        <v>40</v>
      </c>
      <c r="AM324" s="15">
        <v>40</v>
      </c>
      <c r="AN324" s="15">
        <v>2</v>
      </c>
      <c r="AO324" s="15">
        <v>3</v>
      </c>
      <c r="AP324" s="15">
        <v>5</v>
      </c>
      <c r="AQ324" s="15">
        <v>1</v>
      </c>
      <c r="AR324" t="s">
        <v>1551</v>
      </c>
    </row>
    <row r="325" spans="1:44" x14ac:dyDescent="0.25">
      <c r="A325" s="15">
        <v>324</v>
      </c>
      <c r="B325" s="15" t="s">
        <v>563</v>
      </c>
      <c r="C325" s="16" t="s">
        <v>191</v>
      </c>
      <c r="D325" s="22" t="e">
        <f>VLOOKUP(AR:AR,球员!A:F,6,FALSE)</f>
        <v>#N/A</v>
      </c>
      <c r="E325" s="16" t="s">
        <v>354</v>
      </c>
      <c r="F325" s="16" t="s">
        <v>64</v>
      </c>
      <c r="G325" s="16" t="s">
        <v>46</v>
      </c>
      <c r="H325" s="15">
        <v>175</v>
      </c>
      <c r="I325" s="15">
        <v>70</v>
      </c>
      <c r="J325" s="15">
        <v>26</v>
      </c>
      <c r="K325" s="16" t="s">
        <v>47</v>
      </c>
      <c r="L325" s="21">
        <v>82</v>
      </c>
      <c r="M325" s="21">
        <v>31</v>
      </c>
      <c r="N325" s="21">
        <v>90</v>
      </c>
      <c r="O325" s="15">
        <v>74</v>
      </c>
      <c r="P325" s="15">
        <v>78</v>
      </c>
      <c r="Q325" s="15">
        <v>80</v>
      </c>
      <c r="R325" s="15">
        <v>79</v>
      </c>
      <c r="S325" s="15">
        <v>78</v>
      </c>
      <c r="T325" s="15">
        <v>79</v>
      </c>
      <c r="U325" s="15">
        <v>64</v>
      </c>
      <c r="V325" s="15">
        <v>64</v>
      </c>
      <c r="W325" s="15">
        <v>55</v>
      </c>
      <c r="X325" s="15">
        <v>75</v>
      </c>
      <c r="Y325" s="15">
        <v>84</v>
      </c>
      <c r="Z325" s="15">
        <v>84</v>
      </c>
      <c r="AA325" s="15">
        <v>70</v>
      </c>
      <c r="AB325" s="15">
        <v>71</v>
      </c>
      <c r="AC325" s="15">
        <v>68</v>
      </c>
      <c r="AD325" s="15">
        <v>74</v>
      </c>
      <c r="AE325" s="15">
        <v>84</v>
      </c>
      <c r="AF325" s="15">
        <v>78</v>
      </c>
      <c r="AG325" s="15">
        <v>79</v>
      </c>
      <c r="AH325" s="15">
        <v>72</v>
      </c>
      <c r="AI325" s="15">
        <v>40</v>
      </c>
      <c r="AJ325" s="15">
        <v>40</v>
      </c>
      <c r="AK325" s="15">
        <v>40</v>
      </c>
      <c r="AL325" s="15">
        <v>40</v>
      </c>
      <c r="AM325" s="15">
        <v>40</v>
      </c>
      <c r="AN325" s="15">
        <v>2</v>
      </c>
      <c r="AO325" s="15">
        <v>3</v>
      </c>
      <c r="AP325" s="15">
        <v>7</v>
      </c>
      <c r="AQ325" s="15">
        <v>2</v>
      </c>
      <c r="AR325" t="s">
        <v>1552</v>
      </c>
    </row>
    <row r="326" spans="1:44" x14ac:dyDescent="0.25">
      <c r="A326" s="15">
        <v>325</v>
      </c>
      <c r="B326" s="15" t="s">
        <v>1553</v>
      </c>
      <c r="C326" s="16" t="s">
        <v>70</v>
      </c>
      <c r="D326" s="22" t="e">
        <f>VLOOKUP(AR:AR,球员!A:F,6,FALSE)</f>
        <v>#N/A</v>
      </c>
      <c r="E326" s="16" t="s">
        <v>67</v>
      </c>
      <c r="F326" s="16" t="s">
        <v>67</v>
      </c>
      <c r="G326" s="16" t="s">
        <v>65</v>
      </c>
      <c r="H326" s="15">
        <v>175</v>
      </c>
      <c r="I326" s="15">
        <v>71</v>
      </c>
      <c r="J326" s="15">
        <v>26</v>
      </c>
      <c r="K326" s="16" t="s">
        <v>47</v>
      </c>
      <c r="L326" s="21">
        <v>82</v>
      </c>
      <c r="M326" s="21">
        <v>31</v>
      </c>
      <c r="N326" s="21">
        <v>90</v>
      </c>
      <c r="O326" s="15">
        <v>87</v>
      </c>
      <c r="P326" s="15">
        <v>80</v>
      </c>
      <c r="Q326" s="15">
        <v>79</v>
      </c>
      <c r="R326" s="15">
        <v>77</v>
      </c>
      <c r="S326" s="15">
        <v>73</v>
      </c>
      <c r="T326" s="15">
        <v>70</v>
      </c>
      <c r="U326" s="15">
        <v>85</v>
      </c>
      <c r="V326" s="15">
        <v>78</v>
      </c>
      <c r="W326" s="15">
        <v>79</v>
      </c>
      <c r="X326" s="15">
        <v>81</v>
      </c>
      <c r="Y326" s="15">
        <v>70</v>
      </c>
      <c r="Z326" s="15">
        <v>80</v>
      </c>
      <c r="AA326" s="15">
        <v>80</v>
      </c>
      <c r="AB326" s="15">
        <v>82</v>
      </c>
      <c r="AC326" s="15">
        <v>69</v>
      </c>
      <c r="AD326" s="15">
        <v>79</v>
      </c>
      <c r="AE326" s="15">
        <v>73</v>
      </c>
      <c r="AF326" s="15">
        <v>53</v>
      </c>
      <c r="AG326" s="15">
        <v>54</v>
      </c>
      <c r="AH326" s="15">
        <v>59</v>
      </c>
      <c r="AI326" s="15">
        <v>40</v>
      </c>
      <c r="AJ326" s="15">
        <v>40</v>
      </c>
      <c r="AK326" s="15">
        <v>40</v>
      </c>
      <c r="AL326" s="15">
        <v>40</v>
      </c>
      <c r="AM326" s="15">
        <v>40</v>
      </c>
      <c r="AN326" s="15">
        <v>3</v>
      </c>
      <c r="AO326" s="15">
        <v>3</v>
      </c>
      <c r="AP326" s="15">
        <v>6</v>
      </c>
      <c r="AQ326" s="15">
        <v>1</v>
      </c>
      <c r="AR326" t="s">
        <v>1554</v>
      </c>
    </row>
    <row r="327" spans="1:44" x14ac:dyDescent="0.25">
      <c r="A327" s="19">
        <v>326</v>
      </c>
      <c r="B327" s="19" t="s">
        <v>671</v>
      </c>
      <c r="C327" s="20" t="s">
        <v>2049</v>
      </c>
      <c r="D327" s="22">
        <f>VLOOKUP(AR:AR,球员!A:F,6,FALSE)</f>
        <v>2</v>
      </c>
      <c r="E327" s="16" t="s">
        <v>181</v>
      </c>
      <c r="F327" s="16" t="s">
        <v>64</v>
      </c>
      <c r="G327" s="16" t="s">
        <v>46</v>
      </c>
      <c r="H327" s="15">
        <v>188</v>
      </c>
      <c r="I327" s="15">
        <v>84</v>
      </c>
      <c r="J327" s="15">
        <v>26</v>
      </c>
      <c r="K327" s="16" t="s">
        <v>47</v>
      </c>
      <c r="L327" s="21">
        <v>82</v>
      </c>
      <c r="M327" s="21">
        <v>31</v>
      </c>
      <c r="N327" s="21">
        <v>90</v>
      </c>
      <c r="O327" s="15">
        <v>74</v>
      </c>
      <c r="P327" s="15">
        <v>80</v>
      </c>
      <c r="Q327" s="15">
        <v>82</v>
      </c>
      <c r="R327" s="15">
        <v>79</v>
      </c>
      <c r="S327" s="15">
        <v>84</v>
      </c>
      <c r="T327" s="15">
        <v>86</v>
      </c>
      <c r="U327" s="15">
        <v>73</v>
      </c>
      <c r="V327" s="15">
        <v>70</v>
      </c>
      <c r="W327" s="15">
        <v>69</v>
      </c>
      <c r="X327" s="15">
        <v>82</v>
      </c>
      <c r="Y327" s="15">
        <v>72</v>
      </c>
      <c r="Z327" s="15">
        <v>70</v>
      </c>
      <c r="AA327" s="15">
        <v>82</v>
      </c>
      <c r="AB327" s="15">
        <v>68</v>
      </c>
      <c r="AC327" s="15">
        <v>79</v>
      </c>
      <c r="AD327" s="15">
        <v>74</v>
      </c>
      <c r="AE327" s="15">
        <v>77</v>
      </c>
      <c r="AF327" s="15">
        <v>73</v>
      </c>
      <c r="AG327" s="15">
        <v>72</v>
      </c>
      <c r="AH327" s="15">
        <v>78</v>
      </c>
      <c r="AI327" s="15">
        <v>40</v>
      </c>
      <c r="AJ327" s="15">
        <v>40</v>
      </c>
      <c r="AK327" s="15">
        <v>40</v>
      </c>
      <c r="AL327" s="15">
        <v>40</v>
      </c>
      <c r="AM327" s="15">
        <v>40</v>
      </c>
      <c r="AN327" s="15">
        <v>3</v>
      </c>
      <c r="AO327" s="15">
        <v>3</v>
      </c>
      <c r="AP327" s="15">
        <v>6</v>
      </c>
      <c r="AQ327" s="15">
        <v>2</v>
      </c>
      <c r="AR327" t="s">
        <v>2095</v>
      </c>
    </row>
    <row r="328" spans="1:44" x14ac:dyDescent="0.25">
      <c r="A328" s="19">
        <v>327</v>
      </c>
      <c r="B328" s="19" t="s">
        <v>672</v>
      </c>
      <c r="C328" s="20" t="s">
        <v>2049</v>
      </c>
      <c r="D328" s="22">
        <f>VLOOKUP(AR:AR,球员!A:F,6,FALSE)</f>
        <v>2</v>
      </c>
      <c r="E328" s="16" t="s">
        <v>538</v>
      </c>
      <c r="F328" s="16" t="s">
        <v>64</v>
      </c>
      <c r="G328" s="16" t="s">
        <v>80</v>
      </c>
      <c r="H328" s="15">
        <v>184</v>
      </c>
      <c r="I328" s="15">
        <v>75</v>
      </c>
      <c r="J328" s="15">
        <v>26</v>
      </c>
      <c r="K328" s="16" t="s">
        <v>47</v>
      </c>
      <c r="L328" s="21">
        <v>82</v>
      </c>
      <c r="M328" s="21">
        <v>31</v>
      </c>
      <c r="N328" s="21">
        <v>90</v>
      </c>
      <c r="O328" s="15">
        <v>75</v>
      </c>
      <c r="P328" s="15">
        <v>81</v>
      </c>
      <c r="Q328" s="15">
        <v>80</v>
      </c>
      <c r="R328" s="15">
        <v>75</v>
      </c>
      <c r="S328" s="15">
        <v>83</v>
      </c>
      <c r="T328" s="15">
        <v>77</v>
      </c>
      <c r="U328" s="15">
        <v>74</v>
      </c>
      <c r="V328" s="15">
        <v>68</v>
      </c>
      <c r="W328" s="15">
        <v>62</v>
      </c>
      <c r="X328" s="15">
        <v>61</v>
      </c>
      <c r="Y328" s="15">
        <v>77</v>
      </c>
      <c r="Z328" s="15">
        <v>74</v>
      </c>
      <c r="AA328" s="15">
        <v>78</v>
      </c>
      <c r="AB328" s="15">
        <v>73</v>
      </c>
      <c r="AC328" s="15">
        <v>85</v>
      </c>
      <c r="AD328" s="15">
        <v>72</v>
      </c>
      <c r="AE328" s="15">
        <v>87</v>
      </c>
      <c r="AF328" s="15">
        <v>81</v>
      </c>
      <c r="AG328" s="15">
        <v>85</v>
      </c>
      <c r="AH328" s="15">
        <v>81</v>
      </c>
      <c r="AI328" s="15">
        <v>40</v>
      </c>
      <c r="AJ328" s="15">
        <v>40</v>
      </c>
      <c r="AK328" s="15">
        <v>40</v>
      </c>
      <c r="AL328" s="15">
        <v>40</v>
      </c>
      <c r="AM328" s="15">
        <v>40</v>
      </c>
      <c r="AN328" s="15">
        <v>2</v>
      </c>
      <c r="AO328" s="15">
        <v>2</v>
      </c>
      <c r="AP328" s="15">
        <v>6</v>
      </c>
      <c r="AQ328" s="15">
        <v>3</v>
      </c>
      <c r="AR328" t="s">
        <v>2096</v>
      </c>
    </row>
    <row r="329" spans="1:44" x14ac:dyDescent="0.25">
      <c r="A329" s="19">
        <v>328</v>
      </c>
      <c r="B329" s="19" t="s">
        <v>453</v>
      </c>
      <c r="C329" s="20" t="s">
        <v>122</v>
      </c>
      <c r="D329" s="22">
        <f>VLOOKUP(AR:AR,球员!A:F,6,FALSE)</f>
        <v>2</v>
      </c>
      <c r="E329" s="16" t="s">
        <v>387</v>
      </c>
      <c r="F329" s="16" t="s">
        <v>324</v>
      </c>
      <c r="G329" s="16" t="s">
        <v>131</v>
      </c>
      <c r="H329" s="15">
        <v>178</v>
      </c>
      <c r="I329" s="15">
        <v>74</v>
      </c>
      <c r="J329" s="15">
        <v>26</v>
      </c>
      <c r="K329" s="16" t="s">
        <v>47</v>
      </c>
      <c r="L329" s="21">
        <v>82</v>
      </c>
      <c r="M329" s="21">
        <v>31</v>
      </c>
      <c r="N329" s="21">
        <v>90</v>
      </c>
      <c r="O329" s="15">
        <v>60</v>
      </c>
      <c r="P329" s="15">
        <v>79</v>
      </c>
      <c r="Q329" s="15">
        <v>77</v>
      </c>
      <c r="R329" s="15">
        <v>75</v>
      </c>
      <c r="S329" s="15">
        <v>79</v>
      </c>
      <c r="T329" s="15">
        <v>70</v>
      </c>
      <c r="U329" s="15">
        <v>57</v>
      </c>
      <c r="V329" s="15">
        <v>81</v>
      </c>
      <c r="W329" s="15">
        <v>58</v>
      </c>
      <c r="X329" s="15">
        <v>60</v>
      </c>
      <c r="Y329" s="15">
        <v>84</v>
      </c>
      <c r="Z329" s="15">
        <v>81</v>
      </c>
      <c r="AA329" s="15">
        <v>73</v>
      </c>
      <c r="AB329" s="15">
        <v>82</v>
      </c>
      <c r="AC329" s="15">
        <v>87</v>
      </c>
      <c r="AD329" s="15">
        <v>77</v>
      </c>
      <c r="AE329" s="15">
        <v>90</v>
      </c>
      <c r="AF329" s="15">
        <v>88</v>
      </c>
      <c r="AG329" s="15">
        <v>90</v>
      </c>
      <c r="AH329" s="15">
        <v>88</v>
      </c>
      <c r="AI329" s="15">
        <v>40</v>
      </c>
      <c r="AJ329" s="15">
        <v>40</v>
      </c>
      <c r="AK329" s="15">
        <v>40</v>
      </c>
      <c r="AL329" s="15">
        <v>40</v>
      </c>
      <c r="AM329" s="15">
        <v>40</v>
      </c>
      <c r="AN329" s="15">
        <v>2</v>
      </c>
      <c r="AO329" s="15">
        <v>3</v>
      </c>
      <c r="AP329" s="15">
        <v>7</v>
      </c>
      <c r="AQ329" s="15">
        <v>2</v>
      </c>
      <c r="AR329" t="s">
        <v>1555</v>
      </c>
    </row>
    <row r="330" spans="1:44" x14ac:dyDescent="0.25">
      <c r="A330" s="19">
        <v>329</v>
      </c>
      <c r="B330" s="19" t="s">
        <v>673</v>
      </c>
      <c r="C330" s="20" t="s">
        <v>103</v>
      </c>
      <c r="D330" s="22">
        <f>VLOOKUP(AR:AR,球员!A:F,6,FALSE)</f>
        <v>2</v>
      </c>
      <c r="E330" s="16" t="s">
        <v>55</v>
      </c>
      <c r="F330" s="16" t="s">
        <v>56</v>
      </c>
      <c r="G330" s="16" t="s">
        <v>80</v>
      </c>
      <c r="H330" s="15">
        <v>182</v>
      </c>
      <c r="I330" s="15">
        <v>74</v>
      </c>
      <c r="J330" s="15">
        <v>27</v>
      </c>
      <c r="K330" s="16" t="s">
        <v>53</v>
      </c>
      <c r="L330" s="21">
        <v>82</v>
      </c>
      <c r="M330" s="21">
        <v>31</v>
      </c>
      <c r="N330" s="21">
        <v>89</v>
      </c>
      <c r="O330" s="15">
        <v>77</v>
      </c>
      <c r="P330" s="15">
        <v>78</v>
      </c>
      <c r="Q330" s="15">
        <v>81</v>
      </c>
      <c r="R330" s="15">
        <v>75</v>
      </c>
      <c r="S330" s="15">
        <v>73</v>
      </c>
      <c r="T330" s="15">
        <v>79</v>
      </c>
      <c r="U330" s="15">
        <v>68</v>
      </c>
      <c r="V330" s="15">
        <v>73</v>
      </c>
      <c r="W330" s="15">
        <v>66</v>
      </c>
      <c r="X330" s="15">
        <v>83</v>
      </c>
      <c r="Y330" s="15">
        <v>81</v>
      </c>
      <c r="Z330" s="15">
        <v>78</v>
      </c>
      <c r="AA330" s="15">
        <v>79</v>
      </c>
      <c r="AB330" s="15">
        <v>81</v>
      </c>
      <c r="AC330" s="15">
        <v>77</v>
      </c>
      <c r="AD330" s="15">
        <v>75</v>
      </c>
      <c r="AE330" s="15">
        <v>81</v>
      </c>
      <c r="AF330" s="15">
        <v>68</v>
      </c>
      <c r="AG330" s="15">
        <v>71</v>
      </c>
      <c r="AH330" s="15">
        <v>76</v>
      </c>
      <c r="AI330" s="15">
        <v>40</v>
      </c>
      <c r="AJ330" s="15">
        <v>40</v>
      </c>
      <c r="AK330" s="15">
        <v>40</v>
      </c>
      <c r="AL330" s="15">
        <v>40</v>
      </c>
      <c r="AM330" s="15">
        <v>40</v>
      </c>
      <c r="AN330" s="15">
        <v>1</v>
      </c>
      <c r="AO330" s="15">
        <v>2</v>
      </c>
      <c r="AP330" s="15">
        <v>5</v>
      </c>
      <c r="AQ330" s="15">
        <v>2</v>
      </c>
      <c r="AR330" t="s">
        <v>1556</v>
      </c>
    </row>
    <row r="331" spans="1:44" x14ac:dyDescent="0.25">
      <c r="A331" s="19">
        <v>330</v>
      </c>
      <c r="B331" s="19" t="s">
        <v>341</v>
      </c>
      <c r="C331" s="20" t="s">
        <v>246</v>
      </c>
      <c r="D331" s="22">
        <f>VLOOKUP(AR:AR,球员!A:F,6,FALSE)</f>
        <v>2</v>
      </c>
      <c r="E331" s="33" t="s">
        <v>152</v>
      </c>
      <c r="F331" s="16" t="s">
        <v>153</v>
      </c>
      <c r="G331" s="16" t="s">
        <v>75</v>
      </c>
      <c r="H331" s="15">
        <v>180</v>
      </c>
      <c r="I331" s="15">
        <v>71</v>
      </c>
      <c r="J331" s="15">
        <v>26</v>
      </c>
      <c r="K331" s="16" t="s">
        <v>47</v>
      </c>
      <c r="L331" s="21">
        <v>82</v>
      </c>
      <c r="M331" s="21">
        <v>31</v>
      </c>
      <c r="N331" s="21">
        <v>90</v>
      </c>
      <c r="O331" s="15">
        <v>78</v>
      </c>
      <c r="P331" s="15">
        <v>84</v>
      </c>
      <c r="Q331" s="15">
        <v>86</v>
      </c>
      <c r="R331" s="15">
        <v>80</v>
      </c>
      <c r="S331" s="15">
        <v>82</v>
      </c>
      <c r="T331" s="15">
        <v>82</v>
      </c>
      <c r="U331" s="15">
        <v>77</v>
      </c>
      <c r="V331" s="15">
        <v>61</v>
      </c>
      <c r="W331" s="15">
        <v>78</v>
      </c>
      <c r="X331" s="15">
        <v>79</v>
      </c>
      <c r="Y331" s="15">
        <v>86</v>
      </c>
      <c r="Z331" s="15">
        <v>87</v>
      </c>
      <c r="AA331" s="15">
        <v>85</v>
      </c>
      <c r="AB331" s="15">
        <v>67</v>
      </c>
      <c r="AC331" s="15">
        <v>67</v>
      </c>
      <c r="AD331" s="15">
        <v>72</v>
      </c>
      <c r="AE331" s="15">
        <v>75</v>
      </c>
      <c r="AF331" s="15">
        <v>47</v>
      </c>
      <c r="AG331" s="15">
        <v>51</v>
      </c>
      <c r="AH331" s="15">
        <v>64</v>
      </c>
      <c r="AI331" s="15">
        <v>40</v>
      </c>
      <c r="AJ331" s="15">
        <v>40</v>
      </c>
      <c r="AK331" s="15">
        <v>40</v>
      </c>
      <c r="AL331" s="15">
        <v>40</v>
      </c>
      <c r="AM331" s="15">
        <v>40</v>
      </c>
      <c r="AN331" s="15">
        <v>3</v>
      </c>
      <c r="AO331" s="15">
        <v>4</v>
      </c>
      <c r="AP331" s="15">
        <v>5</v>
      </c>
      <c r="AQ331" s="15">
        <v>3</v>
      </c>
      <c r="AR331" t="s">
        <v>1986</v>
      </c>
    </row>
    <row r="332" spans="1:44" x14ac:dyDescent="0.25">
      <c r="A332" s="19">
        <v>331</v>
      </c>
      <c r="B332" s="19" t="s">
        <v>455</v>
      </c>
      <c r="C332" s="20" t="s">
        <v>202</v>
      </c>
      <c r="D332" s="22">
        <f>VLOOKUP(AR:AR,球员!A:F,6,FALSE)</f>
        <v>2</v>
      </c>
      <c r="E332" s="16" t="s">
        <v>377</v>
      </c>
      <c r="F332" s="16" t="s">
        <v>378</v>
      </c>
      <c r="G332" s="16" t="s">
        <v>158</v>
      </c>
      <c r="H332" s="15">
        <v>172</v>
      </c>
      <c r="I332" s="15">
        <v>68</v>
      </c>
      <c r="J332" s="15">
        <v>29</v>
      </c>
      <c r="K332" s="16" t="s">
        <v>47</v>
      </c>
      <c r="L332" s="21">
        <v>82</v>
      </c>
      <c r="M332" s="21">
        <v>29</v>
      </c>
      <c r="N332" s="21">
        <v>90</v>
      </c>
      <c r="O332" s="15">
        <v>86</v>
      </c>
      <c r="P332" s="15">
        <v>80</v>
      </c>
      <c r="Q332" s="15">
        <v>82</v>
      </c>
      <c r="R332" s="15">
        <v>79</v>
      </c>
      <c r="S332" s="15">
        <v>74</v>
      </c>
      <c r="T332" s="15">
        <v>78</v>
      </c>
      <c r="U332" s="15">
        <v>82</v>
      </c>
      <c r="V332" s="15">
        <v>60</v>
      </c>
      <c r="W332" s="15">
        <v>75</v>
      </c>
      <c r="X332" s="15">
        <v>77</v>
      </c>
      <c r="Y332" s="15">
        <v>88</v>
      </c>
      <c r="Z332" s="15">
        <v>90</v>
      </c>
      <c r="AA332" s="15">
        <v>83</v>
      </c>
      <c r="AB332" s="15">
        <v>65</v>
      </c>
      <c r="AC332" s="15">
        <v>61</v>
      </c>
      <c r="AD332" s="15">
        <v>87</v>
      </c>
      <c r="AE332" s="15">
        <v>85</v>
      </c>
      <c r="AF332" s="15">
        <v>51</v>
      </c>
      <c r="AG332" s="15">
        <v>50</v>
      </c>
      <c r="AH332" s="15">
        <v>54</v>
      </c>
      <c r="AI332" s="15">
        <v>40</v>
      </c>
      <c r="AJ332" s="15">
        <v>40</v>
      </c>
      <c r="AK332" s="15">
        <v>40</v>
      </c>
      <c r="AL332" s="15">
        <v>40</v>
      </c>
      <c r="AM332" s="15">
        <v>40</v>
      </c>
      <c r="AN332" s="15">
        <v>3</v>
      </c>
      <c r="AO332" s="15">
        <v>3</v>
      </c>
      <c r="AP332" s="15">
        <v>8</v>
      </c>
      <c r="AQ332" s="15">
        <v>3</v>
      </c>
      <c r="AR332" t="s">
        <v>1557</v>
      </c>
    </row>
    <row r="333" spans="1:44" x14ac:dyDescent="0.25">
      <c r="A333" s="15">
        <v>332</v>
      </c>
      <c r="B333" s="15" t="s">
        <v>571</v>
      </c>
      <c r="C333" s="16" t="s">
        <v>70</v>
      </c>
      <c r="D333" s="22" t="e">
        <f>VLOOKUP(AR:AR,球员!A:F,6,FALSE)</f>
        <v>#N/A</v>
      </c>
      <c r="E333" s="16" t="s">
        <v>138</v>
      </c>
      <c r="F333" s="16" t="s">
        <v>45</v>
      </c>
      <c r="G333" s="16" t="s">
        <v>77</v>
      </c>
      <c r="H333" s="15">
        <v>186</v>
      </c>
      <c r="I333" s="15">
        <v>78</v>
      </c>
      <c r="J333" s="15">
        <v>25</v>
      </c>
      <c r="K333" s="16" t="s">
        <v>53</v>
      </c>
      <c r="L333" s="21">
        <v>82</v>
      </c>
      <c r="M333" s="21">
        <v>34</v>
      </c>
      <c r="N333" s="21">
        <v>91</v>
      </c>
      <c r="O333" s="15">
        <v>86</v>
      </c>
      <c r="P333" s="15">
        <v>80</v>
      </c>
      <c r="Q333" s="15">
        <v>73</v>
      </c>
      <c r="R333" s="15">
        <v>67</v>
      </c>
      <c r="S333" s="15">
        <v>72</v>
      </c>
      <c r="T333" s="15">
        <v>63</v>
      </c>
      <c r="U333" s="15">
        <v>86</v>
      </c>
      <c r="V333" s="15">
        <v>85</v>
      </c>
      <c r="W333" s="15">
        <v>85</v>
      </c>
      <c r="X333" s="15">
        <v>74</v>
      </c>
      <c r="Y333" s="15">
        <v>77</v>
      </c>
      <c r="Z333" s="15">
        <v>74</v>
      </c>
      <c r="AA333" s="15">
        <v>85</v>
      </c>
      <c r="AB333" s="15">
        <v>75</v>
      </c>
      <c r="AC333" s="15">
        <v>85</v>
      </c>
      <c r="AD333" s="15">
        <v>76</v>
      </c>
      <c r="AE333" s="15">
        <v>78</v>
      </c>
      <c r="AF333" s="15">
        <v>51</v>
      </c>
      <c r="AG333" s="15">
        <v>52</v>
      </c>
      <c r="AH333" s="15">
        <v>49</v>
      </c>
      <c r="AI333" s="15">
        <v>40</v>
      </c>
      <c r="AJ333" s="15">
        <v>40</v>
      </c>
      <c r="AK333" s="15">
        <v>40</v>
      </c>
      <c r="AL333" s="15">
        <v>40</v>
      </c>
      <c r="AM333" s="15">
        <v>40</v>
      </c>
      <c r="AN333" s="15">
        <v>2</v>
      </c>
      <c r="AO333" s="15">
        <v>2</v>
      </c>
      <c r="AP333" s="15">
        <v>5</v>
      </c>
      <c r="AQ333" s="15">
        <v>2</v>
      </c>
      <c r="AR333" t="s">
        <v>1558</v>
      </c>
    </row>
    <row r="334" spans="1:44" x14ac:dyDescent="0.25">
      <c r="A334" s="15">
        <v>333</v>
      </c>
      <c r="B334" s="15" t="s">
        <v>1657</v>
      </c>
      <c r="C334" s="16" t="s">
        <v>70</v>
      </c>
      <c r="D334" s="22" t="e">
        <f>VLOOKUP(AR:AR,球员!A:F,6,FALSE)</f>
        <v>#N/A</v>
      </c>
      <c r="E334" s="16" t="s">
        <v>445</v>
      </c>
      <c r="F334" s="16" t="s">
        <v>427</v>
      </c>
      <c r="G334" s="16" t="s">
        <v>57</v>
      </c>
      <c r="H334" s="15">
        <v>176</v>
      </c>
      <c r="I334" s="15">
        <v>68</v>
      </c>
      <c r="J334" s="15">
        <v>23</v>
      </c>
      <c r="K334" s="16" t="s">
        <v>53</v>
      </c>
      <c r="L334" s="21">
        <v>82</v>
      </c>
      <c r="M334" s="21">
        <v>36</v>
      </c>
      <c r="N334" s="21">
        <v>91</v>
      </c>
      <c r="O334" s="15">
        <v>82</v>
      </c>
      <c r="P334" s="15">
        <v>84</v>
      </c>
      <c r="Q334" s="15">
        <v>84</v>
      </c>
      <c r="R334" s="15">
        <v>83</v>
      </c>
      <c r="S334" s="15">
        <v>75</v>
      </c>
      <c r="T334" s="15">
        <v>71</v>
      </c>
      <c r="U334" s="15">
        <v>84</v>
      </c>
      <c r="V334" s="15">
        <v>75</v>
      </c>
      <c r="W334" s="15">
        <v>68</v>
      </c>
      <c r="X334" s="15">
        <v>78</v>
      </c>
      <c r="Y334" s="15">
        <v>82</v>
      </c>
      <c r="Z334" s="15">
        <v>83</v>
      </c>
      <c r="AA334" s="15">
        <v>81</v>
      </c>
      <c r="AB334" s="15">
        <v>74</v>
      </c>
      <c r="AC334" s="15">
        <v>73</v>
      </c>
      <c r="AD334" s="15">
        <v>82</v>
      </c>
      <c r="AE334" s="15">
        <v>78</v>
      </c>
      <c r="AF334" s="15">
        <v>48</v>
      </c>
      <c r="AG334" s="15">
        <v>44</v>
      </c>
      <c r="AH334" s="15">
        <v>63</v>
      </c>
      <c r="AI334" s="15">
        <v>40</v>
      </c>
      <c r="AJ334" s="15">
        <v>40</v>
      </c>
      <c r="AK334" s="15">
        <v>40</v>
      </c>
      <c r="AL334" s="15">
        <v>40</v>
      </c>
      <c r="AM334" s="15">
        <v>40</v>
      </c>
      <c r="AN334" s="15">
        <v>1</v>
      </c>
      <c r="AO334" s="15">
        <v>2</v>
      </c>
      <c r="AP334" s="15">
        <v>6</v>
      </c>
      <c r="AQ334" s="15">
        <v>2</v>
      </c>
      <c r="AR334" t="s">
        <v>1987</v>
      </c>
    </row>
    <row r="335" spans="1:44" x14ac:dyDescent="0.25">
      <c r="A335" s="19">
        <v>334</v>
      </c>
      <c r="B335" s="19" t="s">
        <v>678</v>
      </c>
      <c r="C335" s="20" t="s">
        <v>246</v>
      </c>
      <c r="D335" s="22">
        <f>VLOOKUP(AR:AR,球员!A:F,6,FALSE)</f>
        <v>2</v>
      </c>
      <c r="E335" s="16" t="s">
        <v>67</v>
      </c>
      <c r="F335" s="16" t="s">
        <v>67</v>
      </c>
      <c r="G335" s="16" t="s">
        <v>46</v>
      </c>
      <c r="H335" s="15">
        <v>170</v>
      </c>
      <c r="I335" s="15">
        <v>71</v>
      </c>
      <c r="J335" s="15">
        <v>26</v>
      </c>
      <c r="K335" s="16" t="s">
        <v>53</v>
      </c>
      <c r="L335" s="21">
        <v>82</v>
      </c>
      <c r="M335" s="21">
        <v>31</v>
      </c>
      <c r="N335" s="21">
        <v>90</v>
      </c>
      <c r="O335" s="15">
        <v>77</v>
      </c>
      <c r="P335" s="15">
        <v>80</v>
      </c>
      <c r="Q335" s="15">
        <v>85</v>
      </c>
      <c r="R335" s="15">
        <v>89</v>
      </c>
      <c r="S335" s="15">
        <v>80</v>
      </c>
      <c r="T335" s="15">
        <v>86</v>
      </c>
      <c r="U335" s="15">
        <v>70</v>
      </c>
      <c r="V335" s="15">
        <v>50</v>
      </c>
      <c r="W335" s="15">
        <v>82</v>
      </c>
      <c r="X335" s="15">
        <v>82</v>
      </c>
      <c r="Y335" s="15">
        <v>78</v>
      </c>
      <c r="Z335" s="15">
        <v>83</v>
      </c>
      <c r="AA335" s="15">
        <v>80</v>
      </c>
      <c r="AB335" s="15">
        <v>70</v>
      </c>
      <c r="AC335" s="15">
        <v>64</v>
      </c>
      <c r="AD335" s="15">
        <v>82</v>
      </c>
      <c r="AE335" s="15">
        <v>81</v>
      </c>
      <c r="AF335" s="15">
        <v>68</v>
      </c>
      <c r="AG335" s="15">
        <v>72</v>
      </c>
      <c r="AH335" s="15">
        <v>70</v>
      </c>
      <c r="AI335" s="15">
        <v>40</v>
      </c>
      <c r="AJ335" s="15">
        <v>40</v>
      </c>
      <c r="AK335" s="15">
        <v>40</v>
      </c>
      <c r="AL335" s="15">
        <v>40</v>
      </c>
      <c r="AM335" s="15">
        <v>40</v>
      </c>
      <c r="AN335" s="15">
        <v>2</v>
      </c>
      <c r="AO335" s="15">
        <v>2</v>
      </c>
      <c r="AP335" s="15">
        <v>6</v>
      </c>
      <c r="AQ335" s="15">
        <v>1</v>
      </c>
      <c r="AR335" t="s">
        <v>1559</v>
      </c>
    </row>
    <row r="336" spans="1:44" x14ac:dyDescent="0.25">
      <c r="A336" s="19">
        <v>335</v>
      </c>
      <c r="B336" s="19" t="s">
        <v>457</v>
      </c>
      <c r="C336" s="20" t="s">
        <v>2049</v>
      </c>
      <c r="D336" s="22">
        <f>VLOOKUP(AR:AR,球员!A:F,6,FALSE)</f>
        <v>2</v>
      </c>
      <c r="E336" s="16" t="s">
        <v>215</v>
      </c>
      <c r="F336" s="16" t="s">
        <v>56</v>
      </c>
      <c r="G336" s="16" t="s">
        <v>80</v>
      </c>
      <c r="H336" s="15">
        <v>180</v>
      </c>
      <c r="I336" s="15">
        <v>73</v>
      </c>
      <c r="J336" s="15">
        <v>25</v>
      </c>
      <c r="K336" s="16" t="s">
        <v>47</v>
      </c>
      <c r="L336" s="21">
        <v>82</v>
      </c>
      <c r="M336" s="21">
        <v>34</v>
      </c>
      <c r="N336" s="21">
        <v>90</v>
      </c>
      <c r="O336" s="15">
        <v>75</v>
      </c>
      <c r="P336" s="15">
        <v>82</v>
      </c>
      <c r="Q336" s="15">
        <v>79</v>
      </c>
      <c r="R336" s="15">
        <v>78</v>
      </c>
      <c r="S336" s="15">
        <v>84</v>
      </c>
      <c r="T336" s="15">
        <v>83</v>
      </c>
      <c r="U336" s="15">
        <v>75</v>
      </c>
      <c r="V336" s="15">
        <v>63</v>
      </c>
      <c r="W336" s="15">
        <v>72</v>
      </c>
      <c r="X336" s="15">
        <v>74</v>
      </c>
      <c r="Y336" s="15">
        <v>77</v>
      </c>
      <c r="Z336" s="15">
        <v>79</v>
      </c>
      <c r="AA336" s="15">
        <v>74</v>
      </c>
      <c r="AB336" s="15">
        <v>68</v>
      </c>
      <c r="AC336" s="15">
        <v>71</v>
      </c>
      <c r="AD336" s="15">
        <v>82</v>
      </c>
      <c r="AE336" s="15">
        <v>81</v>
      </c>
      <c r="AF336" s="15">
        <v>75</v>
      </c>
      <c r="AG336" s="15">
        <v>72</v>
      </c>
      <c r="AH336" s="15">
        <v>71</v>
      </c>
      <c r="AI336" s="15">
        <v>40</v>
      </c>
      <c r="AJ336" s="15">
        <v>40</v>
      </c>
      <c r="AK336" s="15">
        <v>40</v>
      </c>
      <c r="AL336" s="15">
        <v>40</v>
      </c>
      <c r="AM336" s="15">
        <v>40</v>
      </c>
      <c r="AN336" s="15">
        <v>3</v>
      </c>
      <c r="AO336" s="15">
        <v>3</v>
      </c>
      <c r="AP336" s="15">
        <v>7</v>
      </c>
      <c r="AQ336" s="15">
        <v>2</v>
      </c>
      <c r="AR336" t="s">
        <v>2097</v>
      </c>
    </row>
    <row r="337" spans="1:44" x14ac:dyDescent="0.25">
      <c r="A337" s="19">
        <v>336</v>
      </c>
      <c r="B337" s="19" t="s">
        <v>578</v>
      </c>
      <c r="C337" s="20" t="s">
        <v>62</v>
      </c>
      <c r="D337" s="22">
        <f>VLOOKUP(AR:AR,球员!A:F,6,FALSE)</f>
        <v>2</v>
      </c>
      <c r="E337" s="16" t="s">
        <v>415</v>
      </c>
      <c r="F337" s="16" t="s">
        <v>56</v>
      </c>
      <c r="G337" s="16" t="s">
        <v>52</v>
      </c>
      <c r="H337" s="15">
        <v>189</v>
      </c>
      <c r="I337" s="15">
        <v>84</v>
      </c>
      <c r="J337" s="15">
        <v>27</v>
      </c>
      <c r="K337" s="16" t="s">
        <v>47</v>
      </c>
      <c r="L337" s="21">
        <v>82</v>
      </c>
      <c r="M337" s="21">
        <v>31</v>
      </c>
      <c r="N337" s="21">
        <v>88</v>
      </c>
      <c r="O337" s="15">
        <v>46</v>
      </c>
      <c r="P337" s="15">
        <v>58</v>
      </c>
      <c r="Q337" s="15">
        <v>50</v>
      </c>
      <c r="R337" s="15">
        <v>62</v>
      </c>
      <c r="S337" s="15">
        <v>65</v>
      </c>
      <c r="T337" s="15">
        <v>60</v>
      </c>
      <c r="U337" s="15">
        <v>43</v>
      </c>
      <c r="V337" s="15">
        <v>60</v>
      </c>
      <c r="W337" s="15">
        <v>55</v>
      </c>
      <c r="X337" s="15">
        <v>61</v>
      </c>
      <c r="Y337" s="15">
        <v>60</v>
      </c>
      <c r="Z337" s="15">
        <v>65</v>
      </c>
      <c r="AA337" s="15">
        <v>83</v>
      </c>
      <c r="AB337" s="15">
        <v>80</v>
      </c>
      <c r="AC337" s="15">
        <v>86</v>
      </c>
      <c r="AD337" s="15">
        <v>62</v>
      </c>
      <c r="AE337" s="15">
        <v>65</v>
      </c>
      <c r="AF337" s="15">
        <v>63</v>
      </c>
      <c r="AG337" s="15">
        <v>58</v>
      </c>
      <c r="AH337" s="15">
        <v>47</v>
      </c>
      <c r="AI337" s="15">
        <v>90</v>
      </c>
      <c r="AJ337" s="15">
        <v>83</v>
      </c>
      <c r="AK337" s="15">
        <v>84</v>
      </c>
      <c r="AL337" s="15">
        <v>91</v>
      </c>
      <c r="AM337" s="15">
        <v>89</v>
      </c>
      <c r="AN337" s="15">
        <v>1</v>
      </c>
      <c r="AO337" s="15">
        <v>1</v>
      </c>
      <c r="AP337" s="15">
        <v>5</v>
      </c>
      <c r="AQ337" s="15">
        <v>1</v>
      </c>
      <c r="AR337" t="s">
        <v>1560</v>
      </c>
    </row>
    <row r="338" spans="1:44" x14ac:dyDescent="0.25">
      <c r="A338" s="15">
        <v>337</v>
      </c>
      <c r="B338" s="15" t="s">
        <v>768</v>
      </c>
      <c r="C338" s="16" t="s">
        <v>62</v>
      </c>
      <c r="D338" s="22" t="e">
        <f>VLOOKUP(AR:AR,球员!A:F,6,FALSE)</f>
        <v>#N/A</v>
      </c>
      <c r="E338" s="16" t="s">
        <v>683</v>
      </c>
      <c r="F338" s="16" t="s">
        <v>56</v>
      </c>
      <c r="G338" s="16" t="s">
        <v>52</v>
      </c>
      <c r="H338" s="15">
        <v>191</v>
      </c>
      <c r="I338" s="15">
        <v>91</v>
      </c>
      <c r="J338" s="15">
        <v>26</v>
      </c>
      <c r="K338" s="16" t="s">
        <v>47</v>
      </c>
      <c r="L338" s="21">
        <v>82</v>
      </c>
      <c r="M338" s="21">
        <v>31</v>
      </c>
      <c r="N338" s="21">
        <v>88</v>
      </c>
      <c r="O338" s="15">
        <v>43</v>
      </c>
      <c r="P338" s="15">
        <v>60</v>
      </c>
      <c r="Q338" s="15">
        <v>54</v>
      </c>
      <c r="R338" s="15">
        <v>48</v>
      </c>
      <c r="S338" s="15">
        <v>61</v>
      </c>
      <c r="T338" s="15">
        <v>65</v>
      </c>
      <c r="U338" s="15">
        <v>47</v>
      </c>
      <c r="V338" s="15">
        <v>70</v>
      </c>
      <c r="W338" s="15">
        <v>58</v>
      </c>
      <c r="X338" s="15">
        <v>57</v>
      </c>
      <c r="Y338" s="15">
        <v>66</v>
      </c>
      <c r="Z338" s="15">
        <v>67</v>
      </c>
      <c r="AA338" s="15">
        <v>80</v>
      </c>
      <c r="AB338" s="15">
        <v>82</v>
      </c>
      <c r="AC338" s="15">
        <v>88</v>
      </c>
      <c r="AD338" s="15">
        <v>63</v>
      </c>
      <c r="AE338" s="15">
        <v>72</v>
      </c>
      <c r="AF338" s="15">
        <v>57</v>
      </c>
      <c r="AG338" s="15">
        <v>55</v>
      </c>
      <c r="AH338" s="15">
        <v>52</v>
      </c>
      <c r="AI338" s="15">
        <v>88</v>
      </c>
      <c r="AJ338" s="15">
        <v>85</v>
      </c>
      <c r="AK338" s="15">
        <v>86</v>
      </c>
      <c r="AL338" s="15">
        <v>90</v>
      </c>
      <c r="AM338" s="15">
        <v>87</v>
      </c>
      <c r="AN338" s="15">
        <v>2</v>
      </c>
      <c r="AO338" s="15">
        <v>2</v>
      </c>
      <c r="AP338" s="15">
        <v>6</v>
      </c>
      <c r="AQ338" s="15">
        <v>3</v>
      </c>
      <c r="AR338" t="s">
        <v>1561</v>
      </c>
    </row>
    <row r="339" spans="1:44" x14ac:dyDescent="0.25">
      <c r="A339" s="19">
        <v>338</v>
      </c>
      <c r="B339" s="19" t="s">
        <v>680</v>
      </c>
      <c r="C339" s="20" t="s">
        <v>85</v>
      </c>
      <c r="D339" s="22">
        <f>VLOOKUP(AR:AR,球员!A:F,6,FALSE)</f>
        <v>2</v>
      </c>
      <c r="E339" s="16" t="s">
        <v>79</v>
      </c>
      <c r="F339" s="16" t="s">
        <v>51</v>
      </c>
      <c r="G339" s="16" t="s">
        <v>52</v>
      </c>
      <c r="H339" s="15">
        <v>171</v>
      </c>
      <c r="I339" s="15">
        <v>68</v>
      </c>
      <c r="J339" s="15">
        <v>24</v>
      </c>
      <c r="K339" s="16" t="s">
        <v>47</v>
      </c>
      <c r="L339" s="21">
        <v>82</v>
      </c>
      <c r="M339" s="21">
        <v>35</v>
      </c>
      <c r="N339" s="21">
        <v>91</v>
      </c>
      <c r="O339" s="15">
        <v>79</v>
      </c>
      <c r="P339" s="15">
        <v>85</v>
      </c>
      <c r="Q339" s="15">
        <v>86</v>
      </c>
      <c r="R339" s="15">
        <v>83</v>
      </c>
      <c r="S339" s="15">
        <v>76</v>
      </c>
      <c r="T339" s="15">
        <v>73</v>
      </c>
      <c r="U339" s="15">
        <v>79</v>
      </c>
      <c r="V339" s="15">
        <v>60</v>
      </c>
      <c r="W339" s="15">
        <v>64</v>
      </c>
      <c r="X339" s="15">
        <v>79</v>
      </c>
      <c r="Y339" s="15">
        <v>83</v>
      </c>
      <c r="Z339" s="15">
        <v>88</v>
      </c>
      <c r="AA339" s="15">
        <v>75</v>
      </c>
      <c r="AB339" s="15">
        <v>57</v>
      </c>
      <c r="AC339" s="15">
        <v>60</v>
      </c>
      <c r="AD339" s="15">
        <v>82</v>
      </c>
      <c r="AE339" s="15">
        <v>79</v>
      </c>
      <c r="AF339" s="15">
        <v>52</v>
      </c>
      <c r="AG339" s="15">
        <v>52</v>
      </c>
      <c r="AH339" s="15">
        <v>78</v>
      </c>
      <c r="AI339" s="15">
        <v>40</v>
      </c>
      <c r="AJ339" s="15">
        <v>40</v>
      </c>
      <c r="AK339" s="15">
        <v>40</v>
      </c>
      <c r="AL339" s="15">
        <v>40</v>
      </c>
      <c r="AM339" s="15">
        <v>40</v>
      </c>
      <c r="AN339" s="15">
        <v>3</v>
      </c>
      <c r="AO339" s="15">
        <v>4</v>
      </c>
      <c r="AP339" s="15">
        <v>5</v>
      </c>
      <c r="AQ339" s="15">
        <v>3</v>
      </c>
      <c r="AR339" t="s">
        <v>1562</v>
      </c>
    </row>
    <row r="340" spans="1:44" x14ac:dyDescent="0.25">
      <c r="A340" s="19">
        <v>339</v>
      </c>
      <c r="B340" s="19" t="s">
        <v>581</v>
      </c>
      <c r="C340" s="20" t="s">
        <v>43</v>
      </c>
      <c r="D340" s="22">
        <f>VLOOKUP(AR:AR,球员!A:F,6,FALSE)</f>
        <v>2</v>
      </c>
      <c r="E340" s="16" t="s">
        <v>582</v>
      </c>
      <c r="F340" s="16" t="s">
        <v>45</v>
      </c>
      <c r="G340" s="16" t="s">
        <v>52</v>
      </c>
      <c r="H340" s="15">
        <v>180</v>
      </c>
      <c r="I340" s="15">
        <v>70</v>
      </c>
      <c r="J340" s="15">
        <v>25</v>
      </c>
      <c r="K340" s="16" t="s">
        <v>47</v>
      </c>
      <c r="L340" s="21">
        <v>82</v>
      </c>
      <c r="M340" s="21">
        <v>34</v>
      </c>
      <c r="N340" s="21">
        <v>91</v>
      </c>
      <c r="O340" s="15">
        <v>76</v>
      </c>
      <c r="P340" s="15">
        <v>83</v>
      </c>
      <c r="Q340" s="15">
        <v>85</v>
      </c>
      <c r="R340" s="15">
        <v>84</v>
      </c>
      <c r="S340" s="15">
        <v>81</v>
      </c>
      <c r="T340" s="15">
        <v>82</v>
      </c>
      <c r="U340" s="15">
        <v>77</v>
      </c>
      <c r="V340" s="15">
        <v>60</v>
      </c>
      <c r="W340" s="15">
        <v>76</v>
      </c>
      <c r="X340" s="15">
        <v>80</v>
      </c>
      <c r="Y340" s="15">
        <v>81</v>
      </c>
      <c r="Z340" s="15">
        <v>83</v>
      </c>
      <c r="AA340" s="15">
        <v>83</v>
      </c>
      <c r="AB340" s="15">
        <v>60</v>
      </c>
      <c r="AC340" s="15">
        <v>68</v>
      </c>
      <c r="AD340" s="15">
        <v>76</v>
      </c>
      <c r="AE340" s="15">
        <v>83</v>
      </c>
      <c r="AF340" s="15">
        <v>60</v>
      </c>
      <c r="AG340" s="15">
        <v>51</v>
      </c>
      <c r="AH340" s="15">
        <v>63</v>
      </c>
      <c r="AI340" s="15">
        <v>40</v>
      </c>
      <c r="AJ340" s="15">
        <v>40</v>
      </c>
      <c r="AK340" s="15">
        <v>40</v>
      </c>
      <c r="AL340" s="15">
        <v>40</v>
      </c>
      <c r="AM340" s="15">
        <v>40</v>
      </c>
      <c r="AN340" s="15">
        <v>3</v>
      </c>
      <c r="AO340" s="15">
        <v>3</v>
      </c>
      <c r="AP340" s="15">
        <v>6</v>
      </c>
      <c r="AQ340" s="15">
        <v>3</v>
      </c>
      <c r="AR340" t="s">
        <v>1563</v>
      </c>
    </row>
    <row r="341" spans="1:44" x14ac:dyDescent="0.25">
      <c r="A341" s="19">
        <v>340</v>
      </c>
      <c r="B341" s="19" t="s">
        <v>681</v>
      </c>
      <c r="C341" s="20" t="s">
        <v>43</v>
      </c>
      <c r="D341" s="22">
        <f>VLOOKUP(AR:AR,球员!A:F,6,FALSE)</f>
        <v>2</v>
      </c>
      <c r="E341" s="16" t="s">
        <v>302</v>
      </c>
      <c r="F341" s="16" t="s">
        <v>225</v>
      </c>
      <c r="G341" s="16" t="s">
        <v>46</v>
      </c>
      <c r="H341" s="15">
        <v>170</v>
      </c>
      <c r="I341" s="15">
        <v>63</v>
      </c>
      <c r="J341" s="15">
        <v>26</v>
      </c>
      <c r="K341" s="16" t="s">
        <v>47</v>
      </c>
      <c r="L341" s="21">
        <v>82</v>
      </c>
      <c r="M341" s="21">
        <v>31</v>
      </c>
      <c r="N341" s="21">
        <v>90</v>
      </c>
      <c r="O341" s="15">
        <v>80</v>
      </c>
      <c r="P341" s="15">
        <v>81</v>
      </c>
      <c r="Q341" s="15">
        <v>85</v>
      </c>
      <c r="R341" s="15">
        <v>85</v>
      </c>
      <c r="S341" s="15">
        <v>75</v>
      </c>
      <c r="T341" s="15">
        <v>70</v>
      </c>
      <c r="U341" s="15">
        <v>75</v>
      </c>
      <c r="V341" s="15">
        <v>50</v>
      </c>
      <c r="W341" s="15">
        <v>55</v>
      </c>
      <c r="X341" s="15">
        <v>63</v>
      </c>
      <c r="Y341" s="15">
        <v>94</v>
      </c>
      <c r="Z341" s="15">
        <v>95</v>
      </c>
      <c r="AA341" s="15">
        <v>80</v>
      </c>
      <c r="AB341" s="15">
        <v>70</v>
      </c>
      <c r="AC341" s="15">
        <v>63</v>
      </c>
      <c r="AD341" s="15">
        <v>88</v>
      </c>
      <c r="AE341" s="15">
        <v>81</v>
      </c>
      <c r="AF341" s="15">
        <v>50</v>
      </c>
      <c r="AG341" s="15">
        <v>50</v>
      </c>
      <c r="AH341" s="15">
        <v>59</v>
      </c>
      <c r="AI341" s="15">
        <v>40</v>
      </c>
      <c r="AJ341" s="15">
        <v>40</v>
      </c>
      <c r="AK341" s="15">
        <v>40</v>
      </c>
      <c r="AL341" s="15">
        <v>40</v>
      </c>
      <c r="AM341" s="15">
        <v>40</v>
      </c>
      <c r="AN341" s="15">
        <v>2</v>
      </c>
      <c r="AO341" s="15">
        <v>2</v>
      </c>
      <c r="AP341" s="15">
        <v>6</v>
      </c>
      <c r="AQ341" s="15">
        <v>3</v>
      </c>
      <c r="AR341" t="s">
        <v>1564</v>
      </c>
    </row>
    <row r="342" spans="1:44" x14ac:dyDescent="0.25">
      <c r="A342" s="15">
        <v>341</v>
      </c>
      <c r="B342" s="15" t="s">
        <v>682</v>
      </c>
      <c r="C342" s="16" t="s">
        <v>85</v>
      </c>
      <c r="D342" s="22" t="e">
        <f>VLOOKUP(AR:AR,球员!A:F,6,FALSE)</f>
        <v>#N/A</v>
      </c>
      <c r="E342" s="16" t="s">
        <v>658</v>
      </c>
      <c r="F342" s="16" t="s">
        <v>64</v>
      </c>
      <c r="G342" s="16" t="s">
        <v>80</v>
      </c>
      <c r="H342" s="15">
        <v>173</v>
      </c>
      <c r="I342" s="15">
        <v>67</v>
      </c>
      <c r="J342" s="15">
        <v>22</v>
      </c>
      <c r="K342" s="16" t="s">
        <v>47</v>
      </c>
      <c r="L342" s="21">
        <v>82</v>
      </c>
      <c r="M342" s="21">
        <v>41</v>
      </c>
      <c r="N342" s="21">
        <v>91</v>
      </c>
      <c r="O342" s="15">
        <v>76</v>
      </c>
      <c r="P342" s="15">
        <v>80</v>
      </c>
      <c r="Q342" s="15">
        <v>89</v>
      </c>
      <c r="R342" s="15">
        <v>83</v>
      </c>
      <c r="S342" s="15">
        <v>73</v>
      </c>
      <c r="T342" s="15">
        <v>68</v>
      </c>
      <c r="U342" s="15">
        <v>75</v>
      </c>
      <c r="V342" s="15">
        <v>60</v>
      </c>
      <c r="W342" s="15">
        <v>59</v>
      </c>
      <c r="X342" s="15">
        <v>66</v>
      </c>
      <c r="Y342" s="15">
        <v>94</v>
      </c>
      <c r="Z342" s="15">
        <v>95</v>
      </c>
      <c r="AA342" s="15">
        <v>78</v>
      </c>
      <c r="AB342" s="15">
        <v>72</v>
      </c>
      <c r="AC342" s="15">
        <v>65</v>
      </c>
      <c r="AD342" s="15">
        <v>89</v>
      </c>
      <c r="AE342" s="15">
        <v>78</v>
      </c>
      <c r="AF342" s="15">
        <v>45</v>
      </c>
      <c r="AG342" s="15">
        <v>47</v>
      </c>
      <c r="AH342" s="15">
        <v>54</v>
      </c>
      <c r="AI342" s="15">
        <v>40</v>
      </c>
      <c r="AJ342" s="15">
        <v>40</v>
      </c>
      <c r="AK342" s="15">
        <v>40</v>
      </c>
      <c r="AL342" s="15">
        <v>40</v>
      </c>
      <c r="AM342" s="15">
        <v>40</v>
      </c>
      <c r="AN342" s="15">
        <v>2</v>
      </c>
      <c r="AO342" s="15">
        <v>3</v>
      </c>
      <c r="AP342" s="15">
        <v>5</v>
      </c>
      <c r="AQ342" s="15">
        <v>2</v>
      </c>
      <c r="AR342" t="s">
        <v>1565</v>
      </c>
    </row>
    <row r="343" spans="1:44" x14ac:dyDescent="0.25">
      <c r="A343" s="19">
        <v>342</v>
      </c>
      <c r="B343" s="19" t="s">
        <v>586</v>
      </c>
      <c r="C343" s="34" t="s">
        <v>122</v>
      </c>
      <c r="D343" s="22">
        <f>VLOOKUP(AR:AR,球员!A:F,6,FALSE)</f>
        <v>2</v>
      </c>
      <c r="E343" s="16" t="s">
        <v>194</v>
      </c>
      <c r="F343" s="16" t="s">
        <v>56</v>
      </c>
      <c r="G343" s="16" t="s">
        <v>80</v>
      </c>
      <c r="H343" s="15">
        <v>185</v>
      </c>
      <c r="I343" s="15">
        <v>77</v>
      </c>
      <c r="J343" s="15">
        <v>25</v>
      </c>
      <c r="K343" s="16" t="s">
        <v>47</v>
      </c>
      <c r="L343" s="21">
        <v>82</v>
      </c>
      <c r="M343" s="21">
        <v>34</v>
      </c>
      <c r="N343" s="21">
        <v>91</v>
      </c>
      <c r="O343" s="15">
        <v>72</v>
      </c>
      <c r="P343" s="15">
        <v>78</v>
      </c>
      <c r="Q343" s="15">
        <v>77</v>
      </c>
      <c r="R343" s="15">
        <v>74</v>
      </c>
      <c r="S343" s="15">
        <v>80</v>
      </c>
      <c r="T343" s="15">
        <v>77</v>
      </c>
      <c r="U343" s="15">
        <v>60</v>
      </c>
      <c r="V343" s="15">
        <v>75</v>
      </c>
      <c r="W343" s="15">
        <v>65</v>
      </c>
      <c r="X343" s="15">
        <v>68</v>
      </c>
      <c r="Y343" s="15">
        <v>73</v>
      </c>
      <c r="Z343" s="15">
        <v>73</v>
      </c>
      <c r="AA343" s="15">
        <v>75</v>
      </c>
      <c r="AB343" s="15">
        <v>77</v>
      </c>
      <c r="AC343" s="15">
        <v>86</v>
      </c>
      <c r="AD343" s="15">
        <v>72</v>
      </c>
      <c r="AE343" s="15">
        <v>85</v>
      </c>
      <c r="AF343" s="15">
        <v>83</v>
      </c>
      <c r="AG343" s="15">
        <v>81</v>
      </c>
      <c r="AH343" s="15">
        <v>90</v>
      </c>
      <c r="AI343" s="15">
        <v>40</v>
      </c>
      <c r="AJ343" s="15">
        <v>40</v>
      </c>
      <c r="AK343" s="15">
        <v>40</v>
      </c>
      <c r="AL343" s="15">
        <v>40</v>
      </c>
      <c r="AM343" s="15">
        <v>40</v>
      </c>
      <c r="AN343" s="15">
        <v>2</v>
      </c>
      <c r="AO343" s="15">
        <v>2</v>
      </c>
      <c r="AP343" s="15">
        <v>6</v>
      </c>
      <c r="AQ343" s="15">
        <v>2</v>
      </c>
      <c r="AR343" t="s">
        <v>1566</v>
      </c>
    </row>
    <row r="344" spans="1:44" x14ac:dyDescent="0.25">
      <c r="A344" s="19">
        <v>343</v>
      </c>
      <c r="B344" s="19" t="s">
        <v>459</v>
      </c>
      <c r="C344" s="20" t="s">
        <v>122</v>
      </c>
      <c r="D344" s="22">
        <f>VLOOKUP(AR:AR,球员!A:F,6,FALSE)</f>
        <v>2</v>
      </c>
      <c r="E344" s="16" t="s">
        <v>369</v>
      </c>
      <c r="F344" s="16" t="s">
        <v>51</v>
      </c>
      <c r="G344" s="16" t="s">
        <v>46</v>
      </c>
      <c r="H344" s="15">
        <v>187</v>
      </c>
      <c r="I344" s="15">
        <v>79</v>
      </c>
      <c r="J344" s="15">
        <v>27</v>
      </c>
      <c r="K344" s="16" t="s">
        <v>47</v>
      </c>
      <c r="L344" s="21">
        <v>82</v>
      </c>
      <c r="M344" s="21">
        <v>31</v>
      </c>
      <c r="N344" s="21">
        <v>90</v>
      </c>
      <c r="O344" s="15">
        <v>69</v>
      </c>
      <c r="P344" s="15">
        <v>82</v>
      </c>
      <c r="Q344" s="15">
        <v>79</v>
      </c>
      <c r="R344" s="15">
        <v>80</v>
      </c>
      <c r="S344" s="15">
        <v>84</v>
      </c>
      <c r="T344" s="15">
        <v>86</v>
      </c>
      <c r="U344" s="15">
        <v>59</v>
      </c>
      <c r="V344" s="15">
        <v>73</v>
      </c>
      <c r="W344" s="15">
        <v>60</v>
      </c>
      <c r="X344" s="15">
        <v>79</v>
      </c>
      <c r="Y344" s="15">
        <v>58</v>
      </c>
      <c r="Z344" s="15">
        <v>50</v>
      </c>
      <c r="AA344" s="15">
        <v>71</v>
      </c>
      <c r="AB344" s="15">
        <v>68</v>
      </c>
      <c r="AC344" s="15">
        <v>90</v>
      </c>
      <c r="AD344" s="15">
        <v>56</v>
      </c>
      <c r="AE344" s="15">
        <v>84</v>
      </c>
      <c r="AF344" s="15">
        <v>80</v>
      </c>
      <c r="AG344" s="15">
        <v>82</v>
      </c>
      <c r="AH344" s="15">
        <v>76</v>
      </c>
      <c r="AI344" s="15">
        <v>40</v>
      </c>
      <c r="AJ344" s="15">
        <v>40</v>
      </c>
      <c r="AK344" s="15">
        <v>40</v>
      </c>
      <c r="AL344" s="15">
        <v>40</v>
      </c>
      <c r="AM344" s="15">
        <v>40</v>
      </c>
      <c r="AN344" s="15">
        <v>2</v>
      </c>
      <c r="AO344" s="15">
        <v>3</v>
      </c>
      <c r="AP344" s="15">
        <v>5</v>
      </c>
      <c r="AQ344" s="15">
        <v>2</v>
      </c>
      <c r="AR344" t="s">
        <v>1567</v>
      </c>
    </row>
    <row r="345" spans="1:44" x14ac:dyDescent="0.25">
      <c r="A345" s="19">
        <v>344</v>
      </c>
      <c r="B345" s="19" t="s">
        <v>587</v>
      </c>
      <c r="C345" s="20" t="s">
        <v>49</v>
      </c>
      <c r="D345" s="22">
        <f>VLOOKUP(AR:AR,球员!A:F,6,FALSE)</f>
        <v>2</v>
      </c>
      <c r="E345" s="16" t="s">
        <v>304</v>
      </c>
      <c r="F345" s="16" t="s">
        <v>45</v>
      </c>
      <c r="G345" s="16" t="s">
        <v>60</v>
      </c>
      <c r="H345" s="15">
        <v>185</v>
      </c>
      <c r="I345" s="15">
        <v>78</v>
      </c>
      <c r="J345" s="15">
        <v>26</v>
      </c>
      <c r="K345" s="16" t="s">
        <v>47</v>
      </c>
      <c r="L345" s="21">
        <v>82</v>
      </c>
      <c r="M345" s="21">
        <v>31</v>
      </c>
      <c r="N345" s="21">
        <v>89</v>
      </c>
      <c r="O345" s="15">
        <v>82</v>
      </c>
      <c r="P345" s="15">
        <v>78</v>
      </c>
      <c r="Q345" s="15">
        <v>83</v>
      </c>
      <c r="R345" s="15">
        <v>74</v>
      </c>
      <c r="S345" s="15">
        <v>71</v>
      </c>
      <c r="T345" s="15">
        <v>64</v>
      </c>
      <c r="U345" s="15">
        <v>79</v>
      </c>
      <c r="V345" s="15">
        <v>77</v>
      </c>
      <c r="W345" s="15">
        <v>63</v>
      </c>
      <c r="X345" s="15">
        <v>69</v>
      </c>
      <c r="Y345" s="15">
        <v>88</v>
      </c>
      <c r="Z345" s="15">
        <v>85</v>
      </c>
      <c r="AA345" s="15">
        <v>79</v>
      </c>
      <c r="AB345" s="15">
        <v>82</v>
      </c>
      <c r="AC345" s="15">
        <v>83</v>
      </c>
      <c r="AD345" s="15">
        <v>83</v>
      </c>
      <c r="AE345" s="15">
        <v>81</v>
      </c>
      <c r="AF345" s="15">
        <v>56</v>
      </c>
      <c r="AG345" s="15">
        <v>60</v>
      </c>
      <c r="AH345" s="15">
        <v>77</v>
      </c>
      <c r="AI345" s="15">
        <v>40</v>
      </c>
      <c r="AJ345" s="15">
        <v>40</v>
      </c>
      <c r="AK345" s="15">
        <v>40</v>
      </c>
      <c r="AL345" s="15">
        <v>40</v>
      </c>
      <c r="AM345" s="15">
        <v>40</v>
      </c>
      <c r="AN345" s="15">
        <v>2</v>
      </c>
      <c r="AO345" s="15">
        <v>3</v>
      </c>
      <c r="AP345" s="15">
        <v>5</v>
      </c>
      <c r="AQ345" s="15">
        <v>1</v>
      </c>
      <c r="AR345" t="s">
        <v>1568</v>
      </c>
    </row>
    <row r="346" spans="1:44" x14ac:dyDescent="0.25">
      <c r="A346" s="19">
        <v>345</v>
      </c>
      <c r="B346" s="19" t="s">
        <v>588</v>
      </c>
      <c r="C346" s="20" t="s">
        <v>62</v>
      </c>
      <c r="D346" s="22">
        <f>VLOOKUP(AR:AR,球员!A:F,6,FALSE)</f>
        <v>2</v>
      </c>
      <c r="E346" s="16" t="s">
        <v>170</v>
      </c>
      <c r="F346" s="16" t="s">
        <v>45</v>
      </c>
      <c r="G346" s="16" t="s">
        <v>589</v>
      </c>
      <c r="H346" s="15">
        <v>186</v>
      </c>
      <c r="I346" s="15">
        <v>80</v>
      </c>
      <c r="J346" s="15">
        <v>24</v>
      </c>
      <c r="K346" s="16" t="s">
        <v>47</v>
      </c>
      <c r="L346" s="21">
        <v>82</v>
      </c>
      <c r="M346" s="21">
        <v>35</v>
      </c>
      <c r="N346" s="21">
        <v>89</v>
      </c>
      <c r="O346" s="15">
        <v>40</v>
      </c>
      <c r="P346" s="15">
        <v>55</v>
      </c>
      <c r="Q346" s="15">
        <v>45</v>
      </c>
      <c r="R346" s="15">
        <v>50</v>
      </c>
      <c r="S346" s="15">
        <v>56</v>
      </c>
      <c r="T346" s="15">
        <v>55</v>
      </c>
      <c r="U346" s="15">
        <v>48</v>
      </c>
      <c r="V346" s="15">
        <v>70</v>
      </c>
      <c r="W346" s="15">
        <v>55</v>
      </c>
      <c r="X346" s="15">
        <v>50</v>
      </c>
      <c r="Y346" s="15">
        <v>66</v>
      </c>
      <c r="Z346" s="15">
        <v>65</v>
      </c>
      <c r="AA346" s="15">
        <v>78</v>
      </c>
      <c r="AB346" s="15">
        <v>84</v>
      </c>
      <c r="AC346" s="15">
        <v>82</v>
      </c>
      <c r="AD346" s="15">
        <v>68</v>
      </c>
      <c r="AE346" s="15">
        <v>62</v>
      </c>
      <c r="AF346" s="15">
        <v>49</v>
      </c>
      <c r="AG346" s="15">
        <v>47</v>
      </c>
      <c r="AH346" s="15">
        <v>50</v>
      </c>
      <c r="AI346" s="15">
        <v>89</v>
      </c>
      <c r="AJ346" s="15">
        <v>87</v>
      </c>
      <c r="AK346" s="15">
        <v>84</v>
      </c>
      <c r="AL346" s="15">
        <v>89</v>
      </c>
      <c r="AM346" s="15">
        <v>89</v>
      </c>
      <c r="AN346" s="15">
        <v>2</v>
      </c>
      <c r="AO346" s="15">
        <v>2</v>
      </c>
      <c r="AP346" s="15">
        <v>5</v>
      </c>
      <c r="AQ346" s="15">
        <v>3</v>
      </c>
      <c r="AR346" t="s">
        <v>1569</v>
      </c>
    </row>
    <row r="347" spans="1:44" x14ac:dyDescent="0.25">
      <c r="A347" s="15">
        <v>346</v>
      </c>
      <c r="B347" s="15" t="s">
        <v>1570</v>
      </c>
      <c r="C347" s="16" t="s">
        <v>62</v>
      </c>
      <c r="D347" s="22" t="e">
        <f>VLOOKUP(AR:AR,球员!A:F,6,FALSE)</f>
        <v>#N/A</v>
      </c>
      <c r="E347" s="16" t="s">
        <v>160</v>
      </c>
      <c r="F347" s="16" t="s">
        <v>45</v>
      </c>
      <c r="G347" s="16" t="s">
        <v>65</v>
      </c>
      <c r="H347" s="15">
        <v>189</v>
      </c>
      <c r="I347" s="15">
        <v>77</v>
      </c>
      <c r="J347" s="15">
        <v>25</v>
      </c>
      <c r="K347" s="16" t="s">
        <v>53</v>
      </c>
      <c r="L347" s="21">
        <v>82</v>
      </c>
      <c r="M347" s="21">
        <v>34</v>
      </c>
      <c r="N347" s="21">
        <v>88</v>
      </c>
      <c r="O347" s="15">
        <v>52</v>
      </c>
      <c r="P347" s="15">
        <v>62</v>
      </c>
      <c r="Q347" s="15">
        <v>54</v>
      </c>
      <c r="R347" s="15">
        <v>56</v>
      </c>
      <c r="S347" s="15">
        <v>68</v>
      </c>
      <c r="T347" s="15">
        <v>65</v>
      </c>
      <c r="U347" s="15">
        <v>49</v>
      </c>
      <c r="V347" s="15">
        <v>60</v>
      </c>
      <c r="W347" s="15">
        <v>55</v>
      </c>
      <c r="X347" s="15">
        <v>64</v>
      </c>
      <c r="Y347" s="15">
        <v>56</v>
      </c>
      <c r="Z347" s="15">
        <v>52</v>
      </c>
      <c r="AA347" s="15">
        <v>61</v>
      </c>
      <c r="AB347" s="15">
        <v>78</v>
      </c>
      <c r="AC347" s="15">
        <v>80</v>
      </c>
      <c r="AD347" s="15">
        <v>59</v>
      </c>
      <c r="AE347" s="15">
        <v>69</v>
      </c>
      <c r="AF347" s="15">
        <v>49</v>
      </c>
      <c r="AG347" s="15">
        <v>50</v>
      </c>
      <c r="AH347" s="15">
        <v>64</v>
      </c>
      <c r="AI347" s="15">
        <v>90</v>
      </c>
      <c r="AJ347" s="15">
        <v>89</v>
      </c>
      <c r="AK347" s="15">
        <v>87</v>
      </c>
      <c r="AL347" s="15">
        <v>91</v>
      </c>
      <c r="AM347" s="15">
        <v>84</v>
      </c>
      <c r="AN347" s="15">
        <v>2</v>
      </c>
      <c r="AO347" s="15">
        <v>2</v>
      </c>
      <c r="AP347" s="15">
        <v>5</v>
      </c>
      <c r="AQ347" s="15">
        <v>2</v>
      </c>
      <c r="AR347" t="s">
        <v>1571</v>
      </c>
    </row>
    <row r="348" spans="1:44" x14ac:dyDescent="0.25">
      <c r="A348" s="19">
        <v>347</v>
      </c>
      <c r="B348" s="19" t="s">
        <v>461</v>
      </c>
      <c r="C348" s="20" t="s">
        <v>202</v>
      </c>
      <c r="D348" s="22">
        <f>VLOOKUP(AR:AR,球员!A:F,6,FALSE)</f>
        <v>2</v>
      </c>
      <c r="E348" s="16" t="s">
        <v>63</v>
      </c>
      <c r="F348" s="16" t="s">
        <v>64</v>
      </c>
      <c r="G348" s="16" t="s">
        <v>96</v>
      </c>
      <c r="H348" s="15">
        <v>175</v>
      </c>
      <c r="I348" s="15">
        <v>62</v>
      </c>
      <c r="J348" s="15">
        <v>27</v>
      </c>
      <c r="K348" s="16" t="s">
        <v>47</v>
      </c>
      <c r="L348" s="21">
        <v>82</v>
      </c>
      <c r="M348" s="21">
        <v>31</v>
      </c>
      <c r="N348" s="21">
        <v>90</v>
      </c>
      <c r="O348" s="15">
        <v>82</v>
      </c>
      <c r="P348" s="15">
        <v>83</v>
      </c>
      <c r="Q348" s="15">
        <v>83</v>
      </c>
      <c r="R348" s="15">
        <v>85</v>
      </c>
      <c r="S348" s="15">
        <v>80</v>
      </c>
      <c r="T348" s="15">
        <v>75</v>
      </c>
      <c r="U348" s="15">
        <v>77</v>
      </c>
      <c r="V348" s="15">
        <v>65</v>
      </c>
      <c r="W348" s="15">
        <v>68</v>
      </c>
      <c r="X348" s="15">
        <v>78</v>
      </c>
      <c r="Y348" s="15">
        <v>81</v>
      </c>
      <c r="Z348" s="15">
        <v>85</v>
      </c>
      <c r="AA348" s="15">
        <v>79</v>
      </c>
      <c r="AB348" s="15">
        <v>70</v>
      </c>
      <c r="AC348" s="15">
        <v>65</v>
      </c>
      <c r="AD348" s="15">
        <v>82</v>
      </c>
      <c r="AE348" s="15">
        <v>86</v>
      </c>
      <c r="AF348" s="15">
        <v>65</v>
      </c>
      <c r="AG348" s="15">
        <v>62</v>
      </c>
      <c r="AH348" s="15">
        <v>75</v>
      </c>
      <c r="AI348" s="15">
        <v>40</v>
      </c>
      <c r="AJ348" s="15">
        <v>40</v>
      </c>
      <c r="AK348" s="15">
        <v>40</v>
      </c>
      <c r="AL348" s="15">
        <v>40</v>
      </c>
      <c r="AM348" s="15">
        <v>40</v>
      </c>
      <c r="AN348" s="15">
        <v>2</v>
      </c>
      <c r="AO348" s="15">
        <v>2</v>
      </c>
      <c r="AP348" s="15">
        <v>5</v>
      </c>
      <c r="AQ348" s="15">
        <v>2</v>
      </c>
      <c r="AR348" t="s">
        <v>1572</v>
      </c>
    </row>
    <row r="349" spans="1:44" x14ac:dyDescent="0.25">
      <c r="A349" s="19">
        <v>348</v>
      </c>
      <c r="B349" s="19" t="s">
        <v>594</v>
      </c>
      <c r="C349" s="20" t="s">
        <v>70</v>
      </c>
      <c r="D349" s="22">
        <f>VLOOKUP(AR:AR,球员!A:F,6,FALSE)</f>
        <v>2</v>
      </c>
      <c r="E349" s="16" t="s">
        <v>295</v>
      </c>
      <c r="F349" s="16" t="s">
        <v>273</v>
      </c>
      <c r="G349" s="16" t="s">
        <v>68</v>
      </c>
      <c r="H349" s="15">
        <v>179</v>
      </c>
      <c r="I349" s="15">
        <v>81</v>
      </c>
      <c r="J349" s="15">
        <v>27</v>
      </c>
      <c r="K349" s="16" t="s">
        <v>53</v>
      </c>
      <c r="L349" s="21">
        <v>82</v>
      </c>
      <c r="M349" s="21">
        <v>31</v>
      </c>
      <c r="N349" s="21">
        <v>89</v>
      </c>
      <c r="O349" s="15">
        <v>81</v>
      </c>
      <c r="P349" s="15">
        <v>82</v>
      </c>
      <c r="Q349" s="15">
        <v>82</v>
      </c>
      <c r="R349" s="15">
        <v>80</v>
      </c>
      <c r="S349" s="15">
        <v>78</v>
      </c>
      <c r="T349" s="15">
        <v>70</v>
      </c>
      <c r="U349" s="15">
        <v>81</v>
      </c>
      <c r="V349" s="15">
        <v>60</v>
      </c>
      <c r="W349" s="15">
        <v>68</v>
      </c>
      <c r="X349" s="15">
        <v>77</v>
      </c>
      <c r="Y349" s="15">
        <v>80</v>
      </c>
      <c r="Z349" s="15">
        <v>84</v>
      </c>
      <c r="AA349" s="15">
        <v>88</v>
      </c>
      <c r="AB349" s="15">
        <v>62</v>
      </c>
      <c r="AC349" s="15">
        <v>76</v>
      </c>
      <c r="AD349" s="15">
        <v>84</v>
      </c>
      <c r="AE349" s="15">
        <v>87</v>
      </c>
      <c r="AF349" s="15">
        <v>55</v>
      </c>
      <c r="AG349" s="15">
        <v>58</v>
      </c>
      <c r="AH349" s="15">
        <v>64</v>
      </c>
      <c r="AI349" s="15">
        <v>40</v>
      </c>
      <c r="AJ349" s="15">
        <v>40</v>
      </c>
      <c r="AK349" s="15">
        <v>40</v>
      </c>
      <c r="AL349" s="15">
        <v>40</v>
      </c>
      <c r="AM349" s="15">
        <v>40</v>
      </c>
      <c r="AN349" s="15">
        <v>2</v>
      </c>
      <c r="AO349" s="15">
        <v>3</v>
      </c>
      <c r="AP349" s="15">
        <v>6</v>
      </c>
      <c r="AQ349" s="15">
        <v>2</v>
      </c>
      <c r="AR349" t="s">
        <v>1574</v>
      </c>
    </row>
    <row r="350" spans="1:44" x14ac:dyDescent="0.25">
      <c r="A350" s="15">
        <v>349</v>
      </c>
      <c r="B350" s="15" t="s">
        <v>687</v>
      </c>
      <c r="C350" s="23" t="s">
        <v>85</v>
      </c>
      <c r="D350" s="22" t="e">
        <f>VLOOKUP(AR:AR,球员!A:F,6,FALSE)</f>
        <v>#N/A</v>
      </c>
      <c r="E350" s="16" t="s">
        <v>67</v>
      </c>
      <c r="F350" s="16" t="s">
        <v>67</v>
      </c>
      <c r="G350" s="16" t="s">
        <v>75</v>
      </c>
      <c r="H350" s="15">
        <v>174</v>
      </c>
      <c r="I350" s="15">
        <v>69</v>
      </c>
      <c r="J350" s="15">
        <v>26</v>
      </c>
      <c r="K350" s="16" t="s">
        <v>47</v>
      </c>
      <c r="L350" s="21">
        <v>82</v>
      </c>
      <c r="M350" s="21">
        <v>31</v>
      </c>
      <c r="N350" s="21">
        <v>90</v>
      </c>
      <c r="O350" s="15">
        <v>82</v>
      </c>
      <c r="P350" s="15">
        <v>83</v>
      </c>
      <c r="Q350" s="15">
        <v>84</v>
      </c>
      <c r="R350" s="15">
        <v>82</v>
      </c>
      <c r="S350" s="15">
        <v>79</v>
      </c>
      <c r="T350" s="15">
        <v>76</v>
      </c>
      <c r="U350" s="15">
        <v>76</v>
      </c>
      <c r="V350" s="15">
        <v>61</v>
      </c>
      <c r="W350" s="15">
        <v>77</v>
      </c>
      <c r="X350" s="15">
        <v>84</v>
      </c>
      <c r="Y350" s="15">
        <v>81</v>
      </c>
      <c r="Z350" s="15">
        <v>85</v>
      </c>
      <c r="AA350" s="15">
        <v>78</v>
      </c>
      <c r="AB350" s="15">
        <v>70</v>
      </c>
      <c r="AC350" s="15">
        <v>63</v>
      </c>
      <c r="AD350" s="15">
        <v>83</v>
      </c>
      <c r="AE350" s="15">
        <v>79</v>
      </c>
      <c r="AF350" s="15">
        <v>52</v>
      </c>
      <c r="AG350" s="15">
        <v>55</v>
      </c>
      <c r="AH350" s="15">
        <v>61</v>
      </c>
      <c r="AI350" s="15">
        <v>40</v>
      </c>
      <c r="AJ350" s="15">
        <v>40</v>
      </c>
      <c r="AK350" s="15">
        <v>40</v>
      </c>
      <c r="AL350" s="15">
        <v>40</v>
      </c>
      <c r="AM350" s="15">
        <v>40</v>
      </c>
      <c r="AN350" s="15">
        <v>2</v>
      </c>
      <c r="AO350" s="15">
        <v>3</v>
      </c>
      <c r="AP350" s="15">
        <v>6</v>
      </c>
      <c r="AQ350" s="15">
        <v>2</v>
      </c>
      <c r="AR350" t="s">
        <v>1575</v>
      </c>
    </row>
    <row r="351" spans="1:44" x14ac:dyDescent="0.25">
      <c r="A351" s="19">
        <v>350</v>
      </c>
      <c r="B351" s="19" t="s">
        <v>689</v>
      </c>
      <c r="C351" s="20" t="s">
        <v>89</v>
      </c>
      <c r="D351" s="22">
        <f>VLOOKUP(AR:AR,球员!A:F,6,FALSE)</f>
        <v>2</v>
      </c>
      <c r="E351" s="16" t="s">
        <v>465</v>
      </c>
      <c r="F351" s="16" t="s">
        <v>45</v>
      </c>
      <c r="G351" s="16" t="s">
        <v>99</v>
      </c>
      <c r="H351" s="15">
        <v>183</v>
      </c>
      <c r="I351" s="15">
        <v>78</v>
      </c>
      <c r="J351" s="15">
        <v>27</v>
      </c>
      <c r="K351" s="16" t="s">
        <v>47</v>
      </c>
      <c r="L351" s="21">
        <v>82</v>
      </c>
      <c r="M351" s="21">
        <v>31</v>
      </c>
      <c r="N351" s="21">
        <v>89</v>
      </c>
      <c r="O351" s="15">
        <v>63</v>
      </c>
      <c r="P351" s="15">
        <v>71</v>
      </c>
      <c r="Q351" s="15">
        <v>67</v>
      </c>
      <c r="R351" s="15">
        <v>63</v>
      </c>
      <c r="S351" s="15">
        <v>73</v>
      </c>
      <c r="T351" s="15">
        <v>75</v>
      </c>
      <c r="U351" s="15">
        <v>63</v>
      </c>
      <c r="V351" s="15">
        <v>84</v>
      </c>
      <c r="W351" s="15">
        <v>55</v>
      </c>
      <c r="X351" s="15">
        <v>62</v>
      </c>
      <c r="Y351" s="15">
        <v>77</v>
      </c>
      <c r="Z351" s="15">
        <v>76</v>
      </c>
      <c r="AA351" s="15">
        <v>71</v>
      </c>
      <c r="AB351" s="15">
        <v>88</v>
      </c>
      <c r="AC351" s="15">
        <v>83</v>
      </c>
      <c r="AD351" s="15">
        <v>68</v>
      </c>
      <c r="AE351" s="15">
        <v>80</v>
      </c>
      <c r="AF351" s="15">
        <v>86</v>
      </c>
      <c r="AG351" s="15">
        <v>84</v>
      </c>
      <c r="AH351" s="15">
        <v>84</v>
      </c>
      <c r="AI351" s="15">
        <v>40</v>
      </c>
      <c r="AJ351" s="15">
        <v>40</v>
      </c>
      <c r="AK351" s="15">
        <v>40</v>
      </c>
      <c r="AL351" s="15">
        <v>40</v>
      </c>
      <c r="AM351" s="15">
        <v>40</v>
      </c>
      <c r="AN351" s="15">
        <v>2</v>
      </c>
      <c r="AO351" s="15">
        <v>2</v>
      </c>
      <c r="AP351" s="15">
        <v>6</v>
      </c>
      <c r="AQ351" s="15">
        <v>3</v>
      </c>
      <c r="AR351" t="s">
        <v>1576</v>
      </c>
    </row>
    <row r="352" spans="1:44" x14ac:dyDescent="0.25">
      <c r="A352" s="15">
        <v>351</v>
      </c>
      <c r="B352" s="15" t="s">
        <v>469</v>
      </c>
      <c r="C352" s="16" t="s">
        <v>43</v>
      </c>
      <c r="D352" s="22" t="e">
        <f>VLOOKUP(AR:AR,球员!A:F,6,FALSE)</f>
        <v>#N/A</v>
      </c>
      <c r="E352" s="16" t="s">
        <v>304</v>
      </c>
      <c r="F352" s="16" t="s">
        <v>45</v>
      </c>
      <c r="G352" s="16" t="s">
        <v>379</v>
      </c>
      <c r="H352" s="15">
        <v>178</v>
      </c>
      <c r="I352" s="15">
        <v>76</v>
      </c>
      <c r="J352" s="15">
        <v>25</v>
      </c>
      <c r="K352" s="16" t="s">
        <v>47</v>
      </c>
      <c r="L352" s="21">
        <v>82</v>
      </c>
      <c r="M352" s="21">
        <v>34</v>
      </c>
      <c r="N352" s="21">
        <v>90</v>
      </c>
      <c r="O352" s="15">
        <v>76</v>
      </c>
      <c r="P352" s="15">
        <v>87</v>
      </c>
      <c r="Q352" s="15">
        <v>86</v>
      </c>
      <c r="R352" s="15">
        <v>90</v>
      </c>
      <c r="S352" s="15">
        <v>82</v>
      </c>
      <c r="T352" s="15">
        <v>84</v>
      </c>
      <c r="U352" s="15">
        <v>75</v>
      </c>
      <c r="V352" s="15">
        <v>60</v>
      </c>
      <c r="W352" s="15">
        <v>92</v>
      </c>
      <c r="X352" s="15">
        <v>90</v>
      </c>
      <c r="Y352" s="15">
        <v>72</v>
      </c>
      <c r="Z352" s="15">
        <v>76</v>
      </c>
      <c r="AA352" s="15">
        <v>85</v>
      </c>
      <c r="AB352" s="15">
        <v>66</v>
      </c>
      <c r="AC352" s="15">
        <v>64</v>
      </c>
      <c r="AD352" s="15">
        <v>76</v>
      </c>
      <c r="AE352" s="15">
        <v>78</v>
      </c>
      <c r="AF352" s="15">
        <v>56</v>
      </c>
      <c r="AG352" s="15">
        <v>54</v>
      </c>
      <c r="AH352" s="15">
        <v>60</v>
      </c>
      <c r="AI352" s="15">
        <v>40</v>
      </c>
      <c r="AJ352" s="15">
        <v>40</v>
      </c>
      <c r="AK352" s="15">
        <v>40</v>
      </c>
      <c r="AL352" s="15">
        <v>40</v>
      </c>
      <c r="AM352" s="15">
        <v>40</v>
      </c>
      <c r="AN352" s="15">
        <v>3</v>
      </c>
      <c r="AO352" s="15">
        <v>3</v>
      </c>
      <c r="AP352" s="15">
        <v>5</v>
      </c>
      <c r="AQ352" s="15">
        <v>2</v>
      </c>
      <c r="AR352" t="s">
        <v>2160</v>
      </c>
    </row>
    <row r="353" spans="1:44" x14ac:dyDescent="0.25">
      <c r="A353" s="19">
        <v>352</v>
      </c>
      <c r="B353" s="19" t="s">
        <v>473</v>
      </c>
      <c r="C353" s="20" t="s">
        <v>85</v>
      </c>
      <c r="D353" s="22">
        <f>VLOOKUP(AR:AR,球员!A:F,6,FALSE)</f>
        <v>2</v>
      </c>
      <c r="E353" s="16" t="s">
        <v>397</v>
      </c>
      <c r="F353" s="16" t="s">
        <v>273</v>
      </c>
      <c r="G353" s="16" t="s">
        <v>474</v>
      </c>
      <c r="H353" s="15">
        <v>173</v>
      </c>
      <c r="I353" s="15">
        <v>69</v>
      </c>
      <c r="J353" s="15">
        <v>31</v>
      </c>
      <c r="K353" s="16" t="s">
        <v>53</v>
      </c>
      <c r="L353" s="21">
        <v>82</v>
      </c>
      <c r="M353" s="21">
        <v>28</v>
      </c>
      <c r="N353" s="21">
        <v>90</v>
      </c>
      <c r="O353" s="15">
        <v>77</v>
      </c>
      <c r="P353" s="15">
        <v>88</v>
      </c>
      <c r="Q353" s="15">
        <v>87</v>
      </c>
      <c r="R353" s="15">
        <v>85</v>
      </c>
      <c r="S353" s="15">
        <v>83</v>
      </c>
      <c r="T353" s="15">
        <v>75</v>
      </c>
      <c r="U353" s="15">
        <v>73</v>
      </c>
      <c r="V353" s="15">
        <v>60</v>
      </c>
      <c r="W353" s="15">
        <v>77</v>
      </c>
      <c r="X353" s="15">
        <v>83</v>
      </c>
      <c r="Y353" s="15">
        <v>83</v>
      </c>
      <c r="Z353" s="15">
        <v>86</v>
      </c>
      <c r="AA353" s="15">
        <v>80</v>
      </c>
      <c r="AB353" s="15">
        <v>66</v>
      </c>
      <c r="AC353" s="15">
        <v>66</v>
      </c>
      <c r="AD353" s="15">
        <v>85</v>
      </c>
      <c r="AE353" s="15">
        <v>78</v>
      </c>
      <c r="AF353" s="15">
        <v>52</v>
      </c>
      <c r="AG353" s="15">
        <v>51</v>
      </c>
      <c r="AH353" s="15">
        <v>57</v>
      </c>
      <c r="AI353" s="15">
        <v>40</v>
      </c>
      <c r="AJ353" s="15">
        <v>40</v>
      </c>
      <c r="AK353" s="15">
        <v>40</v>
      </c>
      <c r="AL353" s="15">
        <v>40</v>
      </c>
      <c r="AM353" s="15">
        <v>40</v>
      </c>
      <c r="AN353" s="15">
        <v>1</v>
      </c>
      <c r="AO353" s="15">
        <v>2</v>
      </c>
      <c r="AP353" s="15">
        <v>6</v>
      </c>
      <c r="AQ353" s="15">
        <v>2</v>
      </c>
      <c r="AR353" t="s">
        <v>1577</v>
      </c>
    </row>
    <row r="354" spans="1:44" x14ac:dyDescent="0.25">
      <c r="A354" s="15">
        <v>353</v>
      </c>
      <c r="B354" s="15" t="s">
        <v>695</v>
      </c>
      <c r="C354" s="16" t="s">
        <v>89</v>
      </c>
      <c r="D354" s="22" t="e">
        <f>VLOOKUP(AR:AR,球员!A:F,6,FALSE)</f>
        <v>#N/A</v>
      </c>
      <c r="E354" s="16" t="s">
        <v>86</v>
      </c>
      <c r="F354" s="16" t="s">
        <v>64</v>
      </c>
      <c r="G354" s="16" t="s">
        <v>96</v>
      </c>
      <c r="H354" s="15">
        <v>188</v>
      </c>
      <c r="I354" s="15">
        <v>77</v>
      </c>
      <c r="J354" s="15">
        <v>22</v>
      </c>
      <c r="K354" s="16" t="s">
        <v>47</v>
      </c>
      <c r="L354" s="21">
        <v>82</v>
      </c>
      <c r="M354" s="21">
        <v>41</v>
      </c>
      <c r="N354" s="21">
        <v>92</v>
      </c>
      <c r="O354" s="15">
        <v>66</v>
      </c>
      <c r="P354" s="15">
        <v>76</v>
      </c>
      <c r="Q354" s="15">
        <v>75</v>
      </c>
      <c r="R354" s="15">
        <v>77</v>
      </c>
      <c r="S354" s="15">
        <v>77</v>
      </c>
      <c r="T354" s="15">
        <v>76</v>
      </c>
      <c r="U354" s="15">
        <v>57</v>
      </c>
      <c r="V354" s="15">
        <v>80</v>
      </c>
      <c r="W354" s="15">
        <v>59</v>
      </c>
      <c r="X354" s="15">
        <v>63</v>
      </c>
      <c r="Y354" s="15">
        <v>85</v>
      </c>
      <c r="Z354" s="15">
        <v>83</v>
      </c>
      <c r="AA354" s="15">
        <v>76</v>
      </c>
      <c r="AB354" s="15">
        <v>79</v>
      </c>
      <c r="AC354" s="15">
        <v>83</v>
      </c>
      <c r="AD354" s="15">
        <v>78</v>
      </c>
      <c r="AE354" s="15">
        <v>80</v>
      </c>
      <c r="AF354" s="15">
        <v>86</v>
      </c>
      <c r="AG354" s="15">
        <v>85</v>
      </c>
      <c r="AH354" s="15">
        <v>81</v>
      </c>
      <c r="AI354" s="15">
        <v>40</v>
      </c>
      <c r="AJ354" s="15">
        <v>40</v>
      </c>
      <c r="AK354" s="15">
        <v>40</v>
      </c>
      <c r="AL354" s="15">
        <v>40</v>
      </c>
      <c r="AM354" s="15">
        <v>40</v>
      </c>
      <c r="AN354" s="15">
        <v>2</v>
      </c>
      <c r="AO354" s="15">
        <v>2</v>
      </c>
      <c r="AP354" s="15">
        <v>5</v>
      </c>
      <c r="AQ354" s="15">
        <v>1</v>
      </c>
      <c r="AR354" t="s">
        <v>1578</v>
      </c>
    </row>
    <row r="355" spans="1:44" x14ac:dyDescent="0.25">
      <c r="A355" s="19">
        <v>354</v>
      </c>
      <c r="B355" s="19" t="s">
        <v>696</v>
      </c>
      <c r="C355" s="20" t="s">
        <v>2049</v>
      </c>
      <c r="D355" s="22">
        <f>VLOOKUP(AR:AR,球员!A:F,6,FALSE)</f>
        <v>2</v>
      </c>
      <c r="E355" s="16" t="s">
        <v>44</v>
      </c>
      <c r="F355" s="16" t="s">
        <v>45</v>
      </c>
      <c r="G355" s="16" t="s">
        <v>71</v>
      </c>
      <c r="H355" s="15">
        <v>187</v>
      </c>
      <c r="I355" s="15">
        <v>72</v>
      </c>
      <c r="J355" s="15">
        <v>22</v>
      </c>
      <c r="K355" s="16" t="s">
        <v>47</v>
      </c>
      <c r="L355" s="21">
        <v>82</v>
      </c>
      <c r="M355" s="21">
        <v>41</v>
      </c>
      <c r="N355" s="21">
        <v>92</v>
      </c>
      <c r="O355" s="15">
        <v>73</v>
      </c>
      <c r="P355" s="15">
        <v>81</v>
      </c>
      <c r="Q355" s="15">
        <v>80</v>
      </c>
      <c r="R355" s="15">
        <v>82</v>
      </c>
      <c r="S355" s="15">
        <v>83</v>
      </c>
      <c r="T355" s="15">
        <v>79</v>
      </c>
      <c r="U355" s="15">
        <v>67</v>
      </c>
      <c r="V355" s="15">
        <v>72</v>
      </c>
      <c r="W355" s="15">
        <v>71</v>
      </c>
      <c r="X355" s="15">
        <v>73</v>
      </c>
      <c r="Y355" s="15">
        <v>77</v>
      </c>
      <c r="Z355" s="15">
        <v>74</v>
      </c>
      <c r="AA355" s="15">
        <v>78</v>
      </c>
      <c r="AB355" s="15">
        <v>73</v>
      </c>
      <c r="AC355" s="15">
        <v>81</v>
      </c>
      <c r="AD355" s="15">
        <v>77</v>
      </c>
      <c r="AE355" s="15">
        <v>83</v>
      </c>
      <c r="AF355" s="15">
        <v>74</v>
      </c>
      <c r="AG355" s="15">
        <v>76</v>
      </c>
      <c r="AH355" s="15">
        <v>82</v>
      </c>
      <c r="AI355" s="15">
        <v>40</v>
      </c>
      <c r="AJ355" s="15">
        <v>40</v>
      </c>
      <c r="AK355" s="15">
        <v>40</v>
      </c>
      <c r="AL355" s="15">
        <v>40</v>
      </c>
      <c r="AM355" s="15">
        <v>40</v>
      </c>
      <c r="AN355" s="15">
        <v>2</v>
      </c>
      <c r="AO355" s="15">
        <v>3</v>
      </c>
      <c r="AP355" s="15">
        <v>6</v>
      </c>
      <c r="AQ355" s="15">
        <v>2</v>
      </c>
      <c r="AR355" t="s">
        <v>2098</v>
      </c>
    </row>
    <row r="356" spans="1:44" x14ac:dyDescent="0.25">
      <c r="A356" s="15">
        <v>355</v>
      </c>
      <c r="B356" s="15" t="s">
        <v>479</v>
      </c>
      <c r="C356" s="23" t="s">
        <v>202</v>
      </c>
      <c r="D356" s="22" t="e">
        <f>VLOOKUP(AR:AR,球员!A:F,6,FALSE)</f>
        <v>#N/A</v>
      </c>
      <c r="E356" s="16" t="s">
        <v>272</v>
      </c>
      <c r="F356" s="16" t="s">
        <v>273</v>
      </c>
      <c r="G356" s="16" t="s">
        <v>99</v>
      </c>
      <c r="H356" s="15">
        <v>182</v>
      </c>
      <c r="I356" s="15">
        <v>79</v>
      </c>
      <c r="J356" s="15">
        <v>31</v>
      </c>
      <c r="K356" s="16" t="s">
        <v>47</v>
      </c>
      <c r="L356" s="21">
        <v>82</v>
      </c>
      <c r="M356" s="21">
        <v>28</v>
      </c>
      <c r="N356" s="21">
        <v>89</v>
      </c>
      <c r="O356" s="15">
        <v>77</v>
      </c>
      <c r="P356" s="15">
        <v>80</v>
      </c>
      <c r="Q356" s="15">
        <v>80</v>
      </c>
      <c r="R356" s="15">
        <v>81</v>
      </c>
      <c r="S356" s="15">
        <v>75</v>
      </c>
      <c r="T356" s="15">
        <v>79</v>
      </c>
      <c r="U356" s="15">
        <v>74</v>
      </c>
      <c r="V356" s="15">
        <v>66</v>
      </c>
      <c r="W356" s="15">
        <v>79</v>
      </c>
      <c r="X356" s="15">
        <v>82</v>
      </c>
      <c r="Y356" s="15">
        <v>82</v>
      </c>
      <c r="Z356" s="15">
        <v>84</v>
      </c>
      <c r="AA356" s="15">
        <v>83</v>
      </c>
      <c r="AB356" s="15">
        <v>72</v>
      </c>
      <c r="AC356" s="15">
        <v>75</v>
      </c>
      <c r="AD356" s="15">
        <v>78</v>
      </c>
      <c r="AE356" s="15">
        <v>84</v>
      </c>
      <c r="AF356" s="15">
        <v>60</v>
      </c>
      <c r="AG356" s="15">
        <v>70</v>
      </c>
      <c r="AH356" s="15">
        <v>75</v>
      </c>
      <c r="AI356" s="15">
        <v>40</v>
      </c>
      <c r="AJ356" s="15">
        <v>40</v>
      </c>
      <c r="AK356" s="15">
        <v>40</v>
      </c>
      <c r="AL356" s="15">
        <v>40</v>
      </c>
      <c r="AM356" s="15">
        <v>40</v>
      </c>
      <c r="AN356" s="15">
        <v>3</v>
      </c>
      <c r="AO356" s="15">
        <v>3</v>
      </c>
      <c r="AP356" s="15">
        <v>6</v>
      </c>
      <c r="AQ356" s="15">
        <v>3</v>
      </c>
      <c r="AR356" t="s">
        <v>1579</v>
      </c>
    </row>
    <row r="357" spans="1:44" x14ac:dyDescent="0.25">
      <c r="A357" s="15">
        <v>356</v>
      </c>
      <c r="B357" s="15" t="s">
        <v>758</v>
      </c>
      <c r="C357" s="16" t="s">
        <v>103</v>
      </c>
      <c r="D357" s="22" t="e">
        <f>VLOOKUP(AR:AR,球员!A:F,6,FALSE)</f>
        <v>#N/A</v>
      </c>
      <c r="E357" s="16" t="s">
        <v>59</v>
      </c>
      <c r="F357" s="16" t="s">
        <v>51</v>
      </c>
      <c r="G357" s="16" t="s">
        <v>80</v>
      </c>
      <c r="H357" s="15">
        <v>178</v>
      </c>
      <c r="I357" s="15">
        <v>73</v>
      </c>
      <c r="J357" s="15">
        <v>24</v>
      </c>
      <c r="K357" s="16" t="s">
        <v>53</v>
      </c>
      <c r="L357" s="21">
        <v>82</v>
      </c>
      <c r="M357" s="21">
        <v>35</v>
      </c>
      <c r="N357" s="21">
        <v>90</v>
      </c>
      <c r="O357" s="15">
        <v>61</v>
      </c>
      <c r="P357" s="15">
        <v>72</v>
      </c>
      <c r="Q357" s="15">
        <v>77</v>
      </c>
      <c r="R357" s="15">
        <v>69</v>
      </c>
      <c r="S357" s="15">
        <v>75</v>
      </c>
      <c r="T357" s="15">
        <v>73</v>
      </c>
      <c r="U357" s="15">
        <v>57</v>
      </c>
      <c r="V357" s="15">
        <v>67</v>
      </c>
      <c r="W357" s="15">
        <v>63</v>
      </c>
      <c r="X357" s="15">
        <v>82</v>
      </c>
      <c r="Y357" s="15">
        <v>90</v>
      </c>
      <c r="Z357" s="15">
        <v>89</v>
      </c>
      <c r="AA357" s="15">
        <v>78</v>
      </c>
      <c r="AB357" s="15">
        <v>77</v>
      </c>
      <c r="AC357" s="15">
        <v>75</v>
      </c>
      <c r="AD357" s="15">
        <v>81</v>
      </c>
      <c r="AE357" s="15">
        <v>83</v>
      </c>
      <c r="AF357" s="15">
        <v>75</v>
      </c>
      <c r="AG357" s="15">
        <v>73</v>
      </c>
      <c r="AH357" s="15">
        <v>76</v>
      </c>
      <c r="AI357" s="15">
        <v>40</v>
      </c>
      <c r="AJ357" s="15">
        <v>40</v>
      </c>
      <c r="AK357" s="15">
        <v>40</v>
      </c>
      <c r="AL357" s="15">
        <v>40</v>
      </c>
      <c r="AM357" s="15">
        <v>40</v>
      </c>
      <c r="AN357" s="15">
        <v>3</v>
      </c>
      <c r="AO357" s="15">
        <v>2</v>
      </c>
      <c r="AP357" s="15">
        <v>3</v>
      </c>
      <c r="AQ357" s="15">
        <v>2</v>
      </c>
      <c r="AR357" t="s">
        <v>1580</v>
      </c>
    </row>
    <row r="358" spans="1:44" x14ac:dyDescent="0.25">
      <c r="A358" s="15">
        <v>357</v>
      </c>
      <c r="B358" s="15" t="s">
        <v>735</v>
      </c>
      <c r="C358" s="16" t="s">
        <v>82</v>
      </c>
      <c r="D358" s="22" t="e">
        <f>VLOOKUP(AR:AR,球员!A:F,6,FALSE)</f>
        <v>#N/A</v>
      </c>
      <c r="E358" s="16" t="s">
        <v>277</v>
      </c>
      <c r="F358" s="16" t="s">
        <v>278</v>
      </c>
      <c r="G358" s="16" t="s">
        <v>135</v>
      </c>
      <c r="H358" s="15">
        <v>181</v>
      </c>
      <c r="I358" s="15">
        <v>76</v>
      </c>
      <c r="J358" s="15">
        <v>22</v>
      </c>
      <c r="K358" s="16" t="s">
        <v>47</v>
      </c>
      <c r="L358" s="21">
        <v>82</v>
      </c>
      <c r="M358" s="21">
        <v>41</v>
      </c>
      <c r="N358" s="21">
        <v>91</v>
      </c>
      <c r="O358" s="15">
        <v>80</v>
      </c>
      <c r="P358" s="15">
        <v>82</v>
      </c>
      <c r="Q358" s="15">
        <v>80</v>
      </c>
      <c r="R358" s="15">
        <v>84</v>
      </c>
      <c r="S358" s="15">
        <v>77</v>
      </c>
      <c r="T358" s="15">
        <v>73</v>
      </c>
      <c r="U358" s="15">
        <v>81</v>
      </c>
      <c r="V358" s="15">
        <v>70</v>
      </c>
      <c r="W358" s="15">
        <v>65</v>
      </c>
      <c r="X358" s="15">
        <v>74</v>
      </c>
      <c r="Y358" s="15">
        <v>78</v>
      </c>
      <c r="Z358" s="15">
        <v>76</v>
      </c>
      <c r="AA358" s="15">
        <v>82</v>
      </c>
      <c r="AB358" s="15">
        <v>74</v>
      </c>
      <c r="AC358" s="15">
        <v>80</v>
      </c>
      <c r="AD358" s="15">
        <v>76</v>
      </c>
      <c r="AE358" s="15">
        <v>84</v>
      </c>
      <c r="AF358" s="15">
        <v>69</v>
      </c>
      <c r="AG358" s="15">
        <v>73</v>
      </c>
      <c r="AH358" s="15">
        <v>80</v>
      </c>
      <c r="AI358" s="15">
        <v>40</v>
      </c>
      <c r="AJ358" s="15">
        <v>40</v>
      </c>
      <c r="AK358" s="15">
        <v>40</v>
      </c>
      <c r="AL358" s="15">
        <v>40</v>
      </c>
      <c r="AM358" s="15">
        <v>40</v>
      </c>
      <c r="AN358" s="15">
        <v>2</v>
      </c>
      <c r="AO358" s="15">
        <v>2</v>
      </c>
      <c r="AP358" s="15">
        <v>5</v>
      </c>
      <c r="AQ358" s="15">
        <v>2</v>
      </c>
      <c r="AR358" t="s">
        <v>1581</v>
      </c>
    </row>
    <row r="359" spans="1:44" x14ac:dyDescent="0.25">
      <c r="A359" s="19">
        <v>358</v>
      </c>
      <c r="B359" s="19" t="s">
        <v>614</v>
      </c>
      <c r="C359" s="20" t="s">
        <v>2049</v>
      </c>
      <c r="D359" s="22">
        <f>VLOOKUP(AR:AR,球员!A:F,6,FALSE)</f>
        <v>2</v>
      </c>
      <c r="E359" s="16" t="s">
        <v>138</v>
      </c>
      <c r="F359" s="16" t="s">
        <v>45</v>
      </c>
      <c r="G359" s="16" t="s">
        <v>65</v>
      </c>
      <c r="H359" s="15">
        <v>189</v>
      </c>
      <c r="I359" s="15">
        <v>70</v>
      </c>
      <c r="J359" s="15">
        <v>23</v>
      </c>
      <c r="K359" s="16" t="s">
        <v>53</v>
      </c>
      <c r="L359" s="21">
        <v>82</v>
      </c>
      <c r="M359" s="21">
        <v>36</v>
      </c>
      <c r="N359" s="21">
        <v>91</v>
      </c>
      <c r="O359" s="15">
        <v>79</v>
      </c>
      <c r="P359" s="15">
        <v>84</v>
      </c>
      <c r="Q359" s="15">
        <v>83</v>
      </c>
      <c r="R359" s="15">
        <v>76</v>
      </c>
      <c r="S359" s="15">
        <v>84</v>
      </c>
      <c r="T359" s="15">
        <v>81</v>
      </c>
      <c r="U359" s="15">
        <v>79</v>
      </c>
      <c r="V359" s="15">
        <v>73</v>
      </c>
      <c r="W359" s="15">
        <v>65</v>
      </c>
      <c r="X359" s="15">
        <v>82</v>
      </c>
      <c r="Y359" s="15">
        <v>74</v>
      </c>
      <c r="Z359" s="15">
        <v>71</v>
      </c>
      <c r="AA359" s="15">
        <v>82</v>
      </c>
      <c r="AB359" s="15">
        <v>64</v>
      </c>
      <c r="AC359" s="15">
        <v>80</v>
      </c>
      <c r="AD359" s="15">
        <v>81</v>
      </c>
      <c r="AE359" s="15">
        <v>79</v>
      </c>
      <c r="AF359" s="15">
        <v>70</v>
      </c>
      <c r="AG359" s="15">
        <v>77</v>
      </c>
      <c r="AH359" s="15">
        <v>72</v>
      </c>
      <c r="AI359" s="15">
        <v>40</v>
      </c>
      <c r="AJ359" s="15">
        <v>40</v>
      </c>
      <c r="AK359" s="15">
        <v>40</v>
      </c>
      <c r="AL359" s="15">
        <v>40</v>
      </c>
      <c r="AM359" s="15">
        <v>40</v>
      </c>
      <c r="AN359" s="15">
        <v>2</v>
      </c>
      <c r="AO359" s="15">
        <v>2</v>
      </c>
      <c r="AP359" s="15">
        <v>6</v>
      </c>
      <c r="AQ359" s="15">
        <v>3</v>
      </c>
      <c r="AR359" t="s">
        <v>2099</v>
      </c>
    </row>
    <row r="360" spans="1:44" x14ac:dyDescent="0.25">
      <c r="A360" s="15">
        <v>359</v>
      </c>
      <c r="B360" s="15" t="s">
        <v>722</v>
      </c>
      <c r="C360" s="16" t="s">
        <v>70</v>
      </c>
      <c r="D360" s="22" t="e">
        <f>VLOOKUP(AR:AR,球员!A:F,6,FALSE)</f>
        <v>#N/A</v>
      </c>
      <c r="E360" s="16" t="s">
        <v>140</v>
      </c>
      <c r="F360" s="16" t="s">
        <v>45</v>
      </c>
      <c r="G360" s="16" t="s">
        <v>52</v>
      </c>
      <c r="H360" s="15">
        <v>174</v>
      </c>
      <c r="I360" s="15">
        <v>79</v>
      </c>
      <c r="J360" s="15">
        <v>22</v>
      </c>
      <c r="K360" s="16" t="s">
        <v>47</v>
      </c>
      <c r="L360" s="21">
        <v>82</v>
      </c>
      <c r="M360" s="21">
        <v>41</v>
      </c>
      <c r="N360" s="21">
        <v>91</v>
      </c>
      <c r="O360" s="15">
        <v>80</v>
      </c>
      <c r="P360" s="15">
        <v>82</v>
      </c>
      <c r="Q360" s="15">
        <v>80</v>
      </c>
      <c r="R360" s="15">
        <v>81</v>
      </c>
      <c r="S360" s="15">
        <v>70</v>
      </c>
      <c r="T360" s="15">
        <v>67</v>
      </c>
      <c r="U360" s="15">
        <v>81</v>
      </c>
      <c r="V360" s="15">
        <v>80</v>
      </c>
      <c r="W360" s="15">
        <v>70</v>
      </c>
      <c r="X360" s="15">
        <v>79</v>
      </c>
      <c r="Y360" s="15">
        <v>83</v>
      </c>
      <c r="Z360" s="15">
        <v>85</v>
      </c>
      <c r="AA360" s="15">
        <v>82</v>
      </c>
      <c r="AB360" s="15">
        <v>81</v>
      </c>
      <c r="AC360" s="15">
        <v>69</v>
      </c>
      <c r="AD360" s="15">
        <v>82</v>
      </c>
      <c r="AE360" s="15">
        <v>79</v>
      </c>
      <c r="AF360" s="15">
        <v>43</v>
      </c>
      <c r="AG360" s="15">
        <v>50</v>
      </c>
      <c r="AH360" s="15">
        <v>83</v>
      </c>
      <c r="AI360" s="15">
        <v>40</v>
      </c>
      <c r="AJ360" s="15">
        <v>40</v>
      </c>
      <c r="AK360" s="15">
        <v>40</v>
      </c>
      <c r="AL360" s="15">
        <v>40</v>
      </c>
      <c r="AM360" s="15">
        <v>40</v>
      </c>
      <c r="AN360" s="15">
        <v>3</v>
      </c>
      <c r="AO360" s="15">
        <v>3</v>
      </c>
      <c r="AP360" s="15">
        <v>6</v>
      </c>
      <c r="AQ360" s="15">
        <v>2</v>
      </c>
      <c r="AR360" t="s">
        <v>1582</v>
      </c>
    </row>
    <row r="361" spans="1:44" x14ac:dyDescent="0.25">
      <c r="A361" s="19">
        <v>360</v>
      </c>
      <c r="B361" s="19" t="s">
        <v>615</v>
      </c>
      <c r="C361" s="34" t="s">
        <v>191</v>
      </c>
      <c r="D361" s="22">
        <f>VLOOKUP(AR:AR,球员!A:F,6,FALSE)</f>
        <v>2</v>
      </c>
      <c r="E361" s="16" t="s">
        <v>50</v>
      </c>
      <c r="F361" s="16" t="s">
        <v>51</v>
      </c>
      <c r="G361" s="16" t="s">
        <v>46</v>
      </c>
      <c r="H361" s="15">
        <v>177</v>
      </c>
      <c r="I361" s="15">
        <v>67</v>
      </c>
      <c r="J361" s="15">
        <v>26</v>
      </c>
      <c r="K361" s="16" t="s">
        <v>47</v>
      </c>
      <c r="L361" s="21">
        <v>82</v>
      </c>
      <c r="M361" s="21">
        <v>31</v>
      </c>
      <c r="N361" s="21">
        <v>91</v>
      </c>
      <c r="O361" s="15">
        <v>75</v>
      </c>
      <c r="P361" s="15">
        <v>82</v>
      </c>
      <c r="Q361" s="15">
        <v>83</v>
      </c>
      <c r="R361" s="15">
        <v>79</v>
      </c>
      <c r="S361" s="15">
        <v>72</v>
      </c>
      <c r="T361" s="15">
        <v>70</v>
      </c>
      <c r="U361" s="15">
        <v>62</v>
      </c>
      <c r="V361" s="15">
        <v>62</v>
      </c>
      <c r="W361" s="15">
        <v>59</v>
      </c>
      <c r="X361" s="15">
        <v>66</v>
      </c>
      <c r="Y361" s="15">
        <v>90</v>
      </c>
      <c r="Z361" s="15">
        <v>90</v>
      </c>
      <c r="AA361" s="15">
        <v>70</v>
      </c>
      <c r="AB361" s="15">
        <v>76</v>
      </c>
      <c r="AC361" s="15">
        <v>70</v>
      </c>
      <c r="AD361" s="15">
        <v>80</v>
      </c>
      <c r="AE361" s="15">
        <v>84</v>
      </c>
      <c r="AF361" s="15">
        <v>70</v>
      </c>
      <c r="AG361" s="15">
        <v>74</v>
      </c>
      <c r="AH361" s="15">
        <v>77</v>
      </c>
      <c r="AI361" s="15">
        <v>40</v>
      </c>
      <c r="AJ361" s="15">
        <v>40</v>
      </c>
      <c r="AK361" s="15">
        <v>40</v>
      </c>
      <c r="AL361" s="15">
        <v>40</v>
      </c>
      <c r="AM361" s="15">
        <v>40</v>
      </c>
      <c r="AN361" s="15">
        <v>2</v>
      </c>
      <c r="AO361" s="15">
        <v>3</v>
      </c>
      <c r="AP361" s="15">
        <v>5</v>
      </c>
      <c r="AQ361" s="15">
        <v>2</v>
      </c>
      <c r="AR361" t="s">
        <v>1583</v>
      </c>
    </row>
    <row r="362" spans="1:44" x14ac:dyDescent="0.25">
      <c r="A362" s="15">
        <v>361</v>
      </c>
      <c r="B362" s="15" t="s">
        <v>704</v>
      </c>
      <c r="C362" s="16" t="s">
        <v>89</v>
      </c>
      <c r="D362" s="22" t="e">
        <f>VLOOKUP(AR:AR,球员!A:F,6,FALSE)</f>
        <v>#N/A</v>
      </c>
      <c r="E362" s="16" t="s">
        <v>302</v>
      </c>
      <c r="F362" s="16" t="s">
        <v>225</v>
      </c>
      <c r="G362" s="16" t="s">
        <v>46</v>
      </c>
      <c r="H362" s="15">
        <v>187</v>
      </c>
      <c r="I362" s="15">
        <v>70</v>
      </c>
      <c r="J362" s="15">
        <v>22</v>
      </c>
      <c r="K362" s="16" t="s">
        <v>47</v>
      </c>
      <c r="L362" s="21">
        <v>82</v>
      </c>
      <c r="M362" s="21">
        <v>41</v>
      </c>
      <c r="N362" s="21">
        <v>91</v>
      </c>
      <c r="O362" s="15">
        <v>61</v>
      </c>
      <c r="P362" s="15">
        <v>75</v>
      </c>
      <c r="Q362" s="15">
        <v>70</v>
      </c>
      <c r="R362" s="15">
        <v>65</v>
      </c>
      <c r="S362" s="15">
        <v>76</v>
      </c>
      <c r="T362" s="15">
        <v>73</v>
      </c>
      <c r="U362" s="15">
        <v>54</v>
      </c>
      <c r="V362" s="15">
        <v>84</v>
      </c>
      <c r="W362" s="15">
        <v>56</v>
      </c>
      <c r="X362" s="15">
        <v>55</v>
      </c>
      <c r="Y362" s="15">
        <v>77</v>
      </c>
      <c r="Z362" s="15">
        <v>77</v>
      </c>
      <c r="AA362" s="15">
        <v>75</v>
      </c>
      <c r="AB362" s="15">
        <v>85</v>
      </c>
      <c r="AC362" s="15">
        <v>85</v>
      </c>
      <c r="AD362" s="15">
        <v>66</v>
      </c>
      <c r="AE362" s="15">
        <v>82</v>
      </c>
      <c r="AF362" s="15">
        <v>82</v>
      </c>
      <c r="AG362" s="15">
        <v>83</v>
      </c>
      <c r="AH362" s="15">
        <v>90</v>
      </c>
      <c r="AI362" s="15">
        <v>40</v>
      </c>
      <c r="AJ362" s="15">
        <v>40</v>
      </c>
      <c r="AK362" s="15">
        <v>40</v>
      </c>
      <c r="AL362" s="15">
        <v>40</v>
      </c>
      <c r="AM362" s="15">
        <v>40</v>
      </c>
      <c r="AN362" s="15">
        <v>3</v>
      </c>
      <c r="AO362" s="15">
        <v>3</v>
      </c>
      <c r="AP362" s="15">
        <v>7</v>
      </c>
      <c r="AQ362" s="15">
        <v>3</v>
      </c>
      <c r="AR362" t="s">
        <v>1584</v>
      </c>
    </row>
    <row r="363" spans="1:44" x14ac:dyDescent="0.25">
      <c r="A363" s="15">
        <v>362</v>
      </c>
      <c r="B363" s="15" t="s">
        <v>620</v>
      </c>
      <c r="C363" s="16" t="s">
        <v>191</v>
      </c>
      <c r="D363" s="22" t="e">
        <f>VLOOKUP(AR:AR,球员!A:F,6,FALSE)</f>
        <v>#N/A</v>
      </c>
      <c r="E363" s="16" t="s">
        <v>374</v>
      </c>
      <c r="F363" s="16" t="s">
        <v>278</v>
      </c>
      <c r="G363" s="16" t="s">
        <v>135</v>
      </c>
      <c r="H363" s="15">
        <v>189</v>
      </c>
      <c r="I363" s="15">
        <v>80</v>
      </c>
      <c r="J363" s="15">
        <v>23</v>
      </c>
      <c r="K363" s="16" t="s">
        <v>47</v>
      </c>
      <c r="L363" s="21">
        <v>82</v>
      </c>
      <c r="M363" s="21">
        <v>36</v>
      </c>
      <c r="N363" s="21">
        <v>91</v>
      </c>
      <c r="O363" s="15">
        <v>67</v>
      </c>
      <c r="P363" s="15">
        <v>72</v>
      </c>
      <c r="Q363" s="15">
        <v>74</v>
      </c>
      <c r="R363" s="15">
        <v>71</v>
      </c>
      <c r="S363" s="15">
        <v>76</v>
      </c>
      <c r="T363" s="15">
        <v>81</v>
      </c>
      <c r="U363" s="15">
        <v>64</v>
      </c>
      <c r="V363" s="15">
        <v>79</v>
      </c>
      <c r="W363" s="15">
        <v>55</v>
      </c>
      <c r="X363" s="15">
        <v>62</v>
      </c>
      <c r="Y363" s="15">
        <v>85</v>
      </c>
      <c r="Z363" s="15">
        <v>83</v>
      </c>
      <c r="AA363" s="15">
        <v>77</v>
      </c>
      <c r="AB363" s="15">
        <v>83</v>
      </c>
      <c r="AC363" s="15">
        <v>88</v>
      </c>
      <c r="AD363" s="15">
        <v>65</v>
      </c>
      <c r="AE363" s="15">
        <v>87</v>
      </c>
      <c r="AF363" s="15">
        <v>67</v>
      </c>
      <c r="AG363" s="15">
        <v>77</v>
      </c>
      <c r="AH363" s="15">
        <v>79</v>
      </c>
      <c r="AI363" s="15">
        <v>40</v>
      </c>
      <c r="AJ363" s="15">
        <v>40</v>
      </c>
      <c r="AK363" s="15">
        <v>40</v>
      </c>
      <c r="AL363" s="15">
        <v>40</v>
      </c>
      <c r="AM363" s="15">
        <v>40</v>
      </c>
      <c r="AN363" s="15">
        <v>2</v>
      </c>
      <c r="AO363" s="15">
        <v>3</v>
      </c>
      <c r="AP363" s="15">
        <v>6</v>
      </c>
      <c r="AQ363" s="15">
        <v>3</v>
      </c>
      <c r="AR363" t="s">
        <v>1585</v>
      </c>
    </row>
    <row r="364" spans="1:44" x14ac:dyDescent="0.25">
      <c r="A364" s="15">
        <v>363</v>
      </c>
      <c r="B364" s="15" t="s">
        <v>724</v>
      </c>
      <c r="C364" s="16" t="s">
        <v>89</v>
      </c>
      <c r="D364" s="22" t="e">
        <f>VLOOKUP(AR:AR,球员!A:F,6,FALSE)</f>
        <v>#N/A</v>
      </c>
      <c r="E364" s="16" t="s">
        <v>55</v>
      </c>
      <c r="F364" s="16" t="s">
        <v>56</v>
      </c>
      <c r="G364" s="16" t="s">
        <v>68</v>
      </c>
      <c r="H364" s="15">
        <v>186</v>
      </c>
      <c r="I364" s="15">
        <v>72</v>
      </c>
      <c r="J364" s="15">
        <v>23</v>
      </c>
      <c r="K364" s="16" t="s">
        <v>47</v>
      </c>
      <c r="L364" s="21">
        <v>82</v>
      </c>
      <c r="M364" s="21">
        <v>36</v>
      </c>
      <c r="N364" s="21">
        <v>90</v>
      </c>
      <c r="O364" s="15">
        <v>66</v>
      </c>
      <c r="P364" s="15">
        <v>72</v>
      </c>
      <c r="Q364" s="15">
        <v>73</v>
      </c>
      <c r="R364" s="15">
        <v>69</v>
      </c>
      <c r="S364" s="15">
        <v>76</v>
      </c>
      <c r="T364" s="15">
        <v>77</v>
      </c>
      <c r="U364" s="15">
        <v>60</v>
      </c>
      <c r="V364" s="15">
        <v>83</v>
      </c>
      <c r="W364" s="15">
        <v>57</v>
      </c>
      <c r="X364" s="15">
        <v>67</v>
      </c>
      <c r="Y364" s="15">
        <v>80</v>
      </c>
      <c r="Z364" s="15">
        <v>77</v>
      </c>
      <c r="AA364" s="15">
        <v>72</v>
      </c>
      <c r="AB364" s="15">
        <v>84</v>
      </c>
      <c r="AC364" s="15">
        <v>84</v>
      </c>
      <c r="AD364" s="15">
        <v>70</v>
      </c>
      <c r="AE364" s="15">
        <v>82</v>
      </c>
      <c r="AF364" s="15">
        <v>81</v>
      </c>
      <c r="AG364" s="15">
        <v>84</v>
      </c>
      <c r="AH364" s="15">
        <v>79</v>
      </c>
      <c r="AI364" s="15">
        <v>40</v>
      </c>
      <c r="AJ364" s="15">
        <v>40</v>
      </c>
      <c r="AK364" s="15">
        <v>40</v>
      </c>
      <c r="AL364" s="15">
        <v>40</v>
      </c>
      <c r="AM364" s="15">
        <v>40</v>
      </c>
      <c r="AN364" s="15">
        <v>2</v>
      </c>
      <c r="AO364" s="15">
        <v>2</v>
      </c>
      <c r="AP364" s="15">
        <v>5</v>
      </c>
      <c r="AQ364" s="15">
        <v>3</v>
      </c>
      <c r="AR364" t="s">
        <v>1586</v>
      </c>
    </row>
    <row r="365" spans="1:44" x14ac:dyDescent="0.25">
      <c r="A365" s="19">
        <v>364</v>
      </c>
      <c r="B365" s="19" t="s">
        <v>708</v>
      </c>
      <c r="C365" s="20" t="s">
        <v>82</v>
      </c>
      <c r="D365" s="22">
        <f>VLOOKUP(AR:AR,球员!A:F,6,FALSE)</f>
        <v>2</v>
      </c>
      <c r="E365" s="16" t="s">
        <v>295</v>
      </c>
      <c r="F365" s="16" t="s">
        <v>273</v>
      </c>
      <c r="G365" s="16" t="s">
        <v>68</v>
      </c>
      <c r="H365" s="15">
        <v>188</v>
      </c>
      <c r="I365" s="15">
        <v>82</v>
      </c>
      <c r="J365" s="15">
        <v>20</v>
      </c>
      <c r="K365" s="16" t="s">
        <v>53</v>
      </c>
      <c r="L365" s="21">
        <v>82</v>
      </c>
      <c r="M365" s="21">
        <v>49</v>
      </c>
      <c r="N365" s="21">
        <v>93</v>
      </c>
      <c r="O365" s="15">
        <v>77</v>
      </c>
      <c r="P365" s="15">
        <v>85</v>
      </c>
      <c r="Q365" s="15">
        <v>84</v>
      </c>
      <c r="R365" s="15">
        <v>80</v>
      </c>
      <c r="S365" s="15">
        <v>81</v>
      </c>
      <c r="T365" s="15">
        <v>76</v>
      </c>
      <c r="U365" s="15">
        <v>74</v>
      </c>
      <c r="V365" s="15">
        <v>78</v>
      </c>
      <c r="W365" s="15">
        <v>72</v>
      </c>
      <c r="X365" s="15">
        <v>76</v>
      </c>
      <c r="Y365" s="15">
        <v>87</v>
      </c>
      <c r="Z365" s="15">
        <v>81</v>
      </c>
      <c r="AA365" s="15">
        <v>76</v>
      </c>
      <c r="AB365" s="15">
        <v>72</v>
      </c>
      <c r="AC365" s="15">
        <v>75</v>
      </c>
      <c r="AD365" s="15">
        <v>74</v>
      </c>
      <c r="AE365" s="15">
        <v>76</v>
      </c>
      <c r="AF365" s="15">
        <v>57</v>
      </c>
      <c r="AG365" s="15">
        <v>54</v>
      </c>
      <c r="AH365" s="15">
        <v>59</v>
      </c>
      <c r="AI365" s="15">
        <v>40</v>
      </c>
      <c r="AJ365" s="15">
        <v>40</v>
      </c>
      <c r="AK365" s="15">
        <v>40</v>
      </c>
      <c r="AL365" s="15">
        <v>40</v>
      </c>
      <c r="AM365" s="15">
        <v>40</v>
      </c>
      <c r="AN365" s="15">
        <v>2</v>
      </c>
      <c r="AO365" s="15">
        <v>4</v>
      </c>
      <c r="AP365" s="15">
        <v>5</v>
      </c>
      <c r="AQ365" s="15">
        <v>2</v>
      </c>
      <c r="AR365" t="s">
        <v>1587</v>
      </c>
    </row>
    <row r="366" spans="1:44" x14ac:dyDescent="0.25">
      <c r="A366" s="19">
        <v>365</v>
      </c>
      <c r="B366" s="19" t="s">
        <v>709</v>
      </c>
      <c r="C366" s="20" t="s">
        <v>122</v>
      </c>
      <c r="D366" s="22">
        <f>VLOOKUP(AR:AR,球员!A:F,6,FALSE)</f>
        <v>2</v>
      </c>
      <c r="E366" s="16" t="s">
        <v>354</v>
      </c>
      <c r="F366" s="16" t="s">
        <v>64</v>
      </c>
      <c r="G366" s="16" t="s">
        <v>531</v>
      </c>
      <c r="H366" s="15">
        <v>183</v>
      </c>
      <c r="I366" s="15">
        <v>74</v>
      </c>
      <c r="J366" s="15">
        <v>23</v>
      </c>
      <c r="K366" s="16" t="s">
        <v>47</v>
      </c>
      <c r="L366" s="21">
        <v>82</v>
      </c>
      <c r="M366" s="21">
        <v>36</v>
      </c>
      <c r="N366" s="21">
        <v>90</v>
      </c>
      <c r="O366" s="15">
        <v>69</v>
      </c>
      <c r="P366" s="15">
        <v>78</v>
      </c>
      <c r="Q366" s="15">
        <v>74</v>
      </c>
      <c r="R366" s="15">
        <v>75</v>
      </c>
      <c r="S366" s="15">
        <v>77</v>
      </c>
      <c r="T366" s="15">
        <v>72</v>
      </c>
      <c r="U366" s="15">
        <v>65</v>
      </c>
      <c r="V366" s="15">
        <v>76</v>
      </c>
      <c r="W366" s="15">
        <v>65</v>
      </c>
      <c r="X366" s="15">
        <v>64</v>
      </c>
      <c r="Y366" s="15">
        <v>75</v>
      </c>
      <c r="Z366" s="15">
        <v>75</v>
      </c>
      <c r="AA366" s="15">
        <v>81</v>
      </c>
      <c r="AB366" s="15">
        <v>85</v>
      </c>
      <c r="AC366" s="15">
        <v>80</v>
      </c>
      <c r="AD366" s="15">
        <v>72</v>
      </c>
      <c r="AE366" s="15">
        <v>88</v>
      </c>
      <c r="AF366" s="15">
        <v>84</v>
      </c>
      <c r="AG366" s="15">
        <v>85</v>
      </c>
      <c r="AH366" s="15">
        <v>85</v>
      </c>
      <c r="AI366" s="15">
        <v>40</v>
      </c>
      <c r="AJ366" s="15">
        <v>40</v>
      </c>
      <c r="AK366" s="15">
        <v>40</v>
      </c>
      <c r="AL366" s="15">
        <v>40</v>
      </c>
      <c r="AM366" s="15">
        <v>40</v>
      </c>
      <c r="AN366" s="15">
        <v>2</v>
      </c>
      <c r="AO366" s="15">
        <v>3</v>
      </c>
      <c r="AP366" s="15">
        <v>7</v>
      </c>
      <c r="AQ366" s="15">
        <v>2</v>
      </c>
      <c r="AR366" t="s">
        <v>1588</v>
      </c>
    </row>
    <row r="367" spans="1:44" x14ac:dyDescent="0.25">
      <c r="A367" s="19">
        <v>366</v>
      </c>
      <c r="B367" s="19" t="s">
        <v>294</v>
      </c>
      <c r="C367" s="20" t="s">
        <v>43</v>
      </c>
      <c r="D367" s="22">
        <f>VLOOKUP(AR:AR,球员!A:F,6,FALSE)</f>
        <v>2</v>
      </c>
      <c r="E367" s="16" t="s">
        <v>295</v>
      </c>
      <c r="F367" s="16" t="s">
        <v>273</v>
      </c>
      <c r="G367" s="16" t="s">
        <v>296</v>
      </c>
      <c r="H367" s="15">
        <v>180</v>
      </c>
      <c r="I367" s="15">
        <v>75</v>
      </c>
      <c r="J367" s="15">
        <v>22</v>
      </c>
      <c r="K367" s="16" t="s">
        <v>53</v>
      </c>
      <c r="L367" s="21">
        <v>82</v>
      </c>
      <c r="M367" s="21">
        <v>41</v>
      </c>
      <c r="N367" s="21">
        <v>91</v>
      </c>
      <c r="O367" s="15">
        <v>72</v>
      </c>
      <c r="P367" s="15">
        <v>79</v>
      </c>
      <c r="Q367" s="15">
        <v>85</v>
      </c>
      <c r="R367" s="15">
        <v>82</v>
      </c>
      <c r="S367" s="15">
        <v>75</v>
      </c>
      <c r="T367" s="15">
        <v>72</v>
      </c>
      <c r="U367" s="15">
        <v>75</v>
      </c>
      <c r="V367" s="15">
        <v>60</v>
      </c>
      <c r="W367" s="15">
        <v>74</v>
      </c>
      <c r="X367" s="15">
        <v>78</v>
      </c>
      <c r="Y367" s="15">
        <v>92</v>
      </c>
      <c r="Z367" s="15">
        <v>94</v>
      </c>
      <c r="AA367" s="15">
        <v>83</v>
      </c>
      <c r="AB367" s="15">
        <v>77</v>
      </c>
      <c r="AC367" s="15">
        <v>70</v>
      </c>
      <c r="AD367" s="15">
        <v>84</v>
      </c>
      <c r="AE367" s="15">
        <v>75</v>
      </c>
      <c r="AF367" s="15">
        <v>51</v>
      </c>
      <c r="AG367" s="15">
        <v>54</v>
      </c>
      <c r="AH367" s="15">
        <v>59</v>
      </c>
      <c r="AI367" s="15">
        <v>40</v>
      </c>
      <c r="AJ367" s="15">
        <v>40</v>
      </c>
      <c r="AK367" s="15">
        <v>40</v>
      </c>
      <c r="AL367" s="15">
        <v>40</v>
      </c>
      <c r="AM367" s="15">
        <v>40</v>
      </c>
      <c r="AN367" s="15">
        <v>2</v>
      </c>
      <c r="AO367" s="15">
        <v>3</v>
      </c>
      <c r="AP367" s="15">
        <v>4</v>
      </c>
      <c r="AQ367" s="15">
        <v>2</v>
      </c>
      <c r="AR367" t="s">
        <v>1589</v>
      </c>
    </row>
    <row r="368" spans="1:44" x14ac:dyDescent="0.25">
      <c r="A368" s="15">
        <v>367</v>
      </c>
      <c r="B368" s="15" t="s">
        <v>1590</v>
      </c>
      <c r="C368" s="16" t="s">
        <v>89</v>
      </c>
      <c r="D368" s="22" t="e">
        <f>VLOOKUP(AR:AR,球员!A:F,6,FALSE)</f>
        <v>#N/A</v>
      </c>
      <c r="E368" s="16" t="s">
        <v>67</v>
      </c>
      <c r="F368" s="16" t="s">
        <v>67</v>
      </c>
      <c r="G368" s="16" t="s">
        <v>646</v>
      </c>
      <c r="H368" s="15">
        <v>186</v>
      </c>
      <c r="I368" s="15">
        <v>83</v>
      </c>
      <c r="J368" s="15">
        <v>27</v>
      </c>
      <c r="K368" s="16" t="s">
        <v>47</v>
      </c>
      <c r="L368" s="21">
        <v>82</v>
      </c>
      <c r="M368" s="21">
        <v>31</v>
      </c>
      <c r="N368" s="21">
        <v>89</v>
      </c>
      <c r="O368" s="15">
        <v>60</v>
      </c>
      <c r="P368" s="15">
        <v>70</v>
      </c>
      <c r="Q368" s="15">
        <v>59</v>
      </c>
      <c r="R368" s="15">
        <v>65</v>
      </c>
      <c r="S368" s="15">
        <v>72</v>
      </c>
      <c r="T368" s="15">
        <v>68</v>
      </c>
      <c r="U368" s="15">
        <v>60</v>
      </c>
      <c r="V368" s="15">
        <v>87</v>
      </c>
      <c r="W368" s="15">
        <v>59</v>
      </c>
      <c r="X368" s="15">
        <v>61</v>
      </c>
      <c r="Y368" s="15">
        <v>74</v>
      </c>
      <c r="Z368" s="15">
        <v>72</v>
      </c>
      <c r="AA368" s="15">
        <v>80</v>
      </c>
      <c r="AB368" s="15">
        <v>84</v>
      </c>
      <c r="AC368" s="15">
        <v>84</v>
      </c>
      <c r="AD368" s="15">
        <v>69</v>
      </c>
      <c r="AE368" s="15">
        <v>82</v>
      </c>
      <c r="AF368" s="15">
        <v>86</v>
      </c>
      <c r="AG368" s="15">
        <v>86</v>
      </c>
      <c r="AH368" s="15">
        <v>82</v>
      </c>
      <c r="AI368" s="15">
        <v>40</v>
      </c>
      <c r="AJ368" s="15">
        <v>40</v>
      </c>
      <c r="AK368" s="15">
        <v>40</v>
      </c>
      <c r="AL368" s="15">
        <v>40</v>
      </c>
      <c r="AM368" s="15">
        <v>40</v>
      </c>
      <c r="AN368" s="15">
        <v>2</v>
      </c>
      <c r="AO368" s="15">
        <v>2</v>
      </c>
      <c r="AP368" s="15">
        <v>6</v>
      </c>
      <c r="AQ368" s="15">
        <v>1</v>
      </c>
      <c r="AR368" t="s">
        <v>1591</v>
      </c>
    </row>
    <row r="369" spans="1:44" x14ac:dyDescent="0.25">
      <c r="A369" s="15">
        <v>368</v>
      </c>
      <c r="B369" s="15" t="s">
        <v>1592</v>
      </c>
      <c r="C369" s="16" t="s">
        <v>85</v>
      </c>
      <c r="D369" s="22" t="e">
        <f>VLOOKUP(AR:AR,球员!A:F,6,FALSE)</f>
        <v>#N/A</v>
      </c>
      <c r="E369" s="16" t="s">
        <v>67</v>
      </c>
      <c r="F369" s="16" t="s">
        <v>67</v>
      </c>
      <c r="G369" s="16" t="s">
        <v>96</v>
      </c>
      <c r="H369" s="15">
        <v>180</v>
      </c>
      <c r="I369" s="15">
        <v>76</v>
      </c>
      <c r="J369" s="15">
        <v>19</v>
      </c>
      <c r="K369" s="16" t="s">
        <v>47</v>
      </c>
      <c r="L369" s="21">
        <v>82</v>
      </c>
      <c r="M369" s="21">
        <v>52</v>
      </c>
      <c r="N369" s="21">
        <v>94</v>
      </c>
      <c r="O369" s="15">
        <v>75</v>
      </c>
      <c r="P369" s="15">
        <v>85</v>
      </c>
      <c r="Q369" s="15">
        <v>88</v>
      </c>
      <c r="R369" s="15">
        <v>89</v>
      </c>
      <c r="S369" s="15">
        <v>78</v>
      </c>
      <c r="T369" s="15">
        <v>71</v>
      </c>
      <c r="U369" s="15">
        <v>73</v>
      </c>
      <c r="V369" s="15">
        <v>60</v>
      </c>
      <c r="W369" s="15">
        <v>69</v>
      </c>
      <c r="X369" s="15">
        <v>79</v>
      </c>
      <c r="Y369" s="15">
        <v>90</v>
      </c>
      <c r="Z369" s="15">
        <v>93</v>
      </c>
      <c r="AA369" s="15">
        <v>74</v>
      </c>
      <c r="AB369" s="15">
        <v>68</v>
      </c>
      <c r="AC369" s="15">
        <v>61</v>
      </c>
      <c r="AD369" s="15">
        <v>86</v>
      </c>
      <c r="AE369" s="15">
        <v>74</v>
      </c>
      <c r="AF369" s="15">
        <v>51</v>
      </c>
      <c r="AG369" s="15">
        <v>50</v>
      </c>
      <c r="AH369" s="15">
        <v>53</v>
      </c>
      <c r="AI369" s="15">
        <v>40</v>
      </c>
      <c r="AJ369" s="15">
        <v>40</v>
      </c>
      <c r="AK369" s="15">
        <v>40</v>
      </c>
      <c r="AL369" s="15">
        <v>40</v>
      </c>
      <c r="AM369" s="15">
        <v>40</v>
      </c>
      <c r="AN369" s="15">
        <v>1</v>
      </c>
      <c r="AO369" s="15">
        <v>2</v>
      </c>
      <c r="AP369" s="15">
        <v>5</v>
      </c>
      <c r="AQ369" s="15">
        <v>2</v>
      </c>
      <c r="AR369" t="s">
        <v>1593</v>
      </c>
    </row>
    <row r="370" spans="1:44" x14ac:dyDescent="0.25">
      <c r="A370" s="19">
        <v>369</v>
      </c>
      <c r="B370" s="19" t="s">
        <v>1594</v>
      </c>
      <c r="C370" s="20" t="s">
        <v>2049</v>
      </c>
      <c r="D370" s="22">
        <f>VLOOKUP(AR:AR,球员!A:F,6,FALSE)</f>
        <v>2</v>
      </c>
      <c r="E370" s="16" t="s">
        <v>295</v>
      </c>
      <c r="F370" s="16" t="s">
        <v>273</v>
      </c>
      <c r="G370" s="16" t="s">
        <v>68</v>
      </c>
      <c r="H370" s="15">
        <v>182</v>
      </c>
      <c r="I370" s="15">
        <v>72</v>
      </c>
      <c r="J370" s="15">
        <v>26</v>
      </c>
      <c r="K370" s="16" t="s">
        <v>53</v>
      </c>
      <c r="L370" s="21">
        <v>82</v>
      </c>
      <c r="M370" s="21">
        <v>31</v>
      </c>
      <c r="N370" s="21">
        <v>90</v>
      </c>
      <c r="O370" s="15">
        <v>70</v>
      </c>
      <c r="P370" s="15">
        <v>83</v>
      </c>
      <c r="Q370" s="15">
        <v>80</v>
      </c>
      <c r="R370" s="15">
        <v>84</v>
      </c>
      <c r="S370" s="15">
        <v>84</v>
      </c>
      <c r="T370" s="15">
        <v>82</v>
      </c>
      <c r="U370" s="15">
        <v>73</v>
      </c>
      <c r="V370" s="15">
        <v>62</v>
      </c>
      <c r="W370" s="15">
        <v>86</v>
      </c>
      <c r="X370" s="15">
        <v>88</v>
      </c>
      <c r="Y370" s="15">
        <v>76</v>
      </c>
      <c r="Z370" s="15">
        <v>79</v>
      </c>
      <c r="AA370" s="15">
        <v>87</v>
      </c>
      <c r="AB370" s="15">
        <v>69</v>
      </c>
      <c r="AC370" s="15">
        <v>68</v>
      </c>
      <c r="AD370" s="15">
        <v>77</v>
      </c>
      <c r="AE370" s="15">
        <v>83</v>
      </c>
      <c r="AF370" s="15">
        <v>63</v>
      </c>
      <c r="AG370" s="15">
        <v>68</v>
      </c>
      <c r="AH370" s="15">
        <v>73</v>
      </c>
      <c r="AI370" s="15">
        <v>40</v>
      </c>
      <c r="AJ370" s="15">
        <v>40</v>
      </c>
      <c r="AK370" s="15">
        <v>40</v>
      </c>
      <c r="AL370" s="15">
        <v>40</v>
      </c>
      <c r="AM370" s="15">
        <v>40</v>
      </c>
      <c r="AN370" s="15">
        <v>1</v>
      </c>
      <c r="AO370" s="15">
        <v>2</v>
      </c>
      <c r="AP370" s="15">
        <v>6</v>
      </c>
      <c r="AQ370" s="15">
        <v>1</v>
      </c>
      <c r="AR370" t="s">
        <v>2100</v>
      </c>
    </row>
    <row r="371" spans="1:44" x14ac:dyDescent="0.25">
      <c r="A371" s="15">
        <v>370</v>
      </c>
      <c r="B371" s="15" t="s">
        <v>1595</v>
      </c>
      <c r="C371" s="16" t="s">
        <v>49</v>
      </c>
      <c r="D371" s="22" t="e">
        <f>VLOOKUP(AR:AR,球员!A:F,6,FALSE)</f>
        <v>#N/A</v>
      </c>
      <c r="E371" s="16" t="s">
        <v>1915</v>
      </c>
      <c r="F371" s="16" t="s">
        <v>375</v>
      </c>
      <c r="G371" s="16" t="s">
        <v>99</v>
      </c>
      <c r="H371" s="15">
        <v>164</v>
      </c>
      <c r="I371" s="15">
        <v>61</v>
      </c>
      <c r="J371" s="15">
        <v>32</v>
      </c>
      <c r="K371" s="16" t="s">
        <v>47</v>
      </c>
      <c r="L371" s="21">
        <v>82</v>
      </c>
      <c r="M371" s="21">
        <v>27</v>
      </c>
      <c r="N371" s="21">
        <v>89</v>
      </c>
      <c r="O371" s="15">
        <v>81</v>
      </c>
      <c r="P371" s="15">
        <v>84</v>
      </c>
      <c r="Q371" s="15">
        <v>84</v>
      </c>
      <c r="R371" s="15">
        <v>85</v>
      </c>
      <c r="S371" s="15">
        <v>77</v>
      </c>
      <c r="T371" s="15">
        <v>80</v>
      </c>
      <c r="U371" s="15">
        <v>82</v>
      </c>
      <c r="V371" s="15">
        <v>62</v>
      </c>
      <c r="W371" s="15">
        <v>81</v>
      </c>
      <c r="X371" s="15">
        <v>84</v>
      </c>
      <c r="Y371" s="15">
        <v>78</v>
      </c>
      <c r="Z371" s="15">
        <v>84</v>
      </c>
      <c r="AA371" s="15">
        <v>79</v>
      </c>
      <c r="AB371" s="15">
        <v>72</v>
      </c>
      <c r="AC371" s="15">
        <v>68</v>
      </c>
      <c r="AD371" s="15">
        <v>81</v>
      </c>
      <c r="AE371" s="15">
        <v>78</v>
      </c>
      <c r="AF371" s="15">
        <v>43</v>
      </c>
      <c r="AG371" s="15">
        <v>41</v>
      </c>
      <c r="AH371" s="15">
        <v>64</v>
      </c>
      <c r="AI371" s="15">
        <v>40</v>
      </c>
      <c r="AJ371" s="15">
        <v>40</v>
      </c>
      <c r="AK371" s="15">
        <v>40</v>
      </c>
      <c r="AL371" s="15">
        <v>40</v>
      </c>
      <c r="AM371" s="15">
        <v>40</v>
      </c>
      <c r="AN371" s="15">
        <v>2</v>
      </c>
      <c r="AO371" s="15">
        <v>3</v>
      </c>
      <c r="AP371" s="15">
        <v>6</v>
      </c>
      <c r="AQ371" s="15">
        <v>2</v>
      </c>
      <c r="AR371" t="s">
        <v>1596</v>
      </c>
    </row>
    <row r="372" spans="1:44" x14ac:dyDescent="0.25">
      <c r="A372" s="15">
        <v>371</v>
      </c>
      <c r="B372" s="15" t="s">
        <v>1597</v>
      </c>
      <c r="C372" s="16" t="s">
        <v>82</v>
      </c>
      <c r="D372" s="22" t="e">
        <f>VLOOKUP(AR:AR,球员!A:F,6,FALSE)</f>
        <v>#N/A</v>
      </c>
      <c r="E372" s="16" t="s">
        <v>1917</v>
      </c>
      <c r="F372" s="16" t="s">
        <v>375</v>
      </c>
      <c r="G372" s="16" t="s">
        <v>57</v>
      </c>
      <c r="H372" s="15">
        <v>172</v>
      </c>
      <c r="I372" s="15">
        <v>68</v>
      </c>
      <c r="J372" s="15">
        <v>29</v>
      </c>
      <c r="K372" s="16" t="s">
        <v>47</v>
      </c>
      <c r="L372" s="21">
        <v>82</v>
      </c>
      <c r="M372" s="21">
        <v>29</v>
      </c>
      <c r="N372" s="21">
        <v>89</v>
      </c>
      <c r="O372" s="15">
        <v>78</v>
      </c>
      <c r="P372" s="15">
        <v>84</v>
      </c>
      <c r="Q372" s="15">
        <v>83</v>
      </c>
      <c r="R372" s="15">
        <v>82</v>
      </c>
      <c r="S372" s="15">
        <v>82</v>
      </c>
      <c r="T372" s="15">
        <v>71</v>
      </c>
      <c r="U372" s="15">
        <v>78</v>
      </c>
      <c r="V372" s="15">
        <v>65</v>
      </c>
      <c r="W372" s="15">
        <v>73</v>
      </c>
      <c r="X372" s="15">
        <v>78</v>
      </c>
      <c r="Y372" s="15">
        <v>81</v>
      </c>
      <c r="Z372" s="15">
        <v>85</v>
      </c>
      <c r="AA372" s="15">
        <v>78</v>
      </c>
      <c r="AB372" s="15">
        <v>64</v>
      </c>
      <c r="AC372" s="15">
        <v>72</v>
      </c>
      <c r="AD372" s="15">
        <v>85</v>
      </c>
      <c r="AE372" s="15">
        <v>80</v>
      </c>
      <c r="AF372" s="15">
        <v>56</v>
      </c>
      <c r="AG372" s="15">
        <v>55</v>
      </c>
      <c r="AH372" s="15">
        <v>64</v>
      </c>
      <c r="AI372" s="15">
        <v>40</v>
      </c>
      <c r="AJ372" s="15">
        <v>40</v>
      </c>
      <c r="AK372" s="15">
        <v>40</v>
      </c>
      <c r="AL372" s="15">
        <v>40</v>
      </c>
      <c r="AM372" s="15">
        <v>40</v>
      </c>
      <c r="AN372" s="15">
        <v>3</v>
      </c>
      <c r="AO372" s="15">
        <v>3</v>
      </c>
      <c r="AP372" s="15">
        <v>7</v>
      </c>
      <c r="AQ372" s="15">
        <v>3</v>
      </c>
      <c r="AR372" t="s">
        <v>1598</v>
      </c>
    </row>
    <row r="373" spans="1:44" x14ac:dyDescent="0.25">
      <c r="A373" s="15">
        <v>372</v>
      </c>
      <c r="B373" s="15" t="s">
        <v>376</v>
      </c>
      <c r="C373" s="16" t="s">
        <v>2049</v>
      </c>
      <c r="D373" s="22" t="e">
        <f>VLOOKUP(AR:AR,球员!A:F,6,FALSE)</f>
        <v>#N/A</v>
      </c>
      <c r="E373" s="16" t="s">
        <v>530</v>
      </c>
      <c r="F373" s="16" t="s">
        <v>378</v>
      </c>
      <c r="G373" s="16" t="s">
        <v>379</v>
      </c>
      <c r="H373" s="15">
        <v>170</v>
      </c>
      <c r="I373" s="15">
        <v>66</v>
      </c>
      <c r="J373" s="15">
        <v>39</v>
      </c>
      <c r="K373" s="16" t="s">
        <v>53</v>
      </c>
      <c r="L373" s="21">
        <v>81</v>
      </c>
      <c r="M373" s="21">
        <v>16</v>
      </c>
      <c r="N373" s="21">
        <v>86</v>
      </c>
      <c r="O373" s="15">
        <v>52</v>
      </c>
      <c r="P373" s="15">
        <v>91</v>
      </c>
      <c r="Q373" s="15">
        <v>80</v>
      </c>
      <c r="R373" s="15">
        <v>90</v>
      </c>
      <c r="S373" s="15">
        <v>88</v>
      </c>
      <c r="T373" s="15">
        <v>92</v>
      </c>
      <c r="U373" s="15">
        <v>70</v>
      </c>
      <c r="V373" s="15">
        <v>61</v>
      </c>
      <c r="W373" s="15">
        <v>87</v>
      </c>
      <c r="X373" s="15">
        <v>89</v>
      </c>
      <c r="Y373" s="15">
        <v>60</v>
      </c>
      <c r="Z373" s="15">
        <v>63</v>
      </c>
      <c r="AA373" s="15">
        <v>85</v>
      </c>
      <c r="AB373" s="15">
        <v>65</v>
      </c>
      <c r="AC373" s="15">
        <v>63</v>
      </c>
      <c r="AD373" s="15">
        <v>80</v>
      </c>
      <c r="AE373" s="15">
        <v>65</v>
      </c>
      <c r="AF373" s="15">
        <v>60</v>
      </c>
      <c r="AG373" s="15">
        <v>77</v>
      </c>
      <c r="AH373" s="15">
        <v>91</v>
      </c>
      <c r="AI373" s="15">
        <v>40</v>
      </c>
      <c r="AJ373" s="15">
        <v>40</v>
      </c>
      <c r="AK373" s="15">
        <v>40</v>
      </c>
      <c r="AL373" s="15">
        <v>40</v>
      </c>
      <c r="AM373" s="15">
        <v>40</v>
      </c>
      <c r="AN373" s="15">
        <v>1</v>
      </c>
      <c r="AO373" s="15">
        <v>3</v>
      </c>
      <c r="AP373" s="15">
        <v>7</v>
      </c>
      <c r="AQ373" s="15">
        <v>1</v>
      </c>
      <c r="AR373" t="s">
        <v>2161</v>
      </c>
    </row>
    <row r="374" spans="1:44" x14ac:dyDescent="0.25">
      <c r="A374" s="19">
        <v>373</v>
      </c>
      <c r="B374" s="19" t="s">
        <v>381</v>
      </c>
      <c r="C374" s="20" t="s">
        <v>85</v>
      </c>
      <c r="D374" s="22">
        <f>VLOOKUP(AR:AR,球员!A:F,6,FALSE)</f>
        <v>2</v>
      </c>
      <c r="E374" s="16" t="s">
        <v>732</v>
      </c>
      <c r="F374" s="16" t="s">
        <v>378</v>
      </c>
      <c r="G374" s="16" t="s">
        <v>46</v>
      </c>
      <c r="H374" s="15">
        <v>175</v>
      </c>
      <c r="I374" s="15">
        <v>67</v>
      </c>
      <c r="J374" s="15">
        <v>36</v>
      </c>
      <c r="K374" s="16" t="s">
        <v>47</v>
      </c>
      <c r="L374" s="21">
        <v>81</v>
      </c>
      <c r="M374" s="21">
        <v>21</v>
      </c>
      <c r="N374" s="21">
        <v>88</v>
      </c>
      <c r="O374" s="15">
        <v>71</v>
      </c>
      <c r="P374" s="15">
        <v>91</v>
      </c>
      <c r="Q374" s="15">
        <v>90</v>
      </c>
      <c r="R374" s="15">
        <v>88</v>
      </c>
      <c r="S374" s="15">
        <v>80</v>
      </c>
      <c r="T374" s="15">
        <v>92</v>
      </c>
      <c r="U374" s="15">
        <v>68</v>
      </c>
      <c r="V374" s="15">
        <v>61</v>
      </c>
      <c r="W374" s="15">
        <v>78</v>
      </c>
      <c r="X374" s="15">
        <v>92</v>
      </c>
      <c r="Y374" s="15">
        <v>75</v>
      </c>
      <c r="Z374" s="15">
        <v>81</v>
      </c>
      <c r="AA374" s="15">
        <v>82</v>
      </c>
      <c r="AB374" s="15">
        <v>63</v>
      </c>
      <c r="AC374" s="15">
        <v>62</v>
      </c>
      <c r="AD374" s="15">
        <v>80</v>
      </c>
      <c r="AE374" s="15">
        <v>72</v>
      </c>
      <c r="AF374" s="15">
        <v>43</v>
      </c>
      <c r="AG374" s="15">
        <v>47</v>
      </c>
      <c r="AH374" s="15">
        <v>76</v>
      </c>
      <c r="AI374" s="15">
        <v>40</v>
      </c>
      <c r="AJ374" s="15">
        <v>40</v>
      </c>
      <c r="AK374" s="15">
        <v>40</v>
      </c>
      <c r="AL374" s="15">
        <v>40</v>
      </c>
      <c r="AM374" s="15">
        <v>40</v>
      </c>
      <c r="AN374" s="15">
        <v>1</v>
      </c>
      <c r="AO374" s="15">
        <v>3</v>
      </c>
      <c r="AP374" s="15">
        <v>6</v>
      </c>
      <c r="AQ374" s="15">
        <v>2</v>
      </c>
      <c r="AR374" t="s">
        <v>1599</v>
      </c>
    </row>
    <row r="375" spans="1:44" x14ac:dyDescent="0.25">
      <c r="A375" s="15">
        <v>374</v>
      </c>
      <c r="B375" s="15" t="s">
        <v>499</v>
      </c>
      <c r="C375" s="16" t="s">
        <v>85</v>
      </c>
      <c r="D375" s="22" t="e">
        <f>VLOOKUP(AR:AR,球员!A:F,6,FALSE)</f>
        <v>#N/A</v>
      </c>
      <c r="E375" s="16" t="s">
        <v>323</v>
      </c>
      <c r="F375" s="16" t="s">
        <v>324</v>
      </c>
      <c r="G375" s="16" t="s">
        <v>500</v>
      </c>
      <c r="H375" s="15">
        <v>178</v>
      </c>
      <c r="I375" s="15">
        <v>84</v>
      </c>
      <c r="J375" s="15">
        <v>35</v>
      </c>
      <c r="K375" s="16" t="s">
        <v>47</v>
      </c>
      <c r="L375" s="21">
        <v>81</v>
      </c>
      <c r="M375" s="21">
        <v>23</v>
      </c>
      <c r="N375" s="21">
        <v>87</v>
      </c>
      <c r="O375" s="15">
        <v>79</v>
      </c>
      <c r="P375" s="15">
        <v>81</v>
      </c>
      <c r="Q375" s="15">
        <v>79</v>
      </c>
      <c r="R375" s="15">
        <v>80</v>
      </c>
      <c r="S375" s="15">
        <v>78</v>
      </c>
      <c r="T375" s="15">
        <v>75</v>
      </c>
      <c r="U375" s="15">
        <v>75</v>
      </c>
      <c r="V375" s="15">
        <v>73</v>
      </c>
      <c r="W375" s="15">
        <v>81</v>
      </c>
      <c r="X375" s="15">
        <v>77</v>
      </c>
      <c r="Y375" s="15">
        <v>81</v>
      </c>
      <c r="Z375" s="15">
        <v>83</v>
      </c>
      <c r="AA375" s="15">
        <v>82</v>
      </c>
      <c r="AB375" s="15">
        <v>80</v>
      </c>
      <c r="AC375" s="15">
        <v>76</v>
      </c>
      <c r="AD375" s="15">
        <v>77</v>
      </c>
      <c r="AE375" s="15">
        <v>76</v>
      </c>
      <c r="AF375" s="15">
        <v>54</v>
      </c>
      <c r="AG375" s="15">
        <v>55</v>
      </c>
      <c r="AH375" s="15">
        <v>72</v>
      </c>
      <c r="AI375" s="15">
        <v>40</v>
      </c>
      <c r="AJ375" s="15">
        <v>40</v>
      </c>
      <c r="AK375" s="15">
        <v>40</v>
      </c>
      <c r="AL375" s="15">
        <v>40</v>
      </c>
      <c r="AM375" s="15">
        <v>40</v>
      </c>
      <c r="AN375" s="15">
        <v>3</v>
      </c>
      <c r="AO375" s="15">
        <v>3</v>
      </c>
      <c r="AP375" s="15">
        <v>5</v>
      </c>
      <c r="AQ375" s="15">
        <v>3</v>
      </c>
      <c r="AR375" t="s">
        <v>1600</v>
      </c>
    </row>
    <row r="376" spans="1:44" x14ac:dyDescent="0.25">
      <c r="A376" s="19">
        <v>375</v>
      </c>
      <c r="B376" s="19" t="s">
        <v>501</v>
      </c>
      <c r="C376" s="20" t="s">
        <v>43</v>
      </c>
      <c r="D376" s="22">
        <f>VLOOKUP(AR:AR,球员!A:F,6,FALSE)</f>
        <v>2</v>
      </c>
      <c r="E376" s="16" t="s">
        <v>390</v>
      </c>
      <c r="F376" s="16" t="s">
        <v>378</v>
      </c>
      <c r="G376" s="16" t="s">
        <v>135</v>
      </c>
      <c r="H376" s="15">
        <v>185</v>
      </c>
      <c r="I376" s="15">
        <v>84</v>
      </c>
      <c r="J376" s="15">
        <v>33</v>
      </c>
      <c r="K376" s="16" t="s">
        <v>47</v>
      </c>
      <c r="L376" s="21">
        <v>81</v>
      </c>
      <c r="M376" s="21">
        <v>27</v>
      </c>
      <c r="N376" s="21">
        <v>87</v>
      </c>
      <c r="O376" s="15">
        <v>74</v>
      </c>
      <c r="P376" s="15">
        <v>82</v>
      </c>
      <c r="Q376" s="15">
        <v>83</v>
      </c>
      <c r="R376" s="15">
        <v>84</v>
      </c>
      <c r="S376" s="15">
        <v>73</v>
      </c>
      <c r="T376" s="15">
        <v>73</v>
      </c>
      <c r="U376" s="15">
        <v>77</v>
      </c>
      <c r="V376" s="15">
        <v>70</v>
      </c>
      <c r="W376" s="15">
        <v>60</v>
      </c>
      <c r="X376" s="15">
        <v>75</v>
      </c>
      <c r="Y376" s="15">
        <v>82</v>
      </c>
      <c r="Z376" s="15">
        <v>84</v>
      </c>
      <c r="AA376" s="15">
        <v>84</v>
      </c>
      <c r="AB376" s="15">
        <v>80</v>
      </c>
      <c r="AC376" s="15">
        <v>79</v>
      </c>
      <c r="AD376" s="15">
        <v>73</v>
      </c>
      <c r="AE376" s="15">
        <v>74</v>
      </c>
      <c r="AF376" s="15">
        <v>49</v>
      </c>
      <c r="AG376" s="15">
        <v>51</v>
      </c>
      <c r="AH376" s="15">
        <v>71</v>
      </c>
      <c r="AI376" s="15">
        <v>40</v>
      </c>
      <c r="AJ376" s="15">
        <v>40</v>
      </c>
      <c r="AK376" s="15">
        <v>40</v>
      </c>
      <c r="AL376" s="15">
        <v>40</v>
      </c>
      <c r="AM376" s="15">
        <v>40</v>
      </c>
      <c r="AN376" s="15">
        <v>1</v>
      </c>
      <c r="AO376" s="15">
        <v>3</v>
      </c>
      <c r="AP376" s="15">
        <v>6</v>
      </c>
      <c r="AQ376" s="15">
        <v>3</v>
      </c>
      <c r="AR376" t="s">
        <v>1601</v>
      </c>
    </row>
    <row r="377" spans="1:44" x14ac:dyDescent="0.25">
      <c r="A377" s="19">
        <v>376</v>
      </c>
      <c r="B377" s="19" t="s">
        <v>383</v>
      </c>
      <c r="C377" s="20" t="s">
        <v>2049</v>
      </c>
      <c r="D377" s="22">
        <f>VLOOKUP(AR:AR,球员!A:F,6,FALSE)</f>
        <v>2</v>
      </c>
      <c r="E377" s="16" t="s">
        <v>593</v>
      </c>
      <c r="F377" s="16" t="s">
        <v>324</v>
      </c>
      <c r="G377" s="16" t="s">
        <v>46</v>
      </c>
      <c r="H377" s="15">
        <v>176</v>
      </c>
      <c r="I377" s="15">
        <v>75</v>
      </c>
      <c r="J377" s="15">
        <v>33</v>
      </c>
      <c r="K377" s="16" t="s">
        <v>47</v>
      </c>
      <c r="L377" s="21">
        <v>81</v>
      </c>
      <c r="M377" s="21">
        <v>27</v>
      </c>
      <c r="N377" s="21">
        <v>88</v>
      </c>
      <c r="O377" s="15">
        <v>73</v>
      </c>
      <c r="P377" s="15">
        <v>85</v>
      </c>
      <c r="Q377" s="15">
        <v>84</v>
      </c>
      <c r="R377" s="15">
        <v>81</v>
      </c>
      <c r="S377" s="15">
        <v>82</v>
      </c>
      <c r="T377" s="15">
        <v>80</v>
      </c>
      <c r="U377" s="15">
        <v>72</v>
      </c>
      <c r="V377" s="15">
        <v>67</v>
      </c>
      <c r="W377" s="15">
        <v>85</v>
      </c>
      <c r="X377" s="15">
        <v>84</v>
      </c>
      <c r="Y377" s="15">
        <v>74</v>
      </c>
      <c r="Z377" s="15">
        <v>78</v>
      </c>
      <c r="AA377" s="15">
        <v>84</v>
      </c>
      <c r="AB377" s="15">
        <v>73</v>
      </c>
      <c r="AC377" s="15">
        <v>75</v>
      </c>
      <c r="AD377" s="15">
        <v>82</v>
      </c>
      <c r="AE377" s="15">
        <v>73</v>
      </c>
      <c r="AF377" s="15">
        <v>60</v>
      </c>
      <c r="AG377" s="15">
        <v>73</v>
      </c>
      <c r="AH377" s="15">
        <v>65</v>
      </c>
      <c r="AI377" s="15">
        <v>40</v>
      </c>
      <c r="AJ377" s="15">
        <v>40</v>
      </c>
      <c r="AK377" s="15">
        <v>40</v>
      </c>
      <c r="AL377" s="15">
        <v>40</v>
      </c>
      <c r="AM377" s="15">
        <v>40</v>
      </c>
      <c r="AN377" s="15">
        <v>4</v>
      </c>
      <c r="AO377" s="15">
        <v>4</v>
      </c>
      <c r="AP377" s="15">
        <v>5</v>
      </c>
      <c r="AQ377" s="15">
        <v>2</v>
      </c>
      <c r="AR377" t="s">
        <v>2101</v>
      </c>
    </row>
    <row r="378" spans="1:44" x14ac:dyDescent="0.25">
      <c r="A378" s="15">
        <v>377</v>
      </c>
      <c r="B378" s="15" t="s">
        <v>628</v>
      </c>
      <c r="C378" s="16" t="s">
        <v>62</v>
      </c>
      <c r="D378" s="22" t="e">
        <f>VLOOKUP(AR:AR,球员!A:F,6,FALSE)</f>
        <v>#N/A</v>
      </c>
      <c r="E378" s="16" t="s">
        <v>629</v>
      </c>
      <c r="F378" s="16" t="s">
        <v>56</v>
      </c>
      <c r="G378" s="16" t="s">
        <v>80</v>
      </c>
      <c r="H378" s="15">
        <v>187</v>
      </c>
      <c r="I378" s="15">
        <v>86</v>
      </c>
      <c r="J378" s="15">
        <v>32</v>
      </c>
      <c r="K378" s="16" t="s">
        <v>47</v>
      </c>
      <c r="L378" s="21">
        <v>81</v>
      </c>
      <c r="M378" s="21">
        <v>28</v>
      </c>
      <c r="N378" s="21">
        <v>86</v>
      </c>
      <c r="O378" s="15">
        <v>51</v>
      </c>
      <c r="P378" s="15">
        <v>74</v>
      </c>
      <c r="Q378" s="15">
        <v>71</v>
      </c>
      <c r="R378" s="15">
        <v>46</v>
      </c>
      <c r="S378" s="15">
        <v>72</v>
      </c>
      <c r="T378" s="15">
        <v>80</v>
      </c>
      <c r="U378" s="15">
        <v>48</v>
      </c>
      <c r="V378" s="15">
        <v>71</v>
      </c>
      <c r="W378" s="15">
        <v>55</v>
      </c>
      <c r="X378" s="15">
        <v>57</v>
      </c>
      <c r="Y378" s="15">
        <v>73</v>
      </c>
      <c r="Z378" s="15">
        <v>82</v>
      </c>
      <c r="AA378" s="15">
        <v>79</v>
      </c>
      <c r="AB378" s="15">
        <v>79</v>
      </c>
      <c r="AC378" s="15">
        <v>85</v>
      </c>
      <c r="AD378" s="15">
        <v>65</v>
      </c>
      <c r="AE378" s="15">
        <v>80</v>
      </c>
      <c r="AF378" s="15">
        <v>61</v>
      </c>
      <c r="AG378" s="15">
        <v>72</v>
      </c>
      <c r="AH378" s="15">
        <v>47</v>
      </c>
      <c r="AI378" s="15">
        <v>85</v>
      </c>
      <c r="AJ378" s="15">
        <v>87</v>
      </c>
      <c r="AK378" s="15">
        <v>90</v>
      </c>
      <c r="AL378" s="15">
        <v>90</v>
      </c>
      <c r="AM378" s="15">
        <v>85</v>
      </c>
      <c r="AN378" s="15">
        <v>2</v>
      </c>
      <c r="AO378" s="15">
        <v>2</v>
      </c>
      <c r="AP378" s="15">
        <v>5</v>
      </c>
      <c r="AQ378" s="15">
        <v>3</v>
      </c>
      <c r="AR378" t="s">
        <v>1602</v>
      </c>
    </row>
    <row r="379" spans="1:44" x14ac:dyDescent="0.25">
      <c r="A379" s="19">
        <v>378</v>
      </c>
      <c r="B379" s="19" t="s">
        <v>504</v>
      </c>
      <c r="C379" s="20" t="s">
        <v>89</v>
      </c>
      <c r="D379" s="22">
        <f>VLOOKUP(AR:AR,球员!A:F,6,FALSE)</f>
        <v>2</v>
      </c>
      <c r="E379" s="16" t="s">
        <v>238</v>
      </c>
      <c r="F379" s="16" t="s">
        <v>56</v>
      </c>
      <c r="G379" s="16" t="s">
        <v>80</v>
      </c>
      <c r="H379" s="15">
        <v>181</v>
      </c>
      <c r="I379" s="15">
        <v>80</v>
      </c>
      <c r="J379" s="15">
        <v>34</v>
      </c>
      <c r="K379" s="16" t="s">
        <v>47</v>
      </c>
      <c r="L379" s="21">
        <v>81</v>
      </c>
      <c r="M379" s="21">
        <v>25</v>
      </c>
      <c r="N379" s="21">
        <v>87</v>
      </c>
      <c r="O379" s="15">
        <v>64</v>
      </c>
      <c r="P379" s="15">
        <v>72</v>
      </c>
      <c r="Q379" s="15">
        <v>72</v>
      </c>
      <c r="R379" s="15">
        <v>69</v>
      </c>
      <c r="S379" s="15">
        <v>80</v>
      </c>
      <c r="T379" s="15">
        <v>77</v>
      </c>
      <c r="U379" s="15">
        <v>62</v>
      </c>
      <c r="V379" s="15">
        <v>84</v>
      </c>
      <c r="W379" s="15">
        <v>71</v>
      </c>
      <c r="X379" s="15">
        <v>65</v>
      </c>
      <c r="Y379" s="15">
        <v>70</v>
      </c>
      <c r="Z379" s="15">
        <v>68</v>
      </c>
      <c r="AA379" s="15">
        <v>74</v>
      </c>
      <c r="AB379" s="15">
        <v>83</v>
      </c>
      <c r="AC379" s="15">
        <v>85</v>
      </c>
      <c r="AD379" s="15">
        <v>70</v>
      </c>
      <c r="AE379" s="15">
        <v>75</v>
      </c>
      <c r="AF379" s="15">
        <v>85</v>
      </c>
      <c r="AG379" s="15">
        <v>81</v>
      </c>
      <c r="AH379" s="15">
        <v>81</v>
      </c>
      <c r="AI379" s="15">
        <v>40</v>
      </c>
      <c r="AJ379" s="15">
        <v>40</v>
      </c>
      <c r="AK379" s="15">
        <v>40</v>
      </c>
      <c r="AL379" s="15">
        <v>40</v>
      </c>
      <c r="AM379" s="15">
        <v>40</v>
      </c>
      <c r="AN379" s="15">
        <v>2</v>
      </c>
      <c r="AO379" s="15">
        <v>3</v>
      </c>
      <c r="AP379" s="15">
        <v>7</v>
      </c>
      <c r="AQ379" s="15">
        <v>1</v>
      </c>
      <c r="AR379" t="s">
        <v>1603</v>
      </c>
    </row>
    <row r="380" spans="1:44" x14ac:dyDescent="0.25">
      <c r="A380" s="15">
        <v>379</v>
      </c>
      <c r="B380" s="15" t="s">
        <v>1604</v>
      </c>
      <c r="C380" s="16" t="s">
        <v>70</v>
      </c>
      <c r="D380" s="22" t="e">
        <f>VLOOKUP(AR:AR,球员!A:F,6,FALSE)</f>
        <v>#N/A</v>
      </c>
      <c r="E380" s="16" t="s">
        <v>666</v>
      </c>
      <c r="F380" s="16" t="s">
        <v>427</v>
      </c>
      <c r="G380" s="16" t="s">
        <v>500</v>
      </c>
      <c r="H380" s="15">
        <v>185</v>
      </c>
      <c r="I380" s="15">
        <v>79</v>
      </c>
      <c r="J380" s="15">
        <v>35</v>
      </c>
      <c r="K380" s="16" t="s">
        <v>47</v>
      </c>
      <c r="L380" s="21">
        <v>81</v>
      </c>
      <c r="M380" s="21">
        <v>23</v>
      </c>
      <c r="N380" s="21">
        <v>88</v>
      </c>
      <c r="O380" s="15">
        <v>82</v>
      </c>
      <c r="P380" s="15">
        <v>83</v>
      </c>
      <c r="Q380" s="15">
        <v>76</v>
      </c>
      <c r="R380" s="15">
        <v>77</v>
      </c>
      <c r="S380" s="15">
        <v>73</v>
      </c>
      <c r="T380" s="15">
        <v>69</v>
      </c>
      <c r="U380" s="15">
        <v>81</v>
      </c>
      <c r="V380" s="15">
        <v>86</v>
      </c>
      <c r="W380" s="15">
        <v>78</v>
      </c>
      <c r="X380" s="15">
        <v>75</v>
      </c>
      <c r="Y380" s="15">
        <v>77</v>
      </c>
      <c r="Z380" s="15">
        <v>72</v>
      </c>
      <c r="AA380" s="15">
        <v>80</v>
      </c>
      <c r="AB380" s="15">
        <v>83</v>
      </c>
      <c r="AC380" s="15">
        <v>81</v>
      </c>
      <c r="AD380" s="15">
        <v>71</v>
      </c>
      <c r="AE380" s="15">
        <v>75</v>
      </c>
      <c r="AF380" s="15">
        <v>54</v>
      </c>
      <c r="AG380" s="15">
        <v>51</v>
      </c>
      <c r="AH380" s="15">
        <v>68</v>
      </c>
      <c r="AI380" s="15">
        <v>40</v>
      </c>
      <c r="AJ380" s="15">
        <v>40</v>
      </c>
      <c r="AK380" s="15">
        <v>40</v>
      </c>
      <c r="AL380" s="15">
        <v>40</v>
      </c>
      <c r="AM380" s="15">
        <v>40</v>
      </c>
      <c r="AN380" s="15">
        <v>2</v>
      </c>
      <c r="AO380" s="15">
        <v>3</v>
      </c>
      <c r="AP380" s="15">
        <v>7</v>
      </c>
      <c r="AQ380" s="15">
        <v>2</v>
      </c>
      <c r="AR380" t="s">
        <v>1605</v>
      </c>
    </row>
    <row r="381" spans="1:44" x14ac:dyDescent="0.25">
      <c r="A381" s="19">
        <v>380</v>
      </c>
      <c r="B381" s="19" t="s">
        <v>508</v>
      </c>
      <c r="C381" s="20" t="s">
        <v>191</v>
      </c>
      <c r="D381" s="22">
        <f>VLOOKUP(AR:AR,球员!A:F,6,FALSE)</f>
        <v>2</v>
      </c>
      <c r="E381" s="16" t="s">
        <v>215</v>
      </c>
      <c r="F381" s="16" t="s">
        <v>56</v>
      </c>
      <c r="G381" s="16" t="s">
        <v>507</v>
      </c>
      <c r="H381" s="15">
        <v>183</v>
      </c>
      <c r="I381" s="15">
        <v>70</v>
      </c>
      <c r="J381" s="15">
        <v>29</v>
      </c>
      <c r="K381" s="16" t="s">
        <v>47</v>
      </c>
      <c r="L381" s="21">
        <v>81</v>
      </c>
      <c r="M381" s="21">
        <v>30</v>
      </c>
      <c r="N381" s="21">
        <v>89</v>
      </c>
      <c r="O381" s="15">
        <v>70</v>
      </c>
      <c r="P381" s="15">
        <v>75</v>
      </c>
      <c r="Q381" s="15">
        <v>72</v>
      </c>
      <c r="R381" s="15">
        <v>68</v>
      </c>
      <c r="S381" s="15">
        <v>74</v>
      </c>
      <c r="T381" s="15">
        <v>76</v>
      </c>
      <c r="U381" s="15">
        <v>60</v>
      </c>
      <c r="V381" s="15">
        <v>68</v>
      </c>
      <c r="W381" s="15">
        <v>62</v>
      </c>
      <c r="X381" s="15">
        <v>75</v>
      </c>
      <c r="Y381" s="15">
        <v>81</v>
      </c>
      <c r="Z381" s="15">
        <v>80</v>
      </c>
      <c r="AA381" s="15">
        <v>76</v>
      </c>
      <c r="AB381" s="15">
        <v>77</v>
      </c>
      <c r="AC381" s="15">
        <v>76</v>
      </c>
      <c r="AD381" s="15">
        <v>77</v>
      </c>
      <c r="AE381" s="15">
        <v>87</v>
      </c>
      <c r="AF381" s="15">
        <v>77</v>
      </c>
      <c r="AG381" s="15">
        <v>79</v>
      </c>
      <c r="AH381" s="15">
        <v>82</v>
      </c>
      <c r="AI381" s="15">
        <v>40</v>
      </c>
      <c r="AJ381" s="15">
        <v>40</v>
      </c>
      <c r="AK381" s="15">
        <v>40</v>
      </c>
      <c r="AL381" s="15">
        <v>40</v>
      </c>
      <c r="AM381" s="15">
        <v>40</v>
      </c>
      <c r="AN381" s="15">
        <v>3</v>
      </c>
      <c r="AO381" s="15">
        <v>3</v>
      </c>
      <c r="AP381" s="15">
        <v>7</v>
      </c>
      <c r="AQ381" s="15">
        <v>3</v>
      </c>
      <c r="AR381" t="s">
        <v>1606</v>
      </c>
    </row>
    <row r="382" spans="1:44" x14ac:dyDescent="0.25">
      <c r="A382" s="19">
        <v>381</v>
      </c>
      <c r="B382" s="19" t="s">
        <v>232</v>
      </c>
      <c r="C382" s="20" t="s">
        <v>62</v>
      </c>
      <c r="D382" s="22">
        <f>VLOOKUP(AR:AR,球员!A:F,6,FALSE)</f>
        <v>2</v>
      </c>
      <c r="E382" s="16" t="s">
        <v>67</v>
      </c>
      <c r="F382" s="16" t="s">
        <v>67</v>
      </c>
      <c r="G382" s="16" t="s">
        <v>233</v>
      </c>
      <c r="H382" s="15">
        <v>190</v>
      </c>
      <c r="I382" s="15">
        <v>82</v>
      </c>
      <c r="J382" s="15">
        <v>35</v>
      </c>
      <c r="K382" s="16" t="s">
        <v>47</v>
      </c>
      <c r="L382" s="21">
        <v>81</v>
      </c>
      <c r="M382" s="21">
        <v>23</v>
      </c>
      <c r="N382" s="21">
        <v>86</v>
      </c>
      <c r="O382" s="15">
        <v>49</v>
      </c>
      <c r="P382" s="15">
        <v>60</v>
      </c>
      <c r="Q382" s="15">
        <v>56</v>
      </c>
      <c r="R382" s="15">
        <v>50</v>
      </c>
      <c r="S382" s="15">
        <v>57</v>
      </c>
      <c r="T382" s="15">
        <v>65</v>
      </c>
      <c r="U382" s="15">
        <v>50</v>
      </c>
      <c r="V382" s="15">
        <v>64</v>
      </c>
      <c r="W382" s="15">
        <v>63</v>
      </c>
      <c r="X382" s="15">
        <v>49</v>
      </c>
      <c r="Y382" s="15">
        <v>70</v>
      </c>
      <c r="Z382" s="15">
        <v>73</v>
      </c>
      <c r="AA382" s="15">
        <v>80</v>
      </c>
      <c r="AB382" s="15">
        <v>86</v>
      </c>
      <c r="AC382" s="15">
        <v>89</v>
      </c>
      <c r="AD382" s="15">
        <v>63</v>
      </c>
      <c r="AE382" s="15">
        <v>67</v>
      </c>
      <c r="AF382" s="15">
        <v>70</v>
      </c>
      <c r="AG382" s="15">
        <v>53</v>
      </c>
      <c r="AH382" s="15">
        <v>59</v>
      </c>
      <c r="AI382" s="15">
        <v>87</v>
      </c>
      <c r="AJ382" s="15">
        <v>86</v>
      </c>
      <c r="AK382" s="15">
        <v>82</v>
      </c>
      <c r="AL382" s="15">
        <v>86</v>
      </c>
      <c r="AM382" s="15">
        <v>88</v>
      </c>
      <c r="AN382" s="15">
        <v>1</v>
      </c>
      <c r="AO382" s="15">
        <v>2</v>
      </c>
      <c r="AP382" s="15">
        <v>8</v>
      </c>
      <c r="AQ382" s="15">
        <v>3</v>
      </c>
      <c r="AR382" t="s">
        <v>1607</v>
      </c>
    </row>
    <row r="383" spans="1:44" x14ac:dyDescent="0.25">
      <c r="A383" s="15">
        <v>382</v>
      </c>
      <c r="B383" s="15" t="s">
        <v>386</v>
      </c>
      <c r="C383" s="16" t="s">
        <v>89</v>
      </c>
      <c r="D383" s="22" t="e">
        <f>VLOOKUP(AR:AR,球员!A:F,6,FALSE)</f>
        <v>#N/A</v>
      </c>
      <c r="E383" s="16" t="s">
        <v>249</v>
      </c>
      <c r="F383" s="16" t="s">
        <v>51</v>
      </c>
      <c r="G383" s="16" t="s">
        <v>52</v>
      </c>
      <c r="H383" s="15">
        <v>189</v>
      </c>
      <c r="I383" s="15">
        <v>90</v>
      </c>
      <c r="J383" s="15">
        <v>33</v>
      </c>
      <c r="K383" s="16" t="s">
        <v>47</v>
      </c>
      <c r="L383" s="21">
        <v>81</v>
      </c>
      <c r="M383" s="21">
        <v>27</v>
      </c>
      <c r="N383" s="21">
        <v>88</v>
      </c>
      <c r="O383" s="15">
        <v>66</v>
      </c>
      <c r="P383" s="15">
        <v>78</v>
      </c>
      <c r="Q383" s="15">
        <v>67</v>
      </c>
      <c r="R383" s="15">
        <v>58</v>
      </c>
      <c r="S383" s="15">
        <v>79</v>
      </c>
      <c r="T383" s="15">
        <v>79</v>
      </c>
      <c r="U383" s="15">
        <v>59</v>
      </c>
      <c r="V383" s="15">
        <v>86</v>
      </c>
      <c r="W383" s="15">
        <v>78</v>
      </c>
      <c r="X383" s="15">
        <v>68</v>
      </c>
      <c r="Y383" s="15">
        <v>63</v>
      </c>
      <c r="Z383" s="15">
        <v>61</v>
      </c>
      <c r="AA383" s="15">
        <v>80</v>
      </c>
      <c r="AB383" s="15">
        <v>77</v>
      </c>
      <c r="AC383" s="15">
        <v>85</v>
      </c>
      <c r="AD383" s="15">
        <v>67</v>
      </c>
      <c r="AE383" s="15">
        <v>79</v>
      </c>
      <c r="AF383" s="15">
        <v>90</v>
      </c>
      <c r="AG383" s="15">
        <v>83</v>
      </c>
      <c r="AH383" s="15">
        <v>87</v>
      </c>
      <c r="AI383" s="15">
        <v>40</v>
      </c>
      <c r="AJ383" s="15">
        <v>40</v>
      </c>
      <c r="AK383" s="15">
        <v>40</v>
      </c>
      <c r="AL383" s="15">
        <v>40</v>
      </c>
      <c r="AM383" s="15">
        <v>40</v>
      </c>
      <c r="AN383" s="15">
        <v>1</v>
      </c>
      <c r="AO383" s="15">
        <v>3</v>
      </c>
      <c r="AP383" s="15">
        <v>6</v>
      </c>
      <c r="AQ383" s="15">
        <v>1</v>
      </c>
      <c r="AR383" t="s">
        <v>1608</v>
      </c>
    </row>
    <row r="384" spans="1:44" x14ac:dyDescent="0.25">
      <c r="A384" s="19">
        <v>383</v>
      </c>
      <c r="B384" s="19" t="s">
        <v>512</v>
      </c>
      <c r="C384" s="20" t="s">
        <v>2049</v>
      </c>
      <c r="D384" s="22">
        <f>VLOOKUP(AR:AR,球员!A:F,6,FALSE)</f>
        <v>2</v>
      </c>
      <c r="E384" s="16" t="s">
        <v>369</v>
      </c>
      <c r="F384" s="16" t="s">
        <v>51</v>
      </c>
      <c r="G384" s="16" t="s">
        <v>345</v>
      </c>
      <c r="H384" s="15">
        <v>169</v>
      </c>
      <c r="I384" s="15">
        <v>60</v>
      </c>
      <c r="J384" s="15">
        <v>33</v>
      </c>
      <c r="K384" s="16" t="s">
        <v>53</v>
      </c>
      <c r="L384" s="21">
        <v>81</v>
      </c>
      <c r="M384" s="21">
        <v>27</v>
      </c>
      <c r="N384" s="21">
        <v>88</v>
      </c>
      <c r="O384" s="15">
        <v>68</v>
      </c>
      <c r="P384" s="15">
        <v>82</v>
      </c>
      <c r="Q384" s="15">
        <v>79</v>
      </c>
      <c r="R384" s="15">
        <v>80</v>
      </c>
      <c r="S384" s="15">
        <v>84</v>
      </c>
      <c r="T384" s="15">
        <v>83</v>
      </c>
      <c r="U384" s="15">
        <v>65</v>
      </c>
      <c r="V384" s="15">
        <v>56</v>
      </c>
      <c r="W384" s="15">
        <v>77</v>
      </c>
      <c r="X384" s="15">
        <v>78</v>
      </c>
      <c r="Y384" s="15">
        <v>75</v>
      </c>
      <c r="Z384" s="15">
        <v>77</v>
      </c>
      <c r="AA384" s="15">
        <v>72</v>
      </c>
      <c r="AB384" s="15">
        <v>74</v>
      </c>
      <c r="AC384" s="15">
        <v>63</v>
      </c>
      <c r="AD384" s="15">
        <v>85</v>
      </c>
      <c r="AE384" s="15">
        <v>81</v>
      </c>
      <c r="AF384" s="15">
        <v>73</v>
      </c>
      <c r="AG384" s="15">
        <v>79</v>
      </c>
      <c r="AH384" s="15">
        <v>83</v>
      </c>
      <c r="AI384" s="15">
        <v>40</v>
      </c>
      <c r="AJ384" s="15">
        <v>40</v>
      </c>
      <c r="AK384" s="15">
        <v>40</v>
      </c>
      <c r="AL384" s="15">
        <v>40</v>
      </c>
      <c r="AM384" s="15">
        <v>40</v>
      </c>
      <c r="AN384" s="15">
        <v>1</v>
      </c>
      <c r="AO384" s="15">
        <v>1</v>
      </c>
      <c r="AP384" s="15">
        <v>6</v>
      </c>
      <c r="AQ384" s="15">
        <v>1</v>
      </c>
      <c r="AR384" t="s">
        <v>2102</v>
      </c>
    </row>
    <row r="385" spans="1:44" x14ac:dyDescent="0.25">
      <c r="A385" s="15">
        <v>384</v>
      </c>
      <c r="B385" s="15" t="s">
        <v>1609</v>
      </c>
      <c r="C385" s="16" t="s">
        <v>89</v>
      </c>
      <c r="D385" s="22" t="e">
        <f>VLOOKUP(AR:AR,球员!A:F,6,FALSE)</f>
        <v>#N/A</v>
      </c>
      <c r="E385" s="16" t="s">
        <v>700</v>
      </c>
      <c r="F385" s="16" t="s">
        <v>56</v>
      </c>
      <c r="G385" s="16" t="s">
        <v>46</v>
      </c>
      <c r="H385" s="15">
        <v>191</v>
      </c>
      <c r="I385" s="15">
        <v>83</v>
      </c>
      <c r="J385" s="15">
        <v>36</v>
      </c>
      <c r="K385" s="16" t="s">
        <v>47</v>
      </c>
      <c r="L385" s="21">
        <v>81</v>
      </c>
      <c r="M385" s="21">
        <v>21</v>
      </c>
      <c r="N385" s="21">
        <v>85</v>
      </c>
      <c r="O385" s="15">
        <v>63</v>
      </c>
      <c r="P385" s="15">
        <v>73</v>
      </c>
      <c r="Q385" s="15">
        <v>69</v>
      </c>
      <c r="R385" s="15">
        <v>66</v>
      </c>
      <c r="S385" s="15">
        <v>76</v>
      </c>
      <c r="T385" s="15">
        <v>74</v>
      </c>
      <c r="U385" s="15">
        <v>53</v>
      </c>
      <c r="V385" s="15">
        <v>86</v>
      </c>
      <c r="W385" s="15">
        <v>63</v>
      </c>
      <c r="X385" s="15">
        <v>65</v>
      </c>
      <c r="Y385" s="15">
        <v>68</v>
      </c>
      <c r="Z385" s="15">
        <v>67</v>
      </c>
      <c r="AA385" s="15">
        <v>65</v>
      </c>
      <c r="AB385" s="15">
        <v>84</v>
      </c>
      <c r="AC385" s="15">
        <v>85</v>
      </c>
      <c r="AD385" s="15">
        <v>63</v>
      </c>
      <c r="AE385" s="15">
        <v>78</v>
      </c>
      <c r="AF385" s="15">
        <v>85</v>
      </c>
      <c r="AG385" s="15">
        <v>84</v>
      </c>
      <c r="AH385" s="15">
        <v>85</v>
      </c>
      <c r="AI385" s="15">
        <v>40</v>
      </c>
      <c r="AJ385" s="15">
        <v>40</v>
      </c>
      <c r="AK385" s="15">
        <v>40</v>
      </c>
      <c r="AL385" s="15">
        <v>40</v>
      </c>
      <c r="AM385" s="15">
        <v>40</v>
      </c>
      <c r="AN385" s="15">
        <v>2</v>
      </c>
      <c r="AO385" s="15">
        <v>2</v>
      </c>
      <c r="AP385" s="15">
        <v>7</v>
      </c>
      <c r="AQ385" s="15">
        <v>2</v>
      </c>
      <c r="AR385" t="s">
        <v>1610</v>
      </c>
    </row>
    <row r="386" spans="1:44" x14ac:dyDescent="0.25">
      <c r="A386" s="15">
        <v>385</v>
      </c>
      <c r="B386" s="15" t="s">
        <v>1611</v>
      </c>
      <c r="C386" s="16" t="s">
        <v>70</v>
      </c>
      <c r="D386" s="22" t="e">
        <f>VLOOKUP(AR:AR,球员!A:F,6,FALSE)</f>
        <v>#N/A</v>
      </c>
      <c r="E386" s="16" t="s">
        <v>382</v>
      </c>
      <c r="F386" s="16" t="s">
        <v>378</v>
      </c>
      <c r="G386" s="16" t="s">
        <v>379</v>
      </c>
      <c r="H386" s="15">
        <v>188</v>
      </c>
      <c r="I386" s="15">
        <v>77</v>
      </c>
      <c r="J386" s="15">
        <v>34</v>
      </c>
      <c r="K386" s="16" t="s">
        <v>47</v>
      </c>
      <c r="L386" s="21">
        <v>81</v>
      </c>
      <c r="M386" s="21">
        <v>25</v>
      </c>
      <c r="N386" s="21">
        <v>88</v>
      </c>
      <c r="O386" s="15">
        <v>86</v>
      </c>
      <c r="P386" s="15">
        <v>72</v>
      </c>
      <c r="Q386" s="15">
        <v>78</v>
      </c>
      <c r="R386" s="15">
        <v>76</v>
      </c>
      <c r="S386" s="15">
        <v>74</v>
      </c>
      <c r="T386" s="15">
        <v>63</v>
      </c>
      <c r="U386" s="15">
        <v>87</v>
      </c>
      <c r="V386" s="15">
        <v>75</v>
      </c>
      <c r="W386" s="15">
        <v>84</v>
      </c>
      <c r="X386" s="15">
        <v>75</v>
      </c>
      <c r="Y386" s="15">
        <v>82</v>
      </c>
      <c r="Z386" s="15">
        <v>80</v>
      </c>
      <c r="AA386" s="15">
        <v>85</v>
      </c>
      <c r="AB386" s="15">
        <v>75</v>
      </c>
      <c r="AC386" s="15">
        <v>75</v>
      </c>
      <c r="AD386" s="15">
        <v>73</v>
      </c>
      <c r="AE386" s="15">
        <v>75</v>
      </c>
      <c r="AF386" s="15">
        <v>46</v>
      </c>
      <c r="AG386" s="15">
        <v>51</v>
      </c>
      <c r="AH386" s="15">
        <v>80</v>
      </c>
      <c r="AI386" s="15">
        <v>40</v>
      </c>
      <c r="AJ386" s="15">
        <v>40</v>
      </c>
      <c r="AK386" s="15">
        <v>40</v>
      </c>
      <c r="AL386" s="15">
        <v>40</v>
      </c>
      <c r="AM386" s="15">
        <v>40</v>
      </c>
      <c r="AN386" s="15">
        <v>3</v>
      </c>
      <c r="AO386" s="15">
        <v>3</v>
      </c>
      <c r="AP386" s="15">
        <v>6</v>
      </c>
      <c r="AQ386" s="15">
        <v>2</v>
      </c>
      <c r="AR386" t="s">
        <v>1612</v>
      </c>
    </row>
    <row r="387" spans="1:44" x14ac:dyDescent="0.25">
      <c r="A387" s="15">
        <v>386</v>
      </c>
      <c r="B387" s="15" t="s">
        <v>518</v>
      </c>
      <c r="C387" s="16" t="s">
        <v>89</v>
      </c>
      <c r="D387" s="22" t="e">
        <f>VLOOKUP(AR:AR,球员!A:F,6,FALSE)</f>
        <v>#N/A</v>
      </c>
      <c r="E387" s="16" t="s">
        <v>323</v>
      </c>
      <c r="F387" s="16" t="s">
        <v>324</v>
      </c>
      <c r="G387" s="16" t="s">
        <v>60</v>
      </c>
      <c r="H387" s="15">
        <v>192</v>
      </c>
      <c r="I387" s="15">
        <v>84</v>
      </c>
      <c r="J387" s="15">
        <v>33</v>
      </c>
      <c r="K387" s="16" t="s">
        <v>47</v>
      </c>
      <c r="L387" s="21">
        <v>81</v>
      </c>
      <c r="M387" s="21">
        <v>27</v>
      </c>
      <c r="N387" s="21">
        <v>88</v>
      </c>
      <c r="O387" s="15">
        <v>65</v>
      </c>
      <c r="P387" s="15">
        <v>74</v>
      </c>
      <c r="Q387" s="15">
        <v>67</v>
      </c>
      <c r="R387" s="15">
        <v>59</v>
      </c>
      <c r="S387" s="15">
        <v>77</v>
      </c>
      <c r="T387" s="15">
        <v>75</v>
      </c>
      <c r="U387" s="15">
        <v>56</v>
      </c>
      <c r="V387" s="15">
        <v>83</v>
      </c>
      <c r="W387" s="15">
        <v>62</v>
      </c>
      <c r="X387" s="15">
        <v>71</v>
      </c>
      <c r="Y387" s="15">
        <v>74</v>
      </c>
      <c r="Z387" s="15">
        <v>68</v>
      </c>
      <c r="AA387" s="15">
        <v>75</v>
      </c>
      <c r="AB387" s="15">
        <v>81</v>
      </c>
      <c r="AC387" s="15">
        <v>83</v>
      </c>
      <c r="AD387" s="15">
        <v>72</v>
      </c>
      <c r="AE387" s="15">
        <v>80</v>
      </c>
      <c r="AF387" s="15">
        <v>85</v>
      </c>
      <c r="AG387" s="15">
        <v>83</v>
      </c>
      <c r="AH387" s="15">
        <v>83</v>
      </c>
      <c r="AI387" s="15">
        <v>40</v>
      </c>
      <c r="AJ387" s="15">
        <v>40</v>
      </c>
      <c r="AK387" s="15">
        <v>40</v>
      </c>
      <c r="AL387" s="15">
        <v>40</v>
      </c>
      <c r="AM387" s="15">
        <v>40</v>
      </c>
      <c r="AN387" s="15">
        <v>2</v>
      </c>
      <c r="AO387" s="15">
        <v>3</v>
      </c>
      <c r="AP387" s="15">
        <v>6</v>
      </c>
      <c r="AQ387" s="15">
        <v>1</v>
      </c>
      <c r="AR387" t="s">
        <v>1613</v>
      </c>
    </row>
    <row r="388" spans="1:44" x14ac:dyDescent="0.25">
      <c r="A388" s="19">
        <v>387</v>
      </c>
      <c r="B388" s="19" t="s">
        <v>633</v>
      </c>
      <c r="C388" s="20" t="s">
        <v>89</v>
      </c>
      <c r="D388" s="22">
        <f>VLOOKUP(AR:AR,球员!A:F,6,FALSE)</f>
        <v>2</v>
      </c>
      <c r="E388" s="16" t="s">
        <v>170</v>
      </c>
      <c r="F388" s="16" t="s">
        <v>45</v>
      </c>
      <c r="G388" s="16" t="s">
        <v>334</v>
      </c>
      <c r="H388" s="15">
        <v>183</v>
      </c>
      <c r="I388" s="15">
        <v>79</v>
      </c>
      <c r="J388" s="15">
        <v>33</v>
      </c>
      <c r="K388" s="16" t="s">
        <v>53</v>
      </c>
      <c r="L388" s="21">
        <v>81</v>
      </c>
      <c r="M388" s="21">
        <v>27</v>
      </c>
      <c r="N388" s="21">
        <v>88</v>
      </c>
      <c r="O388" s="15">
        <v>68</v>
      </c>
      <c r="P388" s="15">
        <v>73</v>
      </c>
      <c r="Q388" s="15">
        <v>69</v>
      </c>
      <c r="R388" s="15">
        <v>72</v>
      </c>
      <c r="S388" s="15">
        <v>76</v>
      </c>
      <c r="T388" s="15">
        <v>75</v>
      </c>
      <c r="U388" s="15">
        <v>60</v>
      </c>
      <c r="V388" s="15">
        <v>80</v>
      </c>
      <c r="W388" s="15">
        <v>58</v>
      </c>
      <c r="X388" s="15">
        <v>64</v>
      </c>
      <c r="Y388" s="15">
        <v>75</v>
      </c>
      <c r="Z388" s="15">
        <v>70</v>
      </c>
      <c r="AA388" s="15">
        <v>82</v>
      </c>
      <c r="AB388" s="15">
        <v>82</v>
      </c>
      <c r="AC388" s="15">
        <v>82</v>
      </c>
      <c r="AD388" s="15">
        <v>72</v>
      </c>
      <c r="AE388" s="15">
        <v>85</v>
      </c>
      <c r="AF388" s="15">
        <v>81</v>
      </c>
      <c r="AG388" s="15">
        <v>83</v>
      </c>
      <c r="AH388" s="15">
        <v>86</v>
      </c>
      <c r="AI388" s="15">
        <v>40</v>
      </c>
      <c r="AJ388" s="15">
        <v>40</v>
      </c>
      <c r="AK388" s="15">
        <v>40</v>
      </c>
      <c r="AL388" s="15">
        <v>40</v>
      </c>
      <c r="AM388" s="15">
        <v>40</v>
      </c>
      <c r="AN388" s="15">
        <v>2</v>
      </c>
      <c r="AO388" s="15">
        <v>3</v>
      </c>
      <c r="AP388" s="15">
        <v>6</v>
      </c>
      <c r="AQ388" s="15">
        <v>1</v>
      </c>
      <c r="AR388" t="s">
        <v>1614</v>
      </c>
    </row>
    <row r="389" spans="1:44" x14ac:dyDescent="0.25">
      <c r="A389" s="15">
        <v>388</v>
      </c>
      <c r="B389" s="15" t="s">
        <v>762</v>
      </c>
      <c r="C389" s="16" t="s">
        <v>70</v>
      </c>
      <c r="D389" s="22" t="e">
        <f>VLOOKUP(AR:AR,球员!A:F,6,FALSE)</f>
        <v>#N/A</v>
      </c>
      <c r="E389" s="16" t="s">
        <v>387</v>
      </c>
      <c r="F389" s="16" t="s">
        <v>324</v>
      </c>
      <c r="G389" s="16" t="s">
        <v>491</v>
      </c>
      <c r="H389" s="15">
        <v>196</v>
      </c>
      <c r="I389" s="15">
        <v>91</v>
      </c>
      <c r="J389" s="15">
        <v>31</v>
      </c>
      <c r="K389" s="16" t="s">
        <v>47</v>
      </c>
      <c r="L389" s="21">
        <v>81</v>
      </c>
      <c r="M389" s="21">
        <v>29</v>
      </c>
      <c r="N389" s="21">
        <v>88</v>
      </c>
      <c r="O389" s="15">
        <v>82</v>
      </c>
      <c r="P389" s="15">
        <v>81</v>
      </c>
      <c r="Q389" s="15">
        <v>75</v>
      </c>
      <c r="R389" s="15">
        <v>72</v>
      </c>
      <c r="S389" s="15">
        <v>76</v>
      </c>
      <c r="T389" s="15">
        <v>67</v>
      </c>
      <c r="U389" s="15">
        <v>80</v>
      </c>
      <c r="V389" s="15">
        <v>88</v>
      </c>
      <c r="W389" s="15">
        <v>71</v>
      </c>
      <c r="X389" s="15">
        <v>67</v>
      </c>
      <c r="Y389" s="15">
        <v>76</v>
      </c>
      <c r="Z389" s="15">
        <v>68</v>
      </c>
      <c r="AA389" s="15">
        <v>81</v>
      </c>
      <c r="AB389" s="15">
        <v>77</v>
      </c>
      <c r="AC389" s="15">
        <v>91</v>
      </c>
      <c r="AD389" s="15">
        <v>76</v>
      </c>
      <c r="AE389" s="15">
        <v>80</v>
      </c>
      <c r="AF389" s="15">
        <v>55</v>
      </c>
      <c r="AG389" s="15">
        <v>44</v>
      </c>
      <c r="AH389" s="15">
        <v>73</v>
      </c>
      <c r="AI389" s="15">
        <v>40</v>
      </c>
      <c r="AJ389" s="15">
        <v>40</v>
      </c>
      <c r="AK389" s="15">
        <v>40</v>
      </c>
      <c r="AL389" s="15">
        <v>40</v>
      </c>
      <c r="AM389" s="15">
        <v>40</v>
      </c>
      <c r="AN389" s="15">
        <v>2</v>
      </c>
      <c r="AO389" s="15">
        <v>4</v>
      </c>
      <c r="AP389" s="15">
        <v>6</v>
      </c>
      <c r="AQ389" s="15">
        <v>2</v>
      </c>
      <c r="AR389" t="s">
        <v>1615</v>
      </c>
    </row>
    <row r="390" spans="1:44" x14ac:dyDescent="0.25">
      <c r="A390" s="15">
        <v>389</v>
      </c>
      <c r="B390" s="15" t="s">
        <v>639</v>
      </c>
      <c r="C390" s="16" t="s">
        <v>43</v>
      </c>
      <c r="D390" s="22" t="e">
        <f>VLOOKUP(AR:AR,球员!A:F,6,FALSE)</f>
        <v>#N/A</v>
      </c>
      <c r="E390" s="16" t="s">
        <v>640</v>
      </c>
      <c r="F390" s="16" t="s">
        <v>45</v>
      </c>
      <c r="G390" s="16" t="s">
        <v>283</v>
      </c>
      <c r="H390" s="15">
        <v>180</v>
      </c>
      <c r="I390" s="15">
        <v>79</v>
      </c>
      <c r="J390" s="15">
        <v>32</v>
      </c>
      <c r="K390" s="16" t="s">
        <v>47</v>
      </c>
      <c r="L390" s="21">
        <v>81</v>
      </c>
      <c r="M390" s="21">
        <v>28</v>
      </c>
      <c r="N390" s="21">
        <v>88</v>
      </c>
      <c r="O390" s="15">
        <v>78</v>
      </c>
      <c r="P390" s="15">
        <v>81</v>
      </c>
      <c r="Q390" s="15">
        <v>84</v>
      </c>
      <c r="R390" s="15">
        <v>86</v>
      </c>
      <c r="S390" s="15">
        <v>74</v>
      </c>
      <c r="T390" s="15">
        <v>75</v>
      </c>
      <c r="U390" s="15">
        <v>77</v>
      </c>
      <c r="V390" s="15">
        <v>63</v>
      </c>
      <c r="W390" s="15">
        <v>65</v>
      </c>
      <c r="X390" s="15">
        <v>72</v>
      </c>
      <c r="Y390" s="15">
        <v>90</v>
      </c>
      <c r="Z390" s="15">
        <v>92</v>
      </c>
      <c r="AA390" s="15">
        <v>72</v>
      </c>
      <c r="AB390" s="15">
        <v>66</v>
      </c>
      <c r="AC390" s="15">
        <v>66</v>
      </c>
      <c r="AD390" s="15">
        <v>82</v>
      </c>
      <c r="AE390" s="15">
        <v>80</v>
      </c>
      <c r="AF390" s="15">
        <v>50</v>
      </c>
      <c r="AG390" s="15">
        <v>52</v>
      </c>
      <c r="AH390" s="15">
        <v>54</v>
      </c>
      <c r="AI390" s="15">
        <v>40</v>
      </c>
      <c r="AJ390" s="15">
        <v>40</v>
      </c>
      <c r="AK390" s="15">
        <v>40</v>
      </c>
      <c r="AL390" s="15">
        <v>40</v>
      </c>
      <c r="AM390" s="15">
        <v>40</v>
      </c>
      <c r="AN390" s="15">
        <v>2</v>
      </c>
      <c r="AO390" s="15">
        <v>2</v>
      </c>
      <c r="AP390" s="15">
        <v>5</v>
      </c>
      <c r="AQ390" s="15">
        <v>1</v>
      </c>
      <c r="AR390" t="s">
        <v>1616</v>
      </c>
    </row>
    <row r="391" spans="1:44" x14ac:dyDescent="0.25">
      <c r="A391" s="15">
        <v>390</v>
      </c>
      <c r="B391" s="15" t="s">
        <v>393</v>
      </c>
      <c r="C391" s="16" t="s">
        <v>103</v>
      </c>
      <c r="D391" s="22" t="e">
        <f>VLOOKUP(AR:AR,球员!A:F,6,FALSE)</f>
        <v>#N/A</v>
      </c>
      <c r="E391" s="16" t="s">
        <v>95</v>
      </c>
      <c r="F391" s="16" t="s">
        <v>64</v>
      </c>
      <c r="G391" s="16" t="s">
        <v>96</v>
      </c>
      <c r="H391" s="15">
        <v>173</v>
      </c>
      <c r="I391" s="15">
        <v>72</v>
      </c>
      <c r="J391" s="15">
        <v>29</v>
      </c>
      <c r="K391" s="16" t="s">
        <v>53</v>
      </c>
      <c r="L391" s="21">
        <v>81</v>
      </c>
      <c r="M391" s="21">
        <v>30</v>
      </c>
      <c r="N391" s="21">
        <v>89</v>
      </c>
      <c r="O391" s="15">
        <v>73</v>
      </c>
      <c r="P391" s="15">
        <v>77</v>
      </c>
      <c r="Q391" s="15">
        <v>77</v>
      </c>
      <c r="R391" s="15">
        <v>81</v>
      </c>
      <c r="S391" s="15">
        <v>75</v>
      </c>
      <c r="T391" s="15">
        <v>80</v>
      </c>
      <c r="U391" s="15">
        <v>62</v>
      </c>
      <c r="V391" s="15">
        <v>61</v>
      </c>
      <c r="W391" s="15">
        <v>62</v>
      </c>
      <c r="X391" s="15">
        <v>64</v>
      </c>
      <c r="Y391" s="15">
        <v>80</v>
      </c>
      <c r="Z391" s="15">
        <v>81</v>
      </c>
      <c r="AA391" s="15">
        <v>72</v>
      </c>
      <c r="AB391" s="15">
        <v>70</v>
      </c>
      <c r="AC391" s="15">
        <v>71</v>
      </c>
      <c r="AD391" s="15">
        <v>80</v>
      </c>
      <c r="AE391" s="15">
        <v>82</v>
      </c>
      <c r="AF391" s="15">
        <v>78</v>
      </c>
      <c r="AG391" s="15">
        <v>80</v>
      </c>
      <c r="AH391" s="15">
        <v>86</v>
      </c>
      <c r="AI391" s="15">
        <v>40</v>
      </c>
      <c r="AJ391" s="15">
        <v>40</v>
      </c>
      <c r="AK391" s="15">
        <v>40</v>
      </c>
      <c r="AL391" s="15">
        <v>40</v>
      </c>
      <c r="AM391" s="15">
        <v>40</v>
      </c>
      <c r="AN391" s="15">
        <v>2</v>
      </c>
      <c r="AO391" s="15">
        <v>2</v>
      </c>
      <c r="AP391" s="15">
        <v>5</v>
      </c>
      <c r="AQ391" s="15">
        <v>2</v>
      </c>
      <c r="AR391" t="s">
        <v>1617</v>
      </c>
    </row>
    <row r="392" spans="1:44" x14ac:dyDescent="0.25">
      <c r="A392" s="15">
        <v>391</v>
      </c>
      <c r="B392" s="15" t="s">
        <v>521</v>
      </c>
      <c r="C392" s="16" t="s">
        <v>122</v>
      </c>
      <c r="D392" s="22" t="e">
        <f>VLOOKUP(AR:AR,球员!A:F,6,FALSE)</f>
        <v>#N/A</v>
      </c>
      <c r="E392" s="16" t="s">
        <v>238</v>
      </c>
      <c r="F392" s="16" t="s">
        <v>56</v>
      </c>
      <c r="G392" s="16" t="s">
        <v>80</v>
      </c>
      <c r="H392" s="15">
        <v>182</v>
      </c>
      <c r="I392" s="15">
        <v>82</v>
      </c>
      <c r="J392" s="15">
        <v>29</v>
      </c>
      <c r="K392" s="16" t="s">
        <v>47</v>
      </c>
      <c r="L392" s="21">
        <v>81</v>
      </c>
      <c r="M392" s="21">
        <v>30</v>
      </c>
      <c r="N392" s="21">
        <v>89</v>
      </c>
      <c r="O392" s="15">
        <v>67</v>
      </c>
      <c r="P392" s="15">
        <v>79</v>
      </c>
      <c r="Q392" s="15">
        <v>72</v>
      </c>
      <c r="R392" s="15">
        <v>74</v>
      </c>
      <c r="S392" s="15">
        <v>83</v>
      </c>
      <c r="T392" s="15">
        <v>81</v>
      </c>
      <c r="U392" s="15">
        <v>61</v>
      </c>
      <c r="V392" s="15">
        <v>66</v>
      </c>
      <c r="W392" s="15">
        <v>69</v>
      </c>
      <c r="X392" s="15">
        <v>72</v>
      </c>
      <c r="Y392" s="15">
        <v>74</v>
      </c>
      <c r="Z392" s="15">
        <v>79</v>
      </c>
      <c r="AA392" s="15">
        <v>73</v>
      </c>
      <c r="AB392" s="15">
        <v>72</v>
      </c>
      <c r="AC392" s="15">
        <v>77</v>
      </c>
      <c r="AD392" s="15">
        <v>63</v>
      </c>
      <c r="AE392" s="15">
        <v>83</v>
      </c>
      <c r="AF392" s="15">
        <v>83</v>
      </c>
      <c r="AG392" s="15">
        <v>80</v>
      </c>
      <c r="AH392" s="15">
        <v>83</v>
      </c>
      <c r="AI392" s="15">
        <v>40</v>
      </c>
      <c r="AJ392" s="15">
        <v>40</v>
      </c>
      <c r="AK392" s="15">
        <v>40</v>
      </c>
      <c r="AL392" s="15">
        <v>40</v>
      </c>
      <c r="AM392" s="15">
        <v>40</v>
      </c>
      <c r="AN392" s="15">
        <v>2</v>
      </c>
      <c r="AO392" s="15">
        <v>3</v>
      </c>
      <c r="AP392" s="15">
        <v>6</v>
      </c>
      <c r="AQ392" s="15">
        <v>3</v>
      </c>
      <c r="AR392" t="s">
        <v>1618</v>
      </c>
    </row>
    <row r="393" spans="1:44" x14ac:dyDescent="0.25">
      <c r="A393" s="19">
        <v>392</v>
      </c>
      <c r="B393" s="19" t="s">
        <v>643</v>
      </c>
      <c r="C393" s="34" t="s">
        <v>89</v>
      </c>
      <c r="D393" s="22">
        <f>VLOOKUP(AR:AR,球员!A:F,6,FALSE)</f>
        <v>2</v>
      </c>
      <c r="E393" s="16" t="s">
        <v>256</v>
      </c>
      <c r="F393" s="16" t="s">
        <v>45</v>
      </c>
      <c r="G393" s="16" t="s">
        <v>128</v>
      </c>
      <c r="H393" s="15">
        <v>191</v>
      </c>
      <c r="I393" s="15">
        <v>82</v>
      </c>
      <c r="J393" s="15">
        <v>30</v>
      </c>
      <c r="K393" s="16" t="s">
        <v>47</v>
      </c>
      <c r="L393" s="21">
        <v>81</v>
      </c>
      <c r="M393" s="21">
        <v>30</v>
      </c>
      <c r="N393" s="21">
        <v>89</v>
      </c>
      <c r="O393" s="15">
        <v>51</v>
      </c>
      <c r="P393" s="15">
        <v>64</v>
      </c>
      <c r="Q393" s="15">
        <v>57</v>
      </c>
      <c r="R393" s="15">
        <v>61</v>
      </c>
      <c r="S393" s="15">
        <v>76</v>
      </c>
      <c r="T393" s="15">
        <v>75</v>
      </c>
      <c r="U393" s="15">
        <v>60</v>
      </c>
      <c r="V393" s="15">
        <v>89</v>
      </c>
      <c r="W393" s="15">
        <v>74</v>
      </c>
      <c r="X393" s="15">
        <v>64</v>
      </c>
      <c r="Y393" s="15">
        <v>73</v>
      </c>
      <c r="Z393" s="15">
        <v>68</v>
      </c>
      <c r="AA393" s="15">
        <v>80</v>
      </c>
      <c r="AB393" s="15">
        <v>79</v>
      </c>
      <c r="AC393" s="15">
        <v>86</v>
      </c>
      <c r="AD393" s="15">
        <v>68</v>
      </c>
      <c r="AE393" s="15">
        <v>80</v>
      </c>
      <c r="AF393" s="15">
        <v>85</v>
      </c>
      <c r="AG393" s="15">
        <v>86</v>
      </c>
      <c r="AH393" s="15">
        <v>86</v>
      </c>
      <c r="AI393" s="15">
        <v>40</v>
      </c>
      <c r="AJ393" s="15">
        <v>40</v>
      </c>
      <c r="AK393" s="15">
        <v>40</v>
      </c>
      <c r="AL393" s="15">
        <v>40</v>
      </c>
      <c r="AM393" s="15">
        <v>40</v>
      </c>
      <c r="AN393" s="15">
        <v>2</v>
      </c>
      <c r="AO393" s="15">
        <v>2</v>
      </c>
      <c r="AP393" s="15">
        <v>6</v>
      </c>
      <c r="AQ393" s="15">
        <v>1</v>
      </c>
      <c r="AR393" t="s">
        <v>1619</v>
      </c>
    </row>
    <row r="394" spans="1:44" x14ac:dyDescent="0.25">
      <c r="A394" s="15">
        <v>393</v>
      </c>
      <c r="B394" s="15" t="s">
        <v>523</v>
      </c>
      <c r="C394" s="16" t="s">
        <v>89</v>
      </c>
      <c r="D394" s="22" t="e">
        <f>VLOOKUP(AR:AR,球员!A:F,6,FALSE)</f>
        <v>#N/A</v>
      </c>
      <c r="E394" s="16" t="s">
        <v>465</v>
      </c>
      <c r="F394" s="16" t="s">
        <v>45</v>
      </c>
      <c r="G394" s="16" t="s">
        <v>409</v>
      </c>
      <c r="H394" s="15">
        <v>184</v>
      </c>
      <c r="I394" s="15">
        <v>77</v>
      </c>
      <c r="J394" s="15">
        <v>29</v>
      </c>
      <c r="K394" s="16" t="s">
        <v>47</v>
      </c>
      <c r="L394" s="21">
        <v>81</v>
      </c>
      <c r="M394" s="21">
        <v>30</v>
      </c>
      <c r="N394" s="21">
        <v>89</v>
      </c>
      <c r="O394" s="15">
        <v>60</v>
      </c>
      <c r="P394" s="15">
        <v>75</v>
      </c>
      <c r="Q394" s="15">
        <v>67</v>
      </c>
      <c r="R394" s="15">
        <v>62</v>
      </c>
      <c r="S394" s="15">
        <v>80</v>
      </c>
      <c r="T394" s="15">
        <v>76</v>
      </c>
      <c r="U394" s="15">
        <v>62</v>
      </c>
      <c r="V394" s="15">
        <v>83</v>
      </c>
      <c r="W394" s="15">
        <v>58</v>
      </c>
      <c r="X394" s="15">
        <v>63</v>
      </c>
      <c r="Y394" s="15">
        <v>77</v>
      </c>
      <c r="Z394" s="15">
        <v>76</v>
      </c>
      <c r="AA394" s="15">
        <v>70</v>
      </c>
      <c r="AB394" s="15">
        <v>85</v>
      </c>
      <c r="AC394" s="15">
        <v>83</v>
      </c>
      <c r="AD394" s="15">
        <v>67</v>
      </c>
      <c r="AE394" s="15">
        <v>77</v>
      </c>
      <c r="AF394" s="15">
        <v>87</v>
      </c>
      <c r="AG394" s="15">
        <v>84</v>
      </c>
      <c r="AH394" s="15">
        <v>80</v>
      </c>
      <c r="AI394" s="15">
        <v>40</v>
      </c>
      <c r="AJ394" s="15">
        <v>40</v>
      </c>
      <c r="AK394" s="15">
        <v>40</v>
      </c>
      <c r="AL394" s="15">
        <v>40</v>
      </c>
      <c r="AM394" s="15">
        <v>40</v>
      </c>
      <c r="AN394" s="15">
        <v>2</v>
      </c>
      <c r="AO394" s="15">
        <v>3</v>
      </c>
      <c r="AP394" s="15">
        <v>6</v>
      </c>
      <c r="AQ394" s="15">
        <v>3</v>
      </c>
      <c r="AR394" t="s">
        <v>1620</v>
      </c>
    </row>
    <row r="395" spans="1:44" x14ac:dyDescent="0.25">
      <c r="A395" s="15">
        <v>394</v>
      </c>
      <c r="B395" s="15" t="s">
        <v>644</v>
      </c>
      <c r="C395" s="16" t="s">
        <v>85</v>
      </c>
      <c r="D395" s="22" t="e">
        <f>VLOOKUP(AR:AR,球员!A:F,6,FALSE)</f>
        <v>#N/A</v>
      </c>
      <c r="E395" s="16" t="s">
        <v>390</v>
      </c>
      <c r="F395" s="16" t="s">
        <v>378</v>
      </c>
      <c r="G395" s="16" t="s">
        <v>186</v>
      </c>
      <c r="H395" s="15">
        <v>177</v>
      </c>
      <c r="I395" s="15">
        <v>75</v>
      </c>
      <c r="J395" s="15">
        <v>30</v>
      </c>
      <c r="K395" s="16" t="s">
        <v>47</v>
      </c>
      <c r="L395" s="21">
        <v>81</v>
      </c>
      <c r="M395" s="21">
        <v>30</v>
      </c>
      <c r="N395" s="21">
        <v>89</v>
      </c>
      <c r="O395" s="15">
        <v>81</v>
      </c>
      <c r="P395" s="15">
        <v>81</v>
      </c>
      <c r="Q395" s="15">
        <v>84</v>
      </c>
      <c r="R395" s="15">
        <v>83</v>
      </c>
      <c r="S395" s="15">
        <v>79</v>
      </c>
      <c r="T395" s="15">
        <v>75</v>
      </c>
      <c r="U395" s="15">
        <v>81</v>
      </c>
      <c r="V395" s="15">
        <v>65</v>
      </c>
      <c r="W395" s="15">
        <v>70</v>
      </c>
      <c r="X395" s="15">
        <v>72</v>
      </c>
      <c r="Y395" s="15">
        <v>87</v>
      </c>
      <c r="Z395" s="15">
        <v>84</v>
      </c>
      <c r="AA395" s="15">
        <v>81</v>
      </c>
      <c r="AB395" s="15">
        <v>70</v>
      </c>
      <c r="AC395" s="15">
        <v>63</v>
      </c>
      <c r="AD395" s="15">
        <v>81</v>
      </c>
      <c r="AE395" s="15">
        <v>77</v>
      </c>
      <c r="AF395" s="15">
        <v>50</v>
      </c>
      <c r="AG395" s="15">
        <v>51</v>
      </c>
      <c r="AH395" s="15">
        <v>55</v>
      </c>
      <c r="AI395" s="15">
        <v>40</v>
      </c>
      <c r="AJ395" s="15">
        <v>40</v>
      </c>
      <c r="AK395" s="15">
        <v>40</v>
      </c>
      <c r="AL395" s="15">
        <v>40</v>
      </c>
      <c r="AM395" s="15">
        <v>40</v>
      </c>
      <c r="AN395" s="15">
        <v>3</v>
      </c>
      <c r="AO395" s="15">
        <v>3</v>
      </c>
      <c r="AP395" s="15">
        <v>7</v>
      </c>
      <c r="AQ395" s="15">
        <v>3</v>
      </c>
      <c r="AR395" t="s">
        <v>1621</v>
      </c>
    </row>
    <row r="396" spans="1:44" x14ac:dyDescent="0.25">
      <c r="A396" s="19">
        <v>395</v>
      </c>
      <c r="B396" s="19" t="s">
        <v>525</v>
      </c>
      <c r="C396" s="20" t="s">
        <v>89</v>
      </c>
      <c r="D396" s="22">
        <f>VLOOKUP(AR:AR,球员!A:F,6,FALSE)</f>
        <v>2</v>
      </c>
      <c r="E396" s="16" t="s">
        <v>86</v>
      </c>
      <c r="F396" s="16" t="s">
        <v>64</v>
      </c>
      <c r="G396" s="16" t="s">
        <v>60</v>
      </c>
      <c r="H396" s="15">
        <v>188</v>
      </c>
      <c r="I396" s="15">
        <v>84</v>
      </c>
      <c r="J396" s="15">
        <v>30</v>
      </c>
      <c r="K396" s="16" t="s">
        <v>47</v>
      </c>
      <c r="L396" s="21">
        <v>81</v>
      </c>
      <c r="M396" s="21">
        <v>30</v>
      </c>
      <c r="N396" s="21">
        <v>89</v>
      </c>
      <c r="O396" s="15">
        <v>61</v>
      </c>
      <c r="P396" s="15">
        <v>72</v>
      </c>
      <c r="Q396" s="15">
        <v>68</v>
      </c>
      <c r="R396" s="15">
        <v>69</v>
      </c>
      <c r="S396" s="15">
        <v>74</v>
      </c>
      <c r="T396" s="15">
        <v>71</v>
      </c>
      <c r="U396" s="15">
        <v>55</v>
      </c>
      <c r="V396" s="15">
        <v>85</v>
      </c>
      <c r="W396" s="15">
        <v>55</v>
      </c>
      <c r="X396" s="15">
        <v>56</v>
      </c>
      <c r="Y396" s="15">
        <v>72</v>
      </c>
      <c r="Z396" s="15">
        <v>68</v>
      </c>
      <c r="AA396" s="15">
        <v>73</v>
      </c>
      <c r="AB396" s="15">
        <v>86</v>
      </c>
      <c r="AC396" s="15">
        <v>87</v>
      </c>
      <c r="AD396" s="15">
        <v>62</v>
      </c>
      <c r="AE396" s="15">
        <v>78</v>
      </c>
      <c r="AF396" s="15">
        <v>82</v>
      </c>
      <c r="AG396" s="15">
        <v>87</v>
      </c>
      <c r="AH396" s="15">
        <v>90</v>
      </c>
      <c r="AI396" s="15">
        <v>40</v>
      </c>
      <c r="AJ396" s="15">
        <v>40</v>
      </c>
      <c r="AK396" s="15">
        <v>40</v>
      </c>
      <c r="AL396" s="15">
        <v>40</v>
      </c>
      <c r="AM396" s="15">
        <v>40</v>
      </c>
      <c r="AN396" s="15">
        <v>2</v>
      </c>
      <c r="AO396" s="15">
        <v>3</v>
      </c>
      <c r="AP396" s="15">
        <v>5</v>
      </c>
      <c r="AQ396" s="15">
        <v>2</v>
      </c>
      <c r="AR396" t="s">
        <v>1622</v>
      </c>
    </row>
    <row r="397" spans="1:44" x14ac:dyDescent="0.25">
      <c r="A397" s="15">
        <v>396</v>
      </c>
      <c r="B397" s="15" t="s">
        <v>742</v>
      </c>
      <c r="C397" s="16" t="s">
        <v>82</v>
      </c>
      <c r="D397" s="22" t="e">
        <f>VLOOKUP(AR:AR,球员!A:F,6,FALSE)</f>
        <v>#N/A</v>
      </c>
      <c r="E397" s="16" t="s">
        <v>369</v>
      </c>
      <c r="F397" s="16" t="s">
        <v>51</v>
      </c>
      <c r="G397" s="16" t="s">
        <v>65</v>
      </c>
      <c r="H397" s="15">
        <v>176</v>
      </c>
      <c r="I397" s="15">
        <v>65</v>
      </c>
      <c r="J397" s="15">
        <v>28</v>
      </c>
      <c r="K397" s="16" t="s">
        <v>53</v>
      </c>
      <c r="L397" s="21">
        <v>81</v>
      </c>
      <c r="M397" s="21">
        <v>30</v>
      </c>
      <c r="N397" s="21">
        <v>89</v>
      </c>
      <c r="O397" s="15">
        <v>79</v>
      </c>
      <c r="P397" s="15">
        <v>86</v>
      </c>
      <c r="Q397" s="15">
        <v>83</v>
      </c>
      <c r="R397" s="15">
        <v>86</v>
      </c>
      <c r="S397" s="15">
        <v>86</v>
      </c>
      <c r="T397" s="15">
        <v>79</v>
      </c>
      <c r="U397" s="15">
        <v>75</v>
      </c>
      <c r="V397" s="15">
        <v>60</v>
      </c>
      <c r="W397" s="15">
        <v>78</v>
      </c>
      <c r="X397" s="15">
        <v>82</v>
      </c>
      <c r="Y397" s="15">
        <v>81</v>
      </c>
      <c r="Z397" s="15">
        <v>77</v>
      </c>
      <c r="AA397" s="15">
        <v>70</v>
      </c>
      <c r="AB397" s="15">
        <v>52</v>
      </c>
      <c r="AC397" s="15">
        <v>66</v>
      </c>
      <c r="AD397" s="15">
        <v>78</v>
      </c>
      <c r="AE397" s="15">
        <v>80</v>
      </c>
      <c r="AF397" s="15">
        <v>54</v>
      </c>
      <c r="AG397" s="15">
        <v>61</v>
      </c>
      <c r="AH397" s="15">
        <v>57</v>
      </c>
      <c r="AI397" s="15">
        <v>40</v>
      </c>
      <c r="AJ397" s="15">
        <v>40</v>
      </c>
      <c r="AK397" s="15">
        <v>40</v>
      </c>
      <c r="AL397" s="15">
        <v>40</v>
      </c>
      <c r="AM397" s="15">
        <v>40</v>
      </c>
      <c r="AN397" s="15">
        <v>2</v>
      </c>
      <c r="AO397" s="15">
        <v>3</v>
      </c>
      <c r="AP397" s="15">
        <v>6</v>
      </c>
      <c r="AQ397" s="15">
        <v>2</v>
      </c>
      <c r="AR397" t="s">
        <v>1623</v>
      </c>
    </row>
    <row r="398" spans="1:44" x14ac:dyDescent="0.25">
      <c r="A398" s="19">
        <v>397</v>
      </c>
      <c r="B398" s="19" t="s">
        <v>532</v>
      </c>
      <c r="C398" s="20" t="s">
        <v>2049</v>
      </c>
      <c r="D398" s="22">
        <f>VLOOKUP(AR:AR,球员!A:F,6,FALSE)</f>
        <v>2</v>
      </c>
      <c r="E398" s="16" t="s">
        <v>67</v>
      </c>
      <c r="F398" s="16" t="s">
        <v>67</v>
      </c>
      <c r="G398" s="16" t="s">
        <v>128</v>
      </c>
      <c r="H398" s="15">
        <v>182</v>
      </c>
      <c r="I398" s="15">
        <v>71</v>
      </c>
      <c r="J398" s="15">
        <v>28</v>
      </c>
      <c r="K398" s="16" t="s">
        <v>53</v>
      </c>
      <c r="L398" s="21">
        <v>81</v>
      </c>
      <c r="M398" s="21">
        <v>30</v>
      </c>
      <c r="N398" s="21">
        <v>89</v>
      </c>
      <c r="O398" s="15">
        <v>72</v>
      </c>
      <c r="P398" s="15">
        <v>80</v>
      </c>
      <c r="Q398" s="15">
        <v>72</v>
      </c>
      <c r="R398" s="15">
        <v>75</v>
      </c>
      <c r="S398" s="15">
        <v>82</v>
      </c>
      <c r="T398" s="15">
        <v>84</v>
      </c>
      <c r="U398" s="15">
        <v>70</v>
      </c>
      <c r="V398" s="15">
        <v>77</v>
      </c>
      <c r="W398" s="15">
        <v>66</v>
      </c>
      <c r="X398" s="15">
        <v>70</v>
      </c>
      <c r="Y398" s="15">
        <v>72</v>
      </c>
      <c r="Z398" s="15">
        <v>72</v>
      </c>
      <c r="AA398" s="15">
        <v>76</v>
      </c>
      <c r="AB398" s="15">
        <v>82</v>
      </c>
      <c r="AC398" s="15">
        <v>76</v>
      </c>
      <c r="AD398" s="15">
        <v>74</v>
      </c>
      <c r="AE398" s="15">
        <v>89</v>
      </c>
      <c r="AF398" s="15">
        <v>78</v>
      </c>
      <c r="AG398" s="15">
        <v>83</v>
      </c>
      <c r="AH398" s="15">
        <v>86</v>
      </c>
      <c r="AI398" s="15">
        <v>40</v>
      </c>
      <c r="AJ398" s="15">
        <v>40</v>
      </c>
      <c r="AK398" s="15">
        <v>40</v>
      </c>
      <c r="AL398" s="15">
        <v>40</v>
      </c>
      <c r="AM398" s="15">
        <v>40</v>
      </c>
      <c r="AN398" s="15">
        <v>4</v>
      </c>
      <c r="AO398" s="15">
        <v>4</v>
      </c>
      <c r="AP398" s="15">
        <v>6</v>
      </c>
      <c r="AQ398" s="15">
        <v>1</v>
      </c>
      <c r="AR398" t="s">
        <v>2103</v>
      </c>
    </row>
    <row r="399" spans="1:44" x14ac:dyDescent="0.25">
      <c r="A399" s="19">
        <v>398</v>
      </c>
      <c r="B399" s="19" t="s">
        <v>763</v>
      </c>
      <c r="C399" s="20" t="s">
        <v>89</v>
      </c>
      <c r="D399" s="22">
        <f>VLOOKUP(AR:AR,球员!A:F,6,FALSE)</f>
        <v>2</v>
      </c>
      <c r="E399" s="16" t="s">
        <v>580</v>
      </c>
      <c r="F399" s="16" t="s">
        <v>365</v>
      </c>
      <c r="G399" s="16" t="s">
        <v>52</v>
      </c>
      <c r="H399" s="15">
        <v>181</v>
      </c>
      <c r="I399" s="15">
        <v>74</v>
      </c>
      <c r="J399" s="15">
        <v>32</v>
      </c>
      <c r="K399" s="16" t="s">
        <v>47</v>
      </c>
      <c r="L399" s="21">
        <v>81</v>
      </c>
      <c r="M399" s="21">
        <v>28</v>
      </c>
      <c r="N399" s="21">
        <v>88</v>
      </c>
      <c r="O399" s="15">
        <v>69</v>
      </c>
      <c r="P399" s="15">
        <v>68</v>
      </c>
      <c r="Q399" s="15">
        <v>72</v>
      </c>
      <c r="R399" s="15">
        <v>66</v>
      </c>
      <c r="S399" s="15">
        <v>72</v>
      </c>
      <c r="T399" s="15">
        <v>71</v>
      </c>
      <c r="U399" s="15">
        <v>64</v>
      </c>
      <c r="V399" s="15">
        <v>82</v>
      </c>
      <c r="W399" s="15">
        <v>63</v>
      </c>
      <c r="X399" s="15">
        <v>66</v>
      </c>
      <c r="Y399" s="15">
        <v>81</v>
      </c>
      <c r="Z399" s="15">
        <v>75</v>
      </c>
      <c r="AA399" s="15">
        <v>79</v>
      </c>
      <c r="AB399" s="15">
        <v>84</v>
      </c>
      <c r="AC399" s="15">
        <v>82</v>
      </c>
      <c r="AD399" s="15">
        <v>68</v>
      </c>
      <c r="AE399" s="15">
        <v>80</v>
      </c>
      <c r="AF399" s="15">
        <v>81</v>
      </c>
      <c r="AG399" s="15">
        <v>83</v>
      </c>
      <c r="AH399" s="15">
        <v>82</v>
      </c>
      <c r="AI399" s="15">
        <v>40</v>
      </c>
      <c r="AJ399" s="15">
        <v>40</v>
      </c>
      <c r="AK399" s="15">
        <v>40</v>
      </c>
      <c r="AL399" s="15">
        <v>40</v>
      </c>
      <c r="AM399" s="15">
        <v>40</v>
      </c>
      <c r="AN399" s="15">
        <v>3</v>
      </c>
      <c r="AO399" s="15">
        <v>3</v>
      </c>
      <c r="AP399" s="15">
        <v>7</v>
      </c>
      <c r="AQ399" s="15">
        <v>2</v>
      </c>
      <c r="AR399" t="s">
        <v>1624</v>
      </c>
    </row>
    <row r="400" spans="1:44" x14ac:dyDescent="0.25">
      <c r="A400" s="19">
        <v>399</v>
      </c>
      <c r="B400" s="19" t="s">
        <v>403</v>
      </c>
      <c r="C400" s="20" t="s">
        <v>2049</v>
      </c>
      <c r="D400" s="22">
        <f>VLOOKUP(AR:AR,球员!A:F,6,FALSE)</f>
        <v>2</v>
      </c>
      <c r="E400" s="16" t="s">
        <v>170</v>
      </c>
      <c r="F400" s="16" t="s">
        <v>45</v>
      </c>
      <c r="G400" s="16" t="s">
        <v>99</v>
      </c>
      <c r="H400" s="15">
        <v>186</v>
      </c>
      <c r="I400" s="15">
        <v>82</v>
      </c>
      <c r="J400" s="15">
        <v>34</v>
      </c>
      <c r="K400" s="16" t="s">
        <v>47</v>
      </c>
      <c r="L400" s="21">
        <v>81</v>
      </c>
      <c r="M400" s="21">
        <v>25</v>
      </c>
      <c r="N400" s="21">
        <v>87</v>
      </c>
      <c r="O400" s="15">
        <v>82</v>
      </c>
      <c r="P400" s="15">
        <v>80</v>
      </c>
      <c r="Q400" s="15">
        <v>75</v>
      </c>
      <c r="R400" s="15">
        <v>74</v>
      </c>
      <c r="S400" s="15">
        <v>82</v>
      </c>
      <c r="T400" s="15">
        <v>81</v>
      </c>
      <c r="U400" s="15">
        <v>75</v>
      </c>
      <c r="V400" s="15">
        <v>83</v>
      </c>
      <c r="W400" s="15">
        <v>70</v>
      </c>
      <c r="X400" s="15">
        <v>76</v>
      </c>
      <c r="Y400" s="15">
        <v>74</v>
      </c>
      <c r="Z400" s="15">
        <v>70</v>
      </c>
      <c r="AA400" s="15">
        <v>85</v>
      </c>
      <c r="AB400" s="15">
        <v>77</v>
      </c>
      <c r="AC400" s="15">
        <v>83</v>
      </c>
      <c r="AD400" s="15">
        <v>66</v>
      </c>
      <c r="AE400" s="15">
        <v>86</v>
      </c>
      <c r="AF400" s="15">
        <v>68</v>
      </c>
      <c r="AG400" s="15">
        <v>69</v>
      </c>
      <c r="AH400" s="15">
        <v>80</v>
      </c>
      <c r="AI400" s="15">
        <v>40</v>
      </c>
      <c r="AJ400" s="15">
        <v>40</v>
      </c>
      <c r="AK400" s="15">
        <v>40</v>
      </c>
      <c r="AL400" s="15">
        <v>40</v>
      </c>
      <c r="AM400" s="15">
        <v>40</v>
      </c>
      <c r="AN400" s="15">
        <v>2</v>
      </c>
      <c r="AO400" s="15">
        <v>3</v>
      </c>
      <c r="AP400" s="15">
        <v>5</v>
      </c>
      <c r="AQ400" s="15">
        <v>2</v>
      </c>
      <c r="AR400" t="s">
        <v>2104</v>
      </c>
    </row>
    <row r="401" spans="1:44" x14ac:dyDescent="0.25">
      <c r="A401" s="19">
        <v>400</v>
      </c>
      <c r="B401" s="19" t="s">
        <v>405</v>
      </c>
      <c r="C401" s="20" t="s">
        <v>43</v>
      </c>
      <c r="D401" s="22">
        <f>VLOOKUP(AR:AR,球员!A:F,6,FALSE)</f>
        <v>2</v>
      </c>
      <c r="E401" s="16" t="s">
        <v>160</v>
      </c>
      <c r="F401" s="16" t="s">
        <v>45</v>
      </c>
      <c r="G401" s="16" t="s">
        <v>52</v>
      </c>
      <c r="H401" s="15">
        <v>179</v>
      </c>
      <c r="I401" s="15">
        <v>70</v>
      </c>
      <c r="J401" s="15">
        <v>31</v>
      </c>
      <c r="K401" s="16" t="s">
        <v>47</v>
      </c>
      <c r="L401" s="21">
        <v>81</v>
      </c>
      <c r="M401" s="21">
        <v>29</v>
      </c>
      <c r="N401" s="21">
        <v>90</v>
      </c>
      <c r="O401" s="15">
        <v>80</v>
      </c>
      <c r="P401" s="15">
        <v>86</v>
      </c>
      <c r="Q401" s="15">
        <v>85</v>
      </c>
      <c r="R401" s="15">
        <v>85</v>
      </c>
      <c r="S401" s="15">
        <v>79</v>
      </c>
      <c r="T401" s="15">
        <v>80</v>
      </c>
      <c r="U401" s="15">
        <v>73</v>
      </c>
      <c r="V401" s="15">
        <v>63</v>
      </c>
      <c r="W401" s="15">
        <v>74</v>
      </c>
      <c r="X401" s="15">
        <v>75</v>
      </c>
      <c r="Y401" s="15">
        <v>80</v>
      </c>
      <c r="Z401" s="15">
        <v>83</v>
      </c>
      <c r="AA401" s="15">
        <v>79</v>
      </c>
      <c r="AB401" s="15">
        <v>65</v>
      </c>
      <c r="AC401" s="15">
        <v>65</v>
      </c>
      <c r="AD401" s="15">
        <v>76</v>
      </c>
      <c r="AE401" s="15">
        <v>74</v>
      </c>
      <c r="AF401" s="15">
        <v>55</v>
      </c>
      <c r="AG401" s="15">
        <v>59</v>
      </c>
      <c r="AH401" s="15">
        <v>71</v>
      </c>
      <c r="AI401" s="15">
        <v>40</v>
      </c>
      <c r="AJ401" s="15">
        <v>40</v>
      </c>
      <c r="AK401" s="15">
        <v>40</v>
      </c>
      <c r="AL401" s="15">
        <v>40</v>
      </c>
      <c r="AM401" s="15">
        <v>40</v>
      </c>
      <c r="AN401" s="15">
        <v>2</v>
      </c>
      <c r="AO401" s="15">
        <v>3</v>
      </c>
      <c r="AP401" s="15">
        <v>6</v>
      </c>
      <c r="AQ401" s="15">
        <v>1</v>
      </c>
      <c r="AR401" t="s">
        <v>1625</v>
      </c>
    </row>
    <row r="402" spans="1:44" x14ac:dyDescent="0.25">
      <c r="A402" s="19">
        <v>401</v>
      </c>
      <c r="B402" s="19" t="s">
        <v>649</v>
      </c>
      <c r="C402" s="20" t="s">
        <v>82</v>
      </c>
      <c r="D402" s="22">
        <f>VLOOKUP(AR:AR,球员!A:F,6,FALSE)</f>
        <v>2</v>
      </c>
      <c r="E402" s="16" t="s">
        <v>390</v>
      </c>
      <c r="F402" s="16" t="s">
        <v>378</v>
      </c>
      <c r="G402" s="16" t="s">
        <v>150</v>
      </c>
      <c r="H402" s="15">
        <v>175</v>
      </c>
      <c r="I402" s="15">
        <v>74</v>
      </c>
      <c r="J402" s="15">
        <v>29</v>
      </c>
      <c r="K402" s="16" t="s">
        <v>47</v>
      </c>
      <c r="L402" s="21">
        <v>81</v>
      </c>
      <c r="M402" s="21">
        <v>30</v>
      </c>
      <c r="N402" s="21">
        <v>89</v>
      </c>
      <c r="O402" s="15">
        <v>73</v>
      </c>
      <c r="P402" s="15">
        <v>84</v>
      </c>
      <c r="Q402" s="15">
        <v>85</v>
      </c>
      <c r="R402" s="15">
        <v>82</v>
      </c>
      <c r="S402" s="15">
        <v>82</v>
      </c>
      <c r="T402" s="15">
        <v>78</v>
      </c>
      <c r="U402" s="15">
        <v>74</v>
      </c>
      <c r="V402" s="15">
        <v>62</v>
      </c>
      <c r="W402" s="15">
        <v>78</v>
      </c>
      <c r="X402" s="15">
        <v>83</v>
      </c>
      <c r="Y402" s="15">
        <v>75</v>
      </c>
      <c r="Z402" s="15">
        <v>82</v>
      </c>
      <c r="AA402" s="15">
        <v>80</v>
      </c>
      <c r="AB402" s="15">
        <v>73</v>
      </c>
      <c r="AC402" s="15">
        <v>63</v>
      </c>
      <c r="AD402" s="15">
        <v>80</v>
      </c>
      <c r="AE402" s="15">
        <v>78</v>
      </c>
      <c r="AF402" s="15">
        <v>58</v>
      </c>
      <c r="AG402" s="15">
        <v>63</v>
      </c>
      <c r="AH402" s="15">
        <v>81</v>
      </c>
      <c r="AI402" s="15">
        <v>40</v>
      </c>
      <c r="AJ402" s="15">
        <v>40</v>
      </c>
      <c r="AK402" s="15">
        <v>40</v>
      </c>
      <c r="AL402" s="15">
        <v>40</v>
      </c>
      <c r="AM402" s="15">
        <v>40</v>
      </c>
      <c r="AN402" s="15">
        <v>3</v>
      </c>
      <c r="AO402" s="15">
        <v>3</v>
      </c>
      <c r="AP402" s="15">
        <v>7</v>
      </c>
      <c r="AQ402" s="15">
        <v>3</v>
      </c>
      <c r="AR402" t="s">
        <v>1626</v>
      </c>
    </row>
    <row r="403" spans="1:44" x14ac:dyDescent="0.25">
      <c r="A403" s="19">
        <v>402</v>
      </c>
      <c r="B403" s="19" t="s">
        <v>651</v>
      </c>
      <c r="C403" s="20" t="s">
        <v>89</v>
      </c>
      <c r="D403" s="22">
        <f>VLOOKUP(AR:AR,球员!A:F,6,FALSE)</f>
        <v>2</v>
      </c>
      <c r="E403" s="16" t="s">
        <v>387</v>
      </c>
      <c r="F403" s="16" t="s">
        <v>324</v>
      </c>
      <c r="G403" s="16" t="s">
        <v>474</v>
      </c>
      <c r="H403" s="15">
        <v>180</v>
      </c>
      <c r="I403" s="15">
        <v>70</v>
      </c>
      <c r="J403" s="15">
        <v>30</v>
      </c>
      <c r="K403" s="16" t="s">
        <v>53</v>
      </c>
      <c r="L403" s="21">
        <v>81</v>
      </c>
      <c r="M403" s="21">
        <v>30</v>
      </c>
      <c r="N403" s="21">
        <v>88</v>
      </c>
      <c r="O403" s="15">
        <v>63</v>
      </c>
      <c r="P403" s="15">
        <v>77</v>
      </c>
      <c r="Q403" s="15">
        <v>69</v>
      </c>
      <c r="R403" s="15">
        <v>67</v>
      </c>
      <c r="S403" s="15">
        <v>79</v>
      </c>
      <c r="T403" s="15">
        <v>84</v>
      </c>
      <c r="U403" s="15">
        <v>63</v>
      </c>
      <c r="V403" s="15">
        <v>77</v>
      </c>
      <c r="W403" s="15">
        <v>82</v>
      </c>
      <c r="X403" s="15">
        <v>81</v>
      </c>
      <c r="Y403" s="15">
        <v>75</v>
      </c>
      <c r="Z403" s="15">
        <v>71</v>
      </c>
      <c r="AA403" s="15">
        <v>84</v>
      </c>
      <c r="AB403" s="15">
        <v>75</v>
      </c>
      <c r="AC403" s="15">
        <v>81</v>
      </c>
      <c r="AD403" s="15">
        <v>71</v>
      </c>
      <c r="AE403" s="15">
        <v>80</v>
      </c>
      <c r="AF403" s="15">
        <v>84</v>
      </c>
      <c r="AG403" s="15">
        <v>83</v>
      </c>
      <c r="AH403" s="15">
        <v>84</v>
      </c>
      <c r="AI403" s="15">
        <v>40</v>
      </c>
      <c r="AJ403" s="15">
        <v>40</v>
      </c>
      <c r="AK403" s="15">
        <v>40</v>
      </c>
      <c r="AL403" s="15">
        <v>40</v>
      </c>
      <c r="AM403" s="15">
        <v>40</v>
      </c>
      <c r="AN403" s="15">
        <v>1</v>
      </c>
      <c r="AO403" s="15">
        <v>3</v>
      </c>
      <c r="AP403" s="15">
        <v>6</v>
      </c>
      <c r="AQ403" s="15">
        <v>3</v>
      </c>
      <c r="AR403" t="s">
        <v>1627</v>
      </c>
    </row>
    <row r="404" spans="1:44" x14ac:dyDescent="0.25">
      <c r="A404" s="19">
        <v>403</v>
      </c>
      <c r="B404" s="19" t="s">
        <v>406</v>
      </c>
      <c r="C404" s="20" t="s">
        <v>191</v>
      </c>
      <c r="D404" s="22">
        <f>VLOOKUP(AR:AR,球员!A:F,6,FALSE)</f>
        <v>3</v>
      </c>
      <c r="E404" s="16" t="s">
        <v>79</v>
      </c>
      <c r="F404" s="16" t="s">
        <v>51</v>
      </c>
      <c r="G404" s="16" t="s">
        <v>60</v>
      </c>
      <c r="H404" s="15">
        <v>181</v>
      </c>
      <c r="I404" s="15">
        <v>73</v>
      </c>
      <c r="J404" s="15">
        <v>27</v>
      </c>
      <c r="K404" s="16" t="s">
        <v>47</v>
      </c>
      <c r="L404" s="21">
        <v>81</v>
      </c>
      <c r="M404" s="21">
        <v>31</v>
      </c>
      <c r="N404" s="21">
        <v>90</v>
      </c>
      <c r="O404" s="15">
        <v>72</v>
      </c>
      <c r="P404" s="15">
        <v>79</v>
      </c>
      <c r="Q404" s="15">
        <v>79</v>
      </c>
      <c r="R404" s="15">
        <v>78</v>
      </c>
      <c r="S404" s="15">
        <v>76</v>
      </c>
      <c r="T404" s="15">
        <v>71</v>
      </c>
      <c r="U404" s="15">
        <v>60</v>
      </c>
      <c r="V404" s="15">
        <v>64</v>
      </c>
      <c r="W404" s="15">
        <v>57</v>
      </c>
      <c r="X404" s="15">
        <v>76</v>
      </c>
      <c r="Y404" s="15">
        <v>85</v>
      </c>
      <c r="Z404" s="15">
        <v>82</v>
      </c>
      <c r="AA404" s="15">
        <v>75</v>
      </c>
      <c r="AB404" s="15">
        <v>80</v>
      </c>
      <c r="AC404" s="15">
        <v>69</v>
      </c>
      <c r="AD404" s="15">
        <v>75</v>
      </c>
      <c r="AE404" s="15">
        <v>85</v>
      </c>
      <c r="AF404" s="15">
        <v>77</v>
      </c>
      <c r="AG404" s="15">
        <v>74</v>
      </c>
      <c r="AH404" s="15">
        <v>75</v>
      </c>
      <c r="AI404" s="15">
        <v>40</v>
      </c>
      <c r="AJ404" s="15">
        <v>40</v>
      </c>
      <c r="AK404" s="15">
        <v>40</v>
      </c>
      <c r="AL404" s="15">
        <v>40</v>
      </c>
      <c r="AM404" s="15">
        <v>40</v>
      </c>
      <c r="AN404" s="15">
        <v>2</v>
      </c>
      <c r="AO404" s="15">
        <v>3</v>
      </c>
      <c r="AP404" s="15">
        <v>5</v>
      </c>
      <c r="AQ404" s="15">
        <v>1</v>
      </c>
      <c r="AR404" t="s">
        <v>1628</v>
      </c>
    </row>
    <row r="405" spans="1:44" x14ac:dyDescent="0.25">
      <c r="A405" s="19">
        <v>404</v>
      </c>
      <c r="B405" s="19" t="s">
        <v>537</v>
      </c>
      <c r="C405" s="34" t="s">
        <v>246</v>
      </c>
      <c r="D405" s="22">
        <f>VLOOKUP(AR:AR,球员!A:F,6,FALSE)</f>
        <v>2</v>
      </c>
      <c r="E405" s="16" t="s">
        <v>538</v>
      </c>
      <c r="F405" s="16" t="s">
        <v>64</v>
      </c>
      <c r="G405" s="16" t="s">
        <v>52</v>
      </c>
      <c r="H405" s="15">
        <v>182</v>
      </c>
      <c r="I405" s="15">
        <v>77</v>
      </c>
      <c r="J405" s="15">
        <v>28</v>
      </c>
      <c r="K405" s="16" t="s">
        <v>47</v>
      </c>
      <c r="L405" s="21">
        <v>81</v>
      </c>
      <c r="M405" s="21">
        <v>30</v>
      </c>
      <c r="N405" s="21">
        <v>88</v>
      </c>
      <c r="O405" s="15">
        <v>75</v>
      </c>
      <c r="P405" s="15">
        <v>80</v>
      </c>
      <c r="Q405" s="15">
        <v>83</v>
      </c>
      <c r="R405" s="15">
        <v>78</v>
      </c>
      <c r="S405" s="15">
        <v>78</v>
      </c>
      <c r="T405" s="15">
        <v>79</v>
      </c>
      <c r="U405" s="15">
        <v>74</v>
      </c>
      <c r="V405" s="15">
        <v>63</v>
      </c>
      <c r="W405" s="15">
        <v>74</v>
      </c>
      <c r="X405" s="15">
        <v>77</v>
      </c>
      <c r="Y405" s="15">
        <v>84</v>
      </c>
      <c r="Z405" s="15">
        <v>85</v>
      </c>
      <c r="AA405" s="15">
        <v>79</v>
      </c>
      <c r="AB405" s="15">
        <v>65</v>
      </c>
      <c r="AC405" s="15">
        <v>68</v>
      </c>
      <c r="AD405" s="15">
        <v>81</v>
      </c>
      <c r="AE405" s="15">
        <v>81</v>
      </c>
      <c r="AF405" s="15">
        <v>55</v>
      </c>
      <c r="AG405" s="15">
        <v>60</v>
      </c>
      <c r="AH405" s="15">
        <v>73</v>
      </c>
      <c r="AI405" s="15">
        <v>40</v>
      </c>
      <c r="AJ405" s="15">
        <v>40</v>
      </c>
      <c r="AK405" s="15">
        <v>40</v>
      </c>
      <c r="AL405" s="15">
        <v>40</v>
      </c>
      <c r="AM405" s="15">
        <v>40</v>
      </c>
      <c r="AN405" s="15">
        <v>4</v>
      </c>
      <c r="AO405" s="15">
        <v>4</v>
      </c>
      <c r="AP405" s="15">
        <v>5</v>
      </c>
      <c r="AQ405" s="15">
        <v>3</v>
      </c>
      <c r="AR405" t="s">
        <v>1629</v>
      </c>
    </row>
    <row r="406" spans="1:44" x14ac:dyDescent="0.25">
      <c r="A406" s="15">
        <v>405</v>
      </c>
      <c r="B406" s="15" t="s">
        <v>1630</v>
      </c>
      <c r="C406" s="16" t="s">
        <v>2049</v>
      </c>
      <c r="D406" s="22" t="e">
        <f>VLOOKUP(AR:AR,球员!A:F,6,FALSE)</f>
        <v>#N/A</v>
      </c>
      <c r="E406" s="16" t="s">
        <v>442</v>
      </c>
      <c r="F406" s="16" t="s">
        <v>365</v>
      </c>
      <c r="G406" s="16" t="s">
        <v>52</v>
      </c>
      <c r="H406" s="15">
        <v>178</v>
      </c>
      <c r="I406" s="15">
        <v>77</v>
      </c>
      <c r="J406" s="15">
        <v>33</v>
      </c>
      <c r="K406" s="16" t="s">
        <v>47</v>
      </c>
      <c r="L406" s="21">
        <v>81</v>
      </c>
      <c r="M406" s="21">
        <v>27</v>
      </c>
      <c r="N406" s="21">
        <v>88</v>
      </c>
      <c r="O406" s="15">
        <v>72</v>
      </c>
      <c r="P406" s="15">
        <v>79</v>
      </c>
      <c r="Q406" s="15">
        <v>79</v>
      </c>
      <c r="R406" s="15">
        <v>82</v>
      </c>
      <c r="S406" s="15">
        <v>82</v>
      </c>
      <c r="T406" s="15">
        <v>83</v>
      </c>
      <c r="U406" s="15">
        <v>70</v>
      </c>
      <c r="V406" s="15">
        <v>67</v>
      </c>
      <c r="W406" s="15">
        <v>70</v>
      </c>
      <c r="X406" s="15">
        <v>78</v>
      </c>
      <c r="Y406" s="15">
        <v>78</v>
      </c>
      <c r="Z406" s="15">
        <v>77</v>
      </c>
      <c r="AA406" s="15">
        <v>76</v>
      </c>
      <c r="AB406" s="15">
        <v>72</v>
      </c>
      <c r="AC406" s="15">
        <v>75</v>
      </c>
      <c r="AD406" s="15">
        <v>79</v>
      </c>
      <c r="AE406" s="15">
        <v>80</v>
      </c>
      <c r="AF406" s="15">
        <v>74</v>
      </c>
      <c r="AG406" s="15">
        <v>77</v>
      </c>
      <c r="AH406" s="15">
        <v>80</v>
      </c>
      <c r="AI406" s="15">
        <v>40</v>
      </c>
      <c r="AJ406" s="15">
        <v>40</v>
      </c>
      <c r="AK406" s="15">
        <v>40</v>
      </c>
      <c r="AL406" s="15">
        <v>40</v>
      </c>
      <c r="AM406" s="15">
        <v>40</v>
      </c>
      <c r="AN406" s="15">
        <v>3</v>
      </c>
      <c r="AO406" s="15">
        <v>3</v>
      </c>
      <c r="AP406" s="15">
        <v>6</v>
      </c>
      <c r="AQ406" s="15">
        <v>2</v>
      </c>
      <c r="AR406" t="s">
        <v>2105</v>
      </c>
    </row>
    <row r="407" spans="1:44" x14ac:dyDescent="0.25">
      <c r="A407" s="15">
        <v>406</v>
      </c>
      <c r="B407" s="15" t="s">
        <v>488</v>
      </c>
      <c r="C407" s="16" t="s">
        <v>122</v>
      </c>
      <c r="D407" s="22" t="e">
        <f>VLOOKUP(AR:AR,球员!A:F,6,FALSE)</f>
        <v>#N/A</v>
      </c>
      <c r="E407" s="16" t="s">
        <v>580</v>
      </c>
      <c r="F407" s="16" t="s">
        <v>365</v>
      </c>
      <c r="G407" s="16" t="s">
        <v>118</v>
      </c>
      <c r="H407" s="15">
        <v>167</v>
      </c>
      <c r="I407" s="15">
        <v>68</v>
      </c>
      <c r="J407" s="15">
        <v>33</v>
      </c>
      <c r="K407" s="16" t="s">
        <v>47</v>
      </c>
      <c r="L407" s="21">
        <v>81</v>
      </c>
      <c r="M407" s="21">
        <v>27</v>
      </c>
      <c r="N407" s="21">
        <v>88</v>
      </c>
      <c r="O407" s="15">
        <v>72</v>
      </c>
      <c r="P407" s="15">
        <v>83</v>
      </c>
      <c r="Q407" s="15">
        <v>78</v>
      </c>
      <c r="R407" s="15">
        <v>82</v>
      </c>
      <c r="S407" s="15">
        <v>84</v>
      </c>
      <c r="T407" s="15">
        <v>82</v>
      </c>
      <c r="U407" s="15">
        <v>70</v>
      </c>
      <c r="V407" s="15">
        <v>62</v>
      </c>
      <c r="W407" s="15">
        <v>82</v>
      </c>
      <c r="X407" s="15">
        <v>84</v>
      </c>
      <c r="Y407" s="15">
        <v>67</v>
      </c>
      <c r="Z407" s="15">
        <v>68</v>
      </c>
      <c r="AA407" s="15">
        <v>82</v>
      </c>
      <c r="AB407" s="15">
        <v>60</v>
      </c>
      <c r="AC407" s="15">
        <v>64</v>
      </c>
      <c r="AD407" s="15">
        <v>81</v>
      </c>
      <c r="AE407" s="15">
        <v>80</v>
      </c>
      <c r="AF407" s="15">
        <v>76</v>
      </c>
      <c r="AG407" s="15">
        <v>66</v>
      </c>
      <c r="AH407" s="15">
        <v>69</v>
      </c>
      <c r="AI407" s="15">
        <v>40</v>
      </c>
      <c r="AJ407" s="15">
        <v>40</v>
      </c>
      <c r="AK407" s="15">
        <v>40</v>
      </c>
      <c r="AL407" s="15">
        <v>40</v>
      </c>
      <c r="AM407" s="15">
        <v>40</v>
      </c>
      <c r="AN407" s="15">
        <v>3</v>
      </c>
      <c r="AO407" s="15">
        <v>3</v>
      </c>
      <c r="AP407" s="15">
        <v>5</v>
      </c>
      <c r="AQ407" s="15">
        <v>2</v>
      </c>
      <c r="AR407" t="s">
        <v>1632</v>
      </c>
    </row>
    <row r="408" spans="1:44" x14ac:dyDescent="0.25">
      <c r="A408" s="19">
        <v>407</v>
      </c>
      <c r="B408" s="19" t="s">
        <v>322</v>
      </c>
      <c r="C408" s="34" t="s">
        <v>89</v>
      </c>
      <c r="D408" s="22">
        <f>VLOOKUP(AR:AR,球员!A:F,6,FALSE)</f>
        <v>2</v>
      </c>
      <c r="E408" s="16" t="s">
        <v>323</v>
      </c>
      <c r="F408" s="16" t="s">
        <v>324</v>
      </c>
      <c r="G408" s="16" t="s">
        <v>68</v>
      </c>
      <c r="H408" s="15">
        <v>187</v>
      </c>
      <c r="I408" s="15">
        <v>82</v>
      </c>
      <c r="J408" s="15">
        <v>31</v>
      </c>
      <c r="K408" s="16" t="s">
        <v>47</v>
      </c>
      <c r="L408" s="21">
        <v>81</v>
      </c>
      <c r="M408" s="21">
        <v>29</v>
      </c>
      <c r="N408" s="21">
        <v>89</v>
      </c>
      <c r="O408" s="15">
        <v>62</v>
      </c>
      <c r="P408" s="15">
        <v>70</v>
      </c>
      <c r="Q408" s="15">
        <v>68</v>
      </c>
      <c r="R408" s="15">
        <v>61</v>
      </c>
      <c r="S408" s="15">
        <v>73</v>
      </c>
      <c r="T408" s="15">
        <v>69</v>
      </c>
      <c r="U408" s="15">
        <v>63</v>
      </c>
      <c r="V408" s="15">
        <v>84</v>
      </c>
      <c r="W408" s="15">
        <v>60</v>
      </c>
      <c r="X408" s="15">
        <v>67</v>
      </c>
      <c r="Y408" s="15">
        <v>75</v>
      </c>
      <c r="Z408" s="15">
        <v>72</v>
      </c>
      <c r="AA408" s="15">
        <v>77</v>
      </c>
      <c r="AB408" s="15">
        <v>84</v>
      </c>
      <c r="AC408" s="15">
        <v>85</v>
      </c>
      <c r="AD408" s="15">
        <v>68</v>
      </c>
      <c r="AE408" s="15">
        <v>77</v>
      </c>
      <c r="AF408" s="15">
        <v>88</v>
      </c>
      <c r="AG408" s="15">
        <v>83</v>
      </c>
      <c r="AH408" s="15">
        <v>84</v>
      </c>
      <c r="AI408" s="15">
        <v>40</v>
      </c>
      <c r="AJ408" s="15">
        <v>40</v>
      </c>
      <c r="AK408" s="15">
        <v>40</v>
      </c>
      <c r="AL408" s="15">
        <v>40</v>
      </c>
      <c r="AM408" s="15">
        <v>40</v>
      </c>
      <c r="AN408" s="15">
        <v>2</v>
      </c>
      <c r="AO408" s="15">
        <v>2</v>
      </c>
      <c r="AP408" s="15">
        <v>6</v>
      </c>
      <c r="AQ408" s="15">
        <v>1</v>
      </c>
      <c r="AR408" t="s">
        <v>1633</v>
      </c>
    </row>
    <row r="409" spans="1:44" x14ac:dyDescent="0.25">
      <c r="A409" s="19">
        <v>408</v>
      </c>
      <c r="B409" s="19" t="s">
        <v>327</v>
      </c>
      <c r="C409" s="20" t="s">
        <v>70</v>
      </c>
      <c r="D409" s="22">
        <f>VLOOKUP(AR:AR,球员!A:F,6,FALSE)</f>
        <v>2</v>
      </c>
      <c r="E409" s="16" t="s">
        <v>249</v>
      </c>
      <c r="F409" s="16" t="s">
        <v>51</v>
      </c>
      <c r="G409" s="16" t="s">
        <v>65</v>
      </c>
      <c r="H409" s="15">
        <v>182</v>
      </c>
      <c r="I409" s="15">
        <v>77</v>
      </c>
      <c r="J409" s="15">
        <v>28</v>
      </c>
      <c r="K409" s="16" t="s">
        <v>53</v>
      </c>
      <c r="L409" s="21">
        <v>81</v>
      </c>
      <c r="M409" s="21">
        <v>30</v>
      </c>
      <c r="N409" s="21">
        <v>89</v>
      </c>
      <c r="O409" s="15">
        <v>82</v>
      </c>
      <c r="P409" s="15">
        <v>87</v>
      </c>
      <c r="Q409" s="15">
        <v>83</v>
      </c>
      <c r="R409" s="15">
        <v>78</v>
      </c>
      <c r="S409" s="15">
        <v>79</v>
      </c>
      <c r="T409" s="15">
        <v>69</v>
      </c>
      <c r="U409" s="15">
        <v>84</v>
      </c>
      <c r="V409" s="15">
        <v>73</v>
      </c>
      <c r="W409" s="15">
        <v>72</v>
      </c>
      <c r="X409" s="15">
        <v>76</v>
      </c>
      <c r="Y409" s="15">
        <v>85</v>
      </c>
      <c r="Z409" s="15">
        <v>85</v>
      </c>
      <c r="AA409" s="15">
        <v>81</v>
      </c>
      <c r="AB409" s="15">
        <v>74</v>
      </c>
      <c r="AC409" s="15">
        <v>69</v>
      </c>
      <c r="AD409" s="15">
        <v>78</v>
      </c>
      <c r="AE409" s="15">
        <v>80</v>
      </c>
      <c r="AF409" s="15">
        <v>43</v>
      </c>
      <c r="AG409" s="15">
        <v>41</v>
      </c>
      <c r="AH409" s="15">
        <v>49</v>
      </c>
      <c r="AI409" s="15">
        <v>40</v>
      </c>
      <c r="AJ409" s="15">
        <v>40</v>
      </c>
      <c r="AK409" s="15">
        <v>40</v>
      </c>
      <c r="AL409" s="15">
        <v>40</v>
      </c>
      <c r="AM409" s="15">
        <v>40</v>
      </c>
      <c r="AN409" s="15">
        <v>1</v>
      </c>
      <c r="AO409" s="15">
        <v>1</v>
      </c>
      <c r="AP409" s="15">
        <v>5</v>
      </c>
      <c r="AQ409" s="15">
        <v>1</v>
      </c>
      <c r="AR409" t="s">
        <v>1634</v>
      </c>
    </row>
    <row r="410" spans="1:44" x14ac:dyDescent="0.25">
      <c r="A410" s="15">
        <v>409</v>
      </c>
      <c r="B410" s="15" t="s">
        <v>659</v>
      </c>
      <c r="C410" s="16" t="s">
        <v>85</v>
      </c>
      <c r="D410" s="22" t="e">
        <f>VLOOKUP(AR:AR,球员!A:F,6,FALSE)</f>
        <v>#N/A</v>
      </c>
      <c r="E410" s="16" t="s">
        <v>224</v>
      </c>
      <c r="F410" s="16" t="s">
        <v>225</v>
      </c>
      <c r="G410" s="16" t="s">
        <v>345</v>
      </c>
      <c r="H410" s="15">
        <v>173</v>
      </c>
      <c r="I410" s="15">
        <v>62</v>
      </c>
      <c r="J410" s="15">
        <v>26</v>
      </c>
      <c r="K410" s="16" t="s">
        <v>47</v>
      </c>
      <c r="L410" s="21">
        <v>81</v>
      </c>
      <c r="M410" s="21">
        <v>32</v>
      </c>
      <c r="N410" s="21">
        <v>89</v>
      </c>
      <c r="O410" s="15">
        <v>79</v>
      </c>
      <c r="P410" s="15">
        <v>82</v>
      </c>
      <c r="Q410" s="15">
        <v>82</v>
      </c>
      <c r="R410" s="15">
        <v>82</v>
      </c>
      <c r="S410" s="15">
        <v>77</v>
      </c>
      <c r="T410" s="15">
        <v>76</v>
      </c>
      <c r="U410" s="15">
        <v>75</v>
      </c>
      <c r="V410" s="15">
        <v>66</v>
      </c>
      <c r="W410" s="15">
        <v>73</v>
      </c>
      <c r="X410" s="15">
        <v>76</v>
      </c>
      <c r="Y410" s="15">
        <v>82</v>
      </c>
      <c r="Z410" s="15">
        <v>84</v>
      </c>
      <c r="AA410" s="15">
        <v>70</v>
      </c>
      <c r="AB410" s="15">
        <v>71</v>
      </c>
      <c r="AC410" s="15">
        <v>62</v>
      </c>
      <c r="AD410" s="15">
        <v>80</v>
      </c>
      <c r="AE410" s="15">
        <v>80</v>
      </c>
      <c r="AF410" s="15">
        <v>60</v>
      </c>
      <c r="AG410" s="15">
        <v>63</v>
      </c>
      <c r="AH410" s="15">
        <v>65</v>
      </c>
      <c r="AI410" s="15">
        <v>40</v>
      </c>
      <c r="AJ410" s="15">
        <v>40</v>
      </c>
      <c r="AK410" s="15">
        <v>40</v>
      </c>
      <c r="AL410" s="15">
        <v>40</v>
      </c>
      <c r="AM410" s="15">
        <v>40</v>
      </c>
      <c r="AN410" s="15">
        <v>3</v>
      </c>
      <c r="AO410" s="15">
        <v>3</v>
      </c>
      <c r="AP410" s="15">
        <v>8</v>
      </c>
      <c r="AQ410" s="15">
        <v>2</v>
      </c>
      <c r="AR410" t="s">
        <v>1635</v>
      </c>
    </row>
    <row r="411" spans="1:44" x14ac:dyDescent="0.25">
      <c r="A411" s="19">
        <v>410</v>
      </c>
      <c r="B411" s="19" t="s">
        <v>411</v>
      </c>
      <c r="C411" s="20" t="s">
        <v>70</v>
      </c>
      <c r="D411" s="22">
        <f>VLOOKUP(AR:AR,球员!A:F,6,FALSE)</f>
        <v>2</v>
      </c>
      <c r="E411" s="16" t="s">
        <v>412</v>
      </c>
      <c r="F411" s="16" t="s">
        <v>153</v>
      </c>
      <c r="G411" s="16" t="s">
        <v>413</v>
      </c>
      <c r="H411" s="15">
        <v>182</v>
      </c>
      <c r="I411" s="15">
        <v>74</v>
      </c>
      <c r="J411" s="15">
        <v>28</v>
      </c>
      <c r="K411" s="16" t="s">
        <v>47</v>
      </c>
      <c r="L411" s="21">
        <v>81</v>
      </c>
      <c r="M411" s="21">
        <v>30</v>
      </c>
      <c r="N411" s="21">
        <v>89</v>
      </c>
      <c r="O411" s="15">
        <v>84</v>
      </c>
      <c r="P411" s="15">
        <v>80</v>
      </c>
      <c r="Q411" s="15">
        <v>77</v>
      </c>
      <c r="R411" s="15">
        <v>77</v>
      </c>
      <c r="S411" s="15">
        <v>73</v>
      </c>
      <c r="T411" s="15">
        <v>72</v>
      </c>
      <c r="U411" s="15">
        <v>82</v>
      </c>
      <c r="V411" s="15">
        <v>79</v>
      </c>
      <c r="W411" s="15">
        <v>64</v>
      </c>
      <c r="X411" s="15">
        <v>75</v>
      </c>
      <c r="Y411" s="15">
        <v>87</v>
      </c>
      <c r="Z411" s="15">
        <v>86</v>
      </c>
      <c r="AA411" s="15">
        <v>82</v>
      </c>
      <c r="AB411" s="15">
        <v>76</v>
      </c>
      <c r="AC411" s="15">
        <v>76</v>
      </c>
      <c r="AD411" s="15">
        <v>70</v>
      </c>
      <c r="AE411" s="15">
        <v>76</v>
      </c>
      <c r="AF411" s="15">
        <v>50</v>
      </c>
      <c r="AG411" s="15">
        <v>47</v>
      </c>
      <c r="AH411" s="15">
        <v>69</v>
      </c>
      <c r="AI411" s="15">
        <v>40</v>
      </c>
      <c r="AJ411" s="15">
        <v>40</v>
      </c>
      <c r="AK411" s="15">
        <v>40</v>
      </c>
      <c r="AL411" s="15">
        <v>40</v>
      </c>
      <c r="AM411" s="15">
        <v>40</v>
      </c>
      <c r="AN411" s="15">
        <v>3</v>
      </c>
      <c r="AO411" s="15">
        <v>3</v>
      </c>
      <c r="AP411" s="15">
        <v>5</v>
      </c>
      <c r="AQ411" s="15">
        <v>3</v>
      </c>
      <c r="AR411" t="s">
        <v>1636</v>
      </c>
    </row>
    <row r="412" spans="1:44" x14ac:dyDescent="0.25">
      <c r="A412" s="19">
        <v>411</v>
      </c>
      <c r="B412" s="19" t="s">
        <v>417</v>
      </c>
      <c r="C412" s="20" t="s">
        <v>89</v>
      </c>
      <c r="D412" s="22">
        <f>VLOOKUP(AR:AR,球员!A:F,6,FALSE)</f>
        <v>2</v>
      </c>
      <c r="E412" s="16" t="s">
        <v>369</v>
      </c>
      <c r="F412" s="16" t="s">
        <v>51</v>
      </c>
      <c r="G412" s="16" t="s">
        <v>65</v>
      </c>
      <c r="H412" s="15">
        <v>184</v>
      </c>
      <c r="I412" s="15">
        <v>70</v>
      </c>
      <c r="J412" s="15">
        <v>28</v>
      </c>
      <c r="K412" s="16" t="s">
        <v>47</v>
      </c>
      <c r="L412" s="21">
        <v>81</v>
      </c>
      <c r="M412" s="21">
        <v>30</v>
      </c>
      <c r="N412" s="21">
        <v>88</v>
      </c>
      <c r="O412" s="15">
        <v>66</v>
      </c>
      <c r="P412" s="15">
        <v>81</v>
      </c>
      <c r="Q412" s="15">
        <v>68</v>
      </c>
      <c r="R412" s="15">
        <v>68</v>
      </c>
      <c r="S412" s="15">
        <v>82</v>
      </c>
      <c r="T412" s="15">
        <v>81</v>
      </c>
      <c r="U412" s="15">
        <v>64</v>
      </c>
      <c r="V412" s="15">
        <v>82</v>
      </c>
      <c r="W412" s="15">
        <v>58</v>
      </c>
      <c r="X412" s="15">
        <v>69</v>
      </c>
      <c r="Y412" s="15">
        <v>80</v>
      </c>
      <c r="Z412" s="15">
        <v>79</v>
      </c>
      <c r="AA412" s="15">
        <v>71</v>
      </c>
      <c r="AB412" s="15">
        <v>82</v>
      </c>
      <c r="AC412" s="15">
        <v>75</v>
      </c>
      <c r="AD412" s="15">
        <v>70</v>
      </c>
      <c r="AE412" s="15">
        <v>78</v>
      </c>
      <c r="AF412" s="15">
        <v>84</v>
      </c>
      <c r="AG412" s="15">
        <v>82</v>
      </c>
      <c r="AH412" s="15">
        <v>79</v>
      </c>
      <c r="AI412" s="15">
        <v>40</v>
      </c>
      <c r="AJ412" s="15">
        <v>40</v>
      </c>
      <c r="AK412" s="15">
        <v>40</v>
      </c>
      <c r="AL412" s="15">
        <v>40</v>
      </c>
      <c r="AM412" s="15">
        <v>40</v>
      </c>
      <c r="AN412" s="15">
        <v>2</v>
      </c>
      <c r="AO412" s="15">
        <v>3</v>
      </c>
      <c r="AP412" s="15">
        <v>6</v>
      </c>
      <c r="AQ412" s="15">
        <v>2</v>
      </c>
      <c r="AR412" t="s">
        <v>1637</v>
      </c>
    </row>
    <row r="413" spans="1:44" x14ac:dyDescent="0.25">
      <c r="A413" s="19">
        <v>412</v>
      </c>
      <c r="B413" s="19" t="s">
        <v>546</v>
      </c>
      <c r="C413" s="20" t="s">
        <v>122</v>
      </c>
      <c r="D413" s="22">
        <f>VLOOKUP(AR:AR,球员!A:F,6,FALSE)</f>
        <v>2</v>
      </c>
      <c r="E413" s="16" t="s">
        <v>224</v>
      </c>
      <c r="F413" s="16" t="s">
        <v>225</v>
      </c>
      <c r="G413" s="16" t="s">
        <v>46</v>
      </c>
      <c r="H413" s="15">
        <v>188</v>
      </c>
      <c r="I413" s="15">
        <v>83</v>
      </c>
      <c r="J413" s="15">
        <v>28</v>
      </c>
      <c r="K413" s="16" t="s">
        <v>47</v>
      </c>
      <c r="L413" s="21">
        <v>81</v>
      </c>
      <c r="M413" s="21">
        <v>30</v>
      </c>
      <c r="N413" s="21">
        <v>89</v>
      </c>
      <c r="O413" s="15">
        <v>66</v>
      </c>
      <c r="P413" s="15">
        <v>78</v>
      </c>
      <c r="Q413" s="15">
        <v>75</v>
      </c>
      <c r="R413" s="15">
        <v>70</v>
      </c>
      <c r="S413" s="15">
        <v>77</v>
      </c>
      <c r="T413" s="15">
        <v>76</v>
      </c>
      <c r="U413" s="15">
        <v>57</v>
      </c>
      <c r="V413" s="15">
        <v>80</v>
      </c>
      <c r="W413" s="15">
        <v>61</v>
      </c>
      <c r="X413" s="15">
        <v>63</v>
      </c>
      <c r="Y413" s="15">
        <v>77</v>
      </c>
      <c r="Z413" s="15">
        <v>73</v>
      </c>
      <c r="AA413" s="15">
        <v>82</v>
      </c>
      <c r="AB413" s="15">
        <v>78</v>
      </c>
      <c r="AC413" s="15">
        <v>87</v>
      </c>
      <c r="AD413" s="15">
        <v>79</v>
      </c>
      <c r="AE413" s="15">
        <v>85</v>
      </c>
      <c r="AF413" s="15">
        <v>83</v>
      </c>
      <c r="AG413" s="15">
        <v>84</v>
      </c>
      <c r="AH413" s="15">
        <v>83</v>
      </c>
      <c r="AI413" s="15">
        <v>40</v>
      </c>
      <c r="AJ413" s="15">
        <v>40</v>
      </c>
      <c r="AK413" s="15">
        <v>40</v>
      </c>
      <c r="AL413" s="15">
        <v>40</v>
      </c>
      <c r="AM413" s="15">
        <v>40</v>
      </c>
      <c r="AN413" s="15">
        <v>2</v>
      </c>
      <c r="AO413" s="15">
        <v>3</v>
      </c>
      <c r="AP413" s="15">
        <v>7</v>
      </c>
      <c r="AQ413" s="15">
        <v>3</v>
      </c>
      <c r="AR413" t="s">
        <v>1638</v>
      </c>
    </row>
    <row r="414" spans="1:44" x14ac:dyDescent="0.25">
      <c r="A414" s="19">
        <v>413</v>
      </c>
      <c r="B414" s="19" t="s">
        <v>330</v>
      </c>
      <c r="C414" s="20" t="s">
        <v>103</v>
      </c>
      <c r="D414" s="22">
        <f>VLOOKUP(AR:AR,球员!A:F,6,FALSE)</f>
        <v>2</v>
      </c>
      <c r="E414" s="16" t="s">
        <v>138</v>
      </c>
      <c r="F414" s="16" t="s">
        <v>45</v>
      </c>
      <c r="G414" s="16" t="s">
        <v>186</v>
      </c>
      <c r="H414" s="15">
        <v>188</v>
      </c>
      <c r="I414" s="15">
        <v>80</v>
      </c>
      <c r="J414" s="15">
        <v>28</v>
      </c>
      <c r="K414" s="16" t="s">
        <v>53</v>
      </c>
      <c r="L414" s="21">
        <v>81</v>
      </c>
      <c r="M414" s="21">
        <v>30</v>
      </c>
      <c r="N414" s="21">
        <v>89</v>
      </c>
      <c r="O414" s="15">
        <v>70</v>
      </c>
      <c r="P414" s="15">
        <v>80</v>
      </c>
      <c r="Q414" s="15">
        <v>76</v>
      </c>
      <c r="R414" s="15">
        <v>74</v>
      </c>
      <c r="S414" s="15">
        <v>75</v>
      </c>
      <c r="T414" s="15">
        <v>79</v>
      </c>
      <c r="U414" s="15">
        <v>62</v>
      </c>
      <c r="V414" s="15">
        <v>72</v>
      </c>
      <c r="W414" s="15">
        <v>71</v>
      </c>
      <c r="X414" s="15">
        <v>77</v>
      </c>
      <c r="Y414" s="15">
        <v>81</v>
      </c>
      <c r="Z414" s="15">
        <v>79</v>
      </c>
      <c r="AA414" s="15">
        <v>81</v>
      </c>
      <c r="AB414" s="15">
        <v>76</v>
      </c>
      <c r="AC414" s="15">
        <v>74</v>
      </c>
      <c r="AD414" s="15">
        <v>71</v>
      </c>
      <c r="AE414" s="15">
        <v>85</v>
      </c>
      <c r="AF414" s="15">
        <v>74</v>
      </c>
      <c r="AG414" s="15">
        <v>75</v>
      </c>
      <c r="AH414" s="15">
        <v>74</v>
      </c>
      <c r="AI414" s="15">
        <v>40</v>
      </c>
      <c r="AJ414" s="15">
        <v>40</v>
      </c>
      <c r="AK414" s="15">
        <v>40</v>
      </c>
      <c r="AL414" s="15">
        <v>40</v>
      </c>
      <c r="AM414" s="15">
        <v>40</v>
      </c>
      <c r="AN414" s="15">
        <v>2</v>
      </c>
      <c r="AO414" s="15">
        <v>2</v>
      </c>
      <c r="AP414" s="15">
        <v>5</v>
      </c>
      <c r="AQ414" s="15">
        <v>3</v>
      </c>
      <c r="AR414" t="s">
        <v>1639</v>
      </c>
    </row>
    <row r="415" spans="1:44" x14ac:dyDescent="0.25">
      <c r="A415" s="15">
        <v>414</v>
      </c>
      <c r="B415" s="15" t="s">
        <v>549</v>
      </c>
      <c r="C415" s="16" t="s">
        <v>103</v>
      </c>
      <c r="D415" s="22" t="e">
        <f>VLOOKUP(AR:AR,球员!A:F,6,FALSE)</f>
        <v>#N/A</v>
      </c>
      <c r="E415" s="16" t="s">
        <v>304</v>
      </c>
      <c r="F415" s="16" t="s">
        <v>45</v>
      </c>
      <c r="G415" s="16" t="s">
        <v>313</v>
      </c>
      <c r="H415" s="15">
        <v>180</v>
      </c>
      <c r="I415" s="15">
        <v>77</v>
      </c>
      <c r="J415" s="15">
        <v>27</v>
      </c>
      <c r="K415" s="16" t="s">
        <v>53</v>
      </c>
      <c r="L415" s="21">
        <v>81</v>
      </c>
      <c r="M415" s="21">
        <v>31</v>
      </c>
      <c r="N415" s="21">
        <v>88</v>
      </c>
      <c r="O415" s="15">
        <v>76</v>
      </c>
      <c r="P415" s="15">
        <v>77</v>
      </c>
      <c r="Q415" s="15">
        <v>74</v>
      </c>
      <c r="R415" s="15">
        <v>74</v>
      </c>
      <c r="S415" s="15">
        <v>77</v>
      </c>
      <c r="T415" s="15">
        <v>85</v>
      </c>
      <c r="U415" s="15">
        <v>64</v>
      </c>
      <c r="V415" s="15">
        <v>66</v>
      </c>
      <c r="W415" s="15">
        <v>83</v>
      </c>
      <c r="X415" s="15">
        <v>81</v>
      </c>
      <c r="Y415" s="15">
        <v>75</v>
      </c>
      <c r="Z415" s="15">
        <v>74</v>
      </c>
      <c r="AA415" s="15">
        <v>80</v>
      </c>
      <c r="AB415" s="15">
        <v>73</v>
      </c>
      <c r="AC415" s="15">
        <v>73</v>
      </c>
      <c r="AD415" s="15">
        <v>71</v>
      </c>
      <c r="AE415" s="15">
        <v>76</v>
      </c>
      <c r="AF415" s="15">
        <v>78</v>
      </c>
      <c r="AG415" s="15">
        <v>78</v>
      </c>
      <c r="AH415" s="15">
        <v>76</v>
      </c>
      <c r="AI415" s="15">
        <v>40</v>
      </c>
      <c r="AJ415" s="15">
        <v>40</v>
      </c>
      <c r="AK415" s="15">
        <v>40</v>
      </c>
      <c r="AL415" s="15">
        <v>40</v>
      </c>
      <c r="AM415" s="15">
        <v>40</v>
      </c>
      <c r="AN415" s="15">
        <v>1</v>
      </c>
      <c r="AO415" s="15">
        <v>2</v>
      </c>
      <c r="AP415" s="15">
        <v>5</v>
      </c>
      <c r="AQ415" s="15">
        <v>3</v>
      </c>
      <c r="AR415" t="s">
        <v>1640</v>
      </c>
    </row>
    <row r="416" spans="1:44" x14ac:dyDescent="0.25">
      <c r="A416" s="19">
        <v>415</v>
      </c>
      <c r="B416" s="19" t="s">
        <v>333</v>
      </c>
      <c r="C416" s="20" t="s">
        <v>62</v>
      </c>
      <c r="D416" s="22">
        <f>VLOOKUP(AR:AR,球员!A:F,6,FALSE)</f>
        <v>2</v>
      </c>
      <c r="E416" s="16" t="s">
        <v>184</v>
      </c>
      <c r="F416" s="16" t="s">
        <v>56</v>
      </c>
      <c r="G416" s="16" t="s">
        <v>334</v>
      </c>
      <c r="H416" s="15">
        <v>196</v>
      </c>
      <c r="I416" s="15">
        <v>86</v>
      </c>
      <c r="J416" s="15">
        <v>33</v>
      </c>
      <c r="K416" s="16" t="s">
        <v>47</v>
      </c>
      <c r="L416" s="21">
        <v>81</v>
      </c>
      <c r="M416" s="21">
        <v>27</v>
      </c>
      <c r="N416" s="21">
        <v>87</v>
      </c>
      <c r="O416" s="15">
        <v>47</v>
      </c>
      <c r="P416" s="15">
        <v>55</v>
      </c>
      <c r="Q416" s="15">
        <v>53</v>
      </c>
      <c r="R416" s="15">
        <v>46</v>
      </c>
      <c r="S416" s="15">
        <v>65</v>
      </c>
      <c r="T416" s="15">
        <v>61</v>
      </c>
      <c r="U416" s="15">
        <v>48</v>
      </c>
      <c r="V416" s="15">
        <v>70</v>
      </c>
      <c r="W416" s="15">
        <v>55</v>
      </c>
      <c r="X416" s="15">
        <v>52</v>
      </c>
      <c r="Y416" s="15">
        <v>68</v>
      </c>
      <c r="Z416" s="15">
        <v>69</v>
      </c>
      <c r="AA416" s="15">
        <v>80</v>
      </c>
      <c r="AB416" s="15">
        <v>79</v>
      </c>
      <c r="AC416" s="15">
        <v>85</v>
      </c>
      <c r="AD416" s="15">
        <v>65</v>
      </c>
      <c r="AE416" s="15">
        <v>68</v>
      </c>
      <c r="AF416" s="15">
        <v>68</v>
      </c>
      <c r="AG416" s="15">
        <v>53</v>
      </c>
      <c r="AH416" s="15">
        <v>46</v>
      </c>
      <c r="AI416" s="15">
        <v>87</v>
      </c>
      <c r="AJ416" s="15">
        <v>87</v>
      </c>
      <c r="AK416" s="15">
        <v>86</v>
      </c>
      <c r="AL416" s="15">
        <v>90</v>
      </c>
      <c r="AM416" s="15">
        <v>88</v>
      </c>
      <c r="AN416" s="15">
        <v>2</v>
      </c>
      <c r="AO416" s="15">
        <v>2</v>
      </c>
      <c r="AP416" s="15">
        <v>7</v>
      </c>
      <c r="AQ416" s="15">
        <v>2</v>
      </c>
      <c r="AR416" t="s">
        <v>1641</v>
      </c>
    </row>
    <row r="417" spans="1:44" x14ac:dyDescent="0.25">
      <c r="A417" s="15">
        <v>416</v>
      </c>
      <c r="B417" s="15" t="s">
        <v>745</v>
      </c>
      <c r="C417" s="16" t="s">
        <v>103</v>
      </c>
      <c r="D417" s="22" t="e">
        <f>VLOOKUP(AR:AR,球员!A:F,6,FALSE)</f>
        <v>#N/A</v>
      </c>
      <c r="E417" s="16" t="s">
        <v>397</v>
      </c>
      <c r="F417" s="16" t="s">
        <v>273</v>
      </c>
      <c r="G417" s="16" t="s">
        <v>57</v>
      </c>
      <c r="H417" s="15">
        <v>177</v>
      </c>
      <c r="I417" s="15">
        <v>78</v>
      </c>
      <c r="J417" s="15">
        <v>29</v>
      </c>
      <c r="K417" s="16" t="s">
        <v>53</v>
      </c>
      <c r="L417" s="21">
        <v>81</v>
      </c>
      <c r="M417" s="21">
        <v>30</v>
      </c>
      <c r="N417" s="21">
        <v>88</v>
      </c>
      <c r="O417" s="15">
        <v>72</v>
      </c>
      <c r="P417" s="15">
        <v>79</v>
      </c>
      <c r="Q417" s="15">
        <v>80</v>
      </c>
      <c r="R417" s="15">
        <v>76</v>
      </c>
      <c r="S417" s="15">
        <v>79</v>
      </c>
      <c r="T417" s="15">
        <v>76</v>
      </c>
      <c r="U417" s="15">
        <v>66</v>
      </c>
      <c r="V417" s="15">
        <v>61</v>
      </c>
      <c r="W417" s="15">
        <v>71</v>
      </c>
      <c r="X417" s="15">
        <v>81</v>
      </c>
      <c r="Y417" s="15">
        <v>85</v>
      </c>
      <c r="Z417" s="15">
        <v>84</v>
      </c>
      <c r="AA417" s="15">
        <v>79</v>
      </c>
      <c r="AB417" s="15">
        <v>65</v>
      </c>
      <c r="AC417" s="15">
        <v>75</v>
      </c>
      <c r="AD417" s="15">
        <v>79</v>
      </c>
      <c r="AE417" s="15">
        <v>87</v>
      </c>
      <c r="AF417" s="15">
        <v>67</v>
      </c>
      <c r="AG417" s="15">
        <v>72</v>
      </c>
      <c r="AH417" s="15">
        <v>71</v>
      </c>
      <c r="AI417" s="15">
        <v>40</v>
      </c>
      <c r="AJ417" s="15">
        <v>40</v>
      </c>
      <c r="AK417" s="15">
        <v>40</v>
      </c>
      <c r="AL417" s="15">
        <v>40</v>
      </c>
      <c r="AM417" s="15">
        <v>40</v>
      </c>
      <c r="AN417" s="15">
        <v>1</v>
      </c>
      <c r="AO417" s="15">
        <v>3</v>
      </c>
      <c r="AP417" s="15">
        <v>6</v>
      </c>
      <c r="AQ417" s="15">
        <v>3</v>
      </c>
      <c r="AR417" t="s">
        <v>1642</v>
      </c>
    </row>
    <row r="418" spans="1:44" x14ac:dyDescent="0.25">
      <c r="A418" s="19">
        <v>417</v>
      </c>
      <c r="B418" s="19" t="s">
        <v>430</v>
      </c>
      <c r="C418" s="20" t="s">
        <v>122</v>
      </c>
      <c r="D418" s="22">
        <f>VLOOKUP(AR:AR,球员!A:F,6,FALSE)</f>
        <v>2</v>
      </c>
      <c r="E418" s="16" t="s">
        <v>95</v>
      </c>
      <c r="F418" s="16" t="s">
        <v>64</v>
      </c>
      <c r="G418" s="16" t="s">
        <v>431</v>
      </c>
      <c r="H418" s="15">
        <v>188</v>
      </c>
      <c r="I418" s="15">
        <v>80</v>
      </c>
      <c r="J418" s="15">
        <v>28</v>
      </c>
      <c r="K418" s="16" t="s">
        <v>47</v>
      </c>
      <c r="L418" s="21">
        <v>81</v>
      </c>
      <c r="M418" s="21">
        <v>30</v>
      </c>
      <c r="N418" s="21">
        <v>87</v>
      </c>
      <c r="O418" s="15">
        <v>65</v>
      </c>
      <c r="P418" s="15">
        <v>76</v>
      </c>
      <c r="Q418" s="15">
        <v>70</v>
      </c>
      <c r="R418" s="15">
        <v>76</v>
      </c>
      <c r="S418" s="15">
        <v>77</v>
      </c>
      <c r="T418" s="15">
        <v>71</v>
      </c>
      <c r="U418" s="15">
        <v>65</v>
      </c>
      <c r="V418" s="15">
        <v>73</v>
      </c>
      <c r="W418" s="15">
        <v>62</v>
      </c>
      <c r="X418" s="15">
        <v>66</v>
      </c>
      <c r="Y418" s="15">
        <v>71</v>
      </c>
      <c r="Z418" s="15">
        <v>68</v>
      </c>
      <c r="AA418" s="15">
        <v>80</v>
      </c>
      <c r="AB418" s="15">
        <v>81</v>
      </c>
      <c r="AC418" s="15">
        <v>93</v>
      </c>
      <c r="AD418" s="15">
        <v>65</v>
      </c>
      <c r="AE418" s="15">
        <v>86</v>
      </c>
      <c r="AF418" s="15">
        <v>84</v>
      </c>
      <c r="AG418" s="15">
        <v>86</v>
      </c>
      <c r="AH418" s="15">
        <v>88</v>
      </c>
      <c r="AI418" s="15">
        <v>40</v>
      </c>
      <c r="AJ418" s="15">
        <v>40</v>
      </c>
      <c r="AK418" s="15">
        <v>40</v>
      </c>
      <c r="AL418" s="15">
        <v>40</v>
      </c>
      <c r="AM418" s="15">
        <v>40</v>
      </c>
      <c r="AN418" s="15">
        <v>2</v>
      </c>
      <c r="AO418" s="15">
        <v>2</v>
      </c>
      <c r="AP418" s="15">
        <v>5</v>
      </c>
      <c r="AQ418" s="15">
        <v>2</v>
      </c>
      <c r="AR418" t="s">
        <v>1643</v>
      </c>
    </row>
    <row r="419" spans="1:44" x14ac:dyDescent="0.25">
      <c r="A419" s="19">
        <v>418</v>
      </c>
      <c r="B419" s="19" t="s">
        <v>432</v>
      </c>
      <c r="C419" s="20" t="s">
        <v>89</v>
      </c>
      <c r="D419" s="22">
        <f>VLOOKUP(AR:AR,球员!A:F,6,FALSE)</f>
        <v>2</v>
      </c>
      <c r="E419" s="16" t="s">
        <v>107</v>
      </c>
      <c r="F419" s="16" t="s">
        <v>64</v>
      </c>
      <c r="G419" s="16" t="s">
        <v>68</v>
      </c>
      <c r="H419" s="15">
        <v>185</v>
      </c>
      <c r="I419" s="15">
        <v>83</v>
      </c>
      <c r="J419" s="15">
        <v>27</v>
      </c>
      <c r="K419" s="16" t="s">
        <v>47</v>
      </c>
      <c r="L419" s="21">
        <v>81</v>
      </c>
      <c r="M419" s="21">
        <v>31</v>
      </c>
      <c r="N419" s="21">
        <v>88</v>
      </c>
      <c r="O419" s="15">
        <v>60</v>
      </c>
      <c r="P419" s="15">
        <v>73</v>
      </c>
      <c r="Q419" s="15">
        <v>63</v>
      </c>
      <c r="R419" s="15">
        <v>66</v>
      </c>
      <c r="S419" s="15">
        <v>75</v>
      </c>
      <c r="T419" s="15">
        <v>69</v>
      </c>
      <c r="U419" s="15">
        <v>59</v>
      </c>
      <c r="V419" s="15">
        <v>85</v>
      </c>
      <c r="W419" s="15">
        <v>58</v>
      </c>
      <c r="X419" s="15">
        <v>65</v>
      </c>
      <c r="Y419" s="15">
        <v>72</v>
      </c>
      <c r="Z419" s="15">
        <v>69</v>
      </c>
      <c r="AA419" s="15">
        <v>74</v>
      </c>
      <c r="AB419" s="15">
        <v>88</v>
      </c>
      <c r="AC419" s="15">
        <v>82</v>
      </c>
      <c r="AD419" s="15">
        <v>72</v>
      </c>
      <c r="AE419" s="15">
        <v>79</v>
      </c>
      <c r="AF419" s="15">
        <v>79</v>
      </c>
      <c r="AG419" s="15">
        <v>85</v>
      </c>
      <c r="AH419" s="15">
        <v>88</v>
      </c>
      <c r="AI419" s="15">
        <v>40</v>
      </c>
      <c r="AJ419" s="15">
        <v>40</v>
      </c>
      <c r="AK419" s="15">
        <v>40</v>
      </c>
      <c r="AL419" s="15">
        <v>40</v>
      </c>
      <c r="AM419" s="15">
        <v>40</v>
      </c>
      <c r="AN419" s="15">
        <v>2</v>
      </c>
      <c r="AO419" s="15">
        <v>2</v>
      </c>
      <c r="AP419" s="15">
        <v>3</v>
      </c>
      <c r="AQ419" s="15">
        <v>2</v>
      </c>
      <c r="AR419" t="s">
        <v>1644</v>
      </c>
    </row>
    <row r="420" spans="1:44" x14ac:dyDescent="0.25">
      <c r="A420" s="15">
        <v>419</v>
      </c>
      <c r="B420" s="15" t="s">
        <v>433</v>
      </c>
      <c r="C420" s="16" t="s">
        <v>89</v>
      </c>
      <c r="D420" s="22" t="e">
        <f>VLOOKUP(AR:AR,球员!A:F,6,FALSE)</f>
        <v>#N/A</v>
      </c>
      <c r="E420" s="16" t="s">
        <v>272</v>
      </c>
      <c r="F420" s="16" t="s">
        <v>273</v>
      </c>
      <c r="G420" s="16" t="s">
        <v>205</v>
      </c>
      <c r="H420" s="15">
        <v>188</v>
      </c>
      <c r="I420" s="15">
        <v>83</v>
      </c>
      <c r="J420" s="15">
        <v>26</v>
      </c>
      <c r="K420" s="16" t="s">
        <v>53</v>
      </c>
      <c r="L420" s="21">
        <v>81</v>
      </c>
      <c r="M420" s="21">
        <v>32</v>
      </c>
      <c r="N420" s="21">
        <v>89</v>
      </c>
      <c r="O420" s="15">
        <v>60</v>
      </c>
      <c r="P420" s="15">
        <v>69</v>
      </c>
      <c r="Q420" s="15">
        <v>67</v>
      </c>
      <c r="R420" s="15">
        <v>72</v>
      </c>
      <c r="S420" s="15">
        <v>75</v>
      </c>
      <c r="T420" s="15">
        <v>75</v>
      </c>
      <c r="U420" s="15">
        <v>59</v>
      </c>
      <c r="V420" s="15">
        <v>82</v>
      </c>
      <c r="W420" s="15">
        <v>70</v>
      </c>
      <c r="X420" s="15">
        <v>69</v>
      </c>
      <c r="Y420" s="15">
        <v>79</v>
      </c>
      <c r="Z420" s="15">
        <v>77</v>
      </c>
      <c r="AA420" s="15">
        <v>78</v>
      </c>
      <c r="AB420" s="15">
        <v>83</v>
      </c>
      <c r="AC420" s="15">
        <v>84</v>
      </c>
      <c r="AD420" s="15">
        <v>68</v>
      </c>
      <c r="AE420" s="15">
        <v>80</v>
      </c>
      <c r="AF420" s="15">
        <v>81</v>
      </c>
      <c r="AG420" s="15">
        <v>84</v>
      </c>
      <c r="AH420" s="15">
        <v>80</v>
      </c>
      <c r="AI420" s="15">
        <v>40</v>
      </c>
      <c r="AJ420" s="15">
        <v>40</v>
      </c>
      <c r="AK420" s="15">
        <v>40</v>
      </c>
      <c r="AL420" s="15">
        <v>40</v>
      </c>
      <c r="AM420" s="15">
        <v>40</v>
      </c>
      <c r="AN420" s="15">
        <v>2</v>
      </c>
      <c r="AO420" s="15">
        <v>2</v>
      </c>
      <c r="AP420" s="15">
        <v>6</v>
      </c>
      <c r="AQ420" s="15">
        <v>1</v>
      </c>
      <c r="AR420" t="s">
        <v>1645</v>
      </c>
    </row>
    <row r="421" spans="1:44" x14ac:dyDescent="0.25">
      <c r="A421" s="15">
        <v>420</v>
      </c>
      <c r="B421" s="15" t="s">
        <v>726</v>
      </c>
      <c r="C421" s="16" t="s">
        <v>103</v>
      </c>
      <c r="D421" s="22" t="e">
        <f>VLOOKUP(AR:AR,球员!A:F,6,FALSE)</f>
        <v>#N/A</v>
      </c>
      <c r="E421" s="16" t="s">
        <v>55</v>
      </c>
      <c r="F421" s="16" t="s">
        <v>56</v>
      </c>
      <c r="G421" s="16" t="s">
        <v>65</v>
      </c>
      <c r="H421" s="15">
        <v>170</v>
      </c>
      <c r="I421" s="15">
        <v>67</v>
      </c>
      <c r="J421" s="15">
        <v>26</v>
      </c>
      <c r="K421" s="16" t="s">
        <v>53</v>
      </c>
      <c r="L421" s="21">
        <v>81</v>
      </c>
      <c r="M421" s="21">
        <v>32</v>
      </c>
      <c r="N421" s="21">
        <v>90</v>
      </c>
      <c r="O421" s="15">
        <v>74</v>
      </c>
      <c r="P421" s="15">
        <v>84</v>
      </c>
      <c r="Q421" s="15">
        <v>83</v>
      </c>
      <c r="R421" s="15">
        <v>82</v>
      </c>
      <c r="S421" s="15">
        <v>78</v>
      </c>
      <c r="T421" s="15">
        <v>81</v>
      </c>
      <c r="U421" s="15">
        <v>63</v>
      </c>
      <c r="V421" s="15">
        <v>59</v>
      </c>
      <c r="W421" s="15">
        <v>57</v>
      </c>
      <c r="X421" s="15">
        <v>76</v>
      </c>
      <c r="Y421" s="15">
        <v>81</v>
      </c>
      <c r="Z421" s="15">
        <v>86</v>
      </c>
      <c r="AA421" s="15">
        <v>69</v>
      </c>
      <c r="AB421" s="15">
        <v>72</v>
      </c>
      <c r="AC421" s="15">
        <v>64</v>
      </c>
      <c r="AD421" s="15">
        <v>87</v>
      </c>
      <c r="AE421" s="15">
        <v>80</v>
      </c>
      <c r="AF421" s="15">
        <v>72</v>
      </c>
      <c r="AG421" s="15">
        <v>74</v>
      </c>
      <c r="AH421" s="15">
        <v>68</v>
      </c>
      <c r="AI421" s="15">
        <v>40</v>
      </c>
      <c r="AJ421" s="15">
        <v>40</v>
      </c>
      <c r="AK421" s="15">
        <v>40</v>
      </c>
      <c r="AL421" s="15">
        <v>40</v>
      </c>
      <c r="AM421" s="15">
        <v>40</v>
      </c>
      <c r="AN421" s="15">
        <v>1</v>
      </c>
      <c r="AO421" s="15">
        <v>2</v>
      </c>
      <c r="AP421" s="15">
        <v>5</v>
      </c>
      <c r="AQ421" s="15">
        <v>2</v>
      </c>
      <c r="AR421" t="s">
        <v>1646</v>
      </c>
    </row>
    <row r="422" spans="1:44" x14ac:dyDescent="0.25">
      <c r="A422" s="19">
        <v>421</v>
      </c>
      <c r="B422" s="19" t="s">
        <v>555</v>
      </c>
      <c r="C422" s="20" t="s">
        <v>89</v>
      </c>
      <c r="D422" s="22">
        <f>VLOOKUP(AR:AR,球员!A:F,6,FALSE)</f>
        <v>2</v>
      </c>
      <c r="E422" s="16" t="s">
        <v>323</v>
      </c>
      <c r="F422" s="16" t="s">
        <v>324</v>
      </c>
      <c r="G422" s="16" t="s">
        <v>556</v>
      </c>
      <c r="H422" s="15">
        <v>196</v>
      </c>
      <c r="I422" s="15">
        <v>87</v>
      </c>
      <c r="J422" s="15">
        <v>27</v>
      </c>
      <c r="K422" s="16" t="s">
        <v>47</v>
      </c>
      <c r="L422" s="21">
        <v>81</v>
      </c>
      <c r="M422" s="21">
        <v>31</v>
      </c>
      <c r="N422" s="21">
        <v>89</v>
      </c>
      <c r="O422" s="15">
        <v>63</v>
      </c>
      <c r="P422" s="15">
        <v>70</v>
      </c>
      <c r="Q422" s="15">
        <v>66</v>
      </c>
      <c r="R422" s="15">
        <v>67</v>
      </c>
      <c r="S422" s="15">
        <v>73</v>
      </c>
      <c r="T422" s="15">
        <v>69</v>
      </c>
      <c r="U422" s="15">
        <v>66</v>
      </c>
      <c r="V422" s="15">
        <v>85</v>
      </c>
      <c r="W422" s="15">
        <v>55</v>
      </c>
      <c r="X422" s="15">
        <v>63</v>
      </c>
      <c r="Y422" s="15">
        <v>78</v>
      </c>
      <c r="Z422" s="15">
        <v>73</v>
      </c>
      <c r="AA422" s="15">
        <v>75</v>
      </c>
      <c r="AB422" s="15">
        <v>81</v>
      </c>
      <c r="AC422" s="15">
        <v>86</v>
      </c>
      <c r="AD422" s="15">
        <v>67</v>
      </c>
      <c r="AE422" s="15">
        <v>79</v>
      </c>
      <c r="AF422" s="15">
        <v>85</v>
      </c>
      <c r="AG422" s="15">
        <v>84</v>
      </c>
      <c r="AH422" s="15">
        <v>85</v>
      </c>
      <c r="AI422" s="15">
        <v>40</v>
      </c>
      <c r="AJ422" s="15">
        <v>40</v>
      </c>
      <c r="AK422" s="15">
        <v>40</v>
      </c>
      <c r="AL422" s="15">
        <v>40</v>
      </c>
      <c r="AM422" s="15">
        <v>40</v>
      </c>
      <c r="AN422" s="15">
        <v>4</v>
      </c>
      <c r="AO422" s="15">
        <v>3</v>
      </c>
      <c r="AP422" s="15">
        <v>6</v>
      </c>
      <c r="AQ422" s="15">
        <v>2</v>
      </c>
      <c r="AR422" t="s">
        <v>1647</v>
      </c>
    </row>
    <row r="423" spans="1:44" x14ac:dyDescent="0.25">
      <c r="A423" s="19">
        <v>422</v>
      </c>
      <c r="B423" s="19" t="s">
        <v>559</v>
      </c>
      <c r="C423" s="20" t="s">
        <v>89</v>
      </c>
      <c r="D423" s="22">
        <f>VLOOKUP(AR:AR,球员!A:F,6,FALSE)</f>
        <v>2</v>
      </c>
      <c r="E423" s="16" t="s">
        <v>497</v>
      </c>
      <c r="F423" s="16" t="s">
        <v>427</v>
      </c>
      <c r="G423" s="16" t="s">
        <v>57</v>
      </c>
      <c r="H423" s="15">
        <v>192</v>
      </c>
      <c r="I423" s="15">
        <v>88</v>
      </c>
      <c r="J423" s="15">
        <v>31</v>
      </c>
      <c r="K423" s="16" t="s">
        <v>47</v>
      </c>
      <c r="L423" s="21">
        <v>81</v>
      </c>
      <c r="M423" s="21">
        <v>29</v>
      </c>
      <c r="N423" s="21">
        <v>88</v>
      </c>
      <c r="O423" s="15">
        <v>60</v>
      </c>
      <c r="P423" s="15">
        <v>66</v>
      </c>
      <c r="Q423" s="15">
        <v>64</v>
      </c>
      <c r="R423" s="15">
        <v>58</v>
      </c>
      <c r="S423" s="15">
        <v>71</v>
      </c>
      <c r="T423" s="15">
        <v>69</v>
      </c>
      <c r="U423" s="15">
        <v>53</v>
      </c>
      <c r="V423" s="15">
        <v>90</v>
      </c>
      <c r="W423" s="15">
        <v>59</v>
      </c>
      <c r="X423" s="15">
        <v>59</v>
      </c>
      <c r="Y423" s="15">
        <v>81</v>
      </c>
      <c r="Z423" s="15">
        <v>75</v>
      </c>
      <c r="AA423" s="15">
        <v>76</v>
      </c>
      <c r="AB423" s="15">
        <v>83</v>
      </c>
      <c r="AC423" s="15">
        <v>88</v>
      </c>
      <c r="AD423" s="15">
        <v>63</v>
      </c>
      <c r="AE423" s="15">
        <v>71</v>
      </c>
      <c r="AF423" s="15">
        <v>88</v>
      </c>
      <c r="AG423" s="15">
        <v>87</v>
      </c>
      <c r="AH423" s="15">
        <v>74</v>
      </c>
      <c r="AI423" s="15">
        <v>40</v>
      </c>
      <c r="AJ423" s="15">
        <v>40</v>
      </c>
      <c r="AK423" s="15">
        <v>40</v>
      </c>
      <c r="AL423" s="15">
        <v>40</v>
      </c>
      <c r="AM423" s="15">
        <v>40</v>
      </c>
      <c r="AN423" s="15">
        <v>2</v>
      </c>
      <c r="AO423" s="15">
        <v>2</v>
      </c>
      <c r="AP423" s="15">
        <v>5</v>
      </c>
      <c r="AQ423" s="15">
        <v>1</v>
      </c>
      <c r="AR423" t="s">
        <v>1648</v>
      </c>
    </row>
    <row r="424" spans="1:44" x14ac:dyDescent="0.25">
      <c r="A424" s="19">
        <v>423</v>
      </c>
      <c r="B424" s="19" t="s">
        <v>561</v>
      </c>
      <c r="C424" s="20" t="s">
        <v>89</v>
      </c>
      <c r="D424" s="22">
        <f>VLOOKUP(AR:AR,球员!A:F,6,FALSE)</f>
        <v>2</v>
      </c>
      <c r="E424" s="16" t="s">
        <v>79</v>
      </c>
      <c r="F424" s="16" t="s">
        <v>51</v>
      </c>
      <c r="G424" s="16" t="s">
        <v>57</v>
      </c>
      <c r="H424" s="15">
        <v>191</v>
      </c>
      <c r="I424" s="15">
        <v>77</v>
      </c>
      <c r="J424" s="15">
        <v>30</v>
      </c>
      <c r="K424" s="16" t="s">
        <v>47</v>
      </c>
      <c r="L424" s="21">
        <v>81</v>
      </c>
      <c r="M424" s="21">
        <v>30</v>
      </c>
      <c r="N424" s="21">
        <v>88</v>
      </c>
      <c r="O424" s="15">
        <v>75</v>
      </c>
      <c r="P424" s="15">
        <v>70</v>
      </c>
      <c r="Q424" s="15">
        <v>67</v>
      </c>
      <c r="R424" s="15">
        <v>62</v>
      </c>
      <c r="S424" s="15">
        <v>72</v>
      </c>
      <c r="T424" s="15">
        <v>68</v>
      </c>
      <c r="U424" s="15">
        <v>63</v>
      </c>
      <c r="V424" s="15">
        <v>90</v>
      </c>
      <c r="W424" s="15">
        <v>63</v>
      </c>
      <c r="X424" s="15">
        <v>63</v>
      </c>
      <c r="Y424" s="15">
        <v>74</v>
      </c>
      <c r="Z424" s="15">
        <v>72</v>
      </c>
      <c r="AA424" s="15">
        <v>74</v>
      </c>
      <c r="AB424" s="15">
        <v>82</v>
      </c>
      <c r="AC424" s="15">
        <v>80</v>
      </c>
      <c r="AD424" s="15">
        <v>73</v>
      </c>
      <c r="AE424" s="15">
        <v>81</v>
      </c>
      <c r="AF424" s="15">
        <v>81</v>
      </c>
      <c r="AG424" s="15">
        <v>83</v>
      </c>
      <c r="AH424" s="15">
        <v>90</v>
      </c>
      <c r="AI424" s="15">
        <v>40</v>
      </c>
      <c r="AJ424" s="15">
        <v>40</v>
      </c>
      <c r="AK424" s="15">
        <v>40</v>
      </c>
      <c r="AL424" s="15">
        <v>40</v>
      </c>
      <c r="AM424" s="15">
        <v>40</v>
      </c>
      <c r="AN424" s="15">
        <v>2</v>
      </c>
      <c r="AO424" s="15">
        <v>2</v>
      </c>
      <c r="AP424" s="15">
        <v>7</v>
      </c>
      <c r="AQ424" s="15">
        <v>2</v>
      </c>
      <c r="AR424" t="s">
        <v>1649</v>
      </c>
    </row>
    <row r="425" spans="1:44" x14ac:dyDescent="0.25">
      <c r="A425" s="15">
        <v>424</v>
      </c>
      <c r="B425" s="15" t="s">
        <v>1650</v>
      </c>
      <c r="C425" s="16" t="s">
        <v>246</v>
      </c>
      <c r="D425" s="22" t="e">
        <f>VLOOKUP(AR:AR,球员!A:F,6,FALSE)</f>
        <v>#N/A</v>
      </c>
      <c r="E425" s="16" t="s">
        <v>67</v>
      </c>
      <c r="F425" s="16" t="s">
        <v>67</v>
      </c>
      <c r="G425" s="16" t="s">
        <v>205</v>
      </c>
      <c r="H425" s="15">
        <v>184</v>
      </c>
      <c r="I425" s="15">
        <v>82</v>
      </c>
      <c r="J425" s="15">
        <v>27</v>
      </c>
      <c r="K425" s="16" t="s">
        <v>53</v>
      </c>
      <c r="L425" s="21">
        <v>81</v>
      </c>
      <c r="M425" s="21">
        <v>31</v>
      </c>
      <c r="N425" s="21">
        <v>89</v>
      </c>
      <c r="O425" s="15">
        <v>72</v>
      </c>
      <c r="P425" s="15">
        <v>81</v>
      </c>
      <c r="Q425" s="15">
        <v>80</v>
      </c>
      <c r="R425" s="15">
        <v>78</v>
      </c>
      <c r="S425" s="15">
        <v>75</v>
      </c>
      <c r="T425" s="15">
        <v>77</v>
      </c>
      <c r="U425" s="15">
        <v>68</v>
      </c>
      <c r="V425" s="15">
        <v>65</v>
      </c>
      <c r="W425" s="15">
        <v>72</v>
      </c>
      <c r="X425" s="15">
        <v>75</v>
      </c>
      <c r="Y425" s="15">
        <v>87</v>
      </c>
      <c r="Z425" s="15">
        <v>88</v>
      </c>
      <c r="AA425" s="15">
        <v>81</v>
      </c>
      <c r="AB425" s="15">
        <v>71</v>
      </c>
      <c r="AC425" s="15">
        <v>75</v>
      </c>
      <c r="AD425" s="15">
        <v>77</v>
      </c>
      <c r="AE425" s="15">
        <v>85</v>
      </c>
      <c r="AF425" s="15">
        <v>64</v>
      </c>
      <c r="AG425" s="15">
        <v>68</v>
      </c>
      <c r="AH425" s="15">
        <v>70</v>
      </c>
      <c r="AI425" s="15">
        <v>40</v>
      </c>
      <c r="AJ425" s="15">
        <v>40</v>
      </c>
      <c r="AK425" s="15">
        <v>40</v>
      </c>
      <c r="AL425" s="15">
        <v>40</v>
      </c>
      <c r="AM425" s="15">
        <v>40</v>
      </c>
      <c r="AN425" s="15">
        <v>1</v>
      </c>
      <c r="AO425" s="15">
        <v>2</v>
      </c>
      <c r="AP425" s="15">
        <v>5</v>
      </c>
      <c r="AQ425" s="15">
        <v>2</v>
      </c>
      <c r="AR425" t="s">
        <v>1651</v>
      </c>
    </row>
    <row r="426" spans="1:44" x14ac:dyDescent="0.25">
      <c r="A426" s="19">
        <v>425</v>
      </c>
      <c r="B426" s="19" t="s">
        <v>566</v>
      </c>
      <c r="C426" s="20" t="s">
        <v>82</v>
      </c>
      <c r="D426" s="22">
        <f>VLOOKUP(AR:AR,球员!A:F,6,FALSE)</f>
        <v>2</v>
      </c>
      <c r="E426" s="16" t="s">
        <v>1894</v>
      </c>
      <c r="F426" s="16" t="s">
        <v>51</v>
      </c>
      <c r="G426" s="16" t="s">
        <v>57</v>
      </c>
      <c r="H426" s="15">
        <v>174</v>
      </c>
      <c r="I426" s="15">
        <v>71</v>
      </c>
      <c r="J426" s="15">
        <v>26</v>
      </c>
      <c r="K426" s="16" t="s">
        <v>53</v>
      </c>
      <c r="L426" s="21">
        <v>81</v>
      </c>
      <c r="M426" s="21">
        <v>32</v>
      </c>
      <c r="N426" s="21">
        <v>88</v>
      </c>
      <c r="O426" s="15">
        <v>80</v>
      </c>
      <c r="P426" s="15">
        <v>84</v>
      </c>
      <c r="Q426" s="15">
        <v>85</v>
      </c>
      <c r="R426" s="15">
        <v>81</v>
      </c>
      <c r="S426" s="15">
        <v>84</v>
      </c>
      <c r="T426" s="15">
        <v>76</v>
      </c>
      <c r="U426" s="15">
        <v>72</v>
      </c>
      <c r="V426" s="15">
        <v>65</v>
      </c>
      <c r="W426" s="15">
        <v>66</v>
      </c>
      <c r="X426" s="15">
        <v>72</v>
      </c>
      <c r="Y426" s="15">
        <v>74</v>
      </c>
      <c r="Z426" s="15">
        <v>75</v>
      </c>
      <c r="AA426" s="15">
        <v>76</v>
      </c>
      <c r="AB426" s="15">
        <v>72</v>
      </c>
      <c r="AC426" s="15">
        <v>68</v>
      </c>
      <c r="AD426" s="15">
        <v>80</v>
      </c>
      <c r="AE426" s="15">
        <v>73</v>
      </c>
      <c r="AF426" s="15">
        <v>66</v>
      </c>
      <c r="AG426" s="15">
        <v>71</v>
      </c>
      <c r="AH426" s="15">
        <v>74</v>
      </c>
      <c r="AI426" s="15">
        <v>40</v>
      </c>
      <c r="AJ426" s="15">
        <v>40</v>
      </c>
      <c r="AK426" s="15">
        <v>40</v>
      </c>
      <c r="AL426" s="15">
        <v>40</v>
      </c>
      <c r="AM426" s="15">
        <v>40</v>
      </c>
      <c r="AN426" s="15">
        <v>2</v>
      </c>
      <c r="AO426" s="15">
        <v>2</v>
      </c>
      <c r="AP426" s="15">
        <v>4</v>
      </c>
      <c r="AQ426" s="15">
        <v>1</v>
      </c>
      <c r="AR426" t="s">
        <v>1652</v>
      </c>
    </row>
    <row r="427" spans="1:44" x14ac:dyDescent="0.25">
      <c r="A427" s="19">
        <v>426</v>
      </c>
      <c r="B427" s="19" t="s">
        <v>451</v>
      </c>
      <c r="C427" s="20" t="s">
        <v>122</v>
      </c>
      <c r="D427" s="22">
        <f>VLOOKUP(AR:AR,球员!A:F,6,FALSE)</f>
        <v>2</v>
      </c>
      <c r="E427" s="16" t="s">
        <v>95</v>
      </c>
      <c r="F427" s="16" t="s">
        <v>64</v>
      </c>
      <c r="G427" s="16" t="s">
        <v>96</v>
      </c>
      <c r="H427" s="15">
        <v>188</v>
      </c>
      <c r="I427" s="15">
        <v>88</v>
      </c>
      <c r="J427" s="15">
        <v>25</v>
      </c>
      <c r="K427" s="16" t="s">
        <v>47</v>
      </c>
      <c r="L427" s="21">
        <v>81</v>
      </c>
      <c r="M427" s="21">
        <v>35</v>
      </c>
      <c r="N427" s="21">
        <v>90</v>
      </c>
      <c r="O427" s="15">
        <v>68</v>
      </c>
      <c r="P427" s="15">
        <v>77</v>
      </c>
      <c r="Q427" s="15">
        <v>69</v>
      </c>
      <c r="R427" s="15">
        <v>57</v>
      </c>
      <c r="S427" s="15">
        <v>81</v>
      </c>
      <c r="T427" s="15">
        <v>82</v>
      </c>
      <c r="U427" s="15">
        <v>66</v>
      </c>
      <c r="V427" s="15">
        <v>84</v>
      </c>
      <c r="W427" s="15">
        <v>78</v>
      </c>
      <c r="X427" s="15">
        <v>69</v>
      </c>
      <c r="Y427" s="15">
        <v>71</v>
      </c>
      <c r="Z427" s="15">
        <v>68</v>
      </c>
      <c r="AA427" s="15">
        <v>84</v>
      </c>
      <c r="AB427" s="15">
        <v>81</v>
      </c>
      <c r="AC427" s="15">
        <v>86</v>
      </c>
      <c r="AD427" s="15">
        <v>65</v>
      </c>
      <c r="AE427" s="15">
        <v>84</v>
      </c>
      <c r="AF427" s="15">
        <v>80</v>
      </c>
      <c r="AG427" s="15">
        <v>83</v>
      </c>
      <c r="AH427" s="15">
        <v>80</v>
      </c>
      <c r="AI427" s="15">
        <v>40</v>
      </c>
      <c r="AJ427" s="15">
        <v>40</v>
      </c>
      <c r="AK427" s="15">
        <v>40</v>
      </c>
      <c r="AL427" s="15">
        <v>40</v>
      </c>
      <c r="AM427" s="15">
        <v>40</v>
      </c>
      <c r="AN427" s="15">
        <v>2</v>
      </c>
      <c r="AO427" s="15">
        <v>2</v>
      </c>
      <c r="AP427" s="15">
        <v>5</v>
      </c>
      <c r="AQ427" s="15">
        <v>2</v>
      </c>
      <c r="AR427" t="s">
        <v>1653</v>
      </c>
    </row>
    <row r="428" spans="1:44" x14ac:dyDescent="0.25">
      <c r="A428" s="19">
        <v>427</v>
      </c>
      <c r="B428" s="19" t="s">
        <v>454</v>
      </c>
      <c r="C428" s="20" t="s">
        <v>70</v>
      </c>
      <c r="D428" s="22">
        <f>VLOOKUP(AR:AR,球员!A:F,6,FALSE)</f>
        <v>2</v>
      </c>
      <c r="E428" s="16" t="s">
        <v>215</v>
      </c>
      <c r="F428" s="16" t="s">
        <v>56</v>
      </c>
      <c r="G428" s="16" t="s">
        <v>52</v>
      </c>
      <c r="H428" s="15">
        <v>177</v>
      </c>
      <c r="I428" s="15">
        <v>80</v>
      </c>
      <c r="J428" s="15">
        <v>29</v>
      </c>
      <c r="K428" s="16" t="s">
        <v>47</v>
      </c>
      <c r="L428" s="21">
        <v>81</v>
      </c>
      <c r="M428" s="21">
        <v>30</v>
      </c>
      <c r="N428" s="21">
        <v>90</v>
      </c>
      <c r="O428" s="15">
        <v>85</v>
      </c>
      <c r="P428" s="15">
        <v>77</v>
      </c>
      <c r="Q428" s="15">
        <v>77</v>
      </c>
      <c r="R428" s="15">
        <v>76</v>
      </c>
      <c r="S428" s="15">
        <v>73</v>
      </c>
      <c r="T428" s="15">
        <v>67</v>
      </c>
      <c r="U428" s="15">
        <v>82</v>
      </c>
      <c r="V428" s="15">
        <v>78</v>
      </c>
      <c r="W428" s="15">
        <v>74</v>
      </c>
      <c r="X428" s="15">
        <v>80</v>
      </c>
      <c r="Y428" s="15">
        <v>80</v>
      </c>
      <c r="Z428" s="15">
        <v>82</v>
      </c>
      <c r="AA428" s="15">
        <v>86</v>
      </c>
      <c r="AB428" s="15">
        <v>78</v>
      </c>
      <c r="AC428" s="15">
        <v>76</v>
      </c>
      <c r="AD428" s="15">
        <v>79</v>
      </c>
      <c r="AE428" s="15">
        <v>77</v>
      </c>
      <c r="AF428" s="15">
        <v>45</v>
      </c>
      <c r="AG428" s="15">
        <v>46</v>
      </c>
      <c r="AH428" s="15">
        <v>74</v>
      </c>
      <c r="AI428" s="15">
        <v>40</v>
      </c>
      <c r="AJ428" s="15">
        <v>40</v>
      </c>
      <c r="AK428" s="15">
        <v>40</v>
      </c>
      <c r="AL428" s="15">
        <v>40</v>
      </c>
      <c r="AM428" s="15">
        <v>40</v>
      </c>
      <c r="AN428" s="15">
        <v>3</v>
      </c>
      <c r="AO428" s="15">
        <v>4</v>
      </c>
      <c r="AP428" s="15">
        <v>6</v>
      </c>
      <c r="AQ428" s="15">
        <v>1</v>
      </c>
      <c r="AR428" t="s">
        <v>1654</v>
      </c>
    </row>
    <row r="429" spans="1:44" x14ac:dyDescent="0.25">
      <c r="A429" s="19">
        <v>428</v>
      </c>
      <c r="B429" s="19" t="s">
        <v>568</v>
      </c>
      <c r="C429" s="20" t="s">
        <v>82</v>
      </c>
      <c r="D429" s="22">
        <f>VLOOKUP(AR:AR,球员!A:F,6,FALSE)</f>
        <v>3</v>
      </c>
      <c r="E429" s="16" t="s">
        <v>374</v>
      </c>
      <c r="F429" s="16" t="s">
        <v>278</v>
      </c>
      <c r="G429" s="16" t="s">
        <v>71</v>
      </c>
      <c r="H429" s="15">
        <v>188</v>
      </c>
      <c r="I429" s="15">
        <v>76</v>
      </c>
      <c r="J429" s="15">
        <v>24</v>
      </c>
      <c r="K429" s="16" t="s">
        <v>53</v>
      </c>
      <c r="L429" s="21">
        <v>81</v>
      </c>
      <c r="M429" s="21">
        <v>36</v>
      </c>
      <c r="N429" s="21">
        <v>90</v>
      </c>
      <c r="O429" s="15">
        <v>78</v>
      </c>
      <c r="P429" s="15">
        <v>84</v>
      </c>
      <c r="Q429" s="15">
        <v>83</v>
      </c>
      <c r="R429" s="15">
        <v>85</v>
      </c>
      <c r="S429" s="15">
        <v>75</v>
      </c>
      <c r="T429" s="15">
        <v>77</v>
      </c>
      <c r="U429" s="15">
        <v>79</v>
      </c>
      <c r="V429" s="15">
        <v>78</v>
      </c>
      <c r="W429" s="15">
        <v>82</v>
      </c>
      <c r="X429" s="15">
        <v>85</v>
      </c>
      <c r="Y429" s="15">
        <v>79</v>
      </c>
      <c r="Z429" s="15">
        <v>82</v>
      </c>
      <c r="AA429" s="15">
        <v>85</v>
      </c>
      <c r="AB429" s="15">
        <v>70</v>
      </c>
      <c r="AC429" s="15">
        <v>76</v>
      </c>
      <c r="AD429" s="15">
        <v>75</v>
      </c>
      <c r="AE429" s="15">
        <v>75</v>
      </c>
      <c r="AF429" s="15">
        <v>42</v>
      </c>
      <c r="AG429" s="15">
        <v>50</v>
      </c>
      <c r="AH429" s="15">
        <v>74</v>
      </c>
      <c r="AI429" s="15">
        <v>40</v>
      </c>
      <c r="AJ429" s="15">
        <v>40</v>
      </c>
      <c r="AK429" s="15">
        <v>40</v>
      </c>
      <c r="AL429" s="15">
        <v>40</v>
      </c>
      <c r="AM429" s="15">
        <v>40</v>
      </c>
      <c r="AN429" s="15">
        <v>3</v>
      </c>
      <c r="AO429" s="15">
        <v>3</v>
      </c>
      <c r="AP429" s="15">
        <v>6</v>
      </c>
      <c r="AQ429" s="15">
        <v>3</v>
      </c>
      <c r="AR429" t="s">
        <v>1655</v>
      </c>
    </row>
    <row r="430" spans="1:44" x14ac:dyDescent="0.25">
      <c r="A430" s="19">
        <v>429</v>
      </c>
      <c r="B430" s="19" t="s">
        <v>569</v>
      </c>
      <c r="C430" s="20" t="s">
        <v>2049</v>
      </c>
      <c r="D430" s="22">
        <f>VLOOKUP(AR:AR,球员!A:F,6,FALSE)</f>
        <v>2</v>
      </c>
      <c r="E430" s="16" t="s">
        <v>160</v>
      </c>
      <c r="F430" s="16" t="s">
        <v>45</v>
      </c>
      <c r="G430" s="16" t="s">
        <v>80</v>
      </c>
      <c r="H430" s="15">
        <v>177</v>
      </c>
      <c r="I430" s="15">
        <v>67</v>
      </c>
      <c r="J430" s="15">
        <v>26</v>
      </c>
      <c r="K430" s="16" t="s">
        <v>47</v>
      </c>
      <c r="L430" s="21">
        <v>81</v>
      </c>
      <c r="M430" s="21">
        <v>32</v>
      </c>
      <c r="N430" s="21">
        <v>89</v>
      </c>
      <c r="O430" s="15">
        <v>69</v>
      </c>
      <c r="P430" s="15">
        <v>79</v>
      </c>
      <c r="Q430" s="15">
        <v>78</v>
      </c>
      <c r="R430" s="15">
        <v>79</v>
      </c>
      <c r="S430" s="15">
        <v>83</v>
      </c>
      <c r="T430" s="15">
        <v>82</v>
      </c>
      <c r="U430" s="15">
        <v>70</v>
      </c>
      <c r="V430" s="15">
        <v>63</v>
      </c>
      <c r="W430" s="15">
        <v>81</v>
      </c>
      <c r="X430" s="15">
        <v>82</v>
      </c>
      <c r="Y430" s="15">
        <v>76</v>
      </c>
      <c r="Z430" s="15">
        <v>77</v>
      </c>
      <c r="AA430" s="15">
        <v>83</v>
      </c>
      <c r="AB430" s="15">
        <v>72</v>
      </c>
      <c r="AC430" s="15">
        <v>74</v>
      </c>
      <c r="AD430" s="15">
        <v>77</v>
      </c>
      <c r="AE430" s="15">
        <v>83</v>
      </c>
      <c r="AF430" s="15">
        <v>72</v>
      </c>
      <c r="AG430" s="15">
        <v>74</v>
      </c>
      <c r="AH430" s="15">
        <v>76</v>
      </c>
      <c r="AI430" s="15">
        <v>40</v>
      </c>
      <c r="AJ430" s="15">
        <v>40</v>
      </c>
      <c r="AK430" s="15">
        <v>40</v>
      </c>
      <c r="AL430" s="15">
        <v>40</v>
      </c>
      <c r="AM430" s="15">
        <v>40</v>
      </c>
      <c r="AN430" s="15">
        <v>2</v>
      </c>
      <c r="AO430" s="15">
        <v>3</v>
      </c>
      <c r="AP430" s="15">
        <v>5</v>
      </c>
      <c r="AQ430" s="15">
        <v>3</v>
      </c>
      <c r="AR430" t="s">
        <v>2106</v>
      </c>
    </row>
    <row r="431" spans="1:44" x14ac:dyDescent="0.25">
      <c r="A431" s="19">
        <v>430</v>
      </c>
      <c r="B431" s="19" t="s">
        <v>570</v>
      </c>
      <c r="C431" s="20" t="s">
        <v>70</v>
      </c>
      <c r="D431" s="22">
        <f>VLOOKUP(AR:AR,球员!A:F,6,FALSE)</f>
        <v>2</v>
      </c>
      <c r="E431" s="16" t="s">
        <v>394</v>
      </c>
      <c r="F431" s="16" t="s">
        <v>51</v>
      </c>
      <c r="G431" s="16" t="s">
        <v>65</v>
      </c>
      <c r="H431" s="15">
        <v>180</v>
      </c>
      <c r="I431" s="15">
        <v>77</v>
      </c>
      <c r="J431" s="15">
        <v>27</v>
      </c>
      <c r="K431" s="16" t="s">
        <v>53</v>
      </c>
      <c r="L431" s="21">
        <v>81</v>
      </c>
      <c r="M431" s="21">
        <v>31</v>
      </c>
      <c r="N431" s="21">
        <v>89</v>
      </c>
      <c r="O431" s="15">
        <v>85</v>
      </c>
      <c r="P431" s="15">
        <v>78</v>
      </c>
      <c r="Q431" s="15">
        <v>78</v>
      </c>
      <c r="R431" s="15">
        <v>75</v>
      </c>
      <c r="S431" s="15">
        <v>77</v>
      </c>
      <c r="T431" s="15">
        <v>70</v>
      </c>
      <c r="U431" s="15">
        <v>84</v>
      </c>
      <c r="V431" s="15">
        <v>79</v>
      </c>
      <c r="W431" s="15">
        <v>66</v>
      </c>
      <c r="X431" s="15">
        <v>71</v>
      </c>
      <c r="Y431" s="15">
        <v>77</v>
      </c>
      <c r="Z431" s="15">
        <v>82</v>
      </c>
      <c r="AA431" s="15">
        <v>76</v>
      </c>
      <c r="AB431" s="15">
        <v>82</v>
      </c>
      <c r="AC431" s="15">
        <v>71</v>
      </c>
      <c r="AD431" s="15">
        <v>77</v>
      </c>
      <c r="AE431" s="15">
        <v>81</v>
      </c>
      <c r="AF431" s="15">
        <v>57</v>
      </c>
      <c r="AG431" s="15">
        <v>51</v>
      </c>
      <c r="AH431" s="15">
        <v>58</v>
      </c>
      <c r="AI431" s="15">
        <v>40</v>
      </c>
      <c r="AJ431" s="15">
        <v>40</v>
      </c>
      <c r="AK431" s="15">
        <v>40</v>
      </c>
      <c r="AL431" s="15">
        <v>40</v>
      </c>
      <c r="AM431" s="15">
        <v>40</v>
      </c>
      <c r="AN431" s="15">
        <v>3</v>
      </c>
      <c r="AO431" s="15">
        <v>3</v>
      </c>
      <c r="AP431" s="15">
        <v>5</v>
      </c>
      <c r="AQ431" s="15">
        <v>2</v>
      </c>
      <c r="AR431" t="s">
        <v>1656</v>
      </c>
    </row>
    <row r="432" spans="1:44" x14ac:dyDescent="0.25">
      <c r="A432" s="19">
        <v>431</v>
      </c>
      <c r="B432" s="19" t="s">
        <v>342</v>
      </c>
      <c r="C432" s="20" t="s">
        <v>2049</v>
      </c>
      <c r="D432" s="22">
        <f>VLOOKUP(AR:AR,球员!A:F,6,FALSE)</f>
        <v>2</v>
      </c>
      <c r="E432" s="16" t="s">
        <v>63</v>
      </c>
      <c r="F432" s="16" t="s">
        <v>64</v>
      </c>
      <c r="G432" s="16" t="s">
        <v>57</v>
      </c>
      <c r="H432" s="15">
        <v>169</v>
      </c>
      <c r="I432" s="15">
        <v>64</v>
      </c>
      <c r="J432" s="15">
        <v>26</v>
      </c>
      <c r="K432" s="16" t="s">
        <v>53</v>
      </c>
      <c r="L432" s="21">
        <v>81</v>
      </c>
      <c r="M432" s="21">
        <v>32</v>
      </c>
      <c r="N432" s="21">
        <v>89</v>
      </c>
      <c r="O432" s="15">
        <v>71</v>
      </c>
      <c r="P432" s="15">
        <v>81</v>
      </c>
      <c r="Q432" s="15">
        <v>80</v>
      </c>
      <c r="R432" s="15">
        <v>83</v>
      </c>
      <c r="S432" s="15">
        <v>83</v>
      </c>
      <c r="T432" s="15">
        <v>76</v>
      </c>
      <c r="U432" s="15">
        <v>73</v>
      </c>
      <c r="V432" s="15">
        <v>60</v>
      </c>
      <c r="W432" s="15">
        <v>77</v>
      </c>
      <c r="X432" s="15">
        <v>71</v>
      </c>
      <c r="Y432" s="15">
        <v>82</v>
      </c>
      <c r="Z432" s="15">
        <v>78</v>
      </c>
      <c r="AA432" s="15">
        <v>75</v>
      </c>
      <c r="AB432" s="15">
        <v>75</v>
      </c>
      <c r="AC432" s="15">
        <v>65</v>
      </c>
      <c r="AD432" s="15">
        <v>81</v>
      </c>
      <c r="AE432" s="15">
        <v>83</v>
      </c>
      <c r="AF432" s="15">
        <v>80</v>
      </c>
      <c r="AG432" s="15">
        <v>78</v>
      </c>
      <c r="AH432" s="15">
        <v>73</v>
      </c>
      <c r="AI432" s="15">
        <v>40</v>
      </c>
      <c r="AJ432" s="15">
        <v>40</v>
      </c>
      <c r="AK432" s="15">
        <v>40</v>
      </c>
      <c r="AL432" s="15">
        <v>40</v>
      </c>
      <c r="AM432" s="15">
        <v>40</v>
      </c>
      <c r="AN432" s="15">
        <v>3</v>
      </c>
      <c r="AO432" s="15">
        <v>3</v>
      </c>
      <c r="AP432" s="15">
        <v>5</v>
      </c>
      <c r="AQ432" s="15">
        <v>3</v>
      </c>
      <c r="AR432" t="s">
        <v>2107</v>
      </c>
    </row>
    <row r="433" spans="1:44" x14ac:dyDescent="0.25">
      <c r="A433" s="19">
        <v>432</v>
      </c>
      <c r="B433" s="19" t="s">
        <v>573</v>
      </c>
      <c r="C433" s="20" t="s">
        <v>43</v>
      </c>
      <c r="D433" s="22">
        <f>VLOOKUP(AR:AR,球员!A:F,6,FALSE)</f>
        <v>2</v>
      </c>
      <c r="E433" s="16" t="s">
        <v>574</v>
      </c>
      <c r="F433" s="16" t="s">
        <v>51</v>
      </c>
      <c r="G433" s="16" t="s">
        <v>65</v>
      </c>
      <c r="H433" s="15">
        <v>180</v>
      </c>
      <c r="I433" s="15">
        <v>70</v>
      </c>
      <c r="J433" s="15">
        <v>32</v>
      </c>
      <c r="K433" s="16" t="s">
        <v>47</v>
      </c>
      <c r="L433" s="21">
        <v>81</v>
      </c>
      <c r="M433" s="21">
        <v>28</v>
      </c>
      <c r="N433" s="21">
        <v>88</v>
      </c>
      <c r="O433" s="15">
        <v>85</v>
      </c>
      <c r="P433" s="15">
        <v>83</v>
      </c>
      <c r="Q433" s="15">
        <v>85</v>
      </c>
      <c r="R433" s="15">
        <v>79</v>
      </c>
      <c r="S433" s="15">
        <v>76</v>
      </c>
      <c r="T433" s="15">
        <v>74</v>
      </c>
      <c r="U433" s="15">
        <v>82</v>
      </c>
      <c r="V433" s="15">
        <v>62</v>
      </c>
      <c r="W433" s="15">
        <v>77</v>
      </c>
      <c r="X433" s="15">
        <v>69</v>
      </c>
      <c r="Y433" s="15">
        <v>85</v>
      </c>
      <c r="Z433" s="15">
        <v>83</v>
      </c>
      <c r="AA433" s="15">
        <v>77</v>
      </c>
      <c r="AB433" s="15">
        <v>63</v>
      </c>
      <c r="AC433" s="15">
        <v>65</v>
      </c>
      <c r="AD433" s="15">
        <v>72</v>
      </c>
      <c r="AE433" s="15">
        <v>80</v>
      </c>
      <c r="AF433" s="15">
        <v>61</v>
      </c>
      <c r="AG433" s="15">
        <v>53</v>
      </c>
      <c r="AH433" s="15">
        <v>49</v>
      </c>
      <c r="AI433" s="15">
        <v>40</v>
      </c>
      <c r="AJ433" s="15">
        <v>40</v>
      </c>
      <c r="AK433" s="15">
        <v>40</v>
      </c>
      <c r="AL433" s="15">
        <v>40</v>
      </c>
      <c r="AM433" s="15">
        <v>40</v>
      </c>
      <c r="AN433" s="15">
        <v>3</v>
      </c>
      <c r="AO433" s="15">
        <v>3</v>
      </c>
      <c r="AP433" s="15">
        <v>6</v>
      </c>
      <c r="AQ433" s="15">
        <v>2</v>
      </c>
      <c r="AR433" t="s">
        <v>1658</v>
      </c>
    </row>
    <row r="434" spans="1:44" x14ac:dyDescent="0.25">
      <c r="A434" s="19">
        <v>433</v>
      </c>
      <c r="B434" s="19" t="s">
        <v>343</v>
      </c>
      <c r="C434" s="20" t="s">
        <v>43</v>
      </c>
      <c r="D434" s="22">
        <f>VLOOKUP(AR:AR,球员!A:F,6,FALSE)</f>
        <v>2</v>
      </c>
      <c r="E434" s="16" t="s">
        <v>79</v>
      </c>
      <c r="F434" s="16" t="s">
        <v>51</v>
      </c>
      <c r="G434" s="16" t="s">
        <v>65</v>
      </c>
      <c r="H434" s="15">
        <v>185</v>
      </c>
      <c r="I434" s="15">
        <v>79</v>
      </c>
      <c r="J434" s="15">
        <v>30</v>
      </c>
      <c r="K434" s="16" t="s">
        <v>47</v>
      </c>
      <c r="L434" s="21">
        <v>81</v>
      </c>
      <c r="M434" s="21">
        <v>30</v>
      </c>
      <c r="N434" s="21">
        <v>89</v>
      </c>
      <c r="O434" s="15">
        <v>82</v>
      </c>
      <c r="P434" s="15">
        <v>84</v>
      </c>
      <c r="Q434" s="15">
        <v>82</v>
      </c>
      <c r="R434" s="15">
        <v>80</v>
      </c>
      <c r="S434" s="15">
        <v>83</v>
      </c>
      <c r="T434" s="15">
        <v>73</v>
      </c>
      <c r="U434" s="15">
        <v>72</v>
      </c>
      <c r="V434" s="15">
        <v>68</v>
      </c>
      <c r="W434" s="15">
        <v>56</v>
      </c>
      <c r="X434" s="15">
        <v>75</v>
      </c>
      <c r="Y434" s="15">
        <v>81</v>
      </c>
      <c r="Z434" s="15">
        <v>84</v>
      </c>
      <c r="AA434" s="15">
        <v>70</v>
      </c>
      <c r="AB434" s="15">
        <v>60</v>
      </c>
      <c r="AC434" s="15">
        <v>89</v>
      </c>
      <c r="AD434" s="15">
        <v>73</v>
      </c>
      <c r="AE434" s="15">
        <v>87</v>
      </c>
      <c r="AF434" s="15">
        <v>69</v>
      </c>
      <c r="AG434" s="15">
        <v>60</v>
      </c>
      <c r="AH434" s="15">
        <v>64</v>
      </c>
      <c r="AI434" s="15">
        <v>40</v>
      </c>
      <c r="AJ434" s="15">
        <v>40</v>
      </c>
      <c r="AK434" s="15">
        <v>40</v>
      </c>
      <c r="AL434" s="15">
        <v>40</v>
      </c>
      <c r="AM434" s="15">
        <v>40</v>
      </c>
      <c r="AN434" s="15">
        <v>1</v>
      </c>
      <c r="AO434" s="15">
        <v>3</v>
      </c>
      <c r="AP434" s="15">
        <v>4</v>
      </c>
      <c r="AQ434" s="15">
        <v>1</v>
      </c>
      <c r="AR434" t="s">
        <v>1659</v>
      </c>
    </row>
    <row r="435" spans="1:44" x14ac:dyDescent="0.25">
      <c r="A435" s="15">
        <v>434</v>
      </c>
      <c r="B435" s="15" t="s">
        <v>728</v>
      </c>
      <c r="C435" s="16" t="s">
        <v>89</v>
      </c>
      <c r="D435" s="22" t="e">
        <f>VLOOKUP(AR:AR,球员!A:F,6,FALSE)</f>
        <v>#N/A</v>
      </c>
      <c r="E435" s="16" t="s">
        <v>565</v>
      </c>
      <c r="F435" s="16" t="s">
        <v>64</v>
      </c>
      <c r="G435" s="16" t="s">
        <v>135</v>
      </c>
      <c r="H435" s="15">
        <v>180</v>
      </c>
      <c r="I435" s="15">
        <v>75</v>
      </c>
      <c r="J435" s="15">
        <v>24</v>
      </c>
      <c r="K435" s="16" t="s">
        <v>53</v>
      </c>
      <c r="L435" s="21">
        <v>81</v>
      </c>
      <c r="M435" s="21">
        <v>36</v>
      </c>
      <c r="N435" s="21">
        <v>89</v>
      </c>
      <c r="O435" s="15">
        <v>65</v>
      </c>
      <c r="P435" s="15">
        <v>79</v>
      </c>
      <c r="Q435" s="15">
        <v>72</v>
      </c>
      <c r="R435" s="15">
        <v>75</v>
      </c>
      <c r="S435" s="15">
        <v>75</v>
      </c>
      <c r="T435" s="15">
        <v>75</v>
      </c>
      <c r="U435" s="15">
        <v>58</v>
      </c>
      <c r="V435" s="15">
        <v>75</v>
      </c>
      <c r="W435" s="15">
        <v>60</v>
      </c>
      <c r="X435" s="15">
        <v>62</v>
      </c>
      <c r="Y435" s="15">
        <v>81</v>
      </c>
      <c r="Z435" s="15">
        <v>78</v>
      </c>
      <c r="AA435" s="15">
        <v>76</v>
      </c>
      <c r="AB435" s="15">
        <v>88</v>
      </c>
      <c r="AC435" s="15">
        <v>82</v>
      </c>
      <c r="AD435" s="15">
        <v>77</v>
      </c>
      <c r="AE435" s="15">
        <v>78</v>
      </c>
      <c r="AF435" s="15">
        <v>83</v>
      </c>
      <c r="AG435" s="15">
        <v>83</v>
      </c>
      <c r="AH435" s="15">
        <v>82</v>
      </c>
      <c r="AI435" s="15">
        <v>40</v>
      </c>
      <c r="AJ435" s="15">
        <v>40</v>
      </c>
      <c r="AK435" s="15">
        <v>40</v>
      </c>
      <c r="AL435" s="15">
        <v>40</v>
      </c>
      <c r="AM435" s="15">
        <v>40</v>
      </c>
      <c r="AN435" s="15">
        <v>2</v>
      </c>
      <c r="AO435" s="15">
        <v>2</v>
      </c>
      <c r="AP435" s="15">
        <v>6</v>
      </c>
      <c r="AQ435" s="15">
        <v>2</v>
      </c>
      <c r="AR435" t="s">
        <v>1660</v>
      </c>
    </row>
    <row r="436" spans="1:44" x14ac:dyDescent="0.25">
      <c r="A436" s="19">
        <v>435</v>
      </c>
      <c r="B436" s="19" t="s">
        <v>576</v>
      </c>
      <c r="C436" s="20" t="s">
        <v>70</v>
      </c>
      <c r="D436" s="22">
        <f>VLOOKUP(AR:AR,球员!A:F,6,FALSE)</f>
        <v>2</v>
      </c>
      <c r="E436" s="16" t="s">
        <v>67</v>
      </c>
      <c r="F436" s="16" t="s">
        <v>67</v>
      </c>
      <c r="G436" s="16" t="s">
        <v>577</v>
      </c>
      <c r="H436" s="15">
        <v>172</v>
      </c>
      <c r="I436" s="15">
        <v>70</v>
      </c>
      <c r="J436" s="15">
        <v>26</v>
      </c>
      <c r="K436" s="16" t="s">
        <v>47</v>
      </c>
      <c r="L436" s="21">
        <v>81</v>
      </c>
      <c r="M436" s="21">
        <v>32</v>
      </c>
      <c r="N436" s="21">
        <v>90</v>
      </c>
      <c r="O436" s="15">
        <v>81</v>
      </c>
      <c r="P436" s="15">
        <v>80</v>
      </c>
      <c r="Q436" s="15">
        <v>79</v>
      </c>
      <c r="R436" s="15">
        <v>81</v>
      </c>
      <c r="S436" s="15">
        <v>70</v>
      </c>
      <c r="T436" s="15">
        <v>65</v>
      </c>
      <c r="U436" s="15">
        <v>82</v>
      </c>
      <c r="V436" s="15">
        <v>79</v>
      </c>
      <c r="W436" s="15">
        <v>70</v>
      </c>
      <c r="X436" s="15">
        <v>67</v>
      </c>
      <c r="Y436" s="15">
        <v>90</v>
      </c>
      <c r="Z436" s="15">
        <v>87</v>
      </c>
      <c r="AA436" s="15">
        <v>75</v>
      </c>
      <c r="AB436" s="15">
        <v>81</v>
      </c>
      <c r="AC436" s="15">
        <v>70</v>
      </c>
      <c r="AD436" s="15">
        <v>82</v>
      </c>
      <c r="AE436" s="15">
        <v>75</v>
      </c>
      <c r="AF436" s="15">
        <v>50</v>
      </c>
      <c r="AG436" s="15">
        <v>50</v>
      </c>
      <c r="AH436" s="15">
        <v>65</v>
      </c>
      <c r="AI436" s="15">
        <v>40</v>
      </c>
      <c r="AJ436" s="15">
        <v>40</v>
      </c>
      <c r="AK436" s="15">
        <v>40</v>
      </c>
      <c r="AL436" s="15">
        <v>40</v>
      </c>
      <c r="AM436" s="15">
        <v>40</v>
      </c>
      <c r="AN436" s="15">
        <v>2</v>
      </c>
      <c r="AO436" s="15">
        <v>4</v>
      </c>
      <c r="AP436" s="15">
        <v>5</v>
      </c>
      <c r="AQ436" s="15">
        <v>2</v>
      </c>
      <c r="AR436" t="s">
        <v>1661</v>
      </c>
    </row>
    <row r="437" spans="1:44" x14ac:dyDescent="0.25">
      <c r="A437" s="15">
        <v>436</v>
      </c>
      <c r="B437" s="15" t="s">
        <v>344</v>
      </c>
      <c r="C437" s="16" t="s">
        <v>2049</v>
      </c>
      <c r="D437" s="22" t="e">
        <f>VLOOKUP(AR:AR,球员!A:F,6,FALSE)</f>
        <v>#N/A</v>
      </c>
      <c r="E437" s="16" t="s">
        <v>79</v>
      </c>
      <c r="F437" s="16" t="s">
        <v>51</v>
      </c>
      <c r="G437" s="16" t="s">
        <v>345</v>
      </c>
      <c r="H437" s="15">
        <v>180</v>
      </c>
      <c r="I437" s="15">
        <v>74</v>
      </c>
      <c r="J437" s="15">
        <v>29</v>
      </c>
      <c r="K437" s="16" t="s">
        <v>47</v>
      </c>
      <c r="L437" s="21">
        <v>81</v>
      </c>
      <c r="M437" s="21">
        <v>30</v>
      </c>
      <c r="N437" s="21">
        <v>89</v>
      </c>
      <c r="O437" s="15">
        <v>79</v>
      </c>
      <c r="P437" s="15">
        <v>80</v>
      </c>
      <c r="Q437" s="15">
        <v>79</v>
      </c>
      <c r="R437" s="15">
        <v>71</v>
      </c>
      <c r="S437" s="15">
        <v>81</v>
      </c>
      <c r="T437" s="15">
        <v>77</v>
      </c>
      <c r="U437" s="15">
        <v>73</v>
      </c>
      <c r="V437" s="15">
        <v>64</v>
      </c>
      <c r="W437" s="15">
        <v>65</v>
      </c>
      <c r="X437" s="15">
        <v>72</v>
      </c>
      <c r="Y437" s="15">
        <v>77</v>
      </c>
      <c r="Z437" s="15">
        <v>76</v>
      </c>
      <c r="AA437" s="15">
        <v>84</v>
      </c>
      <c r="AB437" s="15">
        <v>74</v>
      </c>
      <c r="AC437" s="15">
        <v>77</v>
      </c>
      <c r="AD437" s="15">
        <v>76</v>
      </c>
      <c r="AE437" s="15">
        <v>89</v>
      </c>
      <c r="AF437" s="15">
        <v>79</v>
      </c>
      <c r="AG437" s="15">
        <v>81</v>
      </c>
      <c r="AH437" s="15">
        <v>82</v>
      </c>
      <c r="AI437" s="15">
        <v>40</v>
      </c>
      <c r="AJ437" s="15">
        <v>40</v>
      </c>
      <c r="AK437" s="15">
        <v>40</v>
      </c>
      <c r="AL437" s="15">
        <v>40</v>
      </c>
      <c r="AM437" s="15">
        <v>40</v>
      </c>
      <c r="AN437" s="15">
        <v>2</v>
      </c>
      <c r="AO437" s="15">
        <v>3</v>
      </c>
      <c r="AP437" s="15">
        <v>8</v>
      </c>
      <c r="AQ437" s="15">
        <v>3</v>
      </c>
      <c r="AR437" t="s">
        <v>2108</v>
      </c>
    </row>
    <row r="438" spans="1:44" x14ac:dyDescent="0.25">
      <c r="A438" s="15">
        <v>437</v>
      </c>
      <c r="B438" s="15" t="s">
        <v>729</v>
      </c>
      <c r="C438" s="16" t="s">
        <v>49</v>
      </c>
      <c r="D438" s="22" t="e">
        <f>VLOOKUP(AR:AR,球员!A:F,6,FALSE)</f>
        <v>#N/A</v>
      </c>
      <c r="E438" s="16" t="s">
        <v>170</v>
      </c>
      <c r="F438" s="16" t="s">
        <v>45</v>
      </c>
      <c r="G438" s="16" t="s">
        <v>52</v>
      </c>
      <c r="H438" s="15">
        <v>189</v>
      </c>
      <c r="I438" s="15">
        <v>77</v>
      </c>
      <c r="J438" s="15">
        <v>25</v>
      </c>
      <c r="K438" s="16" t="s">
        <v>47</v>
      </c>
      <c r="L438" s="21">
        <v>81</v>
      </c>
      <c r="M438" s="21">
        <v>35</v>
      </c>
      <c r="N438" s="21">
        <v>91</v>
      </c>
      <c r="O438" s="15">
        <v>79</v>
      </c>
      <c r="P438" s="15">
        <v>84</v>
      </c>
      <c r="Q438" s="15">
        <v>86</v>
      </c>
      <c r="R438" s="15">
        <v>85</v>
      </c>
      <c r="S438" s="15">
        <v>80</v>
      </c>
      <c r="T438" s="15">
        <v>75</v>
      </c>
      <c r="U438" s="15">
        <v>76</v>
      </c>
      <c r="V438" s="15">
        <v>60</v>
      </c>
      <c r="W438" s="15">
        <v>74</v>
      </c>
      <c r="X438" s="15">
        <v>76</v>
      </c>
      <c r="Y438" s="15">
        <v>84</v>
      </c>
      <c r="Z438" s="15">
        <v>81</v>
      </c>
      <c r="AA438" s="15">
        <v>80</v>
      </c>
      <c r="AB438" s="15">
        <v>71</v>
      </c>
      <c r="AC438" s="15">
        <v>83</v>
      </c>
      <c r="AD438" s="15">
        <v>78</v>
      </c>
      <c r="AE438" s="15">
        <v>82</v>
      </c>
      <c r="AF438" s="15">
        <v>54</v>
      </c>
      <c r="AG438" s="15">
        <v>46</v>
      </c>
      <c r="AH438" s="15">
        <v>58</v>
      </c>
      <c r="AI438" s="15">
        <v>40</v>
      </c>
      <c r="AJ438" s="15">
        <v>40</v>
      </c>
      <c r="AK438" s="15">
        <v>40</v>
      </c>
      <c r="AL438" s="15">
        <v>40</v>
      </c>
      <c r="AM438" s="15">
        <v>40</v>
      </c>
      <c r="AN438" s="15">
        <v>2</v>
      </c>
      <c r="AO438" s="15">
        <v>2</v>
      </c>
      <c r="AP438" s="15">
        <v>5</v>
      </c>
      <c r="AQ438" s="15">
        <v>3</v>
      </c>
      <c r="AR438" t="s">
        <v>1662</v>
      </c>
    </row>
    <row r="439" spans="1:44" x14ac:dyDescent="0.25">
      <c r="A439" s="19">
        <v>438</v>
      </c>
      <c r="B439" s="19" t="s">
        <v>579</v>
      </c>
      <c r="C439" s="20" t="s">
        <v>70</v>
      </c>
      <c r="D439" s="22">
        <f>VLOOKUP(AR:AR,球员!A:F,6,FALSE)</f>
        <v>2</v>
      </c>
      <c r="E439" s="16" t="s">
        <v>295</v>
      </c>
      <c r="F439" s="16" t="s">
        <v>273</v>
      </c>
      <c r="G439" s="16" t="s">
        <v>52</v>
      </c>
      <c r="H439" s="15">
        <v>184</v>
      </c>
      <c r="I439" s="15">
        <v>79</v>
      </c>
      <c r="J439" s="15">
        <v>27</v>
      </c>
      <c r="K439" s="16" t="s">
        <v>47</v>
      </c>
      <c r="L439" s="21">
        <v>81</v>
      </c>
      <c r="M439" s="21">
        <v>31</v>
      </c>
      <c r="N439" s="21">
        <v>90</v>
      </c>
      <c r="O439" s="15">
        <v>84</v>
      </c>
      <c r="P439" s="15">
        <v>80</v>
      </c>
      <c r="Q439" s="15">
        <v>77</v>
      </c>
      <c r="R439" s="15">
        <v>77</v>
      </c>
      <c r="S439" s="15">
        <v>77</v>
      </c>
      <c r="T439" s="15">
        <v>68</v>
      </c>
      <c r="U439" s="15">
        <v>83</v>
      </c>
      <c r="V439" s="15">
        <v>83</v>
      </c>
      <c r="W439" s="15">
        <v>73</v>
      </c>
      <c r="X439" s="15">
        <v>65</v>
      </c>
      <c r="Y439" s="15">
        <v>79</v>
      </c>
      <c r="Z439" s="15">
        <v>75</v>
      </c>
      <c r="AA439" s="15">
        <v>82</v>
      </c>
      <c r="AB439" s="15">
        <v>81</v>
      </c>
      <c r="AC439" s="15">
        <v>79</v>
      </c>
      <c r="AD439" s="15">
        <v>73</v>
      </c>
      <c r="AE439" s="15">
        <v>76</v>
      </c>
      <c r="AF439" s="15">
        <v>50</v>
      </c>
      <c r="AG439" s="15">
        <v>51</v>
      </c>
      <c r="AH439" s="15">
        <v>67</v>
      </c>
      <c r="AI439" s="15">
        <v>40</v>
      </c>
      <c r="AJ439" s="15">
        <v>40</v>
      </c>
      <c r="AK439" s="15">
        <v>40</v>
      </c>
      <c r="AL439" s="15">
        <v>40</v>
      </c>
      <c r="AM439" s="15">
        <v>40</v>
      </c>
      <c r="AN439" s="15">
        <v>3</v>
      </c>
      <c r="AO439" s="15">
        <v>3</v>
      </c>
      <c r="AP439" s="15">
        <v>5</v>
      </c>
      <c r="AQ439" s="15">
        <v>2</v>
      </c>
      <c r="AR439" t="s">
        <v>1663</v>
      </c>
    </row>
    <row r="440" spans="1:44" x14ac:dyDescent="0.25">
      <c r="A440" s="15">
        <v>439</v>
      </c>
      <c r="B440" s="15" t="s">
        <v>1664</v>
      </c>
      <c r="C440" s="16" t="s">
        <v>89</v>
      </c>
      <c r="D440" s="22" t="e">
        <f>VLOOKUP(AR:AR,球员!A:F,6,FALSE)</f>
        <v>#N/A</v>
      </c>
      <c r="E440" s="16" t="s">
        <v>1913</v>
      </c>
      <c r="F440" s="16" t="s">
        <v>427</v>
      </c>
      <c r="G440" s="16" t="s">
        <v>52</v>
      </c>
      <c r="H440" s="15">
        <v>183</v>
      </c>
      <c r="I440" s="15">
        <v>77</v>
      </c>
      <c r="J440" s="15">
        <v>28</v>
      </c>
      <c r="K440" s="16" t="s">
        <v>53</v>
      </c>
      <c r="L440" s="21">
        <v>81</v>
      </c>
      <c r="M440" s="21">
        <v>30</v>
      </c>
      <c r="N440" s="21">
        <v>89</v>
      </c>
      <c r="O440" s="15">
        <v>69</v>
      </c>
      <c r="P440" s="15">
        <v>70</v>
      </c>
      <c r="Q440" s="15">
        <v>73</v>
      </c>
      <c r="R440" s="15">
        <v>71</v>
      </c>
      <c r="S440" s="15">
        <v>66</v>
      </c>
      <c r="T440" s="15">
        <v>69</v>
      </c>
      <c r="U440" s="15">
        <v>62</v>
      </c>
      <c r="V440" s="15">
        <v>83</v>
      </c>
      <c r="W440" s="15">
        <v>65</v>
      </c>
      <c r="X440" s="15">
        <v>67</v>
      </c>
      <c r="Y440" s="15">
        <v>80</v>
      </c>
      <c r="Z440" s="15">
        <v>78</v>
      </c>
      <c r="AA440" s="15">
        <v>75</v>
      </c>
      <c r="AB440" s="15">
        <v>82</v>
      </c>
      <c r="AC440" s="15">
        <v>81</v>
      </c>
      <c r="AD440" s="15">
        <v>67</v>
      </c>
      <c r="AE440" s="15">
        <v>80</v>
      </c>
      <c r="AF440" s="15">
        <v>85</v>
      </c>
      <c r="AG440" s="15">
        <v>86</v>
      </c>
      <c r="AH440" s="15">
        <v>83</v>
      </c>
      <c r="AI440" s="15">
        <v>40</v>
      </c>
      <c r="AJ440" s="15">
        <v>40</v>
      </c>
      <c r="AK440" s="15">
        <v>40</v>
      </c>
      <c r="AL440" s="15">
        <v>40</v>
      </c>
      <c r="AM440" s="15">
        <v>40</v>
      </c>
      <c r="AN440" s="15">
        <v>2</v>
      </c>
      <c r="AO440" s="15">
        <v>2</v>
      </c>
      <c r="AP440" s="15">
        <v>7</v>
      </c>
      <c r="AQ440" s="15">
        <v>2</v>
      </c>
      <c r="AR440" t="s">
        <v>1665</v>
      </c>
    </row>
    <row r="441" spans="1:44" x14ac:dyDescent="0.25">
      <c r="A441" s="15">
        <v>440</v>
      </c>
      <c r="B441" s="15" t="s">
        <v>1666</v>
      </c>
      <c r="C441" s="16" t="s">
        <v>62</v>
      </c>
      <c r="D441" s="22" t="e">
        <f>VLOOKUP(AR:AR,球员!A:F,6,FALSE)</f>
        <v>#N/A</v>
      </c>
      <c r="E441" s="16" t="s">
        <v>582</v>
      </c>
      <c r="F441" s="16" t="s">
        <v>45</v>
      </c>
      <c r="G441" s="16" t="s">
        <v>52</v>
      </c>
      <c r="H441" s="15">
        <v>191</v>
      </c>
      <c r="I441" s="15">
        <v>98</v>
      </c>
      <c r="J441" s="15">
        <v>25</v>
      </c>
      <c r="K441" s="16" t="s">
        <v>47</v>
      </c>
      <c r="L441" s="21">
        <v>81</v>
      </c>
      <c r="M441" s="21">
        <v>35</v>
      </c>
      <c r="N441" s="21">
        <v>89</v>
      </c>
      <c r="O441" s="15">
        <v>46</v>
      </c>
      <c r="P441" s="15">
        <v>62</v>
      </c>
      <c r="Q441" s="15">
        <v>55</v>
      </c>
      <c r="R441" s="15">
        <v>50</v>
      </c>
      <c r="S441" s="15">
        <v>62</v>
      </c>
      <c r="T441" s="15">
        <v>64</v>
      </c>
      <c r="U441" s="15">
        <v>45</v>
      </c>
      <c r="V441" s="15">
        <v>70</v>
      </c>
      <c r="W441" s="15">
        <v>55</v>
      </c>
      <c r="X441" s="15">
        <v>54</v>
      </c>
      <c r="Y441" s="15">
        <v>65</v>
      </c>
      <c r="Z441" s="15">
        <v>66</v>
      </c>
      <c r="AA441" s="15">
        <v>83</v>
      </c>
      <c r="AB441" s="15">
        <v>76</v>
      </c>
      <c r="AC441" s="15">
        <v>80</v>
      </c>
      <c r="AD441" s="15">
        <v>62</v>
      </c>
      <c r="AE441" s="15">
        <v>63</v>
      </c>
      <c r="AF441" s="15">
        <v>55</v>
      </c>
      <c r="AG441" s="15">
        <v>53</v>
      </c>
      <c r="AH441" s="15">
        <v>50</v>
      </c>
      <c r="AI441" s="15">
        <v>90</v>
      </c>
      <c r="AJ441" s="15">
        <v>86</v>
      </c>
      <c r="AK441" s="15">
        <v>90</v>
      </c>
      <c r="AL441" s="15">
        <v>90</v>
      </c>
      <c r="AM441" s="15">
        <v>87</v>
      </c>
      <c r="AN441" s="15">
        <v>2</v>
      </c>
      <c r="AO441" s="15">
        <v>2</v>
      </c>
      <c r="AP441" s="15">
        <v>7</v>
      </c>
      <c r="AQ441" s="15">
        <v>2</v>
      </c>
      <c r="AR441" t="s">
        <v>1667</v>
      </c>
    </row>
    <row r="442" spans="1:44" x14ac:dyDescent="0.25">
      <c r="A442" s="15">
        <v>441</v>
      </c>
      <c r="B442" s="15" t="s">
        <v>1668</v>
      </c>
      <c r="C442" s="23" t="s">
        <v>2049</v>
      </c>
      <c r="D442" s="22" t="e">
        <f>VLOOKUP(AR:AR,球员!A:F,6,FALSE)</f>
        <v>#N/A</v>
      </c>
      <c r="E442" s="16" t="s">
        <v>442</v>
      </c>
      <c r="F442" s="16" t="s">
        <v>365</v>
      </c>
      <c r="G442" s="16" t="s">
        <v>52</v>
      </c>
      <c r="H442" s="15">
        <v>182</v>
      </c>
      <c r="I442" s="15">
        <v>67</v>
      </c>
      <c r="J442" s="15">
        <v>29</v>
      </c>
      <c r="K442" s="16" t="s">
        <v>53</v>
      </c>
      <c r="L442" s="21">
        <v>81</v>
      </c>
      <c r="M442" s="21">
        <v>30</v>
      </c>
      <c r="N442" s="21">
        <v>89</v>
      </c>
      <c r="O442" s="15">
        <v>74</v>
      </c>
      <c r="P442" s="15">
        <v>83</v>
      </c>
      <c r="Q442" s="15">
        <v>82</v>
      </c>
      <c r="R442" s="15">
        <v>82</v>
      </c>
      <c r="S442" s="15">
        <v>83</v>
      </c>
      <c r="T442" s="15">
        <v>84</v>
      </c>
      <c r="U442" s="15">
        <v>73</v>
      </c>
      <c r="V442" s="15">
        <v>68</v>
      </c>
      <c r="W442" s="15">
        <v>76</v>
      </c>
      <c r="X442" s="15">
        <v>80</v>
      </c>
      <c r="Y442" s="15">
        <v>78</v>
      </c>
      <c r="Z442" s="15">
        <v>76</v>
      </c>
      <c r="AA442" s="15">
        <v>79</v>
      </c>
      <c r="AB442" s="15">
        <v>70</v>
      </c>
      <c r="AC442" s="15">
        <v>74</v>
      </c>
      <c r="AD442" s="15">
        <v>78</v>
      </c>
      <c r="AE442" s="15">
        <v>78</v>
      </c>
      <c r="AF442" s="15">
        <v>58</v>
      </c>
      <c r="AG442" s="15">
        <v>62</v>
      </c>
      <c r="AH442" s="15">
        <v>76</v>
      </c>
      <c r="AI442" s="15">
        <v>40</v>
      </c>
      <c r="AJ442" s="15">
        <v>40</v>
      </c>
      <c r="AK442" s="15">
        <v>40</v>
      </c>
      <c r="AL442" s="15">
        <v>40</v>
      </c>
      <c r="AM442" s="15">
        <v>40</v>
      </c>
      <c r="AN442" s="15">
        <v>2</v>
      </c>
      <c r="AO442" s="15">
        <v>3</v>
      </c>
      <c r="AP442" s="15">
        <v>5</v>
      </c>
      <c r="AQ442" s="15">
        <v>2</v>
      </c>
      <c r="AR442" t="s">
        <v>2109</v>
      </c>
    </row>
    <row r="443" spans="1:44" x14ac:dyDescent="0.25">
      <c r="A443" s="19">
        <v>442</v>
      </c>
      <c r="B443" s="19" t="s">
        <v>458</v>
      </c>
      <c r="C443" s="20" t="s">
        <v>85</v>
      </c>
      <c r="D443" s="22">
        <f>VLOOKUP(AR:AR,球员!A:F,6,FALSE)</f>
        <v>2</v>
      </c>
      <c r="E443" s="16" t="s">
        <v>194</v>
      </c>
      <c r="F443" s="16" t="s">
        <v>56</v>
      </c>
      <c r="G443" s="16" t="s">
        <v>144</v>
      </c>
      <c r="H443" s="15">
        <v>184</v>
      </c>
      <c r="I443" s="15">
        <v>77</v>
      </c>
      <c r="J443" s="15">
        <v>24</v>
      </c>
      <c r="K443" s="16" t="s">
        <v>47</v>
      </c>
      <c r="L443" s="21">
        <v>81</v>
      </c>
      <c r="M443" s="21">
        <v>36</v>
      </c>
      <c r="N443" s="21">
        <v>91</v>
      </c>
      <c r="O443" s="15">
        <v>81</v>
      </c>
      <c r="P443" s="15">
        <v>83</v>
      </c>
      <c r="Q443" s="15">
        <v>82</v>
      </c>
      <c r="R443" s="15">
        <v>83</v>
      </c>
      <c r="S443" s="15">
        <v>72</v>
      </c>
      <c r="T443" s="15">
        <v>69</v>
      </c>
      <c r="U443" s="15">
        <v>78</v>
      </c>
      <c r="V443" s="15">
        <v>63</v>
      </c>
      <c r="W443" s="15">
        <v>63</v>
      </c>
      <c r="X443" s="15">
        <v>70</v>
      </c>
      <c r="Y443" s="15">
        <v>89</v>
      </c>
      <c r="Z443" s="15">
        <v>89</v>
      </c>
      <c r="AA443" s="15">
        <v>82</v>
      </c>
      <c r="AB443" s="15">
        <v>64</v>
      </c>
      <c r="AC443" s="15">
        <v>72</v>
      </c>
      <c r="AD443" s="15">
        <v>76</v>
      </c>
      <c r="AE443" s="15">
        <v>77</v>
      </c>
      <c r="AF443" s="15">
        <v>42</v>
      </c>
      <c r="AG443" s="15">
        <v>45</v>
      </c>
      <c r="AH443" s="15">
        <v>68</v>
      </c>
      <c r="AI443" s="15">
        <v>40</v>
      </c>
      <c r="AJ443" s="15">
        <v>40</v>
      </c>
      <c r="AK443" s="15">
        <v>40</v>
      </c>
      <c r="AL443" s="15">
        <v>40</v>
      </c>
      <c r="AM443" s="15">
        <v>40</v>
      </c>
      <c r="AN443" s="15">
        <v>3</v>
      </c>
      <c r="AO443" s="15">
        <v>4</v>
      </c>
      <c r="AP443" s="15">
        <v>5</v>
      </c>
      <c r="AQ443" s="15">
        <v>2</v>
      </c>
      <c r="AR443" t="s">
        <v>1669</v>
      </c>
    </row>
    <row r="444" spans="1:44" x14ac:dyDescent="0.25">
      <c r="A444" s="19">
        <v>443</v>
      </c>
      <c r="B444" s="19" t="s">
        <v>1988</v>
      </c>
      <c r="C444" s="20" t="s">
        <v>103</v>
      </c>
      <c r="D444" s="22">
        <f>VLOOKUP(AR:AR,球员!A:F,6,FALSE)</f>
        <v>2</v>
      </c>
      <c r="E444" s="16" t="s">
        <v>249</v>
      </c>
      <c r="F444" s="16" t="s">
        <v>51</v>
      </c>
      <c r="G444" s="16" t="s">
        <v>65</v>
      </c>
      <c r="H444" s="15">
        <v>172</v>
      </c>
      <c r="I444" s="15">
        <v>62</v>
      </c>
      <c r="J444" s="15">
        <v>24</v>
      </c>
      <c r="K444" s="16" t="s">
        <v>53</v>
      </c>
      <c r="L444" s="21">
        <v>81</v>
      </c>
      <c r="M444" s="21">
        <v>36</v>
      </c>
      <c r="N444" s="21">
        <v>91</v>
      </c>
      <c r="O444" s="15">
        <v>80</v>
      </c>
      <c r="P444" s="15">
        <v>82</v>
      </c>
      <c r="Q444" s="15">
        <v>84</v>
      </c>
      <c r="R444" s="15">
        <v>77</v>
      </c>
      <c r="S444" s="15">
        <v>78</v>
      </c>
      <c r="T444" s="15">
        <v>73</v>
      </c>
      <c r="U444" s="15">
        <v>63</v>
      </c>
      <c r="V444" s="15">
        <v>62</v>
      </c>
      <c r="W444" s="15">
        <v>63</v>
      </c>
      <c r="X444" s="15">
        <v>70</v>
      </c>
      <c r="Y444" s="15">
        <v>87</v>
      </c>
      <c r="Z444" s="15">
        <v>90</v>
      </c>
      <c r="AA444" s="15">
        <v>71</v>
      </c>
      <c r="AB444" s="15">
        <v>58</v>
      </c>
      <c r="AC444" s="15">
        <v>68</v>
      </c>
      <c r="AD444" s="15">
        <v>70</v>
      </c>
      <c r="AE444" s="15">
        <v>88</v>
      </c>
      <c r="AF444" s="15">
        <v>79</v>
      </c>
      <c r="AG444" s="15">
        <v>75</v>
      </c>
      <c r="AH444" s="15">
        <v>73</v>
      </c>
      <c r="AI444" s="15">
        <v>40</v>
      </c>
      <c r="AJ444" s="15">
        <v>40</v>
      </c>
      <c r="AK444" s="15">
        <v>40</v>
      </c>
      <c r="AL444" s="15">
        <v>40</v>
      </c>
      <c r="AM444" s="15">
        <v>40</v>
      </c>
      <c r="AN444" s="15">
        <v>1</v>
      </c>
      <c r="AO444" s="15">
        <v>1</v>
      </c>
      <c r="AP444" s="15">
        <v>6</v>
      </c>
      <c r="AQ444" s="15">
        <v>2</v>
      </c>
      <c r="AR444" t="s">
        <v>1989</v>
      </c>
    </row>
    <row r="445" spans="1:44" x14ac:dyDescent="0.25">
      <c r="A445" s="15">
        <v>444</v>
      </c>
      <c r="B445" s="15" t="s">
        <v>1670</v>
      </c>
      <c r="C445" s="16" t="s">
        <v>89</v>
      </c>
      <c r="D445" s="22" t="e">
        <f>VLOOKUP(AR:AR,球员!A:F,6,FALSE)</f>
        <v>#N/A</v>
      </c>
      <c r="E445" s="16" t="s">
        <v>55</v>
      </c>
      <c r="F445" s="16" t="s">
        <v>56</v>
      </c>
      <c r="G445" s="16" t="s">
        <v>80</v>
      </c>
      <c r="H445" s="15">
        <v>186</v>
      </c>
      <c r="I445" s="15">
        <v>79</v>
      </c>
      <c r="J445" s="15">
        <v>23</v>
      </c>
      <c r="K445" s="16" t="s">
        <v>53</v>
      </c>
      <c r="L445" s="21">
        <v>81</v>
      </c>
      <c r="M445" s="21">
        <v>37</v>
      </c>
      <c r="N445" s="21">
        <v>89</v>
      </c>
      <c r="O445" s="15">
        <v>63</v>
      </c>
      <c r="P445" s="15">
        <v>69</v>
      </c>
      <c r="Q445" s="15">
        <v>73</v>
      </c>
      <c r="R445" s="15">
        <v>75</v>
      </c>
      <c r="S445" s="15">
        <v>77</v>
      </c>
      <c r="T445" s="15">
        <v>79</v>
      </c>
      <c r="U445" s="15">
        <v>62</v>
      </c>
      <c r="V445" s="15">
        <v>83</v>
      </c>
      <c r="W445" s="15">
        <v>60</v>
      </c>
      <c r="X445" s="15">
        <v>69</v>
      </c>
      <c r="Y445" s="15">
        <v>79</v>
      </c>
      <c r="Z445" s="15">
        <v>76</v>
      </c>
      <c r="AA445" s="15">
        <v>76</v>
      </c>
      <c r="AB445" s="15">
        <v>83</v>
      </c>
      <c r="AC445" s="15">
        <v>79</v>
      </c>
      <c r="AD445" s="15">
        <v>73</v>
      </c>
      <c r="AE445" s="15">
        <v>78</v>
      </c>
      <c r="AF445" s="15">
        <v>79</v>
      </c>
      <c r="AG445" s="15">
        <v>81</v>
      </c>
      <c r="AH445" s="15">
        <v>80</v>
      </c>
      <c r="AI445" s="15">
        <v>40</v>
      </c>
      <c r="AJ445" s="15">
        <v>40</v>
      </c>
      <c r="AK445" s="15">
        <v>40</v>
      </c>
      <c r="AL445" s="15">
        <v>40</v>
      </c>
      <c r="AM445" s="15">
        <v>40</v>
      </c>
      <c r="AN445" s="15">
        <v>1</v>
      </c>
      <c r="AO445" s="15">
        <v>2</v>
      </c>
      <c r="AP445" s="15">
        <v>5</v>
      </c>
      <c r="AQ445" s="15">
        <v>2</v>
      </c>
      <c r="AR445" t="s">
        <v>1671</v>
      </c>
    </row>
    <row r="446" spans="1:44" x14ac:dyDescent="0.25">
      <c r="A446" s="19">
        <v>445</v>
      </c>
      <c r="B446" s="19" t="s">
        <v>780</v>
      </c>
      <c r="C446" s="20" t="s">
        <v>70</v>
      </c>
      <c r="D446" s="22">
        <f>VLOOKUP(AR:AR,球员!A:F,6,FALSE)</f>
        <v>2</v>
      </c>
      <c r="E446" s="16" t="s">
        <v>387</v>
      </c>
      <c r="F446" s="16" t="s">
        <v>324</v>
      </c>
      <c r="G446" s="16" t="s">
        <v>677</v>
      </c>
      <c r="H446" s="15">
        <v>186</v>
      </c>
      <c r="I446" s="15">
        <v>79</v>
      </c>
      <c r="J446" s="15">
        <v>24</v>
      </c>
      <c r="K446" s="16" t="s">
        <v>47</v>
      </c>
      <c r="L446" s="21">
        <v>81</v>
      </c>
      <c r="M446" s="21">
        <v>36</v>
      </c>
      <c r="N446" s="21">
        <v>91</v>
      </c>
      <c r="O446" s="15">
        <v>84</v>
      </c>
      <c r="P446" s="15">
        <v>80</v>
      </c>
      <c r="Q446" s="15">
        <v>79</v>
      </c>
      <c r="R446" s="15">
        <v>77</v>
      </c>
      <c r="S446" s="15">
        <v>74</v>
      </c>
      <c r="T446" s="15">
        <v>65</v>
      </c>
      <c r="U446" s="15">
        <v>78</v>
      </c>
      <c r="V446" s="15">
        <v>85</v>
      </c>
      <c r="W446" s="15">
        <v>67</v>
      </c>
      <c r="X446" s="15">
        <v>73</v>
      </c>
      <c r="Y446" s="15">
        <v>86</v>
      </c>
      <c r="Z446" s="15">
        <v>85</v>
      </c>
      <c r="AA446" s="15">
        <v>79</v>
      </c>
      <c r="AB446" s="15">
        <v>88</v>
      </c>
      <c r="AC446" s="15">
        <v>82</v>
      </c>
      <c r="AD446" s="15">
        <v>78</v>
      </c>
      <c r="AE446" s="15">
        <v>77</v>
      </c>
      <c r="AF446" s="15">
        <v>47</v>
      </c>
      <c r="AG446" s="15">
        <v>50</v>
      </c>
      <c r="AH446" s="15">
        <v>58</v>
      </c>
      <c r="AI446" s="15">
        <v>40</v>
      </c>
      <c r="AJ446" s="15">
        <v>40</v>
      </c>
      <c r="AK446" s="15">
        <v>40</v>
      </c>
      <c r="AL446" s="15">
        <v>40</v>
      </c>
      <c r="AM446" s="15">
        <v>40</v>
      </c>
      <c r="AN446" s="15">
        <v>2</v>
      </c>
      <c r="AO446" s="15">
        <v>3</v>
      </c>
      <c r="AP446" s="15">
        <v>6</v>
      </c>
      <c r="AQ446" s="15">
        <v>2</v>
      </c>
      <c r="AR446" t="s">
        <v>1672</v>
      </c>
    </row>
    <row r="447" spans="1:44" x14ac:dyDescent="0.25">
      <c r="A447" s="19">
        <v>446</v>
      </c>
      <c r="B447" s="19" t="s">
        <v>351</v>
      </c>
      <c r="C447" s="20" t="s">
        <v>43</v>
      </c>
      <c r="D447" s="22">
        <f>VLOOKUP(AR:AR,球员!A:F,6,FALSE)</f>
        <v>2</v>
      </c>
      <c r="E447" s="16" t="s">
        <v>277</v>
      </c>
      <c r="F447" s="16" t="s">
        <v>278</v>
      </c>
      <c r="G447" s="16" t="s">
        <v>135</v>
      </c>
      <c r="H447" s="15">
        <v>174</v>
      </c>
      <c r="I447" s="15">
        <v>71</v>
      </c>
      <c r="J447" s="15">
        <v>27</v>
      </c>
      <c r="K447" s="16" t="s">
        <v>47</v>
      </c>
      <c r="L447" s="21">
        <v>81</v>
      </c>
      <c r="M447" s="21">
        <v>31</v>
      </c>
      <c r="N447" s="21">
        <v>89</v>
      </c>
      <c r="O447" s="15">
        <v>71</v>
      </c>
      <c r="P447" s="15">
        <v>83</v>
      </c>
      <c r="Q447" s="15">
        <v>83</v>
      </c>
      <c r="R447" s="15">
        <v>86</v>
      </c>
      <c r="S447" s="15">
        <v>71</v>
      </c>
      <c r="T447" s="15">
        <v>73</v>
      </c>
      <c r="U447" s="15">
        <v>75</v>
      </c>
      <c r="V447" s="15">
        <v>64</v>
      </c>
      <c r="W447" s="15">
        <v>77</v>
      </c>
      <c r="X447" s="15">
        <v>81</v>
      </c>
      <c r="Y447" s="15">
        <v>89</v>
      </c>
      <c r="Z447" s="15">
        <v>88</v>
      </c>
      <c r="AA447" s="15">
        <v>73</v>
      </c>
      <c r="AB447" s="15">
        <v>70</v>
      </c>
      <c r="AC447" s="15">
        <v>65</v>
      </c>
      <c r="AD447" s="15">
        <v>82</v>
      </c>
      <c r="AE447" s="15">
        <v>77</v>
      </c>
      <c r="AF447" s="15">
        <v>58</v>
      </c>
      <c r="AG447" s="15">
        <v>61</v>
      </c>
      <c r="AH447" s="15">
        <v>64</v>
      </c>
      <c r="AI447" s="15">
        <v>40</v>
      </c>
      <c r="AJ447" s="15">
        <v>40</v>
      </c>
      <c r="AK447" s="15">
        <v>40</v>
      </c>
      <c r="AL447" s="15">
        <v>40</v>
      </c>
      <c r="AM447" s="15">
        <v>40</v>
      </c>
      <c r="AN447" s="15">
        <v>2</v>
      </c>
      <c r="AO447" s="15">
        <v>3</v>
      </c>
      <c r="AP447" s="15">
        <v>6</v>
      </c>
      <c r="AQ447" s="15">
        <v>3</v>
      </c>
      <c r="AR447" t="s">
        <v>1673</v>
      </c>
    </row>
    <row r="448" spans="1:44" x14ac:dyDescent="0.25">
      <c r="A448" s="15">
        <v>447</v>
      </c>
      <c r="B448" s="15" t="s">
        <v>596</v>
      </c>
      <c r="C448" s="16" t="s">
        <v>82</v>
      </c>
      <c r="D448" s="22" t="e">
        <f>VLOOKUP(AR:AR,球员!A:F,6,FALSE)</f>
        <v>#N/A</v>
      </c>
      <c r="E448" s="16" t="s">
        <v>445</v>
      </c>
      <c r="F448" s="16" t="s">
        <v>427</v>
      </c>
      <c r="G448" s="16" t="s">
        <v>57</v>
      </c>
      <c r="H448" s="15">
        <v>173</v>
      </c>
      <c r="I448" s="15">
        <v>73</v>
      </c>
      <c r="J448" s="15">
        <v>34</v>
      </c>
      <c r="K448" s="16" t="s">
        <v>47</v>
      </c>
      <c r="L448" s="21">
        <v>81</v>
      </c>
      <c r="M448" s="21">
        <v>25</v>
      </c>
      <c r="N448" s="21">
        <v>88</v>
      </c>
      <c r="O448" s="15">
        <v>75</v>
      </c>
      <c r="P448" s="15">
        <v>83</v>
      </c>
      <c r="Q448" s="15">
        <v>84</v>
      </c>
      <c r="R448" s="15">
        <v>88</v>
      </c>
      <c r="S448" s="15">
        <v>85</v>
      </c>
      <c r="T448" s="15">
        <v>83</v>
      </c>
      <c r="U448" s="15">
        <v>73</v>
      </c>
      <c r="V448" s="15">
        <v>60</v>
      </c>
      <c r="W448" s="15">
        <v>88</v>
      </c>
      <c r="X448" s="15">
        <v>85</v>
      </c>
      <c r="Y448" s="15">
        <v>68</v>
      </c>
      <c r="Z448" s="15">
        <v>80</v>
      </c>
      <c r="AA448" s="15">
        <v>81</v>
      </c>
      <c r="AB448" s="15">
        <v>66</v>
      </c>
      <c r="AC448" s="15">
        <v>71</v>
      </c>
      <c r="AD448" s="15">
        <v>88</v>
      </c>
      <c r="AE448" s="15">
        <v>70</v>
      </c>
      <c r="AF448" s="15">
        <v>50</v>
      </c>
      <c r="AG448" s="15">
        <v>53</v>
      </c>
      <c r="AH448" s="15">
        <v>60</v>
      </c>
      <c r="AI448" s="15">
        <v>40</v>
      </c>
      <c r="AJ448" s="15">
        <v>40</v>
      </c>
      <c r="AK448" s="15">
        <v>40</v>
      </c>
      <c r="AL448" s="15">
        <v>40</v>
      </c>
      <c r="AM448" s="15">
        <v>40</v>
      </c>
      <c r="AN448" s="15">
        <v>2</v>
      </c>
      <c r="AO448" s="15">
        <v>3</v>
      </c>
      <c r="AP448" s="15">
        <v>6</v>
      </c>
      <c r="AQ448" s="15">
        <v>2</v>
      </c>
      <c r="AR448" t="s">
        <v>1674</v>
      </c>
    </row>
    <row r="449" spans="1:44" x14ac:dyDescent="0.25">
      <c r="A449" s="15">
        <v>448</v>
      </c>
      <c r="B449" s="15" t="s">
        <v>1675</v>
      </c>
      <c r="C449" s="16" t="s">
        <v>49</v>
      </c>
      <c r="D449" s="22" t="e">
        <f>VLOOKUP(AR:AR,球员!A:F,6,FALSE)</f>
        <v>#N/A</v>
      </c>
      <c r="E449" s="16" t="s">
        <v>530</v>
      </c>
      <c r="F449" s="16" t="s">
        <v>378</v>
      </c>
      <c r="G449" s="16" t="s">
        <v>68</v>
      </c>
      <c r="H449" s="15">
        <v>180</v>
      </c>
      <c r="I449" s="15">
        <v>76</v>
      </c>
      <c r="J449" s="15">
        <v>31</v>
      </c>
      <c r="K449" s="16" t="s">
        <v>53</v>
      </c>
      <c r="L449" s="21">
        <v>81</v>
      </c>
      <c r="M449" s="21">
        <v>29</v>
      </c>
      <c r="N449" s="21">
        <v>88</v>
      </c>
      <c r="O449" s="15">
        <v>81</v>
      </c>
      <c r="P449" s="15">
        <v>84</v>
      </c>
      <c r="Q449" s="15">
        <v>82</v>
      </c>
      <c r="R449" s="15">
        <v>79</v>
      </c>
      <c r="S449" s="15">
        <v>83</v>
      </c>
      <c r="T449" s="15">
        <v>79</v>
      </c>
      <c r="U449" s="15">
        <v>82</v>
      </c>
      <c r="V449" s="15">
        <v>67</v>
      </c>
      <c r="W449" s="15">
        <v>70</v>
      </c>
      <c r="X449" s="15">
        <v>80</v>
      </c>
      <c r="Y449" s="15">
        <v>71</v>
      </c>
      <c r="Z449" s="15">
        <v>77</v>
      </c>
      <c r="AA449" s="15">
        <v>81</v>
      </c>
      <c r="AB449" s="15">
        <v>73</v>
      </c>
      <c r="AC449" s="15">
        <v>75</v>
      </c>
      <c r="AD449" s="15">
        <v>80</v>
      </c>
      <c r="AE449" s="15">
        <v>74</v>
      </c>
      <c r="AF449" s="15">
        <v>55</v>
      </c>
      <c r="AG449" s="15">
        <v>54</v>
      </c>
      <c r="AH449" s="15">
        <v>65</v>
      </c>
      <c r="AI449" s="15">
        <v>40</v>
      </c>
      <c r="AJ449" s="15">
        <v>40</v>
      </c>
      <c r="AK449" s="15">
        <v>40</v>
      </c>
      <c r="AL449" s="15">
        <v>40</v>
      </c>
      <c r="AM449" s="15">
        <v>40</v>
      </c>
      <c r="AN449" s="15">
        <v>2</v>
      </c>
      <c r="AO449" s="15">
        <v>3</v>
      </c>
      <c r="AP449" s="15">
        <v>6</v>
      </c>
      <c r="AQ449" s="15">
        <v>3</v>
      </c>
      <c r="AR449" t="s">
        <v>1676</v>
      </c>
    </row>
    <row r="450" spans="1:44" x14ac:dyDescent="0.25">
      <c r="A450" s="19">
        <v>449</v>
      </c>
      <c r="B450" s="19" t="s">
        <v>597</v>
      </c>
      <c r="C450" s="20" t="s">
        <v>89</v>
      </c>
      <c r="D450" s="22">
        <f>VLOOKUP(AR:AR,球员!A:F,6,FALSE)</f>
        <v>2</v>
      </c>
      <c r="E450" s="16" t="s">
        <v>295</v>
      </c>
      <c r="F450" s="16" t="s">
        <v>273</v>
      </c>
      <c r="G450" s="16" t="s">
        <v>68</v>
      </c>
      <c r="H450" s="15">
        <v>186</v>
      </c>
      <c r="I450" s="15">
        <v>80</v>
      </c>
      <c r="J450" s="15">
        <v>30</v>
      </c>
      <c r="K450" s="16" t="s">
        <v>47</v>
      </c>
      <c r="L450" s="21">
        <v>81</v>
      </c>
      <c r="M450" s="21">
        <v>30</v>
      </c>
      <c r="N450" s="21">
        <v>87</v>
      </c>
      <c r="O450" s="15">
        <v>55</v>
      </c>
      <c r="P450" s="15">
        <v>70</v>
      </c>
      <c r="Q450" s="15">
        <v>60</v>
      </c>
      <c r="R450" s="15">
        <v>71</v>
      </c>
      <c r="S450" s="15">
        <v>79</v>
      </c>
      <c r="T450" s="15">
        <v>75</v>
      </c>
      <c r="U450" s="15">
        <v>54</v>
      </c>
      <c r="V450" s="15">
        <v>81</v>
      </c>
      <c r="W450" s="15">
        <v>55</v>
      </c>
      <c r="X450" s="15">
        <v>61</v>
      </c>
      <c r="Y450" s="15">
        <v>73</v>
      </c>
      <c r="Z450" s="15">
        <v>69</v>
      </c>
      <c r="AA450" s="15">
        <v>78</v>
      </c>
      <c r="AB450" s="15">
        <v>77</v>
      </c>
      <c r="AC450" s="15">
        <v>85</v>
      </c>
      <c r="AD450" s="15">
        <v>64</v>
      </c>
      <c r="AE450" s="15">
        <v>86</v>
      </c>
      <c r="AF450" s="15">
        <v>85</v>
      </c>
      <c r="AG450" s="15">
        <v>87</v>
      </c>
      <c r="AH450" s="15">
        <v>84</v>
      </c>
      <c r="AI450" s="15">
        <v>40</v>
      </c>
      <c r="AJ450" s="15">
        <v>40</v>
      </c>
      <c r="AK450" s="15">
        <v>40</v>
      </c>
      <c r="AL450" s="15">
        <v>40</v>
      </c>
      <c r="AM450" s="15">
        <v>40</v>
      </c>
      <c r="AN450" s="15">
        <v>3</v>
      </c>
      <c r="AO450" s="15">
        <v>4</v>
      </c>
      <c r="AP450" s="15">
        <v>7</v>
      </c>
      <c r="AQ450" s="15">
        <v>1</v>
      </c>
      <c r="AR450" t="s">
        <v>1677</v>
      </c>
    </row>
    <row r="451" spans="1:44" x14ac:dyDescent="0.25">
      <c r="A451" s="19">
        <v>450</v>
      </c>
      <c r="B451" s="19" t="s">
        <v>462</v>
      </c>
      <c r="C451" s="20" t="s">
        <v>191</v>
      </c>
      <c r="D451" s="22">
        <f>VLOOKUP(AR:AR,球员!A:F,6,FALSE)</f>
        <v>2</v>
      </c>
      <c r="E451" s="16" t="s">
        <v>79</v>
      </c>
      <c r="F451" s="16" t="s">
        <v>51</v>
      </c>
      <c r="G451" s="16" t="s">
        <v>96</v>
      </c>
      <c r="H451" s="15">
        <v>178</v>
      </c>
      <c r="I451" s="15">
        <v>71</v>
      </c>
      <c r="J451" s="15">
        <v>29</v>
      </c>
      <c r="K451" s="16" t="s">
        <v>47</v>
      </c>
      <c r="L451" s="21">
        <v>81</v>
      </c>
      <c r="M451" s="21">
        <v>30</v>
      </c>
      <c r="N451" s="21">
        <v>89</v>
      </c>
      <c r="O451" s="15">
        <v>72</v>
      </c>
      <c r="P451" s="15">
        <v>78</v>
      </c>
      <c r="Q451" s="15">
        <v>79</v>
      </c>
      <c r="R451" s="15">
        <v>76</v>
      </c>
      <c r="S451" s="15">
        <v>81</v>
      </c>
      <c r="T451" s="15">
        <v>85</v>
      </c>
      <c r="U451" s="15">
        <v>60</v>
      </c>
      <c r="V451" s="15">
        <v>70</v>
      </c>
      <c r="W451" s="15">
        <v>82</v>
      </c>
      <c r="X451" s="15">
        <v>80</v>
      </c>
      <c r="Y451" s="15">
        <v>79</v>
      </c>
      <c r="Z451" s="15">
        <v>79</v>
      </c>
      <c r="AA451" s="15">
        <v>76</v>
      </c>
      <c r="AB451" s="15">
        <v>70</v>
      </c>
      <c r="AC451" s="15">
        <v>65</v>
      </c>
      <c r="AD451" s="15">
        <v>72</v>
      </c>
      <c r="AE451" s="15">
        <v>86</v>
      </c>
      <c r="AF451" s="15">
        <v>71</v>
      </c>
      <c r="AG451" s="15">
        <v>73</v>
      </c>
      <c r="AH451" s="15">
        <v>80</v>
      </c>
      <c r="AI451" s="15">
        <v>40</v>
      </c>
      <c r="AJ451" s="15">
        <v>40</v>
      </c>
      <c r="AK451" s="15">
        <v>40</v>
      </c>
      <c r="AL451" s="15">
        <v>40</v>
      </c>
      <c r="AM451" s="15">
        <v>40</v>
      </c>
      <c r="AN451" s="15">
        <v>2</v>
      </c>
      <c r="AO451" s="15">
        <v>3</v>
      </c>
      <c r="AP451" s="15">
        <v>5</v>
      </c>
      <c r="AQ451" s="15">
        <v>3</v>
      </c>
      <c r="AR451" t="s">
        <v>1678</v>
      </c>
    </row>
    <row r="452" spans="1:44" x14ac:dyDescent="0.25">
      <c r="A452" s="15">
        <v>451</v>
      </c>
      <c r="B452" s="15" t="s">
        <v>774</v>
      </c>
      <c r="C452" s="16" t="s">
        <v>2049</v>
      </c>
      <c r="D452" s="22" t="e">
        <f>VLOOKUP(AR:AR,球员!A:F,6,FALSE)</f>
        <v>#N/A</v>
      </c>
      <c r="E452" s="16" t="s">
        <v>302</v>
      </c>
      <c r="F452" s="16" t="s">
        <v>225</v>
      </c>
      <c r="G452" s="16" t="s">
        <v>57</v>
      </c>
      <c r="H452" s="15">
        <v>187</v>
      </c>
      <c r="I452" s="15">
        <v>82</v>
      </c>
      <c r="J452" s="15">
        <v>26</v>
      </c>
      <c r="K452" s="16" t="s">
        <v>53</v>
      </c>
      <c r="L452" s="21">
        <v>81</v>
      </c>
      <c r="M452" s="21">
        <v>32</v>
      </c>
      <c r="N452" s="21">
        <v>89</v>
      </c>
      <c r="O452" s="15">
        <v>70</v>
      </c>
      <c r="P452" s="15">
        <v>82</v>
      </c>
      <c r="Q452" s="15">
        <v>81</v>
      </c>
      <c r="R452" s="15">
        <v>82</v>
      </c>
      <c r="S452" s="15">
        <v>81</v>
      </c>
      <c r="T452" s="15">
        <v>88</v>
      </c>
      <c r="U452" s="15">
        <v>62</v>
      </c>
      <c r="V452" s="15">
        <v>73</v>
      </c>
      <c r="W452" s="15">
        <v>73</v>
      </c>
      <c r="X452" s="15">
        <v>75</v>
      </c>
      <c r="Y452" s="15">
        <v>69</v>
      </c>
      <c r="Z452" s="15">
        <v>70</v>
      </c>
      <c r="AA452" s="15">
        <v>78</v>
      </c>
      <c r="AB452" s="15">
        <v>75</v>
      </c>
      <c r="AC452" s="15">
        <v>82</v>
      </c>
      <c r="AD452" s="15">
        <v>71</v>
      </c>
      <c r="AE452" s="15">
        <v>81</v>
      </c>
      <c r="AF452" s="15">
        <v>72</v>
      </c>
      <c r="AG452" s="15">
        <v>72</v>
      </c>
      <c r="AH452" s="15">
        <v>77</v>
      </c>
      <c r="AI452" s="15">
        <v>40</v>
      </c>
      <c r="AJ452" s="15">
        <v>40</v>
      </c>
      <c r="AK452" s="15">
        <v>40</v>
      </c>
      <c r="AL452" s="15">
        <v>40</v>
      </c>
      <c r="AM452" s="15">
        <v>40</v>
      </c>
      <c r="AN452" s="15">
        <v>3</v>
      </c>
      <c r="AO452" s="15">
        <v>3</v>
      </c>
      <c r="AP452" s="15">
        <v>6</v>
      </c>
      <c r="AQ452" s="15">
        <v>2</v>
      </c>
      <c r="AR452" t="s">
        <v>2110</v>
      </c>
    </row>
    <row r="453" spans="1:44" x14ac:dyDescent="0.25">
      <c r="A453" s="15">
        <v>452</v>
      </c>
      <c r="B453" s="15" t="s">
        <v>775</v>
      </c>
      <c r="C453" s="16" t="s">
        <v>103</v>
      </c>
      <c r="D453" s="22" t="e">
        <f>VLOOKUP(AR:AR,球员!A:F,6,FALSE)</f>
        <v>#N/A</v>
      </c>
      <c r="E453" s="16" t="s">
        <v>160</v>
      </c>
      <c r="F453" s="16" t="s">
        <v>45</v>
      </c>
      <c r="G453" s="16" t="s">
        <v>99</v>
      </c>
      <c r="H453" s="15">
        <v>186</v>
      </c>
      <c r="I453" s="15">
        <v>75</v>
      </c>
      <c r="J453" s="15">
        <v>26</v>
      </c>
      <c r="K453" s="16" t="s">
        <v>47</v>
      </c>
      <c r="L453" s="21">
        <v>81</v>
      </c>
      <c r="M453" s="21">
        <v>32</v>
      </c>
      <c r="N453" s="21">
        <v>90</v>
      </c>
      <c r="O453" s="15">
        <v>71</v>
      </c>
      <c r="P453" s="15">
        <v>79</v>
      </c>
      <c r="Q453" s="15">
        <v>80</v>
      </c>
      <c r="R453" s="15">
        <v>79</v>
      </c>
      <c r="S453" s="15">
        <v>75</v>
      </c>
      <c r="T453" s="15">
        <v>76</v>
      </c>
      <c r="U453" s="15">
        <v>64</v>
      </c>
      <c r="V453" s="15">
        <v>65</v>
      </c>
      <c r="W453" s="15">
        <v>58</v>
      </c>
      <c r="X453" s="15">
        <v>67</v>
      </c>
      <c r="Y453" s="15">
        <v>84</v>
      </c>
      <c r="Z453" s="15">
        <v>84</v>
      </c>
      <c r="AA453" s="15">
        <v>77</v>
      </c>
      <c r="AB453" s="15">
        <v>73</v>
      </c>
      <c r="AC453" s="15">
        <v>77</v>
      </c>
      <c r="AD453" s="15">
        <v>73</v>
      </c>
      <c r="AE453" s="15">
        <v>85</v>
      </c>
      <c r="AF453" s="15">
        <v>69</v>
      </c>
      <c r="AG453" s="15">
        <v>72</v>
      </c>
      <c r="AH453" s="15">
        <v>73</v>
      </c>
      <c r="AI453" s="15">
        <v>40</v>
      </c>
      <c r="AJ453" s="15">
        <v>40</v>
      </c>
      <c r="AK453" s="15">
        <v>40</v>
      </c>
      <c r="AL453" s="15">
        <v>40</v>
      </c>
      <c r="AM453" s="15">
        <v>40</v>
      </c>
      <c r="AN453" s="15">
        <v>3</v>
      </c>
      <c r="AO453" s="15">
        <v>3</v>
      </c>
      <c r="AP453" s="15">
        <v>5</v>
      </c>
      <c r="AQ453" s="15">
        <v>2</v>
      </c>
      <c r="AR453" t="s">
        <v>1679</v>
      </c>
    </row>
    <row r="454" spans="1:44" x14ac:dyDescent="0.25">
      <c r="A454" s="19">
        <v>453</v>
      </c>
      <c r="B454" s="19" t="s">
        <v>466</v>
      </c>
      <c r="C454" s="20" t="s">
        <v>202</v>
      </c>
      <c r="D454" s="22">
        <f>VLOOKUP(AR:AR,球员!A:F,6,FALSE)</f>
        <v>2</v>
      </c>
      <c r="E454" s="16" t="s">
        <v>309</v>
      </c>
      <c r="F454" s="16" t="s">
        <v>51</v>
      </c>
      <c r="G454" s="16" t="s">
        <v>46</v>
      </c>
      <c r="H454" s="15">
        <v>169</v>
      </c>
      <c r="I454" s="15">
        <v>72</v>
      </c>
      <c r="J454" s="15">
        <v>24</v>
      </c>
      <c r="K454" s="16" t="s">
        <v>53</v>
      </c>
      <c r="L454" s="21">
        <v>81</v>
      </c>
      <c r="M454" s="21">
        <v>36</v>
      </c>
      <c r="N454" s="21">
        <v>90</v>
      </c>
      <c r="O454" s="15">
        <v>76</v>
      </c>
      <c r="P454" s="15">
        <v>80</v>
      </c>
      <c r="Q454" s="15">
        <v>87</v>
      </c>
      <c r="R454" s="15">
        <v>82</v>
      </c>
      <c r="S454" s="15">
        <v>85</v>
      </c>
      <c r="T454" s="15">
        <v>78</v>
      </c>
      <c r="U454" s="15">
        <v>73</v>
      </c>
      <c r="V454" s="15">
        <v>62</v>
      </c>
      <c r="W454" s="15">
        <v>71</v>
      </c>
      <c r="X454" s="15">
        <v>81</v>
      </c>
      <c r="Y454" s="15">
        <v>85</v>
      </c>
      <c r="Z454" s="15">
        <v>88</v>
      </c>
      <c r="AA454" s="15">
        <v>76</v>
      </c>
      <c r="AB454" s="15">
        <v>64</v>
      </c>
      <c r="AC454" s="15">
        <v>63</v>
      </c>
      <c r="AD454" s="15">
        <v>86</v>
      </c>
      <c r="AE454" s="15">
        <v>80</v>
      </c>
      <c r="AF454" s="15">
        <v>45</v>
      </c>
      <c r="AG454" s="15">
        <v>48</v>
      </c>
      <c r="AH454" s="15">
        <v>60</v>
      </c>
      <c r="AI454" s="15">
        <v>40</v>
      </c>
      <c r="AJ454" s="15">
        <v>40</v>
      </c>
      <c r="AK454" s="15">
        <v>40</v>
      </c>
      <c r="AL454" s="15">
        <v>40</v>
      </c>
      <c r="AM454" s="15">
        <v>40</v>
      </c>
      <c r="AN454" s="15">
        <v>2</v>
      </c>
      <c r="AO454" s="15">
        <v>3</v>
      </c>
      <c r="AP454" s="15">
        <v>6</v>
      </c>
      <c r="AQ454" s="15">
        <v>2</v>
      </c>
      <c r="AR454" t="s">
        <v>1680</v>
      </c>
    </row>
    <row r="455" spans="1:44" x14ac:dyDescent="0.25">
      <c r="A455" s="15">
        <v>454</v>
      </c>
      <c r="B455" s="15" t="s">
        <v>230</v>
      </c>
      <c r="C455" s="16" t="s">
        <v>70</v>
      </c>
      <c r="D455" s="22" t="e">
        <f>VLOOKUP(AR:AR,球员!A:F,6,FALSE)</f>
        <v>#N/A</v>
      </c>
      <c r="E455" s="16" t="s">
        <v>184</v>
      </c>
      <c r="F455" s="16" t="s">
        <v>56</v>
      </c>
      <c r="G455" s="16" t="s">
        <v>80</v>
      </c>
      <c r="H455" s="15">
        <v>183</v>
      </c>
      <c r="I455" s="15">
        <v>74</v>
      </c>
      <c r="J455" s="15">
        <v>23</v>
      </c>
      <c r="K455" s="16" t="s">
        <v>47</v>
      </c>
      <c r="L455" s="21">
        <v>81</v>
      </c>
      <c r="M455" s="21">
        <v>37</v>
      </c>
      <c r="N455" s="21">
        <v>90</v>
      </c>
      <c r="O455" s="15">
        <v>79</v>
      </c>
      <c r="P455" s="15">
        <v>80</v>
      </c>
      <c r="Q455" s="15">
        <v>77</v>
      </c>
      <c r="R455" s="15">
        <v>74</v>
      </c>
      <c r="S455" s="15">
        <v>71</v>
      </c>
      <c r="T455" s="15">
        <v>63</v>
      </c>
      <c r="U455" s="15">
        <v>83</v>
      </c>
      <c r="V455" s="15">
        <v>78</v>
      </c>
      <c r="W455" s="15">
        <v>62</v>
      </c>
      <c r="X455" s="15">
        <v>72</v>
      </c>
      <c r="Y455" s="15">
        <v>83</v>
      </c>
      <c r="Z455" s="15">
        <v>82</v>
      </c>
      <c r="AA455" s="15">
        <v>84</v>
      </c>
      <c r="AB455" s="15">
        <v>86</v>
      </c>
      <c r="AC455" s="15">
        <v>86</v>
      </c>
      <c r="AD455" s="15">
        <v>74</v>
      </c>
      <c r="AE455" s="15">
        <v>77</v>
      </c>
      <c r="AF455" s="15">
        <v>49</v>
      </c>
      <c r="AG455" s="15">
        <v>51</v>
      </c>
      <c r="AH455" s="15">
        <v>59</v>
      </c>
      <c r="AI455" s="15">
        <v>40</v>
      </c>
      <c r="AJ455" s="15">
        <v>40</v>
      </c>
      <c r="AK455" s="15">
        <v>40</v>
      </c>
      <c r="AL455" s="15">
        <v>40</v>
      </c>
      <c r="AM455" s="15">
        <v>40</v>
      </c>
      <c r="AN455" s="15">
        <v>2</v>
      </c>
      <c r="AO455" s="15">
        <v>2</v>
      </c>
      <c r="AP455" s="15">
        <v>5</v>
      </c>
      <c r="AQ455" s="15">
        <v>2</v>
      </c>
      <c r="AR455" t="s">
        <v>1681</v>
      </c>
    </row>
    <row r="456" spans="1:44" x14ac:dyDescent="0.25">
      <c r="A456" s="19">
        <v>455</v>
      </c>
      <c r="B456" s="19" t="s">
        <v>691</v>
      </c>
      <c r="C456" s="20" t="s">
        <v>103</v>
      </c>
      <c r="D456" s="22">
        <f>VLOOKUP(AR:AR,球员!A:F,6,FALSE)</f>
        <v>3</v>
      </c>
      <c r="E456" s="16" t="s">
        <v>302</v>
      </c>
      <c r="F456" s="16" t="s">
        <v>225</v>
      </c>
      <c r="G456" s="16" t="s">
        <v>65</v>
      </c>
      <c r="H456" s="15">
        <v>170</v>
      </c>
      <c r="I456" s="15">
        <v>63</v>
      </c>
      <c r="J456" s="15">
        <v>24</v>
      </c>
      <c r="K456" s="16" t="s">
        <v>53</v>
      </c>
      <c r="L456" s="21">
        <v>81</v>
      </c>
      <c r="M456" s="21">
        <v>36</v>
      </c>
      <c r="N456" s="21">
        <v>90</v>
      </c>
      <c r="O456" s="15">
        <v>73</v>
      </c>
      <c r="P456" s="15">
        <v>81</v>
      </c>
      <c r="Q456" s="15">
        <v>83</v>
      </c>
      <c r="R456" s="15">
        <v>85</v>
      </c>
      <c r="S456" s="15">
        <v>78</v>
      </c>
      <c r="T456" s="15">
        <v>80</v>
      </c>
      <c r="U456" s="15">
        <v>67</v>
      </c>
      <c r="V456" s="15">
        <v>50</v>
      </c>
      <c r="W456" s="15">
        <v>83</v>
      </c>
      <c r="X456" s="15">
        <v>84</v>
      </c>
      <c r="Y456" s="15">
        <v>87</v>
      </c>
      <c r="Z456" s="15">
        <v>86</v>
      </c>
      <c r="AA456" s="15">
        <v>82</v>
      </c>
      <c r="AB456" s="15">
        <v>61</v>
      </c>
      <c r="AC456" s="15">
        <v>64</v>
      </c>
      <c r="AD456" s="15">
        <v>83</v>
      </c>
      <c r="AE456" s="15">
        <v>85</v>
      </c>
      <c r="AF456" s="15">
        <v>66</v>
      </c>
      <c r="AG456" s="15">
        <v>70</v>
      </c>
      <c r="AH456" s="15">
        <v>66</v>
      </c>
      <c r="AI456" s="15">
        <v>40</v>
      </c>
      <c r="AJ456" s="15">
        <v>40</v>
      </c>
      <c r="AK456" s="15">
        <v>40</v>
      </c>
      <c r="AL456" s="15">
        <v>40</v>
      </c>
      <c r="AM456" s="15">
        <v>40</v>
      </c>
      <c r="AN456" s="15">
        <v>2</v>
      </c>
      <c r="AO456" s="15">
        <v>2</v>
      </c>
      <c r="AP456" s="15">
        <v>8</v>
      </c>
      <c r="AQ456" s="15">
        <v>2</v>
      </c>
      <c r="AR456" t="s">
        <v>1682</v>
      </c>
    </row>
    <row r="457" spans="1:44" x14ac:dyDescent="0.25">
      <c r="A457" s="19">
        <v>456</v>
      </c>
      <c r="B457" s="19" t="s">
        <v>1990</v>
      </c>
      <c r="C457" s="20" t="s">
        <v>85</v>
      </c>
      <c r="D457" s="22">
        <f>VLOOKUP(AR:AR,球员!A:F,6,FALSE)</f>
        <v>2</v>
      </c>
      <c r="E457" s="16" t="s">
        <v>506</v>
      </c>
      <c r="F457" s="16" t="s">
        <v>51</v>
      </c>
      <c r="G457" s="16" t="s">
        <v>65</v>
      </c>
      <c r="H457" s="15">
        <v>186</v>
      </c>
      <c r="I457" s="15">
        <v>79</v>
      </c>
      <c r="J457" s="15">
        <v>25</v>
      </c>
      <c r="K457" s="16" t="s">
        <v>47</v>
      </c>
      <c r="L457" s="21">
        <v>81</v>
      </c>
      <c r="M457" s="21">
        <v>35</v>
      </c>
      <c r="N457" s="21">
        <v>90</v>
      </c>
      <c r="O457" s="15">
        <v>83</v>
      </c>
      <c r="P457" s="15">
        <v>79</v>
      </c>
      <c r="Q457" s="15">
        <v>81</v>
      </c>
      <c r="R457" s="15">
        <v>75</v>
      </c>
      <c r="S457" s="15">
        <v>75</v>
      </c>
      <c r="T457" s="15">
        <v>72</v>
      </c>
      <c r="U457" s="15">
        <v>83</v>
      </c>
      <c r="V457" s="15">
        <v>68</v>
      </c>
      <c r="W457" s="15">
        <v>60</v>
      </c>
      <c r="X457" s="15">
        <v>65</v>
      </c>
      <c r="Y457" s="15">
        <v>90</v>
      </c>
      <c r="Z457" s="15">
        <v>88</v>
      </c>
      <c r="AA457" s="15">
        <v>74</v>
      </c>
      <c r="AB457" s="15">
        <v>77</v>
      </c>
      <c r="AC457" s="15">
        <v>82</v>
      </c>
      <c r="AD457" s="15">
        <v>69</v>
      </c>
      <c r="AE457" s="15">
        <v>82</v>
      </c>
      <c r="AF457" s="15">
        <v>50</v>
      </c>
      <c r="AG457" s="15">
        <v>62</v>
      </c>
      <c r="AH457" s="15">
        <v>64</v>
      </c>
      <c r="AI457" s="15">
        <v>40</v>
      </c>
      <c r="AJ457" s="15">
        <v>40</v>
      </c>
      <c r="AK457" s="15">
        <v>40</v>
      </c>
      <c r="AL457" s="15">
        <v>40</v>
      </c>
      <c r="AM457" s="15">
        <v>40</v>
      </c>
      <c r="AN457" s="15">
        <v>4</v>
      </c>
      <c r="AO457" s="15">
        <v>1</v>
      </c>
      <c r="AP457" s="15">
        <v>6</v>
      </c>
      <c r="AQ457" s="15">
        <v>3</v>
      </c>
      <c r="AR457" t="s">
        <v>1991</v>
      </c>
    </row>
    <row r="458" spans="1:44" x14ac:dyDescent="0.25">
      <c r="A458" s="15">
        <v>457</v>
      </c>
      <c r="B458" s="15" t="s">
        <v>1683</v>
      </c>
      <c r="C458" s="16" t="s">
        <v>62</v>
      </c>
      <c r="D458" s="22" t="e">
        <f>VLOOKUP(AR:AR,球员!A:F,6,FALSE)</f>
        <v>#N/A</v>
      </c>
      <c r="E458" s="16" t="s">
        <v>603</v>
      </c>
      <c r="F458" s="16" t="s">
        <v>45</v>
      </c>
      <c r="G458" s="16" t="s">
        <v>99</v>
      </c>
      <c r="H458" s="15">
        <v>184</v>
      </c>
      <c r="I458" s="15">
        <v>78</v>
      </c>
      <c r="J458" s="15">
        <v>25</v>
      </c>
      <c r="K458" s="16" t="s">
        <v>47</v>
      </c>
      <c r="L458" s="21">
        <v>81</v>
      </c>
      <c r="M458" s="21">
        <v>35</v>
      </c>
      <c r="N458" s="21">
        <v>88</v>
      </c>
      <c r="O458" s="15">
        <v>40</v>
      </c>
      <c r="P458" s="15">
        <v>60</v>
      </c>
      <c r="Q458" s="15">
        <v>56</v>
      </c>
      <c r="R458" s="15">
        <v>54</v>
      </c>
      <c r="S458" s="15">
        <v>59</v>
      </c>
      <c r="T458" s="15">
        <v>61</v>
      </c>
      <c r="U458" s="15">
        <v>49</v>
      </c>
      <c r="V458" s="15">
        <v>66</v>
      </c>
      <c r="W458" s="15">
        <v>56</v>
      </c>
      <c r="X458" s="15">
        <v>53</v>
      </c>
      <c r="Y458" s="15">
        <v>65</v>
      </c>
      <c r="Z458" s="15">
        <v>68</v>
      </c>
      <c r="AA458" s="15">
        <v>72</v>
      </c>
      <c r="AB458" s="15">
        <v>85</v>
      </c>
      <c r="AC458" s="15">
        <v>71</v>
      </c>
      <c r="AD458" s="15">
        <v>75</v>
      </c>
      <c r="AE458" s="15">
        <v>66</v>
      </c>
      <c r="AF458" s="15">
        <v>68</v>
      </c>
      <c r="AG458" s="15">
        <v>55</v>
      </c>
      <c r="AH458" s="15">
        <v>58</v>
      </c>
      <c r="AI458" s="15">
        <v>87</v>
      </c>
      <c r="AJ458" s="15">
        <v>90</v>
      </c>
      <c r="AK458" s="15">
        <v>86</v>
      </c>
      <c r="AL458" s="15">
        <v>90</v>
      </c>
      <c r="AM458" s="15">
        <v>88</v>
      </c>
      <c r="AN458" s="15">
        <v>2</v>
      </c>
      <c r="AO458" s="15">
        <v>2</v>
      </c>
      <c r="AP458" s="15">
        <v>6</v>
      </c>
      <c r="AQ458" s="15">
        <v>3</v>
      </c>
      <c r="AR458" t="s">
        <v>1684</v>
      </c>
    </row>
    <row r="459" spans="1:44" x14ac:dyDescent="0.25">
      <c r="A459" s="19">
        <v>458</v>
      </c>
      <c r="B459" s="19" t="s">
        <v>692</v>
      </c>
      <c r="C459" s="20" t="s">
        <v>85</v>
      </c>
      <c r="D459" s="22">
        <f>VLOOKUP(AR:AR,球员!A:F,6,FALSE)</f>
        <v>2</v>
      </c>
      <c r="E459" s="16" t="s">
        <v>67</v>
      </c>
      <c r="F459" s="16" t="s">
        <v>67</v>
      </c>
      <c r="G459" s="16" t="s">
        <v>173</v>
      </c>
      <c r="H459" s="15">
        <v>177</v>
      </c>
      <c r="I459" s="15">
        <v>74</v>
      </c>
      <c r="J459" s="15">
        <v>25</v>
      </c>
      <c r="K459" s="16" t="s">
        <v>47</v>
      </c>
      <c r="L459" s="21">
        <v>81</v>
      </c>
      <c r="M459" s="21">
        <v>35</v>
      </c>
      <c r="N459" s="21">
        <v>89</v>
      </c>
      <c r="O459" s="15">
        <v>75</v>
      </c>
      <c r="P459" s="15">
        <v>80</v>
      </c>
      <c r="Q459" s="15">
        <v>82</v>
      </c>
      <c r="R459" s="15">
        <v>81</v>
      </c>
      <c r="S459" s="15">
        <v>76</v>
      </c>
      <c r="T459" s="15">
        <v>70</v>
      </c>
      <c r="U459" s="15">
        <v>73</v>
      </c>
      <c r="V459" s="15">
        <v>66</v>
      </c>
      <c r="W459" s="15">
        <v>68</v>
      </c>
      <c r="X459" s="15">
        <v>73</v>
      </c>
      <c r="Y459" s="15">
        <v>85</v>
      </c>
      <c r="Z459" s="15">
        <v>88</v>
      </c>
      <c r="AA459" s="15">
        <v>80</v>
      </c>
      <c r="AB459" s="15">
        <v>82</v>
      </c>
      <c r="AC459" s="15">
        <v>68</v>
      </c>
      <c r="AD459" s="15">
        <v>80</v>
      </c>
      <c r="AE459" s="15">
        <v>84</v>
      </c>
      <c r="AF459" s="15">
        <v>55</v>
      </c>
      <c r="AG459" s="15">
        <v>58</v>
      </c>
      <c r="AH459" s="15">
        <v>65</v>
      </c>
      <c r="AI459" s="15">
        <v>40</v>
      </c>
      <c r="AJ459" s="15">
        <v>40</v>
      </c>
      <c r="AK459" s="15">
        <v>40</v>
      </c>
      <c r="AL459" s="15">
        <v>40</v>
      </c>
      <c r="AM459" s="15">
        <v>40</v>
      </c>
      <c r="AN459" s="15">
        <v>2</v>
      </c>
      <c r="AO459" s="15">
        <v>3</v>
      </c>
      <c r="AP459" s="15">
        <v>5</v>
      </c>
      <c r="AQ459" s="15">
        <v>2</v>
      </c>
      <c r="AR459" t="s">
        <v>1685</v>
      </c>
    </row>
    <row r="460" spans="1:44" x14ac:dyDescent="0.25">
      <c r="A460" s="19">
        <v>459</v>
      </c>
      <c r="B460" s="19" t="s">
        <v>599</v>
      </c>
      <c r="C460" s="20" t="s">
        <v>85</v>
      </c>
      <c r="D460" s="22">
        <f>VLOOKUP(AR:AR,球员!A:F,6,FALSE)</f>
        <v>2</v>
      </c>
      <c r="E460" s="16" t="s">
        <v>304</v>
      </c>
      <c r="F460" s="16" t="s">
        <v>45</v>
      </c>
      <c r="G460" s="16" t="s">
        <v>65</v>
      </c>
      <c r="H460" s="15">
        <v>182</v>
      </c>
      <c r="I460" s="15">
        <v>67</v>
      </c>
      <c r="J460" s="15">
        <v>24</v>
      </c>
      <c r="K460" s="16" t="s">
        <v>53</v>
      </c>
      <c r="L460" s="21">
        <v>81</v>
      </c>
      <c r="M460" s="21">
        <v>36</v>
      </c>
      <c r="N460" s="21">
        <v>90</v>
      </c>
      <c r="O460" s="15">
        <v>76</v>
      </c>
      <c r="P460" s="15">
        <v>83</v>
      </c>
      <c r="Q460" s="15">
        <v>86</v>
      </c>
      <c r="R460" s="15">
        <v>81</v>
      </c>
      <c r="S460" s="15">
        <v>79</v>
      </c>
      <c r="T460" s="15">
        <v>81</v>
      </c>
      <c r="U460" s="15">
        <v>77</v>
      </c>
      <c r="V460" s="15">
        <v>65</v>
      </c>
      <c r="W460" s="15">
        <v>80</v>
      </c>
      <c r="X460" s="15">
        <v>83</v>
      </c>
      <c r="Y460" s="15">
        <v>87</v>
      </c>
      <c r="Z460" s="15">
        <v>86</v>
      </c>
      <c r="AA460" s="15">
        <v>79</v>
      </c>
      <c r="AB460" s="15">
        <v>63</v>
      </c>
      <c r="AC460" s="15">
        <v>65</v>
      </c>
      <c r="AD460" s="15">
        <v>80</v>
      </c>
      <c r="AE460" s="15">
        <v>74</v>
      </c>
      <c r="AF460" s="15">
        <v>54</v>
      </c>
      <c r="AG460" s="15">
        <v>51</v>
      </c>
      <c r="AH460" s="15">
        <v>54</v>
      </c>
      <c r="AI460" s="15">
        <v>40</v>
      </c>
      <c r="AJ460" s="15">
        <v>40</v>
      </c>
      <c r="AK460" s="15">
        <v>40</v>
      </c>
      <c r="AL460" s="15">
        <v>40</v>
      </c>
      <c r="AM460" s="15">
        <v>40</v>
      </c>
      <c r="AN460" s="15">
        <v>2</v>
      </c>
      <c r="AO460" s="15">
        <v>1</v>
      </c>
      <c r="AP460" s="15">
        <v>5</v>
      </c>
      <c r="AQ460" s="15">
        <v>2</v>
      </c>
      <c r="AR460" t="s">
        <v>1686</v>
      </c>
    </row>
    <row r="461" spans="1:44" x14ac:dyDescent="0.25">
      <c r="A461" s="15">
        <v>460</v>
      </c>
      <c r="B461" s="15" t="s">
        <v>770</v>
      </c>
      <c r="C461" s="16" t="s">
        <v>70</v>
      </c>
      <c r="D461" s="22" t="e">
        <f>VLOOKUP(AR:AR,球员!A:F,6,FALSE)</f>
        <v>#N/A</v>
      </c>
      <c r="E461" s="16" t="s">
        <v>565</v>
      </c>
      <c r="F461" s="16" t="s">
        <v>64</v>
      </c>
      <c r="G461" s="16" t="s">
        <v>96</v>
      </c>
      <c r="H461" s="15">
        <v>180</v>
      </c>
      <c r="I461" s="15">
        <v>66</v>
      </c>
      <c r="J461" s="15">
        <v>27</v>
      </c>
      <c r="K461" s="16" t="s">
        <v>47</v>
      </c>
      <c r="L461" s="21">
        <v>81</v>
      </c>
      <c r="M461" s="21">
        <v>31</v>
      </c>
      <c r="N461" s="21">
        <v>89</v>
      </c>
      <c r="O461" s="15">
        <v>84</v>
      </c>
      <c r="P461" s="15">
        <v>78</v>
      </c>
      <c r="Q461" s="15">
        <v>78</v>
      </c>
      <c r="R461" s="15">
        <v>80</v>
      </c>
      <c r="S461" s="15">
        <v>71</v>
      </c>
      <c r="T461" s="15">
        <v>65</v>
      </c>
      <c r="U461" s="15">
        <v>84</v>
      </c>
      <c r="V461" s="15">
        <v>78</v>
      </c>
      <c r="W461" s="15">
        <v>60</v>
      </c>
      <c r="X461" s="15">
        <v>68</v>
      </c>
      <c r="Y461" s="15">
        <v>88</v>
      </c>
      <c r="Z461" s="15">
        <v>88</v>
      </c>
      <c r="AA461" s="15">
        <v>76</v>
      </c>
      <c r="AB461" s="15">
        <v>70</v>
      </c>
      <c r="AC461" s="15">
        <v>76</v>
      </c>
      <c r="AD461" s="15">
        <v>75</v>
      </c>
      <c r="AE461" s="15">
        <v>76</v>
      </c>
      <c r="AF461" s="15">
        <v>52</v>
      </c>
      <c r="AG461" s="15">
        <v>50</v>
      </c>
      <c r="AH461" s="15">
        <v>75</v>
      </c>
      <c r="AI461" s="15">
        <v>40</v>
      </c>
      <c r="AJ461" s="15">
        <v>40</v>
      </c>
      <c r="AK461" s="15">
        <v>40</v>
      </c>
      <c r="AL461" s="15">
        <v>40</v>
      </c>
      <c r="AM461" s="15">
        <v>40</v>
      </c>
      <c r="AN461" s="15">
        <v>2</v>
      </c>
      <c r="AO461" s="15">
        <v>2</v>
      </c>
      <c r="AP461" s="15">
        <v>6</v>
      </c>
      <c r="AQ461" s="15">
        <v>1</v>
      </c>
      <c r="AR461" t="s">
        <v>1687</v>
      </c>
    </row>
    <row r="462" spans="1:44" x14ac:dyDescent="0.25">
      <c r="A462" s="19">
        <v>461</v>
      </c>
      <c r="B462" s="19" t="s">
        <v>600</v>
      </c>
      <c r="C462" s="20" t="s">
        <v>89</v>
      </c>
      <c r="D462" s="22">
        <f>VLOOKUP(AR:AR,球员!A:F,6,FALSE)</f>
        <v>2</v>
      </c>
      <c r="E462" s="16" t="s">
        <v>309</v>
      </c>
      <c r="F462" s="16" t="s">
        <v>51</v>
      </c>
      <c r="G462" s="16" t="s">
        <v>57</v>
      </c>
      <c r="H462" s="15">
        <v>185</v>
      </c>
      <c r="I462" s="15">
        <v>79</v>
      </c>
      <c r="J462" s="15">
        <v>26</v>
      </c>
      <c r="K462" s="16" t="s">
        <v>47</v>
      </c>
      <c r="L462" s="21">
        <v>81</v>
      </c>
      <c r="M462" s="21">
        <v>32</v>
      </c>
      <c r="N462" s="21">
        <v>89</v>
      </c>
      <c r="O462" s="15">
        <v>57</v>
      </c>
      <c r="P462" s="15">
        <v>72</v>
      </c>
      <c r="Q462" s="15">
        <v>68</v>
      </c>
      <c r="R462" s="15">
        <v>65</v>
      </c>
      <c r="S462" s="15">
        <v>72</v>
      </c>
      <c r="T462" s="15">
        <v>74</v>
      </c>
      <c r="U462" s="15">
        <v>56</v>
      </c>
      <c r="V462" s="15">
        <v>81</v>
      </c>
      <c r="W462" s="15">
        <v>73</v>
      </c>
      <c r="X462" s="15">
        <v>70</v>
      </c>
      <c r="Y462" s="15">
        <v>79</v>
      </c>
      <c r="Z462" s="15">
        <v>82</v>
      </c>
      <c r="AA462" s="15">
        <v>74</v>
      </c>
      <c r="AB462" s="15">
        <v>82</v>
      </c>
      <c r="AC462" s="15">
        <v>84</v>
      </c>
      <c r="AD462" s="15">
        <v>76</v>
      </c>
      <c r="AE462" s="15">
        <v>79</v>
      </c>
      <c r="AF462" s="15">
        <v>83</v>
      </c>
      <c r="AG462" s="15">
        <v>82</v>
      </c>
      <c r="AH462" s="15">
        <v>83</v>
      </c>
      <c r="AI462" s="15">
        <v>40</v>
      </c>
      <c r="AJ462" s="15">
        <v>40</v>
      </c>
      <c r="AK462" s="15">
        <v>40</v>
      </c>
      <c r="AL462" s="15">
        <v>40</v>
      </c>
      <c r="AM462" s="15">
        <v>40</v>
      </c>
      <c r="AN462" s="15">
        <v>2</v>
      </c>
      <c r="AO462" s="15">
        <v>3</v>
      </c>
      <c r="AP462" s="15">
        <v>6</v>
      </c>
      <c r="AQ462" s="15">
        <v>2</v>
      </c>
      <c r="AR462" t="s">
        <v>1688</v>
      </c>
    </row>
    <row r="463" spans="1:44" x14ac:dyDescent="0.25">
      <c r="A463" s="19">
        <v>462</v>
      </c>
      <c r="B463" s="19" t="s">
        <v>1689</v>
      </c>
      <c r="C463" s="20" t="s">
        <v>89</v>
      </c>
      <c r="D463" s="22">
        <f>VLOOKUP(AR:AR,球员!A:F,6,FALSE)</f>
        <v>2</v>
      </c>
      <c r="E463" s="16" t="s">
        <v>184</v>
      </c>
      <c r="F463" s="16" t="s">
        <v>56</v>
      </c>
      <c r="G463" s="16" t="s">
        <v>75</v>
      </c>
      <c r="H463" s="15">
        <v>184</v>
      </c>
      <c r="I463" s="15">
        <v>80</v>
      </c>
      <c r="J463" s="15">
        <v>24</v>
      </c>
      <c r="K463" s="16" t="s">
        <v>47</v>
      </c>
      <c r="L463" s="21">
        <v>81</v>
      </c>
      <c r="M463" s="21">
        <v>36</v>
      </c>
      <c r="N463" s="21">
        <v>90</v>
      </c>
      <c r="O463" s="15">
        <v>62</v>
      </c>
      <c r="P463" s="15">
        <v>70</v>
      </c>
      <c r="Q463" s="15">
        <v>67</v>
      </c>
      <c r="R463" s="15">
        <v>72</v>
      </c>
      <c r="S463" s="15">
        <v>74</v>
      </c>
      <c r="T463" s="15">
        <v>71</v>
      </c>
      <c r="U463" s="15">
        <v>61</v>
      </c>
      <c r="V463" s="15">
        <v>78</v>
      </c>
      <c r="W463" s="15">
        <v>55</v>
      </c>
      <c r="X463" s="15">
        <v>57</v>
      </c>
      <c r="Y463" s="15">
        <v>82</v>
      </c>
      <c r="Z463" s="15">
        <v>77</v>
      </c>
      <c r="AA463" s="15">
        <v>79</v>
      </c>
      <c r="AB463" s="15">
        <v>87</v>
      </c>
      <c r="AC463" s="15">
        <v>85</v>
      </c>
      <c r="AD463" s="15">
        <v>77</v>
      </c>
      <c r="AE463" s="15">
        <v>80</v>
      </c>
      <c r="AF463" s="15">
        <v>82</v>
      </c>
      <c r="AG463" s="15">
        <v>81</v>
      </c>
      <c r="AH463" s="15">
        <v>79</v>
      </c>
      <c r="AI463" s="15">
        <v>40</v>
      </c>
      <c r="AJ463" s="15">
        <v>40</v>
      </c>
      <c r="AK463" s="15">
        <v>40</v>
      </c>
      <c r="AL463" s="15">
        <v>40</v>
      </c>
      <c r="AM463" s="15">
        <v>40</v>
      </c>
      <c r="AN463" s="15">
        <v>2</v>
      </c>
      <c r="AO463" s="15">
        <v>3</v>
      </c>
      <c r="AP463" s="15">
        <v>6</v>
      </c>
      <c r="AQ463" s="15">
        <v>2</v>
      </c>
      <c r="AR463" t="s">
        <v>1690</v>
      </c>
    </row>
    <row r="464" spans="1:44" x14ac:dyDescent="0.25">
      <c r="A464" s="19">
        <v>463</v>
      </c>
      <c r="B464" s="19" t="s">
        <v>694</v>
      </c>
      <c r="C464" s="20" t="s">
        <v>246</v>
      </c>
      <c r="D464" s="22">
        <f>VLOOKUP(AR:AR,球员!A:F,6,FALSE)</f>
        <v>2</v>
      </c>
      <c r="E464" s="16" t="s">
        <v>585</v>
      </c>
      <c r="F464" s="16" t="s">
        <v>225</v>
      </c>
      <c r="G464" s="16" t="s">
        <v>52</v>
      </c>
      <c r="H464" s="15">
        <v>172</v>
      </c>
      <c r="I464" s="15">
        <v>77</v>
      </c>
      <c r="J464" s="15">
        <v>28</v>
      </c>
      <c r="K464" s="16" t="s">
        <v>53</v>
      </c>
      <c r="L464" s="21">
        <v>81</v>
      </c>
      <c r="M464" s="21">
        <v>30</v>
      </c>
      <c r="N464" s="21">
        <v>88</v>
      </c>
      <c r="O464" s="15">
        <v>75</v>
      </c>
      <c r="P464" s="15">
        <v>80</v>
      </c>
      <c r="Q464" s="15">
        <v>82</v>
      </c>
      <c r="R464" s="15">
        <v>77</v>
      </c>
      <c r="S464" s="15">
        <v>79</v>
      </c>
      <c r="T464" s="15">
        <v>82</v>
      </c>
      <c r="U464" s="15">
        <v>65</v>
      </c>
      <c r="V464" s="15">
        <v>60</v>
      </c>
      <c r="W464" s="15">
        <v>73</v>
      </c>
      <c r="X464" s="15">
        <v>82</v>
      </c>
      <c r="Y464" s="15">
        <v>80</v>
      </c>
      <c r="Z464" s="15">
        <v>80</v>
      </c>
      <c r="AA464" s="15">
        <v>81</v>
      </c>
      <c r="AB464" s="15">
        <v>62</v>
      </c>
      <c r="AC464" s="15">
        <v>81</v>
      </c>
      <c r="AD464" s="15">
        <v>81</v>
      </c>
      <c r="AE464" s="15">
        <v>85</v>
      </c>
      <c r="AF464" s="15">
        <v>70</v>
      </c>
      <c r="AG464" s="15">
        <v>71</v>
      </c>
      <c r="AH464" s="15">
        <v>88</v>
      </c>
      <c r="AI464" s="15">
        <v>40</v>
      </c>
      <c r="AJ464" s="15">
        <v>40</v>
      </c>
      <c r="AK464" s="15">
        <v>40</v>
      </c>
      <c r="AL464" s="15">
        <v>40</v>
      </c>
      <c r="AM464" s="15">
        <v>40</v>
      </c>
      <c r="AN464" s="15">
        <v>3</v>
      </c>
      <c r="AO464" s="15">
        <v>2</v>
      </c>
      <c r="AP464" s="15">
        <v>7</v>
      </c>
      <c r="AQ464" s="15">
        <v>3</v>
      </c>
      <c r="AR464" t="s">
        <v>1691</v>
      </c>
    </row>
    <row r="465" spans="1:44" x14ac:dyDescent="0.25">
      <c r="A465" s="15">
        <v>464</v>
      </c>
      <c r="B465" s="15" t="s">
        <v>718</v>
      </c>
      <c r="C465" s="16" t="s">
        <v>82</v>
      </c>
      <c r="D465" s="22" t="e">
        <f>VLOOKUP(AR:AR,球员!A:F,6,FALSE)</f>
        <v>#N/A</v>
      </c>
      <c r="E465" s="16" t="s">
        <v>337</v>
      </c>
      <c r="F465" s="16" t="s">
        <v>51</v>
      </c>
      <c r="G465" s="16" t="s">
        <v>233</v>
      </c>
      <c r="H465" s="15">
        <v>176</v>
      </c>
      <c r="I465" s="15">
        <v>68</v>
      </c>
      <c r="J465" s="15">
        <v>21</v>
      </c>
      <c r="K465" s="16" t="s">
        <v>53</v>
      </c>
      <c r="L465" s="21">
        <v>81</v>
      </c>
      <c r="M465" s="21">
        <v>43</v>
      </c>
      <c r="N465" s="21">
        <v>91</v>
      </c>
      <c r="O465" s="15">
        <v>72</v>
      </c>
      <c r="P465" s="15">
        <v>87</v>
      </c>
      <c r="Q465" s="15">
        <v>90</v>
      </c>
      <c r="R465" s="15">
        <v>92</v>
      </c>
      <c r="S465" s="15">
        <v>76</v>
      </c>
      <c r="T465" s="15">
        <v>77</v>
      </c>
      <c r="U465" s="15">
        <v>74</v>
      </c>
      <c r="V465" s="15">
        <v>62</v>
      </c>
      <c r="W465" s="15">
        <v>76</v>
      </c>
      <c r="X465" s="15">
        <v>80</v>
      </c>
      <c r="Y465" s="15">
        <v>76</v>
      </c>
      <c r="Z465" s="15">
        <v>81</v>
      </c>
      <c r="AA465" s="15">
        <v>79</v>
      </c>
      <c r="AB465" s="15">
        <v>65</v>
      </c>
      <c r="AC465" s="15">
        <v>68</v>
      </c>
      <c r="AD465" s="15">
        <v>88</v>
      </c>
      <c r="AE465" s="15">
        <v>74</v>
      </c>
      <c r="AF465" s="15">
        <v>57</v>
      </c>
      <c r="AG465" s="15">
        <v>60</v>
      </c>
      <c r="AH465" s="15">
        <v>58</v>
      </c>
      <c r="AI465" s="15">
        <v>40</v>
      </c>
      <c r="AJ465" s="15">
        <v>40</v>
      </c>
      <c r="AK465" s="15">
        <v>40</v>
      </c>
      <c r="AL465" s="15">
        <v>40</v>
      </c>
      <c r="AM465" s="15">
        <v>40</v>
      </c>
      <c r="AN465" s="15">
        <v>1</v>
      </c>
      <c r="AO465" s="15">
        <v>2</v>
      </c>
      <c r="AP465" s="15">
        <v>6</v>
      </c>
      <c r="AQ465" s="15">
        <v>2</v>
      </c>
      <c r="AR465" t="s">
        <v>1692</v>
      </c>
    </row>
    <row r="466" spans="1:44" x14ac:dyDescent="0.25">
      <c r="A466" s="19">
        <v>465</v>
      </c>
      <c r="B466" s="19" t="s">
        <v>359</v>
      </c>
      <c r="C466" s="20" t="s">
        <v>85</v>
      </c>
      <c r="D466" s="22">
        <f>VLOOKUP(AR:AR,球员!A:F,6,FALSE)</f>
        <v>2</v>
      </c>
      <c r="E466" s="16" t="s">
        <v>59</v>
      </c>
      <c r="F466" s="16" t="s">
        <v>51</v>
      </c>
      <c r="G466" s="16" t="s">
        <v>65</v>
      </c>
      <c r="H466" s="15">
        <v>173</v>
      </c>
      <c r="I466" s="15">
        <v>70</v>
      </c>
      <c r="J466" s="15">
        <v>28</v>
      </c>
      <c r="K466" s="16" t="s">
        <v>47</v>
      </c>
      <c r="L466" s="21">
        <v>81</v>
      </c>
      <c r="M466" s="21">
        <v>30</v>
      </c>
      <c r="N466" s="21">
        <v>88</v>
      </c>
      <c r="O466" s="15">
        <v>80</v>
      </c>
      <c r="P466" s="15">
        <v>82</v>
      </c>
      <c r="Q466" s="15">
        <v>82</v>
      </c>
      <c r="R466" s="15">
        <v>74</v>
      </c>
      <c r="S466" s="15">
        <v>75</v>
      </c>
      <c r="T466" s="15">
        <v>80</v>
      </c>
      <c r="U466" s="15">
        <v>77</v>
      </c>
      <c r="V466" s="15">
        <v>60</v>
      </c>
      <c r="W466" s="15">
        <v>73</v>
      </c>
      <c r="X466" s="15">
        <v>71</v>
      </c>
      <c r="Y466" s="15">
        <v>79</v>
      </c>
      <c r="Z466" s="15">
        <v>84</v>
      </c>
      <c r="AA466" s="15">
        <v>71</v>
      </c>
      <c r="AB466" s="15">
        <v>68</v>
      </c>
      <c r="AC466" s="15">
        <v>71</v>
      </c>
      <c r="AD466" s="15">
        <v>72</v>
      </c>
      <c r="AE466" s="15">
        <v>80</v>
      </c>
      <c r="AF466" s="15">
        <v>73</v>
      </c>
      <c r="AG466" s="15">
        <v>70</v>
      </c>
      <c r="AH466" s="15">
        <v>60</v>
      </c>
      <c r="AI466" s="15">
        <v>40</v>
      </c>
      <c r="AJ466" s="15">
        <v>40</v>
      </c>
      <c r="AK466" s="15">
        <v>40</v>
      </c>
      <c r="AL466" s="15">
        <v>40</v>
      </c>
      <c r="AM466" s="15">
        <v>40</v>
      </c>
      <c r="AN466" s="15">
        <v>2</v>
      </c>
      <c r="AO466" s="15">
        <v>3</v>
      </c>
      <c r="AP466" s="15">
        <v>6</v>
      </c>
      <c r="AQ466" s="15">
        <v>2</v>
      </c>
      <c r="AR466" t="s">
        <v>1693</v>
      </c>
    </row>
    <row r="467" spans="1:44" x14ac:dyDescent="0.25">
      <c r="A467" s="19">
        <v>466</v>
      </c>
      <c r="B467" s="19" t="s">
        <v>601</v>
      </c>
      <c r="C467" s="20" t="s">
        <v>89</v>
      </c>
      <c r="D467" s="22">
        <f>VLOOKUP(AR:AR,球员!A:F,6,FALSE)</f>
        <v>2</v>
      </c>
      <c r="E467" s="16" t="s">
        <v>304</v>
      </c>
      <c r="F467" s="16" t="s">
        <v>45</v>
      </c>
      <c r="G467" s="16" t="s">
        <v>99</v>
      </c>
      <c r="H467" s="15">
        <v>187</v>
      </c>
      <c r="I467" s="15">
        <v>75</v>
      </c>
      <c r="J467" s="15">
        <v>25</v>
      </c>
      <c r="K467" s="16" t="s">
        <v>47</v>
      </c>
      <c r="L467" s="21">
        <v>81</v>
      </c>
      <c r="M467" s="21">
        <v>35</v>
      </c>
      <c r="N467" s="21">
        <v>90</v>
      </c>
      <c r="O467" s="15">
        <v>69</v>
      </c>
      <c r="P467" s="15">
        <v>68</v>
      </c>
      <c r="Q467" s="15">
        <v>71</v>
      </c>
      <c r="R467" s="15">
        <v>66</v>
      </c>
      <c r="S467" s="15">
        <v>72</v>
      </c>
      <c r="T467" s="15">
        <v>68</v>
      </c>
      <c r="U467" s="15">
        <v>66</v>
      </c>
      <c r="V467" s="15">
        <v>84</v>
      </c>
      <c r="W467" s="15">
        <v>58</v>
      </c>
      <c r="X467" s="15">
        <v>61</v>
      </c>
      <c r="Y467" s="15">
        <v>74</v>
      </c>
      <c r="Z467" s="15">
        <v>72</v>
      </c>
      <c r="AA467" s="15">
        <v>76</v>
      </c>
      <c r="AB467" s="15">
        <v>84</v>
      </c>
      <c r="AC467" s="15">
        <v>81</v>
      </c>
      <c r="AD467" s="15">
        <v>66</v>
      </c>
      <c r="AE467" s="15">
        <v>78</v>
      </c>
      <c r="AF467" s="15">
        <v>86</v>
      </c>
      <c r="AG467" s="15">
        <v>85</v>
      </c>
      <c r="AH467" s="15">
        <v>83</v>
      </c>
      <c r="AI467" s="15">
        <v>40</v>
      </c>
      <c r="AJ467" s="15">
        <v>40</v>
      </c>
      <c r="AK467" s="15">
        <v>40</v>
      </c>
      <c r="AL467" s="15">
        <v>40</v>
      </c>
      <c r="AM467" s="15">
        <v>40</v>
      </c>
      <c r="AN467" s="15">
        <v>1</v>
      </c>
      <c r="AO467" s="15">
        <v>2</v>
      </c>
      <c r="AP467" s="15">
        <v>5</v>
      </c>
      <c r="AQ467" s="15">
        <v>2</v>
      </c>
      <c r="AR467" t="s">
        <v>1694</v>
      </c>
    </row>
    <row r="468" spans="1:44" x14ac:dyDescent="0.25">
      <c r="A468" s="15">
        <v>467</v>
      </c>
      <c r="B468" s="15" t="s">
        <v>602</v>
      </c>
      <c r="C468" s="16" t="s">
        <v>2049</v>
      </c>
      <c r="D468" s="22" t="e">
        <f>VLOOKUP(AR:AR,球员!A:F,6,FALSE)</f>
        <v>#N/A</v>
      </c>
      <c r="E468" s="16" t="s">
        <v>140</v>
      </c>
      <c r="F468" s="16" t="s">
        <v>45</v>
      </c>
      <c r="G468" s="16" t="s">
        <v>99</v>
      </c>
      <c r="H468" s="15">
        <v>172</v>
      </c>
      <c r="I468" s="15">
        <v>68</v>
      </c>
      <c r="J468" s="15">
        <v>22</v>
      </c>
      <c r="K468" s="16" t="s">
        <v>47</v>
      </c>
      <c r="L468" s="21">
        <v>81</v>
      </c>
      <c r="M468" s="21">
        <v>41</v>
      </c>
      <c r="N468" s="21">
        <v>91</v>
      </c>
      <c r="O468" s="15">
        <v>73</v>
      </c>
      <c r="P468" s="15">
        <v>82</v>
      </c>
      <c r="Q468" s="15">
        <v>79</v>
      </c>
      <c r="R468" s="15">
        <v>77</v>
      </c>
      <c r="S468" s="15">
        <v>82</v>
      </c>
      <c r="T468" s="15">
        <v>79</v>
      </c>
      <c r="U468" s="15">
        <v>69</v>
      </c>
      <c r="V468" s="15">
        <v>65</v>
      </c>
      <c r="W468" s="15">
        <v>70</v>
      </c>
      <c r="X468" s="15">
        <v>74</v>
      </c>
      <c r="Y468" s="15">
        <v>78</v>
      </c>
      <c r="Z468" s="15">
        <v>81</v>
      </c>
      <c r="AA468" s="15">
        <v>73</v>
      </c>
      <c r="AB468" s="15">
        <v>67</v>
      </c>
      <c r="AC468" s="15">
        <v>65</v>
      </c>
      <c r="AD468" s="15">
        <v>84</v>
      </c>
      <c r="AE468" s="15">
        <v>85</v>
      </c>
      <c r="AF468" s="15">
        <v>73</v>
      </c>
      <c r="AG468" s="15">
        <v>77</v>
      </c>
      <c r="AH468" s="15">
        <v>85</v>
      </c>
      <c r="AI468" s="15">
        <v>40</v>
      </c>
      <c r="AJ468" s="15">
        <v>40</v>
      </c>
      <c r="AK468" s="15">
        <v>40</v>
      </c>
      <c r="AL468" s="15">
        <v>40</v>
      </c>
      <c r="AM468" s="15">
        <v>40</v>
      </c>
      <c r="AN468" s="15">
        <v>2</v>
      </c>
      <c r="AO468" s="15">
        <v>2</v>
      </c>
      <c r="AP468" s="15">
        <v>6</v>
      </c>
      <c r="AQ468" s="15">
        <v>3</v>
      </c>
      <c r="AR468" t="s">
        <v>2111</v>
      </c>
    </row>
    <row r="469" spans="1:44" x14ac:dyDescent="0.25">
      <c r="A469" s="15">
        <v>468</v>
      </c>
      <c r="B469" s="15" t="s">
        <v>476</v>
      </c>
      <c r="C469" s="16" t="s">
        <v>89</v>
      </c>
      <c r="D469" s="22" t="e">
        <f>VLOOKUP(AR:AR,球员!A:F,6,FALSE)</f>
        <v>#N/A</v>
      </c>
      <c r="E469" s="16" t="s">
        <v>74</v>
      </c>
      <c r="F469" s="16" t="s">
        <v>64</v>
      </c>
      <c r="G469" s="16" t="s">
        <v>128</v>
      </c>
      <c r="H469" s="15">
        <v>188</v>
      </c>
      <c r="I469" s="15">
        <v>78</v>
      </c>
      <c r="J469" s="15">
        <v>23</v>
      </c>
      <c r="K469" s="16" t="s">
        <v>47</v>
      </c>
      <c r="L469" s="21">
        <v>81</v>
      </c>
      <c r="M469" s="21">
        <v>37</v>
      </c>
      <c r="N469" s="21">
        <v>89</v>
      </c>
      <c r="O469" s="15">
        <v>63</v>
      </c>
      <c r="P469" s="15">
        <v>74</v>
      </c>
      <c r="Q469" s="15">
        <v>70</v>
      </c>
      <c r="R469" s="15">
        <v>70</v>
      </c>
      <c r="S469" s="15">
        <v>81</v>
      </c>
      <c r="T469" s="15">
        <v>78</v>
      </c>
      <c r="U469" s="15">
        <v>58</v>
      </c>
      <c r="V469" s="15">
        <v>85</v>
      </c>
      <c r="W469" s="15">
        <v>60</v>
      </c>
      <c r="X469" s="15">
        <v>67</v>
      </c>
      <c r="Y469" s="15">
        <v>75</v>
      </c>
      <c r="Z469" s="15">
        <v>76</v>
      </c>
      <c r="AA469" s="15">
        <v>74</v>
      </c>
      <c r="AB469" s="15">
        <v>78</v>
      </c>
      <c r="AC469" s="15">
        <v>76</v>
      </c>
      <c r="AD469" s="15">
        <v>75</v>
      </c>
      <c r="AE469" s="15">
        <v>76</v>
      </c>
      <c r="AF469" s="15">
        <v>88</v>
      </c>
      <c r="AG469" s="15">
        <v>84</v>
      </c>
      <c r="AH469" s="15">
        <v>85</v>
      </c>
      <c r="AI469" s="15">
        <v>40</v>
      </c>
      <c r="AJ469" s="15">
        <v>40</v>
      </c>
      <c r="AK469" s="15">
        <v>40</v>
      </c>
      <c r="AL469" s="15">
        <v>40</v>
      </c>
      <c r="AM469" s="15">
        <v>40</v>
      </c>
      <c r="AN469" s="15">
        <v>2</v>
      </c>
      <c r="AO469" s="15">
        <v>2</v>
      </c>
      <c r="AP469" s="15">
        <v>6</v>
      </c>
      <c r="AQ469" s="15">
        <v>2</v>
      </c>
      <c r="AR469" t="s">
        <v>1695</v>
      </c>
    </row>
    <row r="470" spans="1:44" x14ac:dyDescent="0.25">
      <c r="A470" s="19">
        <v>469</v>
      </c>
      <c r="B470" s="19" t="s">
        <v>606</v>
      </c>
      <c r="C470" s="20" t="s">
        <v>2049</v>
      </c>
      <c r="D470" s="22">
        <f>VLOOKUP(AR:AR,球员!A:F,6,FALSE)</f>
        <v>2</v>
      </c>
      <c r="E470" s="16" t="s">
        <v>107</v>
      </c>
      <c r="F470" s="16" t="s">
        <v>64</v>
      </c>
      <c r="G470" s="16" t="s">
        <v>65</v>
      </c>
      <c r="H470" s="15">
        <v>179</v>
      </c>
      <c r="I470" s="15">
        <v>71</v>
      </c>
      <c r="J470" s="15">
        <v>23</v>
      </c>
      <c r="K470" s="16" t="s">
        <v>47</v>
      </c>
      <c r="L470" s="21">
        <v>81</v>
      </c>
      <c r="M470" s="21">
        <v>37</v>
      </c>
      <c r="N470" s="21">
        <v>90</v>
      </c>
      <c r="O470" s="15">
        <v>78</v>
      </c>
      <c r="P470" s="15">
        <v>88</v>
      </c>
      <c r="Q470" s="15">
        <v>87</v>
      </c>
      <c r="R470" s="15">
        <v>86</v>
      </c>
      <c r="S470" s="15">
        <v>83</v>
      </c>
      <c r="T470" s="15">
        <v>81</v>
      </c>
      <c r="U470" s="15">
        <v>66</v>
      </c>
      <c r="V470" s="15">
        <v>60</v>
      </c>
      <c r="W470" s="15">
        <v>70</v>
      </c>
      <c r="X470" s="15">
        <v>75</v>
      </c>
      <c r="Y470" s="15">
        <v>69</v>
      </c>
      <c r="Z470" s="15">
        <v>73</v>
      </c>
      <c r="AA470" s="15">
        <v>63</v>
      </c>
      <c r="AB470" s="15">
        <v>57</v>
      </c>
      <c r="AC470" s="15">
        <v>61</v>
      </c>
      <c r="AD470" s="15">
        <v>82</v>
      </c>
      <c r="AE470" s="15">
        <v>78</v>
      </c>
      <c r="AF470" s="15">
        <v>67</v>
      </c>
      <c r="AG470" s="15">
        <v>77</v>
      </c>
      <c r="AH470" s="15">
        <v>73</v>
      </c>
      <c r="AI470" s="15">
        <v>40</v>
      </c>
      <c r="AJ470" s="15">
        <v>40</v>
      </c>
      <c r="AK470" s="15">
        <v>40</v>
      </c>
      <c r="AL470" s="15">
        <v>40</v>
      </c>
      <c r="AM470" s="15">
        <v>40</v>
      </c>
      <c r="AN470" s="15">
        <v>2</v>
      </c>
      <c r="AO470" s="15">
        <v>2</v>
      </c>
      <c r="AP470" s="15">
        <v>5</v>
      </c>
      <c r="AQ470" s="15">
        <v>3</v>
      </c>
      <c r="AR470" t="s">
        <v>2112</v>
      </c>
    </row>
    <row r="471" spans="1:44" x14ac:dyDescent="0.25">
      <c r="A471" s="19">
        <v>470</v>
      </c>
      <c r="B471" s="19" t="s">
        <v>607</v>
      </c>
      <c r="C471" s="20" t="s">
        <v>70</v>
      </c>
      <c r="D471" s="22">
        <f>VLOOKUP(AR:AR,球员!A:F,6,FALSE)</f>
        <v>2</v>
      </c>
      <c r="E471" s="16" t="s">
        <v>67</v>
      </c>
      <c r="F471" s="16" t="s">
        <v>67</v>
      </c>
      <c r="G471" s="16" t="s">
        <v>60</v>
      </c>
      <c r="H471" s="15">
        <v>177</v>
      </c>
      <c r="I471" s="15">
        <v>70</v>
      </c>
      <c r="J471" s="15">
        <v>28</v>
      </c>
      <c r="K471" s="16" t="s">
        <v>47</v>
      </c>
      <c r="L471" s="21">
        <v>81</v>
      </c>
      <c r="M471" s="21">
        <v>30</v>
      </c>
      <c r="N471" s="21">
        <v>89</v>
      </c>
      <c r="O471" s="15">
        <v>81</v>
      </c>
      <c r="P471" s="15">
        <v>82</v>
      </c>
      <c r="Q471" s="15">
        <v>80</v>
      </c>
      <c r="R471" s="15">
        <v>78</v>
      </c>
      <c r="S471" s="15">
        <v>73</v>
      </c>
      <c r="T471" s="15">
        <v>67</v>
      </c>
      <c r="U471" s="15">
        <v>84</v>
      </c>
      <c r="V471" s="15">
        <v>79</v>
      </c>
      <c r="W471" s="15">
        <v>82</v>
      </c>
      <c r="X471" s="15">
        <v>73</v>
      </c>
      <c r="Y471" s="15">
        <v>77</v>
      </c>
      <c r="Z471" s="15">
        <v>80</v>
      </c>
      <c r="AA471" s="15">
        <v>84</v>
      </c>
      <c r="AB471" s="15">
        <v>77</v>
      </c>
      <c r="AC471" s="15">
        <v>67</v>
      </c>
      <c r="AD471" s="15">
        <v>78</v>
      </c>
      <c r="AE471" s="15">
        <v>77</v>
      </c>
      <c r="AF471" s="15">
        <v>56</v>
      </c>
      <c r="AG471" s="15">
        <v>51</v>
      </c>
      <c r="AH471" s="15">
        <v>62</v>
      </c>
      <c r="AI471" s="15">
        <v>40</v>
      </c>
      <c r="AJ471" s="15">
        <v>40</v>
      </c>
      <c r="AK471" s="15">
        <v>40</v>
      </c>
      <c r="AL471" s="15">
        <v>40</v>
      </c>
      <c r="AM471" s="15">
        <v>40</v>
      </c>
      <c r="AN471" s="15">
        <v>3</v>
      </c>
      <c r="AO471" s="15">
        <v>3</v>
      </c>
      <c r="AP471" s="15">
        <v>6</v>
      </c>
      <c r="AQ471" s="15">
        <v>2</v>
      </c>
      <c r="AR471" t="s">
        <v>1696</v>
      </c>
    </row>
    <row r="472" spans="1:44" x14ac:dyDescent="0.25">
      <c r="A472" s="15">
        <v>471</v>
      </c>
      <c r="B472" s="15" t="s">
        <v>1992</v>
      </c>
      <c r="C472" s="16" t="s">
        <v>43</v>
      </c>
      <c r="D472" s="22" t="e">
        <f>VLOOKUP(AR:AR,球员!A:F,6,FALSE)</f>
        <v>#N/A</v>
      </c>
      <c r="E472" s="16" t="s">
        <v>445</v>
      </c>
      <c r="F472" s="16" t="s">
        <v>427</v>
      </c>
      <c r="G472" s="16" t="s">
        <v>57</v>
      </c>
      <c r="H472" s="15">
        <v>184</v>
      </c>
      <c r="I472" s="15">
        <v>71</v>
      </c>
      <c r="J472" s="15">
        <v>29</v>
      </c>
      <c r="K472" s="16" t="s">
        <v>47</v>
      </c>
      <c r="L472" s="21">
        <v>81</v>
      </c>
      <c r="M472" s="21">
        <v>30</v>
      </c>
      <c r="N472" s="21">
        <v>89</v>
      </c>
      <c r="O472" s="15">
        <v>80</v>
      </c>
      <c r="P472" s="15">
        <v>80</v>
      </c>
      <c r="Q472" s="15">
        <v>83</v>
      </c>
      <c r="R472" s="15">
        <v>77</v>
      </c>
      <c r="S472" s="15">
        <v>71</v>
      </c>
      <c r="T472" s="15">
        <v>67</v>
      </c>
      <c r="U472" s="15">
        <v>80</v>
      </c>
      <c r="V472" s="15">
        <v>78</v>
      </c>
      <c r="W472" s="15">
        <v>66</v>
      </c>
      <c r="X472" s="15">
        <v>71</v>
      </c>
      <c r="Y472" s="15">
        <v>92</v>
      </c>
      <c r="Z472" s="15">
        <v>89</v>
      </c>
      <c r="AA472" s="15">
        <v>75</v>
      </c>
      <c r="AB472" s="15">
        <v>84</v>
      </c>
      <c r="AC472" s="15">
        <v>71</v>
      </c>
      <c r="AD472" s="15">
        <v>78</v>
      </c>
      <c r="AE472" s="15">
        <v>78</v>
      </c>
      <c r="AF472" s="15">
        <v>44</v>
      </c>
      <c r="AG472" s="15">
        <v>50</v>
      </c>
      <c r="AH472" s="15">
        <v>54</v>
      </c>
      <c r="AI472" s="15">
        <v>40</v>
      </c>
      <c r="AJ472" s="15">
        <v>40</v>
      </c>
      <c r="AK472" s="15">
        <v>40</v>
      </c>
      <c r="AL472" s="15">
        <v>40</v>
      </c>
      <c r="AM472" s="15">
        <v>40</v>
      </c>
      <c r="AN472" s="15">
        <v>2</v>
      </c>
      <c r="AO472" s="15">
        <v>3</v>
      </c>
      <c r="AP472" s="15">
        <v>6</v>
      </c>
      <c r="AQ472" s="15">
        <v>2</v>
      </c>
      <c r="AR472" t="s">
        <v>1993</v>
      </c>
    </row>
    <row r="473" spans="1:44" x14ac:dyDescent="0.25">
      <c r="A473" s="15">
        <v>472</v>
      </c>
      <c r="B473" s="15" t="s">
        <v>720</v>
      </c>
      <c r="C473" s="16" t="s">
        <v>85</v>
      </c>
      <c r="D473" s="22" t="e">
        <f>VLOOKUP(AR:AR,球员!A:F,6,FALSE)</f>
        <v>#N/A</v>
      </c>
      <c r="E473" s="16" t="s">
        <v>721</v>
      </c>
      <c r="F473" s="16" t="s">
        <v>273</v>
      </c>
      <c r="G473" s="16" t="s">
        <v>474</v>
      </c>
      <c r="H473" s="15">
        <v>177</v>
      </c>
      <c r="I473" s="15">
        <v>69</v>
      </c>
      <c r="J473" s="15">
        <v>22</v>
      </c>
      <c r="K473" s="16" t="s">
        <v>53</v>
      </c>
      <c r="L473" s="21">
        <v>81</v>
      </c>
      <c r="M473" s="21">
        <v>41</v>
      </c>
      <c r="N473" s="21">
        <v>91</v>
      </c>
      <c r="O473" s="15">
        <v>77</v>
      </c>
      <c r="P473" s="15">
        <v>81</v>
      </c>
      <c r="Q473" s="15">
        <v>84</v>
      </c>
      <c r="R473" s="15">
        <v>85</v>
      </c>
      <c r="S473" s="15">
        <v>79</v>
      </c>
      <c r="T473" s="15">
        <v>71</v>
      </c>
      <c r="U473" s="15">
        <v>74</v>
      </c>
      <c r="V473" s="15">
        <v>64</v>
      </c>
      <c r="W473" s="15">
        <v>75</v>
      </c>
      <c r="X473" s="15">
        <v>82</v>
      </c>
      <c r="Y473" s="15">
        <v>89</v>
      </c>
      <c r="Z473" s="15">
        <v>88</v>
      </c>
      <c r="AA473" s="15">
        <v>77</v>
      </c>
      <c r="AB473" s="15">
        <v>64</v>
      </c>
      <c r="AC473" s="15">
        <v>63</v>
      </c>
      <c r="AD473" s="15">
        <v>80</v>
      </c>
      <c r="AE473" s="15">
        <v>75</v>
      </c>
      <c r="AF473" s="15">
        <v>50</v>
      </c>
      <c r="AG473" s="15">
        <v>50</v>
      </c>
      <c r="AH473" s="15">
        <v>59</v>
      </c>
      <c r="AI473" s="15">
        <v>40</v>
      </c>
      <c r="AJ473" s="15">
        <v>40</v>
      </c>
      <c r="AK473" s="15">
        <v>40</v>
      </c>
      <c r="AL473" s="15">
        <v>40</v>
      </c>
      <c r="AM473" s="15">
        <v>40</v>
      </c>
      <c r="AN473" s="15">
        <v>2</v>
      </c>
      <c r="AO473" s="15">
        <v>3</v>
      </c>
      <c r="AP473" s="15">
        <v>5</v>
      </c>
      <c r="AQ473" s="15">
        <v>3</v>
      </c>
      <c r="AR473" t="s">
        <v>1697</v>
      </c>
    </row>
    <row r="474" spans="1:44" x14ac:dyDescent="0.25">
      <c r="A474" s="15">
        <v>473</v>
      </c>
      <c r="B474" s="15" t="s">
        <v>610</v>
      </c>
      <c r="C474" s="16" t="s">
        <v>2049</v>
      </c>
      <c r="D474" s="22" t="e">
        <f>VLOOKUP(AR:AR,球员!A:F,6,FALSE)</f>
        <v>#N/A</v>
      </c>
      <c r="E474" s="16" t="s">
        <v>517</v>
      </c>
      <c r="F474" s="16" t="s">
        <v>324</v>
      </c>
      <c r="G474" s="16" t="s">
        <v>491</v>
      </c>
      <c r="H474" s="15">
        <v>182</v>
      </c>
      <c r="I474" s="15">
        <v>72</v>
      </c>
      <c r="J474" s="15">
        <v>25</v>
      </c>
      <c r="K474" s="16" t="s">
        <v>47</v>
      </c>
      <c r="L474" s="21">
        <v>81</v>
      </c>
      <c r="M474" s="21">
        <v>35</v>
      </c>
      <c r="N474" s="21">
        <v>90</v>
      </c>
      <c r="O474" s="15">
        <v>67</v>
      </c>
      <c r="P474" s="15">
        <v>82</v>
      </c>
      <c r="Q474" s="15">
        <v>80</v>
      </c>
      <c r="R474" s="15">
        <v>77</v>
      </c>
      <c r="S474" s="15">
        <v>82</v>
      </c>
      <c r="T474" s="15">
        <v>71</v>
      </c>
      <c r="U474" s="15">
        <v>58</v>
      </c>
      <c r="V474" s="15">
        <v>80</v>
      </c>
      <c r="W474" s="15">
        <v>57</v>
      </c>
      <c r="X474" s="15">
        <v>68</v>
      </c>
      <c r="Y474" s="15">
        <v>83</v>
      </c>
      <c r="Z474" s="15">
        <v>79</v>
      </c>
      <c r="AA474" s="15">
        <v>75</v>
      </c>
      <c r="AB474" s="15">
        <v>70</v>
      </c>
      <c r="AC474" s="15">
        <v>83</v>
      </c>
      <c r="AD474" s="15">
        <v>80</v>
      </c>
      <c r="AE474" s="15">
        <v>87</v>
      </c>
      <c r="AF474" s="15">
        <v>88</v>
      </c>
      <c r="AG474" s="15">
        <v>85</v>
      </c>
      <c r="AH474" s="15">
        <v>84</v>
      </c>
      <c r="AI474" s="15">
        <v>40</v>
      </c>
      <c r="AJ474" s="15">
        <v>40</v>
      </c>
      <c r="AK474" s="15">
        <v>40</v>
      </c>
      <c r="AL474" s="15">
        <v>40</v>
      </c>
      <c r="AM474" s="15">
        <v>40</v>
      </c>
      <c r="AN474" s="15">
        <v>2</v>
      </c>
      <c r="AO474" s="15">
        <v>3</v>
      </c>
      <c r="AP474" s="15">
        <v>6</v>
      </c>
      <c r="AQ474" s="15">
        <v>2</v>
      </c>
      <c r="AR474" t="s">
        <v>2113</v>
      </c>
    </row>
    <row r="475" spans="1:44" x14ac:dyDescent="0.25">
      <c r="A475" s="19">
        <v>474</v>
      </c>
      <c r="B475" s="19" t="s">
        <v>698</v>
      </c>
      <c r="C475" s="20" t="s">
        <v>85</v>
      </c>
      <c r="D475" s="22">
        <f>VLOOKUP(AR:AR,球员!A:F,6,FALSE)</f>
        <v>2</v>
      </c>
      <c r="E475" s="16" t="s">
        <v>194</v>
      </c>
      <c r="F475" s="16" t="s">
        <v>56</v>
      </c>
      <c r="G475" s="16" t="s">
        <v>46</v>
      </c>
      <c r="H475" s="15">
        <v>173</v>
      </c>
      <c r="I475" s="15">
        <v>65</v>
      </c>
      <c r="J475" s="15">
        <v>24</v>
      </c>
      <c r="K475" s="16" t="s">
        <v>47</v>
      </c>
      <c r="L475" s="21">
        <v>81</v>
      </c>
      <c r="M475" s="21">
        <v>36</v>
      </c>
      <c r="N475" s="21">
        <v>90</v>
      </c>
      <c r="O475" s="15">
        <v>80</v>
      </c>
      <c r="P475" s="15">
        <v>82</v>
      </c>
      <c r="Q475" s="15">
        <v>85</v>
      </c>
      <c r="R475" s="15">
        <v>62</v>
      </c>
      <c r="S475" s="15">
        <v>75</v>
      </c>
      <c r="T475" s="15">
        <v>76</v>
      </c>
      <c r="U475" s="15">
        <v>68</v>
      </c>
      <c r="V475" s="15">
        <v>62</v>
      </c>
      <c r="W475" s="15">
        <v>61</v>
      </c>
      <c r="X475" s="15">
        <v>81</v>
      </c>
      <c r="Y475" s="15">
        <v>92</v>
      </c>
      <c r="Z475" s="15">
        <v>96</v>
      </c>
      <c r="AA475" s="15">
        <v>78</v>
      </c>
      <c r="AB475" s="15">
        <v>74</v>
      </c>
      <c r="AC475" s="15">
        <v>62</v>
      </c>
      <c r="AD475" s="15">
        <v>87</v>
      </c>
      <c r="AE475" s="15">
        <v>81</v>
      </c>
      <c r="AF475" s="15">
        <v>51</v>
      </c>
      <c r="AG475" s="15">
        <v>51</v>
      </c>
      <c r="AH475" s="15">
        <v>60</v>
      </c>
      <c r="AI475" s="15">
        <v>40</v>
      </c>
      <c r="AJ475" s="15">
        <v>40</v>
      </c>
      <c r="AK475" s="15">
        <v>40</v>
      </c>
      <c r="AL475" s="15">
        <v>40</v>
      </c>
      <c r="AM475" s="15">
        <v>40</v>
      </c>
      <c r="AN475" s="15">
        <v>2</v>
      </c>
      <c r="AO475" s="15">
        <v>3</v>
      </c>
      <c r="AP475" s="15">
        <v>6</v>
      </c>
      <c r="AQ475" s="15">
        <v>3</v>
      </c>
      <c r="AR475" t="s">
        <v>1698</v>
      </c>
    </row>
    <row r="476" spans="1:44" x14ac:dyDescent="0.25">
      <c r="A476" s="15">
        <v>475</v>
      </c>
      <c r="B476" s="15" t="s">
        <v>611</v>
      </c>
      <c r="C476" s="16" t="s">
        <v>82</v>
      </c>
      <c r="D476" s="22" t="e">
        <f>VLOOKUP(AR:AR,球员!A:F,6,FALSE)</f>
        <v>#N/A</v>
      </c>
      <c r="E476" s="16" t="s">
        <v>323</v>
      </c>
      <c r="F476" s="16" t="s">
        <v>324</v>
      </c>
      <c r="G476" s="16" t="s">
        <v>491</v>
      </c>
      <c r="H476" s="15">
        <v>182</v>
      </c>
      <c r="I476" s="15">
        <v>74</v>
      </c>
      <c r="J476" s="15">
        <v>24</v>
      </c>
      <c r="K476" s="16" t="s">
        <v>53</v>
      </c>
      <c r="L476" s="21">
        <v>81</v>
      </c>
      <c r="M476" s="21">
        <v>36</v>
      </c>
      <c r="N476" s="21">
        <v>89</v>
      </c>
      <c r="O476" s="15">
        <v>77</v>
      </c>
      <c r="P476" s="15">
        <v>81</v>
      </c>
      <c r="Q476" s="15">
        <v>83</v>
      </c>
      <c r="R476" s="15">
        <v>81</v>
      </c>
      <c r="S476" s="15">
        <v>81</v>
      </c>
      <c r="T476" s="15">
        <v>80</v>
      </c>
      <c r="U476" s="15">
        <v>72</v>
      </c>
      <c r="V476" s="15">
        <v>66</v>
      </c>
      <c r="W476" s="15">
        <v>79</v>
      </c>
      <c r="X476" s="15">
        <v>77</v>
      </c>
      <c r="Y476" s="15">
        <v>83</v>
      </c>
      <c r="Z476" s="15">
        <v>77</v>
      </c>
      <c r="AA476" s="15">
        <v>83</v>
      </c>
      <c r="AB476" s="15">
        <v>71</v>
      </c>
      <c r="AC476" s="15">
        <v>74</v>
      </c>
      <c r="AD476" s="15">
        <v>76</v>
      </c>
      <c r="AE476" s="15">
        <v>78</v>
      </c>
      <c r="AF476" s="15">
        <v>59</v>
      </c>
      <c r="AG476" s="15">
        <v>54</v>
      </c>
      <c r="AH476" s="15">
        <v>66</v>
      </c>
      <c r="AI476" s="15">
        <v>40</v>
      </c>
      <c r="AJ476" s="15">
        <v>40</v>
      </c>
      <c r="AK476" s="15">
        <v>40</v>
      </c>
      <c r="AL476" s="15">
        <v>40</v>
      </c>
      <c r="AM476" s="15">
        <v>40</v>
      </c>
      <c r="AN476" s="15">
        <v>1</v>
      </c>
      <c r="AO476" s="15">
        <v>3</v>
      </c>
      <c r="AP476" s="15">
        <v>5</v>
      </c>
      <c r="AQ476" s="15">
        <v>2</v>
      </c>
      <c r="AR476" t="s">
        <v>1699</v>
      </c>
    </row>
    <row r="477" spans="1:44" x14ac:dyDescent="0.25">
      <c r="A477" s="19">
        <v>476</v>
      </c>
      <c r="B477" s="19" t="s">
        <v>612</v>
      </c>
      <c r="C477" s="20" t="s">
        <v>2049</v>
      </c>
      <c r="D477" s="22">
        <f>VLOOKUP(AR:AR,球员!A:F,6,FALSE)</f>
        <v>2</v>
      </c>
      <c r="E477" s="16" t="s">
        <v>304</v>
      </c>
      <c r="F477" s="16" t="s">
        <v>45</v>
      </c>
      <c r="G477" s="16" t="s">
        <v>283</v>
      </c>
      <c r="H477" s="15">
        <v>183</v>
      </c>
      <c r="I477" s="15">
        <v>74</v>
      </c>
      <c r="J477" s="15">
        <v>23</v>
      </c>
      <c r="K477" s="16" t="s">
        <v>47</v>
      </c>
      <c r="L477" s="21">
        <v>81</v>
      </c>
      <c r="M477" s="21">
        <v>37</v>
      </c>
      <c r="N477" s="21">
        <v>89</v>
      </c>
      <c r="O477" s="15">
        <v>72</v>
      </c>
      <c r="P477" s="15">
        <v>77</v>
      </c>
      <c r="Q477" s="15">
        <v>76</v>
      </c>
      <c r="R477" s="15">
        <v>76</v>
      </c>
      <c r="S477" s="15">
        <v>79</v>
      </c>
      <c r="T477" s="15">
        <v>75</v>
      </c>
      <c r="U477" s="15">
        <v>74</v>
      </c>
      <c r="V477" s="15">
        <v>68</v>
      </c>
      <c r="W477" s="15">
        <v>65</v>
      </c>
      <c r="X477" s="15">
        <v>65</v>
      </c>
      <c r="Y477" s="15">
        <v>76</v>
      </c>
      <c r="Z477" s="15">
        <v>73</v>
      </c>
      <c r="AA477" s="15">
        <v>83</v>
      </c>
      <c r="AB477" s="15">
        <v>79</v>
      </c>
      <c r="AC477" s="15">
        <v>88</v>
      </c>
      <c r="AD477" s="15">
        <v>81</v>
      </c>
      <c r="AE477" s="15">
        <v>90</v>
      </c>
      <c r="AF477" s="15">
        <v>77</v>
      </c>
      <c r="AG477" s="15">
        <v>78</v>
      </c>
      <c r="AH477" s="15">
        <v>87</v>
      </c>
      <c r="AI477" s="15">
        <v>40</v>
      </c>
      <c r="AJ477" s="15">
        <v>40</v>
      </c>
      <c r="AK477" s="15">
        <v>40</v>
      </c>
      <c r="AL477" s="15">
        <v>40</v>
      </c>
      <c r="AM477" s="15">
        <v>40</v>
      </c>
      <c r="AN477" s="15">
        <v>3</v>
      </c>
      <c r="AO477" s="15">
        <v>3</v>
      </c>
      <c r="AP477" s="15">
        <v>6</v>
      </c>
      <c r="AQ477" s="15">
        <v>2</v>
      </c>
      <c r="AR477" t="s">
        <v>2114</v>
      </c>
    </row>
    <row r="478" spans="1:44" x14ac:dyDescent="0.25">
      <c r="A478" s="19">
        <v>477</v>
      </c>
      <c r="B478" s="19" t="s">
        <v>613</v>
      </c>
      <c r="C478" s="20" t="s">
        <v>2049</v>
      </c>
      <c r="D478" s="22">
        <f>VLOOKUP(AR:AR,球员!A:F,6,FALSE)</f>
        <v>2</v>
      </c>
      <c r="E478" s="16" t="s">
        <v>160</v>
      </c>
      <c r="F478" s="16" t="s">
        <v>45</v>
      </c>
      <c r="G478" s="16" t="s">
        <v>99</v>
      </c>
      <c r="H478" s="15">
        <v>186</v>
      </c>
      <c r="I478" s="15">
        <v>77</v>
      </c>
      <c r="J478" s="15">
        <v>23</v>
      </c>
      <c r="K478" s="16" t="s">
        <v>47</v>
      </c>
      <c r="L478" s="21">
        <v>81</v>
      </c>
      <c r="M478" s="21">
        <v>37</v>
      </c>
      <c r="N478" s="21">
        <v>90</v>
      </c>
      <c r="O478" s="15">
        <v>75</v>
      </c>
      <c r="P478" s="15">
        <v>81</v>
      </c>
      <c r="Q478" s="15">
        <v>78</v>
      </c>
      <c r="R478" s="15">
        <v>78</v>
      </c>
      <c r="S478" s="15">
        <v>84</v>
      </c>
      <c r="T478" s="15">
        <v>82</v>
      </c>
      <c r="U478" s="15">
        <v>73</v>
      </c>
      <c r="V478" s="15">
        <v>73</v>
      </c>
      <c r="W478" s="15">
        <v>70</v>
      </c>
      <c r="X478" s="15">
        <v>77</v>
      </c>
      <c r="Y478" s="15">
        <v>77</v>
      </c>
      <c r="Z478" s="15">
        <v>79</v>
      </c>
      <c r="AA478" s="15">
        <v>78</v>
      </c>
      <c r="AB478" s="15">
        <v>72</v>
      </c>
      <c r="AC478" s="15">
        <v>73</v>
      </c>
      <c r="AD478" s="15">
        <v>71</v>
      </c>
      <c r="AE478" s="15">
        <v>80</v>
      </c>
      <c r="AF478" s="15">
        <v>70</v>
      </c>
      <c r="AG478" s="15">
        <v>72</v>
      </c>
      <c r="AH478" s="15">
        <v>71</v>
      </c>
      <c r="AI478" s="15">
        <v>40</v>
      </c>
      <c r="AJ478" s="15">
        <v>40</v>
      </c>
      <c r="AK478" s="15">
        <v>40</v>
      </c>
      <c r="AL478" s="15">
        <v>40</v>
      </c>
      <c r="AM478" s="15">
        <v>40</v>
      </c>
      <c r="AN478" s="15">
        <v>3</v>
      </c>
      <c r="AO478" s="15">
        <v>4</v>
      </c>
      <c r="AP478" s="15">
        <v>6</v>
      </c>
      <c r="AQ478" s="15">
        <v>2</v>
      </c>
      <c r="AR478" t="s">
        <v>2115</v>
      </c>
    </row>
    <row r="479" spans="1:44" x14ac:dyDescent="0.25">
      <c r="A479" s="15">
        <v>478</v>
      </c>
      <c r="B479" s="15" t="s">
        <v>736</v>
      </c>
      <c r="C479" s="23" t="s">
        <v>89</v>
      </c>
      <c r="D479" s="22" t="e">
        <f>VLOOKUP(AR:AR,球员!A:F,6,FALSE)</f>
        <v>#N/A</v>
      </c>
      <c r="E479" s="16" t="s">
        <v>67</v>
      </c>
      <c r="F479" s="16" t="s">
        <v>67</v>
      </c>
      <c r="G479" s="16" t="s">
        <v>313</v>
      </c>
      <c r="H479" s="15">
        <v>188</v>
      </c>
      <c r="I479" s="15">
        <v>78</v>
      </c>
      <c r="J479" s="15">
        <v>23</v>
      </c>
      <c r="K479" s="16" t="s">
        <v>47</v>
      </c>
      <c r="L479" s="21">
        <v>81</v>
      </c>
      <c r="M479" s="21">
        <v>37</v>
      </c>
      <c r="N479" s="21">
        <v>91</v>
      </c>
      <c r="O479" s="15">
        <v>62</v>
      </c>
      <c r="P479" s="15">
        <v>72</v>
      </c>
      <c r="Q479" s="15">
        <v>70</v>
      </c>
      <c r="R479" s="15">
        <v>64</v>
      </c>
      <c r="S479" s="15">
        <v>74</v>
      </c>
      <c r="T479" s="15">
        <v>75</v>
      </c>
      <c r="U479" s="15">
        <v>61</v>
      </c>
      <c r="V479" s="15">
        <v>84</v>
      </c>
      <c r="W479" s="15">
        <v>55</v>
      </c>
      <c r="X479" s="15">
        <v>74</v>
      </c>
      <c r="Y479" s="15">
        <v>85</v>
      </c>
      <c r="Z479" s="15">
        <v>79</v>
      </c>
      <c r="AA479" s="15">
        <v>73</v>
      </c>
      <c r="AB479" s="15">
        <v>87</v>
      </c>
      <c r="AC479" s="15">
        <v>84</v>
      </c>
      <c r="AD479" s="15">
        <v>70</v>
      </c>
      <c r="AE479" s="15">
        <v>86</v>
      </c>
      <c r="AF479" s="15">
        <v>78</v>
      </c>
      <c r="AG479" s="15">
        <v>82</v>
      </c>
      <c r="AH479" s="15">
        <v>77</v>
      </c>
      <c r="AI479" s="15">
        <v>40</v>
      </c>
      <c r="AJ479" s="15">
        <v>40</v>
      </c>
      <c r="AK479" s="15">
        <v>40</v>
      </c>
      <c r="AL479" s="15">
        <v>40</v>
      </c>
      <c r="AM479" s="15">
        <v>40</v>
      </c>
      <c r="AN479" s="15">
        <v>2</v>
      </c>
      <c r="AO479" s="15">
        <v>2</v>
      </c>
      <c r="AP479" s="15">
        <v>5</v>
      </c>
      <c r="AQ479" s="15">
        <v>2</v>
      </c>
      <c r="AR479" t="s">
        <v>1700</v>
      </c>
    </row>
    <row r="480" spans="1:44" x14ac:dyDescent="0.25">
      <c r="A480" s="19">
        <v>479</v>
      </c>
      <c r="B480" s="19" t="s">
        <v>385</v>
      </c>
      <c r="C480" s="20" t="s">
        <v>70</v>
      </c>
      <c r="D480" s="22">
        <f>VLOOKUP(AR:AR,球员!A:F,6,FALSE)</f>
        <v>2</v>
      </c>
      <c r="E480" s="16" t="s">
        <v>249</v>
      </c>
      <c r="F480" s="16" t="s">
        <v>51</v>
      </c>
      <c r="G480" s="16" t="s">
        <v>71</v>
      </c>
      <c r="H480" s="15">
        <v>186</v>
      </c>
      <c r="I480" s="15">
        <v>91</v>
      </c>
      <c r="J480" s="15">
        <v>23</v>
      </c>
      <c r="K480" s="16" t="s">
        <v>47</v>
      </c>
      <c r="L480" s="21">
        <v>81</v>
      </c>
      <c r="M480" s="21">
        <v>37</v>
      </c>
      <c r="N480" s="21">
        <v>91</v>
      </c>
      <c r="O480" s="15">
        <v>86</v>
      </c>
      <c r="P480" s="15">
        <v>75</v>
      </c>
      <c r="Q480" s="15">
        <v>75</v>
      </c>
      <c r="R480" s="15">
        <v>76</v>
      </c>
      <c r="S480" s="15">
        <v>70</v>
      </c>
      <c r="T480" s="15">
        <v>68</v>
      </c>
      <c r="U480" s="15">
        <v>84</v>
      </c>
      <c r="V480" s="15">
        <v>87</v>
      </c>
      <c r="W480" s="15">
        <v>74</v>
      </c>
      <c r="X480" s="15">
        <v>73</v>
      </c>
      <c r="Y480" s="15">
        <v>76</v>
      </c>
      <c r="Z480" s="15">
        <v>71</v>
      </c>
      <c r="AA480" s="15">
        <v>85</v>
      </c>
      <c r="AB480" s="15">
        <v>75</v>
      </c>
      <c r="AC480" s="15">
        <v>87</v>
      </c>
      <c r="AD480" s="15">
        <v>65</v>
      </c>
      <c r="AE480" s="15">
        <v>79</v>
      </c>
      <c r="AF480" s="15">
        <v>48</v>
      </c>
      <c r="AG480" s="15">
        <v>58</v>
      </c>
      <c r="AH480" s="15">
        <v>80</v>
      </c>
      <c r="AI480" s="15">
        <v>40</v>
      </c>
      <c r="AJ480" s="15">
        <v>40</v>
      </c>
      <c r="AK480" s="15">
        <v>40</v>
      </c>
      <c r="AL480" s="15">
        <v>40</v>
      </c>
      <c r="AM480" s="15">
        <v>40</v>
      </c>
      <c r="AN480" s="15">
        <v>2</v>
      </c>
      <c r="AO480" s="15">
        <v>2</v>
      </c>
      <c r="AP480" s="15">
        <v>6</v>
      </c>
      <c r="AQ480" s="15">
        <v>2</v>
      </c>
      <c r="AR480" t="s">
        <v>1701</v>
      </c>
    </row>
    <row r="481" spans="1:44" x14ac:dyDescent="0.25">
      <c r="A481" s="19">
        <v>480</v>
      </c>
      <c r="B481" s="19" t="s">
        <v>1702</v>
      </c>
      <c r="C481" s="20" t="s">
        <v>103</v>
      </c>
      <c r="D481" s="22">
        <f>VLOOKUP(AR:AR,球员!A:F,6,FALSE)</f>
        <v>2</v>
      </c>
      <c r="E481" s="16" t="s">
        <v>67</v>
      </c>
      <c r="F481" s="16" t="s">
        <v>67</v>
      </c>
      <c r="G481" s="16" t="s">
        <v>68</v>
      </c>
      <c r="H481" s="15">
        <v>180</v>
      </c>
      <c r="I481" s="15">
        <v>78</v>
      </c>
      <c r="J481" s="15">
        <v>26</v>
      </c>
      <c r="K481" s="16" t="s">
        <v>53</v>
      </c>
      <c r="L481" s="21">
        <v>81</v>
      </c>
      <c r="M481" s="21">
        <v>32</v>
      </c>
      <c r="N481" s="21">
        <v>89</v>
      </c>
      <c r="O481" s="15">
        <v>68</v>
      </c>
      <c r="P481" s="15">
        <v>73</v>
      </c>
      <c r="Q481" s="15">
        <v>79</v>
      </c>
      <c r="R481" s="15">
        <v>75</v>
      </c>
      <c r="S481" s="15">
        <v>71</v>
      </c>
      <c r="T481" s="15">
        <v>66</v>
      </c>
      <c r="U481" s="15">
        <v>65</v>
      </c>
      <c r="V481" s="15">
        <v>64</v>
      </c>
      <c r="W481" s="15">
        <v>66</v>
      </c>
      <c r="X481" s="15">
        <v>73</v>
      </c>
      <c r="Y481" s="15">
        <v>90</v>
      </c>
      <c r="Z481" s="15">
        <v>91</v>
      </c>
      <c r="AA481" s="15">
        <v>76</v>
      </c>
      <c r="AB481" s="15">
        <v>72</v>
      </c>
      <c r="AC481" s="15">
        <v>79</v>
      </c>
      <c r="AD481" s="15">
        <v>77</v>
      </c>
      <c r="AE481" s="15">
        <v>86</v>
      </c>
      <c r="AF481" s="15">
        <v>67</v>
      </c>
      <c r="AG481" s="15">
        <v>71</v>
      </c>
      <c r="AH481" s="15">
        <v>72</v>
      </c>
      <c r="AI481" s="15">
        <v>40</v>
      </c>
      <c r="AJ481" s="15">
        <v>40</v>
      </c>
      <c r="AK481" s="15">
        <v>40</v>
      </c>
      <c r="AL481" s="15">
        <v>40</v>
      </c>
      <c r="AM481" s="15">
        <v>40</v>
      </c>
      <c r="AN481" s="15">
        <v>1</v>
      </c>
      <c r="AO481" s="15">
        <v>3</v>
      </c>
      <c r="AP481" s="15">
        <v>6</v>
      </c>
      <c r="AQ481" s="15">
        <v>2</v>
      </c>
      <c r="AR481" t="s">
        <v>1703</v>
      </c>
    </row>
    <row r="482" spans="1:44" x14ac:dyDescent="0.25">
      <c r="A482" s="15">
        <v>481</v>
      </c>
      <c r="B482" s="15" t="s">
        <v>1994</v>
      </c>
      <c r="C482" s="16" t="s">
        <v>89</v>
      </c>
      <c r="D482" s="22" t="e">
        <f>VLOOKUP(AR:AR,球员!A:F,6,FALSE)</f>
        <v>#N/A</v>
      </c>
      <c r="E482" s="16" t="s">
        <v>79</v>
      </c>
      <c r="F482" s="16" t="s">
        <v>51</v>
      </c>
      <c r="G482" s="16" t="s">
        <v>65</v>
      </c>
      <c r="H482" s="15">
        <v>184</v>
      </c>
      <c r="I482" s="15">
        <v>74</v>
      </c>
      <c r="J482" s="15">
        <v>24</v>
      </c>
      <c r="K482" s="16" t="s">
        <v>53</v>
      </c>
      <c r="L482" s="21">
        <v>81</v>
      </c>
      <c r="M482" s="21">
        <v>36</v>
      </c>
      <c r="N482" s="21">
        <v>89</v>
      </c>
      <c r="O482" s="15">
        <v>63</v>
      </c>
      <c r="P482" s="15">
        <v>74</v>
      </c>
      <c r="Q482" s="15">
        <v>66</v>
      </c>
      <c r="R482" s="15">
        <v>71</v>
      </c>
      <c r="S482" s="15">
        <v>74</v>
      </c>
      <c r="T482" s="15">
        <v>76</v>
      </c>
      <c r="U482" s="15">
        <v>61</v>
      </c>
      <c r="V482" s="15">
        <v>80</v>
      </c>
      <c r="W482" s="15">
        <v>67</v>
      </c>
      <c r="X482" s="15">
        <v>71</v>
      </c>
      <c r="Y482" s="15">
        <v>85</v>
      </c>
      <c r="Z482" s="15">
        <v>80</v>
      </c>
      <c r="AA482" s="15">
        <v>72</v>
      </c>
      <c r="AB482" s="15">
        <v>88</v>
      </c>
      <c r="AC482" s="15">
        <v>77</v>
      </c>
      <c r="AD482" s="15">
        <v>71</v>
      </c>
      <c r="AE482" s="15">
        <v>80</v>
      </c>
      <c r="AF482" s="15">
        <v>79</v>
      </c>
      <c r="AG482" s="15">
        <v>83</v>
      </c>
      <c r="AH482" s="15">
        <v>78</v>
      </c>
      <c r="AI482" s="15">
        <v>40</v>
      </c>
      <c r="AJ482" s="15">
        <v>40</v>
      </c>
      <c r="AK482" s="15">
        <v>40</v>
      </c>
      <c r="AL482" s="15">
        <v>40</v>
      </c>
      <c r="AM482" s="15">
        <v>40</v>
      </c>
      <c r="AN482" s="15">
        <v>2</v>
      </c>
      <c r="AO482" s="15">
        <v>2</v>
      </c>
      <c r="AP482" s="15">
        <v>6</v>
      </c>
      <c r="AQ482" s="15">
        <v>2</v>
      </c>
      <c r="AR482" t="s">
        <v>1995</v>
      </c>
    </row>
    <row r="483" spans="1:44" x14ac:dyDescent="0.25">
      <c r="A483" s="15">
        <v>482</v>
      </c>
      <c r="B483" s="15" t="s">
        <v>485</v>
      </c>
      <c r="C483" s="16" t="s">
        <v>82</v>
      </c>
      <c r="D483" s="22" t="e">
        <f>VLOOKUP(AR:AR,球员!A:F,6,FALSE)</f>
        <v>#N/A</v>
      </c>
      <c r="E483" s="16" t="s">
        <v>306</v>
      </c>
      <c r="F483" s="16" t="s">
        <v>64</v>
      </c>
      <c r="G483" s="16" t="s">
        <v>65</v>
      </c>
      <c r="H483" s="15">
        <v>178</v>
      </c>
      <c r="I483" s="15">
        <v>67</v>
      </c>
      <c r="J483" s="15">
        <v>23</v>
      </c>
      <c r="K483" s="16" t="s">
        <v>47</v>
      </c>
      <c r="L483" s="21">
        <v>81</v>
      </c>
      <c r="M483" s="21">
        <v>37</v>
      </c>
      <c r="N483" s="21">
        <v>90</v>
      </c>
      <c r="O483" s="15">
        <v>83</v>
      </c>
      <c r="P483" s="15">
        <v>87</v>
      </c>
      <c r="Q483" s="15">
        <v>84</v>
      </c>
      <c r="R483" s="15">
        <v>78</v>
      </c>
      <c r="S483" s="15">
        <v>82</v>
      </c>
      <c r="T483" s="15">
        <v>77</v>
      </c>
      <c r="U483" s="15">
        <v>75</v>
      </c>
      <c r="V483" s="15">
        <v>63</v>
      </c>
      <c r="W483" s="15">
        <v>67</v>
      </c>
      <c r="X483" s="15">
        <v>73</v>
      </c>
      <c r="Y483" s="15">
        <v>73</v>
      </c>
      <c r="Z483" s="15">
        <v>73</v>
      </c>
      <c r="AA483" s="15">
        <v>76</v>
      </c>
      <c r="AB483" s="15">
        <v>62</v>
      </c>
      <c r="AC483" s="15">
        <v>71</v>
      </c>
      <c r="AD483" s="15">
        <v>72</v>
      </c>
      <c r="AE483" s="15">
        <v>82</v>
      </c>
      <c r="AF483" s="15">
        <v>70</v>
      </c>
      <c r="AG483" s="15">
        <v>74</v>
      </c>
      <c r="AH483" s="15">
        <v>68</v>
      </c>
      <c r="AI483" s="15">
        <v>40</v>
      </c>
      <c r="AJ483" s="15">
        <v>40</v>
      </c>
      <c r="AK483" s="15">
        <v>40</v>
      </c>
      <c r="AL483" s="15">
        <v>40</v>
      </c>
      <c r="AM483" s="15">
        <v>40</v>
      </c>
      <c r="AN483" s="15">
        <v>2</v>
      </c>
      <c r="AO483" s="15">
        <v>3</v>
      </c>
      <c r="AP483" s="15">
        <v>6</v>
      </c>
      <c r="AQ483" s="15">
        <v>2</v>
      </c>
      <c r="AR483" t="s">
        <v>1704</v>
      </c>
    </row>
    <row r="484" spans="1:44" x14ac:dyDescent="0.25">
      <c r="A484" s="19">
        <v>483</v>
      </c>
      <c r="B484" s="19" t="s">
        <v>618</v>
      </c>
      <c r="C484" s="20" t="s">
        <v>43</v>
      </c>
      <c r="D484" s="22">
        <f>VLOOKUP(AR:AR,球员!A:F,6,FALSE)</f>
        <v>2</v>
      </c>
      <c r="E484" s="16" t="s">
        <v>337</v>
      </c>
      <c r="F484" s="16" t="s">
        <v>51</v>
      </c>
      <c r="G484" s="16" t="s">
        <v>65</v>
      </c>
      <c r="H484" s="15">
        <v>181</v>
      </c>
      <c r="I484" s="15">
        <v>78</v>
      </c>
      <c r="J484" s="15">
        <v>22</v>
      </c>
      <c r="K484" s="16" t="s">
        <v>53</v>
      </c>
      <c r="L484" s="21">
        <v>81</v>
      </c>
      <c r="M484" s="21">
        <v>41</v>
      </c>
      <c r="N484" s="21">
        <v>91</v>
      </c>
      <c r="O484" s="15">
        <v>81</v>
      </c>
      <c r="P484" s="15">
        <v>85</v>
      </c>
      <c r="Q484" s="15">
        <v>84</v>
      </c>
      <c r="R484" s="15">
        <v>84</v>
      </c>
      <c r="S484" s="15">
        <v>80</v>
      </c>
      <c r="T484" s="15">
        <v>80</v>
      </c>
      <c r="U484" s="15">
        <v>80</v>
      </c>
      <c r="V484" s="15">
        <v>63</v>
      </c>
      <c r="W484" s="15">
        <v>74</v>
      </c>
      <c r="X484" s="15">
        <v>76</v>
      </c>
      <c r="Y484" s="15">
        <v>75</v>
      </c>
      <c r="Z484" s="15">
        <v>78</v>
      </c>
      <c r="AA484" s="15">
        <v>78</v>
      </c>
      <c r="AB484" s="15">
        <v>59</v>
      </c>
      <c r="AC484" s="15">
        <v>66</v>
      </c>
      <c r="AD484" s="15">
        <v>81</v>
      </c>
      <c r="AE484" s="15">
        <v>78</v>
      </c>
      <c r="AF484" s="15">
        <v>55</v>
      </c>
      <c r="AG484" s="15">
        <v>62</v>
      </c>
      <c r="AH484" s="15">
        <v>53</v>
      </c>
      <c r="AI484" s="15">
        <v>40</v>
      </c>
      <c r="AJ484" s="15">
        <v>40</v>
      </c>
      <c r="AK484" s="15">
        <v>40</v>
      </c>
      <c r="AL484" s="15">
        <v>40</v>
      </c>
      <c r="AM484" s="15">
        <v>40</v>
      </c>
      <c r="AN484" s="15">
        <v>1</v>
      </c>
      <c r="AO484" s="15">
        <v>3</v>
      </c>
      <c r="AP484" s="15">
        <v>7</v>
      </c>
      <c r="AQ484" s="15">
        <v>2</v>
      </c>
      <c r="AR484" t="s">
        <v>1705</v>
      </c>
    </row>
    <row r="485" spans="1:44" x14ac:dyDescent="0.25">
      <c r="A485" s="19">
        <v>484</v>
      </c>
      <c r="B485" s="19" t="s">
        <v>705</v>
      </c>
      <c r="C485" s="20" t="s">
        <v>82</v>
      </c>
      <c r="D485" s="22">
        <f>VLOOKUP(AR:AR,球员!A:F,6,FALSE)</f>
        <v>2</v>
      </c>
      <c r="E485" s="16" t="s">
        <v>304</v>
      </c>
      <c r="F485" s="16" t="s">
        <v>45</v>
      </c>
      <c r="G485" s="16" t="s">
        <v>57</v>
      </c>
      <c r="H485" s="15">
        <v>180</v>
      </c>
      <c r="I485" s="15">
        <v>72</v>
      </c>
      <c r="J485" s="15">
        <v>22</v>
      </c>
      <c r="K485" s="16" t="s">
        <v>53</v>
      </c>
      <c r="L485" s="21">
        <v>81</v>
      </c>
      <c r="M485" s="21">
        <v>41</v>
      </c>
      <c r="N485" s="21">
        <v>91</v>
      </c>
      <c r="O485" s="15">
        <v>79</v>
      </c>
      <c r="P485" s="15">
        <v>81</v>
      </c>
      <c r="Q485" s="15">
        <v>85</v>
      </c>
      <c r="R485" s="15">
        <v>81</v>
      </c>
      <c r="S485" s="15">
        <v>76</v>
      </c>
      <c r="T485" s="15">
        <v>74</v>
      </c>
      <c r="U485" s="15">
        <v>76</v>
      </c>
      <c r="V485" s="15">
        <v>65</v>
      </c>
      <c r="W485" s="15">
        <v>77</v>
      </c>
      <c r="X485" s="15">
        <v>85</v>
      </c>
      <c r="Y485" s="15">
        <v>83</v>
      </c>
      <c r="Z485" s="15">
        <v>78</v>
      </c>
      <c r="AA485" s="15">
        <v>76</v>
      </c>
      <c r="AB485" s="15">
        <v>81</v>
      </c>
      <c r="AC485" s="15">
        <v>73</v>
      </c>
      <c r="AD485" s="15">
        <v>70</v>
      </c>
      <c r="AE485" s="15">
        <v>82</v>
      </c>
      <c r="AF485" s="15">
        <v>61</v>
      </c>
      <c r="AG485" s="15">
        <v>65</v>
      </c>
      <c r="AH485" s="15">
        <v>78</v>
      </c>
      <c r="AI485" s="15">
        <v>40</v>
      </c>
      <c r="AJ485" s="15">
        <v>40</v>
      </c>
      <c r="AK485" s="15">
        <v>40</v>
      </c>
      <c r="AL485" s="15">
        <v>40</v>
      </c>
      <c r="AM485" s="15">
        <v>40</v>
      </c>
      <c r="AN485" s="15">
        <v>2</v>
      </c>
      <c r="AO485" s="15">
        <v>2</v>
      </c>
      <c r="AP485" s="15">
        <v>6</v>
      </c>
      <c r="AQ485" s="15">
        <v>2</v>
      </c>
      <c r="AR485" t="s">
        <v>1706</v>
      </c>
    </row>
    <row r="486" spans="1:44" x14ac:dyDescent="0.25">
      <c r="A486" s="15">
        <v>485</v>
      </c>
      <c r="B486" s="15" t="s">
        <v>621</v>
      </c>
      <c r="C486" s="16" t="s">
        <v>191</v>
      </c>
      <c r="D486" s="22" t="e">
        <f>VLOOKUP(AR:AR,球员!A:F,6,FALSE)</f>
        <v>#N/A</v>
      </c>
      <c r="E486" s="16" t="s">
        <v>59</v>
      </c>
      <c r="F486" s="16" t="s">
        <v>51</v>
      </c>
      <c r="G486" s="16" t="s">
        <v>65</v>
      </c>
      <c r="H486" s="15">
        <v>176</v>
      </c>
      <c r="I486" s="15">
        <v>66</v>
      </c>
      <c r="J486" s="15">
        <v>24</v>
      </c>
      <c r="K486" s="16" t="s">
        <v>47</v>
      </c>
      <c r="L486" s="21">
        <v>81</v>
      </c>
      <c r="M486" s="21">
        <v>36</v>
      </c>
      <c r="N486" s="21">
        <v>90</v>
      </c>
      <c r="O486" s="15">
        <v>68</v>
      </c>
      <c r="P486" s="15">
        <v>76</v>
      </c>
      <c r="Q486" s="15">
        <v>73</v>
      </c>
      <c r="R486" s="15">
        <v>70</v>
      </c>
      <c r="S486" s="15">
        <v>75</v>
      </c>
      <c r="T486" s="15">
        <v>80</v>
      </c>
      <c r="U486" s="15">
        <v>63</v>
      </c>
      <c r="V486" s="15">
        <v>74</v>
      </c>
      <c r="W486" s="15">
        <v>62</v>
      </c>
      <c r="X486" s="15">
        <v>82</v>
      </c>
      <c r="Y486" s="15">
        <v>88</v>
      </c>
      <c r="Z486" s="15">
        <v>85</v>
      </c>
      <c r="AA486" s="15">
        <v>68</v>
      </c>
      <c r="AB486" s="15">
        <v>70</v>
      </c>
      <c r="AC486" s="15">
        <v>65</v>
      </c>
      <c r="AD486" s="15">
        <v>78</v>
      </c>
      <c r="AE486" s="15">
        <v>85</v>
      </c>
      <c r="AF486" s="15">
        <v>76</v>
      </c>
      <c r="AG486" s="15">
        <v>80</v>
      </c>
      <c r="AH486" s="15">
        <v>73</v>
      </c>
      <c r="AI486" s="15">
        <v>40</v>
      </c>
      <c r="AJ486" s="15">
        <v>40</v>
      </c>
      <c r="AK486" s="15">
        <v>40</v>
      </c>
      <c r="AL486" s="15">
        <v>40</v>
      </c>
      <c r="AM486" s="15">
        <v>40</v>
      </c>
      <c r="AN486" s="15">
        <v>1</v>
      </c>
      <c r="AO486" s="15">
        <v>1</v>
      </c>
      <c r="AP486" s="15">
        <v>5</v>
      </c>
      <c r="AQ486" s="15">
        <v>2</v>
      </c>
      <c r="AR486" t="s">
        <v>1707</v>
      </c>
    </row>
    <row r="487" spans="1:44" x14ac:dyDescent="0.25">
      <c r="A487" s="15">
        <v>486</v>
      </c>
      <c r="B487" s="15" t="s">
        <v>714</v>
      </c>
      <c r="C487" s="16" t="s">
        <v>70</v>
      </c>
      <c r="D487" s="22" t="e">
        <f>VLOOKUP(AR:AR,球员!A:F,6,FALSE)</f>
        <v>#N/A</v>
      </c>
      <c r="E487" s="16" t="s">
        <v>527</v>
      </c>
      <c r="F487" s="16" t="s">
        <v>324</v>
      </c>
      <c r="G487" s="16" t="s">
        <v>491</v>
      </c>
      <c r="H487" s="15">
        <v>180</v>
      </c>
      <c r="I487" s="15">
        <v>77</v>
      </c>
      <c r="J487" s="15">
        <v>21</v>
      </c>
      <c r="K487" s="16" t="s">
        <v>47</v>
      </c>
      <c r="L487" s="21">
        <v>81</v>
      </c>
      <c r="M487" s="21">
        <v>43</v>
      </c>
      <c r="N487" s="21">
        <v>93</v>
      </c>
      <c r="O487" s="15">
        <v>85</v>
      </c>
      <c r="P487" s="15">
        <v>80</v>
      </c>
      <c r="Q487" s="15">
        <v>77</v>
      </c>
      <c r="R487" s="15">
        <v>81</v>
      </c>
      <c r="S487" s="15">
        <v>75</v>
      </c>
      <c r="T487" s="15">
        <v>69</v>
      </c>
      <c r="U487" s="15">
        <v>79</v>
      </c>
      <c r="V487" s="15">
        <v>81</v>
      </c>
      <c r="W487" s="15">
        <v>69</v>
      </c>
      <c r="X487" s="15">
        <v>78</v>
      </c>
      <c r="Y487" s="15">
        <v>84</v>
      </c>
      <c r="Z487" s="15">
        <v>88</v>
      </c>
      <c r="AA487" s="15">
        <v>79</v>
      </c>
      <c r="AB487" s="15">
        <v>69</v>
      </c>
      <c r="AC487" s="15">
        <v>78</v>
      </c>
      <c r="AD487" s="15">
        <v>82</v>
      </c>
      <c r="AE487" s="15">
        <v>78</v>
      </c>
      <c r="AF487" s="15">
        <v>50</v>
      </c>
      <c r="AG487" s="15">
        <v>48</v>
      </c>
      <c r="AH487" s="15">
        <v>62</v>
      </c>
      <c r="AI487" s="15">
        <v>40</v>
      </c>
      <c r="AJ487" s="15">
        <v>40</v>
      </c>
      <c r="AK487" s="15">
        <v>40</v>
      </c>
      <c r="AL487" s="15">
        <v>40</v>
      </c>
      <c r="AM487" s="15">
        <v>40</v>
      </c>
      <c r="AN487" s="15">
        <v>2</v>
      </c>
      <c r="AO487" s="15">
        <v>4</v>
      </c>
      <c r="AP487" s="15">
        <v>5</v>
      </c>
      <c r="AQ487" s="15">
        <v>3</v>
      </c>
      <c r="AR487" t="s">
        <v>1708</v>
      </c>
    </row>
    <row r="488" spans="1:44" x14ac:dyDescent="0.25">
      <c r="A488" s="19">
        <v>487</v>
      </c>
      <c r="B488" s="19" t="s">
        <v>622</v>
      </c>
      <c r="C488" s="20" t="s">
        <v>2049</v>
      </c>
      <c r="D488" s="22">
        <f>VLOOKUP(AR:AR,球员!A:F,6,FALSE)</f>
        <v>2</v>
      </c>
      <c r="E488" s="16" t="s">
        <v>515</v>
      </c>
      <c r="F488" s="16" t="s">
        <v>516</v>
      </c>
      <c r="G488" s="16" t="s">
        <v>75</v>
      </c>
      <c r="H488" s="15">
        <v>194</v>
      </c>
      <c r="I488" s="15">
        <v>77</v>
      </c>
      <c r="J488" s="15">
        <v>27</v>
      </c>
      <c r="K488" s="16" t="s">
        <v>47</v>
      </c>
      <c r="L488" s="21">
        <v>81</v>
      </c>
      <c r="M488" s="21">
        <v>31</v>
      </c>
      <c r="N488" s="21">
        <v>89</v>
      </c>
      <c r="O488" s="15">
        <v>80</v>
      </c>
      <c r="P488" s="15">
        <v>85</v>
      </c>
      <c r="Q488" s="15">
        <v>80</v>
      </c>
      <c r="R488" s="15">
        <v>77</v>
      </c>
      <c r="S488" s="15">
        <v>85</v>
      </c>
      <c r="T488" s="15">
        <v>81</v>
      </c>
      <c r="U488" s="15">
        <v>79</v>
      </c>
      <c r="V488" s="15">
        <v>77</v>
      </c>
      <c r="W488" s="15">
        <v>80</v>
      </c>
      <c r="X488" s="15">
        <v>78</v>
      </c>
      <c r="Y488" s="15">
        <v>72</v>
      </c>
      <c r="Z488" s="15">
        <v>67</v>
      </c>
      <c r="AA488" s="15">
        <v>79</v>
      </c>
      <c r="AB488" s="15">
        <v>64</v>
      </c>
      <c r="AC488" s="15">
        <v>78</v>
      </c>
      <c r="AD488" s="15">
        <v>63</v>
      </c>
      <c r="AE488" s="15">
        <v>83</v>
      </c>
      <c r="AF488" s="15">
        <v>60</v>
      </c>
      <c r="AG488" s="15">
        <v>64</v>
      </c>
      <c r="AH488" s="15">
        <v>70</v>
      </c>
      <c r="AI488" s="15">
        <v>40</v>
      </c>
      <c r="AJ488" s="15">
        <v>40</v>
      </c>
      <c r="AK488" s="15">
        <v>40</v>
      </c>
      <c r="AL488" s="15">
        <v>40</v>
      </c>
      <c r="AM488" s="15">
        <v>40</v>
      </c>
      <c r="AN488" s="15">
        <v>4</v>
      </c>
      <c r="AO488" s="15">
        <v>4</v>
      </c>
      <c r="AP488" s="15">
        <v>7</v>
      </c>
      <c r="AQ488" s="15">
        <v>3</v>
      </c>
      <c r="AR488" t="s">
        <v>2116</v>
      </c>
    </row>
    <row r="489" spans="1:44" x14ac:dyDescent="0.25">
      <c r="A489" s="15">
        <v>488</v>
      </c>
      <c r="B489" s="15" t="s">
        <v>723</v>
      </c>
      <c r="C489" s="16" t="s">
        <v>70</v>
      </c>
      <c r="D489" s="22" t="e">
        <f>VLOOKUP(AR:AR,球员!A:F,6,FALSE)</f>
        <v>#N/A</v>
      </c>
      <c r="E489" s="16" t="s">
        <v>781</v>
      </c>
      <c r="F489" s="16" t="s">
        <v>64</v>
      </c>
      <c r="G489" s="16" t="s">
        <v>57</v>
      </c>
      <c r="H489" s="15">
        <v>191</v>
      </c>
      <c r="I489" s="15">
        <v>93</v>
      </c>
      <c r="J489" s="15">
        <v>23</v>
      </c>
      <c r="K489" s="16" t="s">
        <v>47</v>
      </c>
      <c r="L489" s="21">
        <v>81</v>
      </c>
      <c r="M489" s="21">
        <v>37</v>
      </c>
      <c r="N489" s="21">
        <v>90</v>
      </c>
      <c r="O489" s="15">
        <v>84</v>
      </c>
      <c r="P489" s="15">
        <v>82</v>
      </c>
      <c r="Q489" s="15">
        <v>74</v>
      </c>
      <c r="R489" s="15">
        <v>68</v>
      </c>
      <c r="S489" s="15">
        <v>73</v>
      </c>
      <c r="T489" s="15">
        <v>68</v>
      </c>
      <c r="U489" s="15">
        <v>83</v>
      </c>
      <c r="V489" s="15">
        <v>83</v>
      </c>
      <c r="W489" s="15">
        <v>64</v>
      </c>
      <c r="X489" s="15">
        <v>68</v>
      </c>
      <c r="Y489" s="15">
        <v>81</v>
      </c>
      <c r="Z489" s="15">
        <v>76</v>
      </c>
      <c r="AA489" s="15">
        <v>87</v>
      </c>
      <c r="AB489" s="15">
        <v>78</v>
      </c>
      <c r="AC489" s="15">
        <v>90</v>
      </c>
      <c r="AD489" s="15">
        <v>62</v>
      </c>
      <c r="AE489" s="15">
        <v>79</v>
      </c>
      <c r="AF489" s="15">
        <v>46</v>
      </c>
      <c r="AG489" s="15">
        <v>48</v>
      </c>
      <c r="AH489" s="15">
        <v>58</v>
      </c>
      <c r="AI489" s="15">
        <v>40</v>
      </c>
      <c r="AJ489" s="15">
        <v>40</v>
      </c>
      <c r="AK489" s="15">
        <v>40</v>
      </c>
      <c r="AL489" s="15">
        <v>40</v>
      </c>
      <c r="AM489" s="15">
        <v>40</v>
      </c>
      <c r="AN489" s="15">
        <v>2</v>
      </c>
      <c r="AO489" s="15">
        <v>2</v>
      </c>
      <c r="AP489" s="15">
        <v>6</v>
      </c>
      <c r="AQ489" s="15">
        <v>2</v>
      </c>
      <c r="AR489" t="s">
        <v>1709</v>
      </c>
    </row>
    <row r="490" spans="1:44" x14ac:dyDescent="0.25">
      <c r="A490" s="15">
        <v>489</v>
      </c>
      <c r="B490" s="15" t="s">
        <v>716</v>
      </c>
      <c r="C490" s="16" t="s">
        <v>2049</v>
      </c>
      <c r="D490" s="22" t="e">
        <f>VLOOKUP(AR:AR,球员!A:F,6,FALSE)</f>
        <v>#N/A</v>
      </c>
      <c r="E490" s="16" t="s">
        <v>184</v>
      </c>
      <c r="F490" s="16" t="s">
        <v>56</v>
      </c>
      <c r="G490" s="16" t="s">
        <v>80</v>
      </c>
      <c r="H490" s="15">
        <v>175</v>
      </c>
      <c r="I490" s="15">
        <v>70</v>
      </c>
      <c r="J490" s="15">
        <v>21</v>
      </c>
      <c r="K490" s="16" t="s">
        <v>47</v>
      </c>
      <c r="L490" s="21">
        <v>81</v>
      </c>
      <c r="M490" s="21">
        <v>43</v>
      </c>
      <c r="N490" s="21">
        <v>92</v>
      </c>
      <c r="O490" s="15">
        <v>84</v>
      </c>
      <c r="P490" s="15">
        <v>86</v>
      </c>
      <c r="Q490" s="15">
        <v>84</v>
      </c>
      <c r="R490" s="15">
        <v>89</v>
      </c>
      <c r="S490" s="15">
        <v>85</v>
      </c>
      <c r="T490" s="15">
        <v>77</v>
      </c>
      <c r="U490" s="15">
        <v>74</v>
      </c>
      <c r="V490" s="15">
        <v>65</v>
      </c>
      <c r="W490" s="15">
        <v>66</v>
      </c>
      <c r="X490" s="15">
        <v>73</v>
      </c>
      <c r="Y490" s="15">
        <v>78</v>
      </c>
      <c r="Z490" s="15">
        <v>82</v>
      </c>
      <c r="AA490" s="15">
        <v>72</v>
      </c>
      <c r="AB490" s="15">
        <v>68</v>
      </c>
      <c r="AC490" s="15">
        <v>64</v>
      </c>
      <c r="AD490" s="15">
        <v>84</v>
      </c>
      <c r="AE490" s="15">
        <v>78</v>
      </c>
      <c r="AF490" s="15">
        <v>64</v>
      </c>
      <c r="AG490" s="15">
        <v>61</v>
      </c>
      <c r="AH490" s="15">
        <v>58</v>
      </c>
      <c r="AI490" s="15">
        <v>40</v>
      </c>
      <c r="AJ490" s="15">
        <v>40</v>
      </c>
      <c r="AK490" s="15">
        <v>40</v>
      </c>
      <c r="AL490" s="15">
        <v>40</v>
      </c>
      <c r="AM490" s="15">
        <v>40</v>
      </c>
      <c r="AN490" s="15">
        <v>2</v>
      </c>
      <c r="AO490" s="15">
        <v>3</v>
      </c>
      <c r="AP490" s="15">
        <v>5</v>
      </c>
      <c r="AQ490" s="15">
        <v>3</v>
      </c>
      <c r="AR490" t="s">
        <v>2117</v>
      </c>
    </row>
    <row r="491" spans="1:44" x14ac:dyDescent="0.25">
      <c r="A491" s="15">
        <v>490</v>
      </c>
      <c r="B491" s="15" t="s">
        <v>772</v>
      </c>
      <c r="C491" s="16" t="s">
        <v>122</v>
      </c>
      <c r="D491" s="22" t="e">
        <f>VLOOKUP(AR:AR,球员!A:F,6,FALSE)</f>
        <v>#N/A</v>
      </c>
      <c r="E491" s="16" t="s">
        <v>1894</v>
      </c>
      <c r="F491" s="16" t="s">
        <v>51</v>
      </c>
      <c r="G491" s="16" t="s">
        <v>154</v>
      </c>
      <c r="H491" s="15">
        <v>170</v>
      </c>
      <c r="I491" s="15">
        <v>64</v>
      </c>
      <c r="J491" s="15">
        <v>25</v>
      </c>
      <c r="K491" s="16" t="s">
        <v>47</v>
      </c>
      <c r="L491" s="21">
        <v>81</v>
      </c>
      <c r="M491" s="21">
        <v>35</v>
      </c>
      <c r="N491" s="21">
        <v>90</v>
      </c>
      <c r="O491" s="15">
        <v>69</v>
      </c>
      <c r="P491" s="15">
        <v>82</v>
      </c>
      <c r="Q491" s="15">
        <v>78</v>
      </c>
      <c r="R491" s="15">
        <v>80</v>
      </c>
      <c r="S491" s="15">
        <v>84</v>
      </c>
      <c r="T491" s="15">
        <v>78</v>
      </c>
      <c r="U491" s="15">
        <v>60</v>
      </c>
      <c r="V491" s="15">
        <v>62</v>
      </c>
      <c r="W491" s="15">
        <v>64</v>
      </c>
      <c r="X491" s="15">
        <v>71</v>
      </c>
      <c r="Y491" s="15">
        <v>71</v>
      </c>
      <c r="Z491" s="15">
        <v>79</v>
      </c>
      <c r="AA491" s="15">
        <v>64</v>
      </c>
      <c r="AB491" s="15">
        <v>82</v>
      </c>
      <c r="AC491" s="15">
        <v>60</v>
      </c>
      <c r="AD491" s="15">
        <v>86</v>
      </c>
      <c r="AE491" s="15">
        <v>88</v>
      </c>
      <c r="AF491" s="15">
        <v>70</v>
      </c>
      <c r="AG491" s="15">
        <v>74</v>
      </c>
      <c r="AH491" s="15">
        <v>80</v>
      </c>
      <c r="AI491" s="15">
        <v>40</v>
      </c>
      <c r="AJ491" s="15">
        <v>40</v>
      </c>
      <c r="AK491" s="15">
        <v>40</v>
      </c>
      <c r="AL491" s="15">
        <v>40</v>
      </c>
      <c r="AM491" s="15">
        <v>40</v>
      </c>
      <c r="AN491" s="15">
        <v>3</v>
      </c>
      <c r="AO491" s="15">
        <v>4</v>
      </c>
      <c r="AP491" s="15">
        <v>6</v>
      </c>
      <c r="AQ491" s="15">
        <v>2</v>
      </c>
      <c r="AR491" t="s">
        <v>1710</v>
      </c>
    </row>
    <row r="492" spans="1:44" x14ac:dyDescent="0.25">
      <c r="A492" s="15">
        <v>491</v>
      </c>
      <c r="B492" s="15" t="s">
        <v>755</v>
      </c>
      <c r="C492" s="16" t="s">
        <v>89</v>
      </c>
      <c r="D492" s="22" t="e">
        <f>VLOOKUP(AR:AR,球员!A:F,6,FALSE)</f>
        <v>#N/A</v>
      </c>
      <c r="E492" s="16" t="s">
        <v>517</v>
      </c>
      <c r="F492" s="16" t="s">
        <v>324</v>
      </c>
      <c r="G492" s="16" t="s">
        <v>491</v>
      </c>
      <c r="H492" s="15">
        <v>188</v>
      </c>
      <c r="I492" s="15">
        <v>87</v>
      </c>
      <c r="J492" s="15">
        <v>26</v>
      </c>
      <c r="K492" s="16" t="s">
        <v>53</v>
      </c>
      <c r="L492" s="21">
        <v>81</v>
      </c>
      <c r="M492" s="21">
        <v>32</v>
      </c>
      <c r="N492" s="21">
        <v>89</v>
      </c>
      <c r="O492" s="15">
        <v>55</v>
      </c>
      <c r="P492" s="15">
        <v>68</v>
      </c>
      <c r="Q492" s="15">
        <v>63</v>
      </c>
      <c r="R492" s="15">
        <v>60</v>
      </c>
      <c r="S492" s="15">
        <v>75</v>
      </c>
      <c r="T492" s="15">
        <v>77</v>
      </c>
      <c r="U492" s="15">
        <v>51</v>
      </c>
      <c r="V492" s="15">
        <v>84</v>
      </c>
      <c r="W492" s="15">
        <v>74</v>
      </c>
      <c r="X492" s="15">
        <v>75</v>
      </c>
      <c r="Y492" s="15">
        <v>79</v>
      </c>
      <c r="Z492" s="15">
        <v>72</v>
      </c>
      <c r="AA492" s="15">
        <v>75</v>
      </c>
      <c r="AB492" s="15">
        <v>76</v>
      </c>
      <c r="AC492" s="15">
        <v>86</v>
      </c>
      <c r="AD492" s="15">
        <v>63</v>
      </c>
      <c r="AE492" s="15">
        <v>78</v>
      </c>
      <c r="AF492" s="15">
        <v>88</v>
      </c>
      <c r="AG492" s="15">
        <v>86</v>
      </c>
      <c r="AH492" s="15">
        <v>85</v>
      </c>
      <c r="AI492" s="15">
        <v>40</v>
      </c>
      <c r="AJ492" s="15">
        <v>40</v>
      </c>
      <c r="AK492" s="15">
        <v>40</v>
      </c>
      <c r="AL492" s="15">
        <v>40</v>
      </c>
      <c r="AM492" s="15">
        <v>40</v>
      </c>
      <c r="AN492" s="15">
        <v>2</v>
      </c>
      <c r="AO492" s="15">
        <v>3</v>
      </c>
      <c r="AP492" s="15">
        <v>6</v>
      </c>
      <c r="AQ492" s="15">
        <v>2</v>
      </c>
      <c r="AR492" t="s">
        <v>1711</v>
      </c>
    </row>
    <row r="493" spans="1:44" x14ac:dyDescent="0.25">
      <c r="A493" s="15">
        <v>492</v>
      </c>
      <c r="B493" s="15" t="s">
        <v>1712</v>
      </c>
      <c r="C493" s="16" t="s">
        <v>103</v>
      </c>
      <c r="D493" s="22" t="e">
        <f>VLOOKUP(AR:AR,球员!A:F,6,FALSE)</f>
        <v>#N/A</v>
      </c>
      <c r="E493" s="16" t="s">
        <v>67</v>
      </c>
      <c r="F493" s="16" t="s">
        <v>67</v>
      </c>
      <c r="G493" s="16" t="s">
        <v>68</v>
      </c>
      <c r="H493" s="15">
        <v>187</v>
      </c>
      <c r="I493" s="15">
        <v>82</v>
      </c>
      <c r="J493" s="15">
        <v>28</v>
      </c>
      <c r="K493" s="16" t="s">
        <v>53</v>
      </c>
      <c r="L493" s="21">
        <v>81</v>
      </c>
      <c r="M493" s="21">
        <v>30</v>
      </c>
      <c r="N493" s="21">
        <v>88</v>
      </c>
      <c r="O493" s="15">
        <v>67</v>
      </c>
      <c r="P493" s="15">
        <v>71</v>
      </c>
      <c r="Q493" s="15">
        <v>73</v>
      </c>
      <c r="R493" s="15">
        <v>71</v>
      </c>
      <c r="S493" s="15">
        <v>72</v>
      </c>
      <c r="T493" s="15">
        <v>75</v>
      </c>
      <c r="U493" s="15">
        <v>68</v>
      </c>
      <c r="V493" s="15">
        <v>79</v>
      </c>
      <c r="W493" s="15">
        <v>81</v>
      </c>
      <c r="X493" s="15">
        <v>78</v>
      </c>
      <c r="Y493" s="15">
        <v>80</v>
      </c>
      <c r="Z493" s="15">
        <v>78</v>
      </c>
      <c r="AA493" s="15">
        <v>84</v>
      </c>
      <c r="AB493" s="15">
        <v>73</v>
      </c>
      <c r="AC493" s="15">
        <v>79</v>
      </c>
      <c r="AD493" s="15">
        <v>70</v>
      </c>
      <c r="AE493" s="15">
        <v>87</v>
      </c>
      <c r="AF493" s="15">
        <v>75</v>
      </c>
      <c r="AG493" s="15">
        <v>78</v>
      </c>
      <c r="AH493" s="15">
        <v>73</v>
      </c>
      <c r="AI493" s="15">
        <v>40</v>
      </c>
      <c r="AJ493" s="15">
        <v>40</v>
      </c>
      <c r="AK493" s="15">
        <v>40</v>
      </c>
      <c r="AL493" s="15">
        <v>40</v>
      </c>
      <c r="AM493" s="15">
        <v>40</v>
      </c>
      <c r="AN493" s="15">
        <v>2</v>
      </c>
      <c r="AO493" s="15">
        <v>3</v>
      </c>
      <c r="AP493" s="15">
        <v>6</v>
      </c>
      <c r="AQ493" s="15">
        <v>3</v>
      </c>
      <c r="AR493" t="s">
        <v>1713</v>
      </c>
    </row>
    <row r="494" spans="1:44" x14ac:dyDescent="0.25">
      <c r="A494" s="15">
        <v>493</v>
      </c>
      <c r="B494" s="15" t="s">
        <v>715</v>
      </c>
      <c r="C494" s="16" t="s">
        <v>43</v>
      </c>
      <c r="D494" s="22" t="e">
        <f>VLOOKUP(AR:AR,球员!A:F,6,FALSE)</f>
        <v>#N/A</v>
      </c>
      <c r="E494" s="16" t="s">
        <v>59</v>
      </c>
      <c r="F494" s="16" t="s">
        <v>51</v>
      </c>
      <c r="G494" s="16" t="s">
        <v>57</v>
      </c>
      <c r="H494" s="15">
        <v>176</v>
      </c>
      <c r="I494" s="15">
        <v>73</v>
      </c>
      <c r="J494" s="15">
        <v>19</v>
      </c>
      <c r="K494" s="16" t="s">
        <v>47</v>
      </c>
      <c r="L494" s="21">
        <v>81</v>
      </c>
      <c r="M494" s="21">
        <v>52</v>
      </c>
      <c r="N494" s="21">
        <v>93</v>
      </c>
      <c r="O494" s="15">
        <v>80</v>
      </c>
      <c r="P494" s="15">
        <v>84</v>
      </c>
      <c r="Q494" s="15">
        <v>92</v>
      </c>
      <c r="R494" s="15">
        <v>86</v>
      </c>
      <c r="S494" s="15">
        <v>78</v>
      </c>
      <c r="T494" s="15">
        <v>71</v>
      </c>
      <c r="U494" s="15">
        <v>65</v>
      </c>
      <c r="V494" s="15">
        <v>63</v>
      </c>
      <c r="W494" s="15">
        <v>68</v>
      </c>
      <c r="X494" s="15">
        <v>75</v>
      </c>
      <c r="Y494" s="15">
        <v>86</v>
      </c>
      <c r="Z494" s="15">
        <v>91</v>
      </c>
      <c r="AA494" s="15">
        <v>71</v>
      </c>
      <c r="AB494" s="15">
        <v>60</v>
      </c>
      <c r="AC494" s="15">
        <v>60</v>
      </c>
      <c r="AD494" s="15">
        <v>83</v>
      </c>
      <c r="AE494" s="15">
        <v>80</v>
      </c>
      <c r="AF494" s="15">
        <v>46</v>
      </c>
      <c r="AG494" s="15">
        <v>49</v>
      </c>
      <c r="AH494" s="15">
        <v>67</v>
      </c>
      <c r="AI494" s="15">
        <v>40</v>
      </c>
      <c r="AJ494" s="15">
        <v>40</v>
      </c>
      <c r="AK494" s="15">
        <v>40</v>
      </c>
      <c r="AL494" s="15">
        <v>40</v>
      </c>
      <c r="AM494" s="15">
        <v>40</v>
      </c>
      <c r="AN494" s="15">
        <v>1</v>
      </c>
      <c r="AO494" s="15">
        <v>2</v>
      </c>
      <c r="AP494" s="15">
        <v>5</v>
      </c>
      <c r="AQ494" s="15">
        <v>1</v>
      </c>
      <c r="AR494" t="s">
        <v>1714</v>
      </c>
    </row>
    <row r="495" spans="1:44" x14ac:dyDescent="0.25">
      <c r="A495" s="19">
        <v>494</v>
      </c>
      <c r="B495" s="19" t="s">
        <v>1715</v>
      </c>
      <c r="C495" s="20" t="s">
        <v>191</v>
      </c>
      <c r="D495" s="22">
        <f>VLOOKUP(AR:AR,球员!A:F,6,FALSE)</f>
        <v>2</v>
      </c>
      <c r="E495" s="16" t="s">
        <v>683</v>
      </c>
      <c r="F495" s="16" t="s">
        <v>56</v>
      </c>
      <c r="G495" s="16" t="s">
        <v>186</v>
      </c>
      <c r="H495" s="15">
        <v>176</v>
      </c>
      <c r="I495" s="15">
        <v>70</v>
      </c>
      <c r="J495" s="15">
        <v>23</v>
      </c>
      <c r="K495" s="16" t="s">
        <v>47</v>
      </c>
      <c r="L495" s="21">
        <v>81</v>
      </c>
      <c r="M495" s="21">
        <v>37</v>
      </c>
      <c r="N495" s="21">
        <v>91</v>
      </c>
      <c r="O495" s="15">
        <v>74</v>
      </c>
      <c r="P495" s="15">
        <v>81</v>
      </c>
      <c r="Q495" s="15">
        <v>85</v>
      </c>
      <c r="R495" s="15">
        <v>78</v>
      </c>
      <c r="S495" s="15">
        <v>71</v>
      </c>
      <c r="T495" s="15">
        <v>70</v>
      </c>
      <c r="U495" s="15">
        <v>72</v>
      </c>
      <c r="V495" s="15">
        <v>66</v>
      </c>
      <c r="W495" s="15">
        <v>60</v>
      </c>
      <c r="X495" s="15">
        <v>70</v>
      </c>
      <c r="Y495" s="15">
        <v>86</v>
      </c>
      <c r="Z495" s="15">
        <v>87</v>
      </c>
      <c r="AA495" s="15">
        <v>67</v>
      </c>
      <c r="AB495" s="15">
        <v>73</v>
      </c>
      <c r="AC495" s="15">
        <v>66</v>
      </c>
      <c r="AD495" s="15">
        <v>82</v>
      </c>
      <c r="AE495" s="15">
        <v>82</v>
      </c>
      <c r="AF495" s="15">
        <v>71</v>
      </c>
      <c r="AG495" s="15">
        <v>71</v>
      </c>
      <c r="AH495" s="15">
        <v>80</v>
      </c>
      <c r="AI495" s="15">
        <v>40</v>
      </c>
      <c r="AJ495" s="15">
        <v>40</v>
      </c>
      <c r="AK495" s="15">
        <v>40</v>
      </c>
      <c r="AL495" s="15">
        <v>40</v>
      </c>
      <c r="AM495" s="15">
        <v>40</v>
      </c>
      <c r="AN495" s="15">
        <v>2</v>
      </c>
      <c r="AO495" s="15">
        <v>3</v>
      </c>
      <c r="AP495" s="15">
        <v>5</v>
      </c>
      <c r="AQ495" s="15">
        <v>1</v>
      </c>
      <c r="AR495" t="s">
        <v>1716</v>
      </c>
    </row>
    <row r="496" spans="1:44" x14ac:dyDescent="0.25">
      <c r="A496" s="19">
        <v>495</v>
      </c>
      <c r="B496" s="19" t="s">
        <v>1996</v>
      </c>
      <c r="C496" s="20" t="s">
        <v>2049</v>
      </c>
      <c r="D496" s="22">
        <f>VLOOKUP(AR:AR,球员!A:F,6,FALSE)</f>
        <v>2</v>
      </c>
      <c r="E496" s="16" t="s">
        <v>67</v>
      </c>
      <c r="F496" s="16" t="s">
        <v>67</v>
      </c>
      <c r="G496" s="16" t="s">
        <v>68</v>
      </c>
      <c r="H496" s="15">
        <v>181</v>
      </c>
      <c r="I496" s="15">
        <v>75</v>
      </c>
      <c r="J496" s="15">
        <v>23</v>
      </c>
      <c r="K496" s="16" t="s">
        <v>47</v>
      </c>
      <c r="L496" s="21">
        <v>81</v>
      </c>
      <c r="M496" s="21">
        <v>37</v>
      </c>
      <c r="N496" s="21">
        <v>90</v>
      </c>
      <c r="O496" s="15">
        <v>77</v>
      </c>
      <c r="P496" s="15">
        <v>80</v>
      </c>
      <c r="Q496" s="15">
        <v>80</v>
      </c>
      <c r="R496" s="15">
        <v>82</v>
      </c>
      <c r="S496" s="15">
        <v>83</v>
      </c>
      <c r="T496" s="15">
        <v>81</v>
      </c>
      <c r="U496" s="15">
        <v>74</v>
      </c>
      <c r="V496" s="15">
        <v>66</v>
      </c>
      <c r="W496" s="15">
        <v>70</v>
      </c>
      <c r="X496" s="15">
        <v>76</v>
      </c>
      <c r="Y496" s="15">
        <v>82</v>
      </c>
      <c r="Z496" s="15">
        <v>81</v>
      </c>
      <c r="AA496" s="15">
        <v>83</v>
      </c>
      <c r="AB496" s="15">
        <v>68</v>
      </c>
      <c r="AC496" s="15">
        <v>71</v>
      </c>
      <c r="AD496" s="15">
        <v>76</v>
      </c>
      <c r="AE496" s="15">
        <v>84</v>
      </c>
      <c r="AF496" s="15">
        <v>62</v>
      </c>
      <c r="AG496" s="15">
        <v>65</v>
      </c>
      <c r="AH496" s="15">
        <v>73</v>
      </c>
      <c r="AI496" s="15">
        <v>40</v>
      </c>
      <c r="AJ496" s="15">
        <v>40</v>
      </c>
      <c r="AK496" s="15">
        <v>40</v>
      </c>
      <c r="AL496" s="15">
        <v>40</v>
      </c>
      <c r="AM496" s="15">
        <v>40</v>
      </c>
      <c r="AN496" s="15">
        <v>2</v>
      </c>
      <c r="AO496" s="15">
        <v>3</v>
      </c>
      <c r="AP496" s="15">
        <v>6</v>
      </c>
      <c r="AQ496" s="15">
        <v>3</v>
      </c>
      <c r="AR496" t="s">
        <v>2118</v>
      </c>
    </row>
    <row r="497" spans="1:44" x14ac:dyDescent="0.25">
      <c r="A497" s="15">
        <v>496</v>
      </c>
      <c r="B497" s="15" t="s">
        <v>1717</v>
      </c>
      <c r="C497" s="16" t="s">
        <v>2049</v>
      </c>
      <c r="D497" s="22" t="e">
        <f>VLOOKUP(AR:AR,球员!A:F,6,FALSE)</f>
        <v>#N/A</v>
      </c>
      <c r="E497" s="16" t="s">
        <v>713</v>
      </c>
      <c r="F497" s="16" t="s">
        <v>375</v>
      </c>
      <c r="G497" s="16" t="s">
        <v>65</v>
      </c>
      <c r="H497" s="15">
        <v>180</v>
      </c>
      <c r="I497" s="15">
        <v>76</v>
      </c>
      <c r="J497" s="15">
        <v>36</v>
      </c>
      <c r="K497" s="16" t="s">
        <v>47</v>
      </c>
      <c r="L497" s="21">
        <v>81</v>
      </c>
      <c r="M497" s="21">
        <v>21</v>
      </c>
      <c r="N497" s="21">
        <v>86</v>
      </c>
      <c r="O497" s="15">
        <v>72</v>
      </c>
      <c r="P497" s="15">
        <v>82</v>
      </c>
      <c r="Q497" s="15">
        <v>73</v>
      </c>
      <c r="R497" s="15">
        <v>79</v>
      </c>
      <c r="S497" s="15">
        <v>86</v>
      </c>
      <c r="T497" s="15">
        <v>82</v>
      </c>
      <c r="U497" s="15">
        <v>69</v>
      </c>
      <c r="V497" s="15">
        <v>66</v>
      </c>
      <c r="W497" s="15">
        <v>77</v>
      </c>
      <c r="X497" s="15">
        <v>82</v>
      </c>
      <c r="Y497" s="15">
        <v>69</v>
      </c>
      <c r="Z497" s="15">
        <v>74</v>
      </c>
      <c r="AA497" s="15">
        <v>82</v>
      </c>
      <c r="AB497" s="15">
        <v>64</v>
      </c>
      <c r="AC497" s="15">
        <v>73</v>
      </c>
      <c r="AD497" s="15">
        <v>79</v>
      </c>
      <c r="AE497" s="15">
        <v>80</v>
      </c>
      <c r="AF497" s="15">
        <v>78</v>
      </c>
      <c r="AG497" s="15">
        <v>81</v>
      </c>
      <c r="AH497" s="15">
        <v>74</v>
      </c>
      <c r="AI497" s="15">
        <v>40</v>
      </c>
      <c r="AJ497" s="15">
        <v>40</v>
      </c>
      <c r="AK497" s="15">
        <v>40</v>
      </c>
      <c r="AL497" s="15">
        <v>40</v>
      </c>
      <c r="AM497" s="15">
        <v>40</v>
      </c>
      <c r="AN497" s="15">
        <v>3</v>
      </c>
      <c r="AO497" s="15">
        <v>2</v>
      </c>
      <c r="AP497" s="15">
        <v>6</v>
      </c>
      <c r="AQ497" s="15">
        <v>2</v>
      </c>
      <c r="AR497" t="s">
        <v>2119</v>
      </c>
    </row>
    <row r="498" spans="1:44" x14ac:dyDescent="0.25">
      <c r="A498" s="19">
        <v>497</v>
      </c>
      <c r="B498" s="19" t="s">
        <v>321</v>
      </c>
      <c r="C498" s="20" t="s">
        <v>82</v>
      </c>
      <c r="D498" s="22">
        <f>VLOOKUP(AR:AR,球员!A:F,6,FALSE)</f>
        <v>2</v>
      </c>
      <c r="E498" s="16" t="s">
        <v>227</v>
      </c>
      <c r="F498" s="16" t="s">
        <v>375</v>
      </c>
      <c r="G498" s="16" t="s">
        <v>57</v>
      </c>
      <c r="H498" s="15">
        <v>179</v>
      </c>
      <c r="I498" s="15">
        <v>66</v>
      </c>
      <c r="J498" s="15">
        <v>28</v>
      </c>
      <c r="K498" s="16" t="s">
        <v>47</v>
      </c>
      <c r="L498" s="21">
        <v>81</v>
      </c>
      <c r="M498" s="21">
        <v>30</v>
      </c>
      <c r="N498" s="21">
        <v>89</v>
      </c>
      <c r="O498" s="15">
        <v>81</v>
      </c>
      <c r="P498" s="15">
        <v>84</v>
      </c>
      <c r="Q498" s="15">
        <v>82</v>
      </c>
      <c r="R498" s="15">
        <v>80</v>
      </c>
      <c r="S498" s="15">
        <v>83</v>
      </c>
      <c r="T498" s="15">
        <v>80</v>
      </c>
      <c r="U498" s="15">
        <v>77</v>
      </c>
      <c r="V498" s="15">
        <v>64</v>
      </c>
      <c r="W498" s="15">
        <v>79</v>
      </c>
      <c r="X498" s="15">
        <v>80</v>
      </c>
      <c r="Y498" s="15">
        <v>76</v>
      </c>
      <c r="Z498" s="15">
        <v>77</v>
      </c>
      <c r="AA498" s="15">
        <v>78</v>
      </c>
      <c r="AB498" s="15">
        <v>71</v>
      </c>
      <c r="AC498" s="15">
        <v>60</v>
      </c>
      <c r="AD498" s="15">
        <v>85</v>
      </c>
      <c r="AE498" s="15">
        <v>82</v>
      </c>
      <c r="AF498" s="15">
        <v>57</v>
      </c>
      <c r="AG498" s="15">
        <v>60</v>
      </c>
      <c r="AH498" s="15">
        <v>55</v>
      </c>
      <c r="AI498" s="15">
        <v>40</v>
      </c>
      <c r="AJ498" s="15">
        <v>40</v>
      </c>
      <c r="AK498" s="15">
        <v>40</v>
      </c>
      <c r="AL498" s="15">
        <v>40</v>
      </c>
      <c r="AM498" s="15">
        <v>40</v>
      </c>
      <c r="AN498" s="15">
        <v>2</v>
      </c>
      <c r="AO498" s="15">
        <v>3</v>
      </c>
      <c r="AP498" s="15">
        <v>7</v>
      </c>
      <c r="AQ498" s="15">
        <v>2</v>
      </c>
      <c r="AR498" t="s">
        <v>1631</v>
      </c>
    </row>
    <row r="499" spans="1:44" x14ac:dyDescent="0.25">
      <c r="A499" s="15">
        <v>498</v>
      </c>
      <c r="B499" s="15" t="s">
        <v>496</v>
      </c>
      <c r="C499" s="16" t="s">
        <v>49</v>
      </c>
      <c r="D499" s="22" t="e">
        <f>VLOOKUP(AR:AR,球员!A:F,6,FALSE)</f>
        <v>#N/A</v>
      </c>
      <c r="E499" s="16" t="s">
        <v>364</v>
      </c>
      <c r="F499" s="16" t="s">
        <v>365</v>
      </c>
      <c r="G499" s="16" t="s">
        <v>52</v>
      </c>
      <c r="H499" s="15">
        <v>171</v>
      </c>
      <c r="I499" s="15">
        <v>80</v>
      </c>
      <c r="J499" s="15">
        <v>35</v>
      </c>
      <c r="K499" s="16" t="s">
        <v>47</v>
      </c>
      <c r="L499" s="21">
        <v>80</v>
      </c>
      <c r="M499" s="21">
        <v>23</v>
      </c>
      <c r="N499" s="21">
        <v>86</v>
      </c>
      <c r="O499" s="15">
        <v>79</v>
      </c>
      <c r="P499" s="15">
        <v>80</v>
      </c>
      <c r="Q499" s="15">
        <v>80</v>
      </c>
      <c r="R499" s="15">
        <v>81</v>
      </c>
      <c r="S499" s="15">
        <v>75</v>
      </c>
      <c r="T499" s="15">
        <v>78</v>
      </c>
      <c r="U499" s="15">
        <v>78</v>
      </c>
      <c r="V499" s="15">
        <v>75</v>
      </c>
      <c r="W499" s="15">
        <v>77</v>
      </c>
      <c r="X499" s="15">
        <v>81</v>
      </c>
      <c r="Y499" s="15">
        <v>76</v>
      </c>
      <c r="Z499" s="15">
        <v>79</v>
      </c>
      <c r="AA499" s="15">
        <v>85</v>
      </c>
      <c r="AB499" s="15">
        <v>65</v>
      </c>
      <c r="AC499" s="15">
        <v>82</v>
      </c>
      <c r="AD499" s="15">
        <v>75</v>
      </c>
      <c r="AE499" s="15">
        <v>75</v>
      </c>
      <c r="AF499" s="15">
        <v>43</v>
      </c>
      <c r="AG499" s="15">
        <v>48</v>
      </c>
      <c r="AH499" s="15">
        <v>80</v>
      </c>
      <c r="AI499" s="15">
        <v>40</v>
      </c>
      <c r="AJ499" s="15">
        <v>40</v>
      </c>
      <c r="AK499" s="15">
        <v>40</v>
      </c>
      <c r="AL499" s="15">
        <v>40</v>
      </c>
      <c r="AM499" s="15">
        <v>40</v>
      </c>
      <c r="AN499" s="15">
        <v>2</v>
      </c>
      <c r="AO499" s="15">
        <v>3</v>
      </c>
      <c r="AP499" s="15">
        <v>6</v>
      </c>
      <c r="AQ499" s="15">
        <v>2</v>
      </c>
      <c r="AR499" t="s">
        <v>1718</v>
      </c>
    </row>
    <row r="500" spans="1:44" x14ac:dyDescent="0.25">
      <c r="A500" s="15">
        <v>499</v>
      </c>
      <c r="B500" s="15" t="s">
        <v>1719</v>
      </c>
      <c r="C500" s="16" t="s">
        <v>85</v>
      </c>
      <c r="D500" s="22" t="e">
        <f>VLOOKUP(AR:AR,球员!A:F,6,FALSE)</f>
        <v>#N/A</v>
      </c>
      <c r="E500" s="16" t="s">
        <v>369</v>
      </c>
      <c r="F500" s="16" t="s">
        <v>51</v>
      </c>
      <c r="G500" s="16" t="s">
        <v>65</v>
      </c>
      <c r="H500" s="15">
        <v>179</v>
      </c>
      <c r="I500" s="15">
        <v>75</v>
      </c>
      <c r="J500" s="15">
        <v>38</v>
      </c>
      <c r="K500" s="16" t="s">
        <v>47</v>
      </c>
      <c r="L500" s="21">
        <v>80</v>
      </c>
      <c r="M500" s="21">
        <v>17</v>
      </c>
      <c r="N500" s="21">
        <v>84</v>
      </c>
      <c r="O500" s="15">
        <v>75</v>
      </c>
      <c r="P500" s="15">
        <v>85</v>
      </c>
      <c r="Q500" s="15">
        <v>87</v>
      </c>
      <c r="R500" s="15">
        <v>86</v>
      </c>
      <c r="S500" s="15">
        <v>84</v>
      </c>
      <c r="T500" s="15">
        <v>85</v>
      </c>
      <c r="U500" s="15">
        <v>73</v>
      </c>
      <c r="V500" s="15">
        <v>70</v>
      </c>
      <c r="W500" s="15">
        <v>77</v>
      </c>
      <c r="X500" s="15">
        <v>87</v>
      </c>
      <c r="Y500" s="15">
        <v>79</v>
      </c>
      <c r="Z500" s="15">
        <v>77</v>
      </c>
      <c r="AA500" s="15">
        <v>75</v>
      </c>
      <c r="AB500" s="15">
        <v>56</v>
      </c>
      <c r="AC500" s="15">
        <v>62</v>
      </c>
      <c r="AD500" s="15">
        <v>84</v>
      </c>
      <c r="AE500" s="15">
        <v>72</v>
      </c>
      <c r="AF500" s="15">
        <v>50</v>
      </c>
      <c r="AG500" s="15">
        <v>51</v>
      </c>
      <c r="AH500" s="15">
        <v>57</v>
      </c>
      <c r="AI500" s="15">
        <v>40</v>
      </c>
      <c r="AJ500" s="15">
        <v>40</v>
      </c>
      <c r="AK500" s="15">
        <v>40</v>
      </c>
      <c r="AL500" s="15">
        <v>40</v>
      </c>
      <c r="AM500" s="15">
        <v>40</v>
      </c>
      <c r="AN500" s="15">
        <v>1</v>
      </c>
      <c r="AO500" s="15">
        <v>1</v>
      </c>
      <c r="AP500" s="15">
        <v>6</v>
      </c>
      <c r="AQ500" s="15">
        <v>3</v>
      </c>
      <c r="AR500" t="s">
        <v>1720</v>
      </c>
    </row>
    <row r="501" spans="1:44" x14ac:dyDescent="0.25">
      <c r="A501" s="15">
        <v>500</v>
      </c>
      <c r="B501" s="15" t="s">
        <v>1997</v>
      </c>
      <c r="C501" s="16" t="s">
        <v>62</v>
      </c>
      <c r="D501" s="22" t="e">
        <f>VLOOKUP(AR:AR,球员!A:F,6,FALSE)</f>
        <v>#N/A</v>
      </c>
      <c r="E501" s="16" t="s">
        <v>497</v>
      </c>
      <c r="F501" s="16" t="s">
        <v>427</v>
      </c>
      <c r="G501" s="16" t="s">
        <v>57</v>
      </c>
      <c r="H501" s="15">
        <v>188</v>
      </c>
      <c r="I501" s="15">
        <v>92</v>
      </c>
      <c r="J501" s="15">
        <v>39</v>
      </c>
      <c r="K501" s="16" t="s">
        <v>47</v>
      </c>
      <c r="L501" s="21">
        <v>80</v>
      </c>
      <c r="M501" s="21">
        <v>16</v>
      </c>
      <c r="N501" s="21">
        <v>83</v>
      </c>
      <c r="O501" s="15">
        <v>42</v>
      </c>
      <c r="P501" s="15">
        <v>55</v>
      </c>
      <c r="Q501" s="15">
        <v>46</v>
      </c>
      <c r="R501" s="15">
        <v>46</v>
      </c>
      <c r="S501" s="15">
        <v>55</v>
      </c>
      <c r="T501" s="15">
        <v>60</v>
      </c>
      <c r="U501" s="15">
        <v>42</v>
      </c>
      <c r="V501" s="15">
        <v>60</v>
      </c>
      <c r="W501" s="15">
        <v>56</v>
      </c>
      <c r="X501" s="15">
        <v>41</v>
      </c>
      <c r="Y501" s="15">
        <v>51</v>
      </c>
      <c r="Z501" s="15">
        <v>71</v>
      </c>
      <c r="AA501" s="15">
        <v>69</v>
      </c>
      <c r="AB501" s="15">
        <v>76</v>
      </c>
      <c r="AC501" s="15">
        <v>75</v>
      </c>
      <c r="AD501" s="15">
        <v>54</v>
      </c>
      <c r="AE501" s="15">
        <v>62</v>
      </c>
      <c r="AF501" s="15">
        <v>61</v>
      </c>
      <c r="AG501" s="15">
        <v>48</v>
      </c>
      <c r="AH501" s="15">
        <v>47</v>
      </c>
      <c r="AI501" s="15">
        <v>88</v>
      </c>
      <c r="AJ501" s="15">
        <v>88</v>
      </c>
      <c r="AK501" s="15">
        <v>83</v>
      </c>
      <c r="AL501" s="15">
        <v>90</v>
      </c>
      <c r="AM501" s="15">
        <v>87</v>
      </c>
      <c r="AN501" s="15">
        <v>2</v>
      </c>
      <c r="AO501" s="15">
        <v>2</v>
      </c>
      <c r="AP501" s="15">
        <v>5</v>
      </c>
      <c r="AQ501" s="15">
        <v>2</v>
      </c>
      <c r="AR501" t="s">
        <v>1998</v>
      </c>
    </row>
    <row r="502" spans="1:44" x14ac:dyDescent="0.25">
      <c r="A502" s="15">
        <v>501</v>
      </c>
      <c r="B502" s="15" t="s">
        <v>624</v>
      </c>
      <c r="C502" s="23" t="s">
        <v>62</v>
      </c>
      <c r="D502" s="22" t="e">
        <f>VLOOKUP(AR:AR,球员!A:F,6,FALSE)</f>
        <v>#N/A</v>
      </c>
      <c r="E502" s="16" t="s">
        <v>527</v>
      </c>
      <c r="F502" s="16" t="s">
        <v>324</v>
      </c>
      <c r="G502" s="16" t="s">
        <v>491</v>
      </c>
      <c r="H502" s="15">
        <v>186</v>
      </c>
      <c r="I502" s="15">
        <v>82</v>
      </c>
      <c r="J502" s="15">
        <v>33</v>
      </c>
      <c r="K502" s="16" t="s">
        <v>47</v>
      </c>
      <c r="L502" s="21">
        <v>80</v>
      </c>
      <c r="M502" s="21">
        <v>27</v>
      </c>
      <c r="N502" s="21">
        <v>85</v>
      </c>
      <c r="O502" s="15">
        <v>41</v>
      </c>
      <c r="P502" s="15">
        <v>55</v>
      </c>
      <c r="Q502" s="15">
        <v>45</v>
      </c>
      <c r="R502" s="15">
        <v>46</v>
      </c>
      <c r="S502" s="15">
        <v>64</v>
      </c>
      <c r="T502" s="15">
        <v>67</v>
      </c>
      <c r="U502" s="15">
        <v>41</v>
      </c>
      <c r="V502" s="15">
        <v>60</v>
      </c>
      <c r="W502" s="15">
        <v>55</v>
      </c>
      <c r="X502" s="15">
        <v>60</v>
      </c>
      <c r="Y502" s="15">
        <v>68</v>
      </c>
      <c r="Z502" s="15">
        <v>63</v>
      </c>
      <c r="AA502" s="15">
        <v>75</v>
      </c>
      <c r="AB502" s="15">
        <v>75</v>
      </c>
      <c r="AC502" s="15">
        <v>80</v>
      </c>
      <c r="AD502" s="15">
        <v>65</v>
      </c>
      <c r="AE502" s="15">
        <v>62</v>
      </c>
      <c r="AF502" s="15">
        <v>64</v>
      </c>
      <c r="AG502" s="15">
        <v>43</v>
      </c>
      <c r="AH502" s="15">
        <v>55</v>
      </c>
      <c r="AI502" s="15">
        <v>89</v>
      </c>
      <c r="AJ502" s="15">
        <v>81</v>
      </c>
      <c r="AK502" s="15">
        <v>88</v>
      </c>
      <c r="AL502" s="15">
        <v>90</v>
      </c>
      <c r="AM502" s="15">
        <v>87</v>
      </c>
      <c r="AN502" s="15">
        <v>2</v>
      </c>
      <c r="AO502" s="15">
        <v>2</v>
      </c>
      <c r="AP502" s="15">
        <v>6</v>
      </c>
      <c r="AQ502" s="15">
        <v>2</v>
      </c>
      <c r="AR502" t="s">
        <v>1721</v>
      </c>
    </row>
    <row r="503" spans="1:44" x14ac:dyDescent="0.25">
      <c r="A503" s="15">
        <v>502</v>
      </c>
      <c r="B503" s="15" t="s">
        <v>625</v>
      </c>
      <c r="C503" s="16" t="s">
        <v>89</v>
      </c>
      <c r="D503" s="22" t="e">
        <f>VLOOKUP(AR:AR,球员!A:F,6,FALSE)</f>
        <v>#N/A</v>
      </c>
      <c r="E503" s="16" t="s">
        <v>67</v>
      </c>
      <c r="F503" s="16" t="s">
        <v>67</v>
      </c>
      <c r="G503" s="16" t="s">
        <v>75</v>
      </c>
      <c r="H503" s="15">
        <v>183</v>
      </c>
      <c r="I503" s="15">
        <v>80</v>
      </c>
      <c r="J503" s="15">
        <v>34</v>
      </c>
      <c r="K503" s="16" t="s">
        <v>53</v>
      </c>
      <c r="L503" s="21">
        <v>80</v>
      </c>
      <c r="M503" s="21">
        <v>26</v>
      </c>
      <c r="N503" s="21">
        <v>87</v>
      </c>
      <c r="O503" s="15">
        <v>62</v>
      </c>
      <c r="P503" s="15">
        <v>66</v>
      </c>
      <c r="Q503" s="15">
        <v>63</v>
      </c>
      <c r="R503" s="15">
        <v>67</v>
      </c>
      <c r="S503" s="15">
        <v>80</v>
      </c>
      <c r="T503" s="15">
        <v>75</v>
      </c>
      <c r="U503" s="15">
        <v>53</v>
      </c>
      <c r="V503" s="15">
        <v>85</v>
      </c>
      <c r="W503" s="15">
        <v>64</v>
      </c>
      <c r="X503" s="15">
        <v>61</v>
      </c>
      <c r="Y503" s="15">
        <v>72</v>
      </c>
      <c r="Z503" s="15">
        <v>73</v>
      </c>
      <c r="AA503" s="15">
        <v>78</v>
      </c>
      <c r="AB503" s="15">
        <v>90</v>
      </c>
      <c r="AC503" s="15">
        <v>82</v>
      </c>
      <c r="AD503" s="15">
        <v>66</v>
      </c>
      <c r="AE503" s="15">
        <v>73</v>
      </c>
      <c r="AF503" s="15">
        <v>82</v>
      </c>
      <c r="AG503" s="15">
        <v>84</v>
      </c>
      <c r="AH503" s="15">
        <v>82</v>
      </c>
      <c r="AI503" s="15">
        <v>40</v>
      </c>
      <c r="AJ503" s="15">
        <v>40</v>
      </c>
      <c r="AK503" s="15">
        <v>40</v>
      </c>
      <c r="AL503" s="15">
        <v>40</v>
      </c>
      <c r="AM503" s="15">
        <v>40</v>
      </c>
      <c r="AN503" s="15">
        <v>1</v>
      </c>
      <c r="AO503" s="15">
        <v>2</v>
      </c>
      <c r="AP503" s="15">
        <v>5</v>
      </c>
      <c r="AQ503" s="15">
        <v>1</v>
      </c>
      <c r="AR503" t="s">
        <v>1722</v>
      </c>
    </row>
    <row r="504" spans="1:44" x14ac:dyDescent="0.25">
      <c r="A504" s="19">
        <v>503</v>
      </c>
      <c r="B504" s="19" t="s">
        <v>1999</v>
      </c>
      <c r="C504" s="20" t="s">
        <v>202</v>
      </c>
      <c r="D504" s="22">
        <f>VLOOKUP(AR:AR,球员!A:F,6,FALSE)</f>
        <v>2</v>
      </c>
      <c r="E504" s="16" t="s">
        <v>309</v>
      </c>
      <c r="F504" s="16" t="s">
        <v>51</v>
      </c>
      <c r="G504" s="16" t="s">
        <v>65</v>
      </c>
      <c r="H504" s="15">
        <v>172</v>
      </c>
      <c r="I504" s="15">
        <v>64</v>
      </c>
      <c r="J504" s="15">
        <v>34</v>
      </c>
      <c r="K504" s="16" t="s">
        <v>47</v>
      </c>
      <c r="L504" s="21">
        <v>80</v>
      </c>
      <c r="M504" s="21">
        <v>26</v>
      </c>
      <c r="N504" s="21">
        <v>87</v>
      </c>
      <c r="O504" s="15">
        <v>83</v>
      </c>
      <c r="P504" s="15">
        <v>76</v>
      </c>
      <c r="Q504" s="15">
        <v>81</v>
      </c>
      <c r="R504" s="15">
        <v>76</v>
      </c>
      <c r="S504" s="15">
        <v>75</v>
      </c>
      <c r="T504" s="15">
        <v>83</v>
      </c>
      <c r="U504" s="15">
        <v>65</v>
      </c>
      <c r="V504" s="15">
        <v>61</v>
      </c>
      <c r="W504" s="15">
        <v>60</v>
      </c>
      <c r="X504" s="15">
        <v>84</v>
      </c>
      <c r="Y504" s="15">
        <v>86</v>
      </c>
      <c r="Z504" s="15">
        <v>88</v>
      </c>
      <c r="AA504" s="15">
        <v>74</v>
      </c>
      <c r="AB504" s="15">
        <v>60</v>
      </c>
      <c r="AC504" s="15">
        <v>60</v>
      </c>
      <c r="AD504" s="15">
        <v>83</v>
      </c>
      <c r="AE504" s="15">
        <v>82</v>
      </c>
      <c r="AF504" s="15">
        <v>65</v>
      </c>
      <c r="AG504" s="15">
        <v>67</v>
      </c>
      <c r="AH504" s="15">
        <v>68</v>
      </c>
      <c r="AI504" s="15">
        <v>40</v>
      </c>
      <c r="AJ504" s="15">
        <v>40</v>
      </c>
      <c r="AK504" s="15">
        <v>40</v>
      </c>
      <c r="AL504" s="15">
        <v>40</v>
      </c>
      <c r="AM504" s="15">
        <v>40</v>
      </c>
      <c r="AN504" s="15">
        <v>1</v>
      </c>
      <c r="AO504" s="15">
        <v>1</v>
      </c>
      <c r="AP504" s="15">
        <v>6</v>
      </c>
      <c r="AQ504" s="15">
        <v>1</v>
      </c>
      <c r="AR504" t="s">
        <v>2000</v>
      </c>
    </row>
    <row r="505" spans="1:44" x14ac:dyDescent="0.25">
      <c r="A505" s="15">
        <v>504</v>
      </c>
      <c r="B505" s="15" t="s">
        <v>502</v>
      </c>
      <c r="C505" s="16" t="s">
        <v>122</v>
      </c>
      <c r="D505" s="22" t="e">
        <f>VLOOKUP(AR:AR,球员!A:F,6,FALSE)</f>
        <v>#N/A</v>
      </c>
      <c r="E505" s="16" t="s">
        <v>442</v>
      </c>
      <c r="F505" s="16" t="s">
        <v>365</v>
      </c>
      <c r="G505" s="16" t="s">
        <v>52</v>
      </c>
      <c r="H505" s="15">
        <v>174</v>
      </c>
      <c r="I505" s="15">
        <v>71</v>
      </c>
      <c r="J505" s="15">
        <v>37</v>
      </c>
      <c r="K505" s="16" t="s">
        <v>47</v>
      </c>
      <c r="L505" s="21">
        <v>80</v>
      </c>
      <c r="M505" s="21">
        <v>19</v>
      </c>
      <c r="N505" s="21">
        <v>84</v>
      </c>
      <c r="O505" s="15">
        <v>70</v>
      </c>
      <c r="P505" s="15">
        <v>74</v>
      </c>
      <c r="Q505" s="15">
        <v>73</v>
      </c>
      <c r="R505" s="15">
        <v>76</v>
      </c>
      <c r="S505" s="15">
        <v>80</v>
      </c>
      <c r="T505" s="15">
        <v>81</v>
      </c>
      <c r="U505" s="15">
        <v>68</v>
      </c>
      <c r="V505" s="15">
        <v>63</v>
      </c>
      <c r="W505" s="15">
        <v>74</v>
      </c>
      <c r="X505" s="15">
        <v>79</v>
      </c>
      <c r="Y505" s="15">
        <v>73</v>
      </c>
      <c r="Z505" s="15">
        <v>72</v>
      </c>
      <c r="AA505" s="15">
        <v>82</v>
      </c>
      <c r="AB505" s="15">
        <v>63</v>
      </c>
      <c r="AC505" s="15">
        <v>77</v>
      </c>
      <c r="AD505" s="15">
        <v>75</v>
      </c>
      <c r="AE505" s="15">
        <v>78</v>
      </c>
      <c r="AF505" s="15">
        <v>75</v>
      </c>
      <c r="AG505" s="15">
        <v>78</v>
      </c>
      <c r="AH505" s="15">
        <v>81</v>
      </c>
      <c r="AI505" s="15">
        <v>40</v>
      </c>
      <c r="AJ505" s="15">
        <v>40</v>
      </c>
      <c r="AK505" s="15">
        <v>40</v>
      </c>
      <c r="AL505" s="15">
        <v>40</v>
      </c>
      <c r="AM505" s="15">
        <v>40</v>
      </c>
      <c r="AN505" s="15">
        <v>3</v>
      </c>
      <c r="AO505" s="15">
        <v>3</v>
      </c>
      <c r="AP505" s="15">
        <v>6</v>
      </c>
      <c r="AQ505" s="15">
        <v>2</v>
      </c>
      <c r="AR505" t="s">
        <v>1723</v>
      </c>
    </row>
    <row r="506" spans="1:44" x14ac:dyDescent="0.25">
      <c r="A506" s="15">
        <v>505</v>
      </c>
      <c r="B506" s="15" t="s">
        <v>503</v>
      </c>
      <c r="C506" s="16" t="s">
        <v>191</v>
      </c>
      <c r="D506" s="22" t="e">
        <f>VLOOKUP(AR:AR,球员!A:F,6,FALSE)</f>
        <v>#N/A</v>
      </c>
      <c r="E506" s="16" t="s">
        <v>2174</v>
      </c>
      <c r="F506" s="16" t="s">
        <v>427</v>
      </c>
      <c r="G506" s="16" t="s">
        <v>65</v>
      </c>
      <c r="H506" s="15">
        <v>181</v>
      </c>
      <c r="I506" s="15">
        <v>71</v>
      </c>
      <c r="J506" s="15">
        <v>34</v>
      </c>
      <c r="K506" s="16" t="s">
        <v>47</v>
      </c>
      <c r="L506" s="21">
        <v>80</v>
      </c>
      <c r="M506" s="21">
        <v>26</v>
      </c>
      <c r="N506" s="21">
        <v>86</v>
      </c>
      <c r="O506" s="15">
        <v>75</v>
      </c>
      <c r="P506" s="15">
        <v>81</v>
      </c>
      <c r="Q506" s="15">
        <v>74</v>
      </c>
      <c r="R506" s="15">
        <v>72</v>
      </c>
      <c r="S506" s="15">
        <v>72</v>
      </c>
      <c r="T506" s="15">
        <v>78</v>
      </c>
      <c r="U506" s="15">
        <v>58</v>
      </c>
      <c r="V506" s="15">
        <v>61</v>
      </c>
      <c r="W506" s="15">
        <v>58</v>
      </c>
      <c r="X506" s="15">
        <v>80</v>
      </c>
      <c r="Y506" s="15">
        <v>85</v>
      </c>
      <c r="Z506" s="15">
        <v>82</v>
      </c>
      <c r="AA506" s="15">
        <v>69</v>
      </c>
      <c r="AB506" s="15">
        <v>67</v>
      </c>
      <c r="AC506" s="15">
        <v>75</v>
      </c>
      <c r="AD506" s="15">
        <v>64</v>
      </c>
      <c r="AE506" s="15">
        <v>79</v>
      </c>
      <c r="AF506" s="15">
        <v>82</v>
      </c>
      <c r="AG506" s="15">
        <v>85</v>
      </c>
      <c r="AH506" s="15">
        <v>71</v>
      </c>
      <c r="AI506" s="15">
        <v>40</v>
      </c>
      <c r="AJ506" s="15">
        <v>40</v>
      </c>
      <c r="AK506" s="15">
        <v>40</v>
      </c>
      <c r="AL506" s="15">
        <v>40</v>
      </c>
      <c r="AM506" s="15">
        <v>40</v>
      </c>
      <c r="AN506" s="15">
        <v>2</v>
      </c>
      <c r="AO506" s="15">
        <v>1</v>
      </c>
      <c r="AP506" s="15">
        <v>4</v>
      </c>
      <c r="AQ506" s="15">
        <v>1</v>
      </c>
      <c r="AR506" t="s">
        <v>2162</v>
      </c>
    </row>
    <row r="507" spans="1:44" x14ac:dyDescent="0.25">
      <c r="A507" s="15">
        <v>506</v>
      </c>
      <c r="B507" s="15" t="s">
        <v>1724</v>
      </c>
      <c r="C507" s="16" t="s">
        <v>89</v>
      </c>
      <c r="D507" s="22" t="e">
        <f>VLOOKUP(AR:AR,球员!A:F,6,FALSE)</f>
        <v>#N/A</v>
      </c>
      <c r="E507" s="16" t="s">
        <v>683</v>
      </c>
      <c r="F507" s="16" t="s">
        <v>56</v>
      </c>
      <c r="G507" s="16" t="s">
        <v>57</v>
      </c>
      <c r="H507" s="15">
        <v>188</v>
      </c>
      <c r="I507" s="15">
        <v>89</v>
      </c>
      <c r="J507" s="15">
        <v>36</v>
      </c>
      <c r="K507" s="16" t="s">
        <v>53</v>
      </c>
      <c r="L507" s="21">
        <v>80</v>
      </c>
      <c r="M507" s="21">
        <v>21</v>
      </c>
      <c r="N507" s="21">
        <v>86</v>
      </c>
      <c r="O507" s="15">
        <v>58</v>
      </c>
      <c r="P507" s="15">
        <v>75</v>
      </c>
      <c r="Q507" s="15">
        <v>70</v>
      </c>
      <c r="R507" s="15">
        <v>71</v>
      </c>
      <c r="S507" s="15">
        <v>77</v>
      </c>
      <c r="T507" s="15">
        <v>75</v>
      </c>
      <c r="U507" s="15">
        <v>54</v>
      </c>
      <c r="V507" s="15">
        <v>83</v>
      </c>
      <c r="W507" s="15">
        <v>63</v>
      </c>
      <c r="X507" s="15">
        <v>67</v>
      </c>
      <c r="Y507" s="15">
        <v>70</v>
      </c>
      <c r="Z507" s="15">
        <v>72</v>
      </c>
      <c r="AA507" s="15">
        <v>72</v>
      </c>
      <c r="AB507" s="15">
        <v>80</v>
      </c>
      <c r="AC507" s="15">
        <v>86</v>
      </c>
      <c r="AD507" s="15">
        <v>68</v>
      </c>
      <c r="AE507" s="15">
        <v>77</v>
      </c>
      <c r="AF507" s="15">
        <v>84</v>
      </c>
      <c r="AG507" s="15">
        <v>83</v>
      </c>
      <c r="AH507" s="15">
        <v>85</v>
      </c>
      <c r="AI507" s="15">
        <v>40</v>
      </c>
      <c r="AJ507" s="15">
        <v>40</v>
      </c>
      <c r="AK507" s="15">
        <v>40</v>
      </c>
      <c r="AL507" s="15">
        <v>40</v>
      </c>
      <c r="AM507" s="15">
        <v>40</v>
      </c>
      <c r="AN507" s="15">
        <v>2</v>
      </c>
      <c r="AO507" s="15">
        <v>3</v>
      </c>
      <c r="AP507" s="15">
        <v>5</v>
      </c>
      <c r="AQ507" s="15">
        <v>3</v>
      </c>
      <c r="AR507" t="s">
        <v>1725</v>
      </c>
    </row>
    <row r="508" spans="1:44" x14ac:dyDescent="0.25">
      <c r="A508" s="15">
        <v>507</v>
      </c>
      <c r="B508" s="15" t="s">
        <v>626</v>
      </c>
      <c r="C508" s="16" t="s">
        <v>89</v>
      </c>
      <c r="D508" s="22" t="e">
        <f>VLOOKUP(AR:AR,球员!A:F,6,FALSE)</f>
        <v>#N/A</v>
      </c>
      <c r="E508" s="16" t="s">
        <v>585</v>
      </c>
      <c r="F508" s="16" t="s">
        <v>225</v>
      </c>
      <c r="G508" s="16" t="s">
        <v>80</v>
      </c>
      <c r="H508" s="15">
        <v>189</v>
      </c>
      <c r="I508" s="15">
        <v>84</v>
      </c>
      <c r="J508" s="15">
        <v>36</v>
      </c>
      <c r="K508" s="16" t="s">
        <v>53</v>
      </c>
      <c r="L508" s="21">
        <v>80</v>
      </c>
      <c r="M508" s="21">
        <v>21</v>
      </c>
      <c r="N508" s="21">
        <v>85</v>
      </c>
      <c r="O508" s="15">
        <v>68</v>
      </c>
      <c r="P508" s="15">
        <v>71</v>
      </c>
      <c r="Q508" s="15">
        <v>71</v>
      </c>
      <c r="R508" s="15">
        <v>58</v>
      </c>
      <c r="S508" s="15">
        <v>76</v>
      </c>
      <c r="T508" s="15">
        <v>79</v>
      </c>
      <c r="U508" s="15">
        <v>61</v>
      </c>
      <c r="V508" s="15">
        <v>83</v>
      </c>
      <c r="W508" s="15">
        <v>80</v>
      </c>
      <c r="X508" s="15">
        <v>83</v>
      </c>
      <c r="Y508" s="15">
        <v>76</v>
      </c>
      <c r="Z508" s="15">
        <v>67</v>
      </c>
      <c r="AA508" s="15">
        <v>84</v>
      </c>
      <c r="AB508" s="15">
        <v>65</v>
      </c>
      <c r="AC508" s="15">
        <v>89</v>
      </c>
      <c r="AD508" s="15">
        <v>62</v>
      </c>
      <c r="AE508" s="15">
        <v>80</v>
      </c>
      <c r="AF508" s="15">
        <v>82</v>
      </c>
      <c r="AG508" s="15">
        <v>83</v>
      </c>
      <c r="AH508" s="15">
        <v>75</v>
      </c>
      <c r="AI508" s="15">
        <v>40</v>
      </c>
      <c r="AJ508" s="15">
        <v>40</v>
      </c>
      <c r="AK508" s="15">
        <v>40</v>
      </c>
      <c r="AL508" s="15">
        <v>40</v>
      </c>
      <c r="AM508" s="15">
        <v>40</v>
      </c>
      <c r="AN508" s="15">
        <v>1</v>
      </c>
      <c r="AO508" s="15">
        <v>2</v>
      </c>
      <c r="AP508" s="15">
        <v>5</v>
      </c>
      <c r="AQ508" s="15">
        <v>1</v>
      </c>
      <c r="AR508" t="s">
        <v>1726</v>
      </c>
    </row>
    <row r="509" spans="1:44" x14ac:dyDescent="0.25">
      <c r="A509" s="15">
        <v>508</v>
      </c>
      <c r="B509" s="15" t="s">
        <v>627</v>
      </c>
      <c r="C509" s="16" t="s">
        <v>191</v>
      </c>
      <c r="D509" s="22" t="e">
        <f>VLOOKUP(AR:AR,球员!A:F,6,FALSE)</f>
        <v>#N/A</v>
      </c>
      <c r="E509" s="16" t="s">
        <v>238</v>
      </c>
      <c r="F509" s="16" t="s">
        <v>56</v>
      </c>
      <c r="G509" s="16" t="s">
        <v>80</v>
      </c>
      <c r="H509" s="15">
        <v>177</v>
      </c>
      <c r="I509" s="15">
        <v>76</v>
      </c>
      <c r="J509" s="15">
        <v>34</v>
      </c>
      <c r="K509" s="16" t="s">
        <v>47</v>
      </c>
      <c r="L509" s="21">
        <v>80</v>
      </c>
      <c r="M509" s="21">
        <v>26</v>
      </c>
      <c r="N509" s="21">
        <v>86</v>
      </c>
      <c r="O509" s="15">
        <v>66</v>
      </c>
      <c r="P509" s="15">
        <v>76</v>
      </c>
      <c r="Q509" s="15">
        <v>76</v>
      </c>
      <c r="R509" s="15">
        <v>75</v>
      </c>
      <c r="S509" s="15">
        <v>75</v>
      </c>
      <c r="T509" s="15">
        <v>79</v>
      </c>
      <c r="U509" s="15">
        <v>63</v>
      </c>
      <c r="V509" s="15">
        <v>73</v>
      </c>
      <c r="W509" s="15">
        <v>64</v>
      </c>
      <c r="X509" s="15">
        <v>74</v>
      </c>
      <c r="Y509" s="15">
        <v>77</v>
      </c>
      <c r="Z509" s="15">
        <v>78</v>
      </c>
      <c r="AA509" s="15">
        <v>74</v>
      </c>
      <c r="AB509" s="15">
        <v>78</v>
      </c>
      <c r="AC509" s="15">
        <v>74</v>
      </c>
      <c r="AD509" s="15">
        <v>76</v>
      </c>
      <c r="AE509" s="15">
        <v>79</v>
      </c>
      <c r="AF509" s="15">
        <v>77</v>
      </c>
      <c r="AG509" s="15">
        <v>81</v>
      </c>
      <c r="AH509" s="15">
        <v>77</v>
      </c>
      <c r="AI509" s="15">
        <v>40</v>
      </c>
      <c r="AJ509" s="15">
        <v>40</v>
      </c>
      <c r="AK509" s="15">
        <v>40</v>
      </c>
      <c r="AL509" s="15">
        <v>40</v>
      </c>
      <c r="AM509" s="15">
        <v>40</v>
      </c>
      <c r="AN509" s="15">
        <v>2</v>
      </c>
      <c r="AO509" s="15">
        <v>2</v>
      </c>
      <c r="AP509" s="15">
        <v>6</v>
      </c>
      <c r="AQ509" s="15">
        <v>1</v>
      </c>
      <c r="AR509" t="s">
        <v>1727</v>
      </c>
    </row>
    <row r="510" spans="1:44" x14ac:dyDescent="0.25">
      <c r="A510" s="19">
        <v>509</v>
      </c>
      <c r="B510" s="19" t="s">
        <v>193</v>
      </c>
      <c r="C510" s="20" t="s">
        <v>2049</v>
      </c>
      <c r="D510" s="22">
        <f>VLOOKUP(AR:AR,球员!A:F,6,FALSE)</f>
        <v>2</v>
      </c>
      <c r="E510" s="16" t="s">
        <v>194</v>
      </c>
      <c r="F510" s="16" t="s">
        <v>56</v>
      </c>
      <c r="G510" s="16" t="s">
        <v>65</v>
      </c>
      <c r="H510" s="15">
        <v>180</v>
      </c>
      <c r="I510" s="15">
        <v>77</v>
      </c>
      <c r="J510" s="15">
        <v>32</v>
      </c>
      <c r="K510" s="16" t="s">
        <v>47</v>
      </c>
      <c r="L510" s="21">
        <v>80</v>
      </c>
      <c r="M510" s="21">
        <v>29</v>
      </c>
      <c r="N510" s="21">
        <v>88</v>
      </c>
      <c r="O510" s="15">
        <v>75</v>
      </c>
      <c r="P510" s="15">
        <v>86</v>
      </c>
      <c r="Q510" s="15">
        <v>81</v>
      </c>
      <c r="R510" s="15">
        <v>81</v>
      </c>
      <c r="S510" s="15">
        <v>89</v>
      </c>
      <c r="T510" s="15">
        <v>85</v>
      </c>
      <c r="U510" s="15">
        <v>72</v>
      </c>
      <c r="V510" s="15">
        <v>69</v>
      </c>
      <c r="W510" s="15">
        <v>82</v>
      </c>
      <c r="X510" s="15">
        <v>79</v>
      </c>
      <c r="Y510" s="15">
        <v>63</v>
      </c>
      <c r="Z510" s="15">
        <v>66</v>
      </c>
      <c r="AA510" s="15">
        <v>80</v>
      </c>
      <c r="AB510" s="15">
        <v>68</v>
      </c>
      <c r="AC510" s="15">
        <v>69</v>
      </c>
      <c r="AD510" s="15">
        <v>73</v>
      </c>
      <c r="AE510" s="15">
        <v>73</v>
      </c>
      <c r="AF510" s="15">
        <v>64</v>
      </c>
      <c r="AG510" s="15">
        <v>57</v>
      </c>
      <c r="AH510" s="15">
        <v>60</v>
      </c>
      <c r="AI510" s="15">
        <v>40</v>
      </c>
      <c r="AJ510" s="15">
        <v>40</v>
      </c>
      <c r="AK510" s="15">
        <v>40</v>
      </c>
      <c r="AL510" s="15">
        <v>40</v>
      </c>
      <c r="AM510" s="15">
        <v>40</v>
      </c>
      <c r="AN510" s="15">
        <v>2</v>
      </c>
      <c r="AO510" s="15">
        <v>3</v>
      </c>
      <c r="AP510" s="15">
        <v>6</v>
      </c>
      <c r="AQ510" s="15">
        <v>2</v>
      </c>
      <c r="AR510" t="s">
        <v>2120</v>
      </c>
    </row>
    <row r="511" spans="1:44" x14ac:dyDescent="0.25">
      <c r="A511" s="19">
        <v>510</v>
      </c>
      <c r="B511" s="19" t="s">
        <v>1728</v>
      </c>
      <c r="C511" s="20" t="s">
        <v>43</v>
      </c>
      <c r="D511" s="22">
        <f>VLOOKUP(AR:AR,球员!A:F,6,FALSE)</f>
        <v>2</v>
      </c>
      <c r="E511" s="16" t="s">
        <v>224</v>
      </c>
      <c r="F511" s="16" t="s">
        <v>225</v>
      </c>
      <c r="G511" s="16" t="s">
        <v>507</v>
      </c>
      <c r="H511" s="15">
        <v>164</v>
      </c>
      <c r="I511" s="15">
        <v>64</v>
      </c>
      <c r="J511" s="15">
        <v>25</v>
      </c>
      <c r="K511" s="16" t="s">
        <v>47</v>
      </c>
      <c r="L511" s="21">
        <v>80</v>
      </c>
      <c r="M511" s="21">
        <v>35</v>
      </c>
      <c r="N511" s="21">
        <v>89</v>
      </c>
      <c r="O511" s="15">
        <v>75</v>
      </c>
      <c r="P511" s="15">
        <v>80</v>
      </c>
      <c r="Q511" s="15">
        <v>83</v>
      </c>
      <c r="R511" s="15">
        <v>84</v>
      </c>
      <c r="S511" s="15">
        <v>78</v>
      </c>
      <c r="T511" s="15">
        <v>76</v>
      </c>
      <c r="U511" s="15">
        <v>74</v>
      </c>
      <c r="V511" s="15">
        <v>58</v>
      </c>
      <c r="W511" s="15">
        <v>73</v>
      </c>
      <c r="X511" s="15">
        <v>78</v>
      </c>
      <c r="Y511" s="15">
        <v>81</v>
      </c>
      <c r="Z511" s="15">
        <v>88</v>
      </c>
      <c r="AA511" s="15">
        <v>75</v>
      </c>
      <c r="AB511" s="15">
        <v>70</v>
      </c>
      <c r="AC511" s="15">
        <v>63</v>
      </c>
      <c r="AD511" s="15">
        <v>87</v>
      </c>
      <c r="AE511" s="15">
        <v>73</v>
      </c>
      <c r="AF511" s="15">
        <v>49</v>
      </c>
      <c r="AG511" s="15">
        <v>51</v>
      </c>
      <c r="AH511" s="15">
        <v>56</v>
      </c>
      <c r="AI511" s="15">
        <v>40</v>
      </c>
      <c r="AJ511" s="15">
        <v>40</v>
      </c>
      <c r="AK511" s="15">
        <v>40</v>
      </c>
      <c r="AL511" s="15">
        <v>40</v>
      </c>
      <c r="AM511" s="15">
        <v>40</v>
      </c>
      <c r="AN511" s="15">
        <v>4</v>
      </c>
      <c r="AO511" s="15">
        <v>4</v>
      </c>
      <c r="AP511" s="15">
        <v>6</v>
      </c>
      <c r="AQ511" s="15">
        <v>2</v>
      </c>
      <c r="AR511" t="s">
        <v>1729</v>
      </c>
    </row>
    <row r="512" spans="1:44" x14ac:dyDescent="0.25">
      <c r="A512" s="19">
        <v>511</v>
      </c>
      <c r="B512" s="19" t="s">
        <v>631</v>
      </c>
      <c r="C512" s="20" t="s">
        <v>70</v>
      </c>
      <c r="D512" s="22">
        <f>VLOOKUP(AR:AR,球员!A:F,6,FALSE)</f>
        <v>2</v>
      </c>
      <c r="E512" s="16" t="s">
        <v>249</v>
      </c>
      <c r="F512" s="16" t="s">
        <v>51</v>
      </c>
      <c r="G512" s="16" t="s">
        <v>80</v>
      </c>
      <c r="H512" s="15">
        <v>172</v>
      </c>
      <c r="I512" s="15">
        <v>69</v>
      </c>
      <c r="J512" s="15">
        <v>32</v>
      </c>
      <c r="K512" s="16" t="s">
        <v>47</v>
      </c>
      <c r="L512" s="21">
        <v>80</v>
      </c>
      <c r="M512" s="21">
        <v>29</v>
      </c>
      <c r="N512" s="21">
        <v>87</v>
      </c>
      <c r="O512" s="15">
        <v>84</v>
      </c>
      <c r="P512" s="15">
        <v>76</v>
      </c>
      <c r="Q512" s="15">
        <v>76</v>
      </c>
      <c r="R512" s="15">
        <v>79</v>
      </c>
      <c r="S512" s="15">
        <v>75</v>
      </c>
      <c r="T512" s="15">
        <v>73</v>
      </c>
      <c r="U512" s="15">
        <v>82</v>
      </c>
      <c r="V512" s="15">
        <v>70</v>
      </c>
      <c r="W512" s="15">
        <v>55</v>
      </c>
      <c r="X512" s="15">
        <v>75</v>
      </c>
      <c r="Y512" s="15">
        <v>85</v>
      </c>
      <c r="Z512" s="15">
        <v>89</v>
      </c>
      <c r="AA512" s="15">
        <v>76</v>
      </c>
      <c r="AB512" s="15">
        <v>77</v>
      </c>
      <c r="AC512" s="15">
        <v>74</v>
      </c>
      <c r="AD512" s="15">
        <v>83</v>
      </c>
      <c r="AE512" s="15">
        <v>82</v>
      </c>
      <c r="AF512" s="15">
        <v>54</v>
      </c>
      <c r="AG512" s="15">
        <v>49</v>
      </c>
      <c r="AH512" s="15">
        <v>49</v>
      </c>
      <c r="AI512" s="15">
        <v>40</v>
      </c>
      <c r="AJ512" s="15">
        <v>40</v>
      </c>
      <c r="AK512" s="15">
        <v>40</v>
      </c>
      <c r="AL512" s="15">
        <v>40</v>
      </c>
      <c r="AM512" s="15">
        <v>40</v>
      </c>
      <c r="AN512" s="15">
        <v>1</v>
      </c>
      <c r="AO512" s="15">
        <v>1</v>
      </c>
      <c r="AP512" s="15">
        <v>5</v>
      </c>
      <c r="AQ512" s="15">
        <v>1</v>
      </c>
      <c r="AR512" t="s">
        <v>1730</v>
      </c>
    </row>
    <row r="513" spans="1:44" x14ac:dyDescent="0.25">
      <c r="A513" s="15">
        <v>512</v>
      </c>
      <c r="B513" s="15" t="s">
        <v>1731</v>
      </c>
      <c r="C513" s="16" t="s">
        <v>2049</v>
      </c>
      <c r="D513" s="22" t="e">
        <f>VLOOKUP(AR:AR,球员!A:F,6,FALSE)</f>
        <v>#N/A</v>
      </c>
      <c r="E513" s="16" t="s">
        <v>238</v>
      </c>
      <c r="F513" s="16" t="s">
        <v>56</v>
      </c>
      <c r="G513" s="16" t="s">
        <v>80</v>
      </c>
      <c r="H513" s="15">
        <v>174</v>
      </c>
      <c r="I513" s="15">
        <v>71</v>
      </c>
      <c r="J513" s="15">
        <v>33</v>
      </c>
      <c r="K513" s="16" t="s">
        <v>47</v>
      </c>
      <c r="L513" s="21">
        <v>80</v>
      </c>
      <c r="M513" s="21">
        <v>27</v>
      </c>
      <c r="N513" s="21">
        <v>86</v>
      </c>
      <c r="O513" s="15">
        <v>68</v>
      </c>
      <c r="P513" s="15">
        <v>83</v>
      </c>
      <c r="Q513" s="15">
        <v>74</v>
      </c>
      <c r="R513" s="15">
        <v>80</v>
      </c>
      <c r="S513" s="15">
        <v>84</v>
      </c>
      <c r="T513" s="15">
        <v>82</v>
      </c>
      <c r="U513" s="15">
        <v>70</v>
      </c>
      <c r="V513" s="15">
        <v>66</v>
      </c>
      <c r="W513" s="15">
        <v>79</v>
      </c>
      <c r="X513" s="15">
        <v>76</v>
      </c>
      <c r="Y513" s="15">
        <v>68</v>
      </c>
      <c r="Z513" s="15">
        <v>66</v>
      </c>
      <c r="AA513" s="15">
        <v>80</v>
      </c>
      <c r="AB513" s="15">
        <v>72</v>
      </c>
      <c r="AC513" s="15">
        <v>68</v>
      </c>
      <c r="AD513" s="15">
        <v>78</v>
      </c>
      <c r="AE513" s="15">
        <v>70</v>
      </c>
      <c r="AF513" s="15">
        <v>79</v>
      </c>
      <c r="AG513" s="15">
        <v>77</v>
      </c>
      <c r="AH513" s="15">
        <v>73</v>
      </c>
      <c r="AI513" s="15">
        <v>40</v>
      </c>
      <c r="AJ513" s="15">
        <v>40</v>
      </c>
      <c r="AK513" s="15">
        <v>40</v>
      </c>
      <c r="AL513" s="15">
        <v>40</v>
      </c>
      <c r="AM513" s="15">
        <v>40</v>
      </c>
      <c r="AN513" s="15">
        <v>3</v>
      </c>
      <c r="AO513" s="15">
        <v>3</v>
      </c>
      <c r="AP513" s="15">
        <v>6</v>
      </c>
      <c r="AQ513" s="15">
        <v>1</v>
      </c>
      <c r="AR513" t="s">
        <v>2121</v>
      </c>
    </row>
    <row r="514" spans="1:44" x14ac:dyDescent="0.25">
      <c r="A514" s="15">
        <v>513</v>
      </c>
      <c r="B514" s="15" t="s">
        <v>1732</v>
      </c>
      <c r="C514" s="16" t="s">
        <v>2049</v>
      </c>
      <c r="D514" s="22" t="e">
        <f>VLOOKUP(AR:AR,球员!A:F,6,FALSE)</f>
        <v>#N/A</v>
      </c>
      <c r="E514" s="16" t="s">
        <v>519</v>
      </c>
      <c r="F514" s="16" t="s">
        <v>45</v>
      </c>
      <c r="G514" s="16" t="s">
        <v>128</v>
      </c>
      <c r="H514" s="15">
        <v>177</v>
      </c>
      <c r="I514" s="15">
        <v>73</v>
      </c>
      <c r="J514" s="15">
        <v>33</v>
      </c>
      <c r="K514" s="16" t="s">
        <v>47</v>
      </c>
      <c r="L514" s="21">
        <v>80</v>
      </c>
      <c r="M514" s="21">
        <v>27</v>
      </c>
      <c r="N514" s="21">
        <v>87</v>
      </c>
      <c r="O514" s="15">
        <v>73</v>
      </c>
      <c r="P514" s="15">
        <v>82</v>
      </c>
      <c r="Q514" s="15">
        <v>76</v>
      </c>
      <c r="R514" s="15">
        <v>78</v>
      </c>
      <c r="S514" s="15">
        <v>81</v>
      </c>
      <c r="T514" s="15">
        <v>82</v>
      </c>
      <c r="U514" s="15">
        <v>74</v>
      </c>
      <c r="V514" s="15">
        <v>69</v>
      </c>
      <c r="W514" s="15">
        <v>86</v>
      </c>
      <c r="X514" s="15">
        <v>85</v>
      </c>
      <c r="Y514" s="15">
        <v>71</v>
      </c>
      <c r="Z514" s="15">
        <v>69</v>
      </c>
      <c r="AA514" s="15">
        <v>85</v>
      </c>
      <c r="AB514" s="15">
        <v>75</v>
      </c>
      <c r="AC514" s="15">
        <v>72</v>
      </c>
      <c r="AD514" s="15">
        <v>81</v>
      </c>
      <c r="AE514" s="15">
        <v>78</v>
      </c>
      <c r="AF514" s="15">
        <v>73</v>
      </c>
      <c r="AG514" s="15">
        <v>67</v>
      </c>
      <c r="AH514" s="15">
        <v>69</v>
      </c>
      <c r="AI514" s="15">
        <v>40</v>
      </c>
      <c r="AJ514" s="15">
        <v>40</v>
      </c>
      <c r="AK514" s="15">
        <v>40</v>
      </c>
      <c r="AL514" s="15">
        <v>40</v>
      </c>
      <c r="AM514" s="15">
        <v>40</v>
      </c>
      <c r="AN514" s="15">
        <v>2</v>
      </c>
      <c r="AO514" s="15">
        <v>2</v>
      </c>
      <c r="AP514" s="15">
        <v>5</v>
      </c>
      <c r="AQ514" s="15">
        <v>2</v>
      </c>
      <c r="AR514" t="s">
        <v>2122</v>
      </c>
    </row>
    <row r="515" spans="1:44" x14ac:dyDescent="0.25">
      <c r="A515" s="15">
        <v>514</v>
      </c>
      <c r="B515" s="15" t="s">
        <v>632</v>
      </c>
      <c r="C515" s="16" t="s">
        <v>62</v>
      </c>
      <c r="D515" s="22" t="e">
        <f>VLOOKUP(AR:AR,球员!A:F,6,FALSE)</f>
        <v>#N/A</v>
      </c>
      <c r="E515" s="16" t="s">
        <v>397</v>
      </c>
      <c r="F515" s="16" t="s">
        <v>273</v>
      </c>
      <c r="G515" s="16" t="s">
        <v>474</v>
      </c>
      <c r="H515" s="15">
        <v>190</v>
      </c>
      <c r="I515" s="15">
        <v>87</v>
      </c>
      <c r="J515" s="15">
        <v>35</v>
      </c>
      <c r="K515" s="16" t="s">
        <v>47</v>
      </c>
      <c r="L515" s="21">
        <v>80</v>
      </c>
      <c r="M515" s="21">
        <v>23</v>
      </c>
      <c r="N515" s="21">
        <v>84</v>
      </c>
      <c r="O515" s="15">
        <v>40</v>
      </c>
      <c r="P515" s="15">
        <v>55</v>
      </c>
      <c r="Q515" s="15">
        <v>45</v>
      </c>
      <c r="R515" s="15">
        <v>44</v>
      </c>
      <c r="S515" s="15">
        <v>57</v>
      </c>
      <c r="T515" s="15">
        <v>60</v>
      </c>
      <c r="U515" s="15">
        <v>40</v>
      </c>
      <c r="V515" s="15">
        <v>69</v>
      </c>
      <c r="W515" s="15">
        <v>55</v>
      </c>
      <c r="X515" s="15">
        <v>48</v>
      </c>
      <c r="Y515" s="15">
        <v>65</v>
      </c>
      <c r="Z515" s="15">
        <v>60</v>
      </c>
      <c r="AA515" s="15">
        <v>81</v>
      </c>
      <c r="AB515" s="15">
        <v>81</v>
      </c>
      <c r="AC515" s="15">
        <v>85</v>
      </c>
      <c r="AD515" s="15">
        <v>57</v>
      </c>
      <c r="AE515" s="15">
        <v>62</v>
      </c>
      <c r="AF515" s="15">
        <v>51</v>
      </c>
      <c r="AG515" s="15">
        <v>52</v>
      </c>
      <c r="AH515" s="15">
        <v>58</v>
      </c>
      <c r="AI515" s="15">
        <v>85</v>
      </c>
      <c r="AJ515" s="15">
        <v>82</v>
      </c>
      <c r="AK515" s="15">
        <v>83</v>
      </c>
      <c r="AL515" s="15">
        <v>87</v>
      </c>
      <c r="AM515" s="15">
        <v>87</v>
      </c>
      <c r="AN515" s="15">
        <v>1</v>
      </c>
      <c r="AO515" s="15">
        <v>2</v>
      </c>
      <c r="AP515" s="15">
        <v>6</v>
      </c>
      <c r="AQ515" s="15">
        <v>3</v>
      </c>
      <c r="AR515" t="s">
        <v>1733</v>
      </c>
    </row>
    <row r="516" spans="1:44" x14ac:dyDescent="0.25">
      <c r="A516" s="19">
        <v>515</v>
      </c>
      <c r="B516" s="19" t="s">
        <v>514</v>
      </c>
      <c r="C516" s="20" t="s">
        <v>2049</v>
      </c>
      <c r="D516" s="22">
        <f>VLOOKUP(AR:AR,球员!A:F,6,FALSE)</f>
        <v>2</v>
      </c>
      <c r="E516" s="16" t="s">
        <v>515</v>
      </c>
      <c r="F516" s="16" t="s">
        <v>516</v>
      </c>
      <c r="G516" s="16" t="s">
        <v>135</v>
      </c>
      <c r="H516" s="15">
        <v>178</v>
      </c>
      <c r="I516" s="15">
        <v>80</v>
      </c>
      <c r="J516" s="15">
        <v>31</v>
      </c>
      <c r="K516" s="16" t="s">
        <v>47</v>
      </c>
      <c r="L516" s="21">
        <v>80</v>
      </c>
      <c r="M516" s="21">
        <v>30</v>
      </c>
      <c r="N516" s="21">
        <v>88</v>
      </c>
      <c r="O516" s="15">
        <v>80</v>
      </c>
      <c r="P516" s="15">
        <v>81</v>
      </c>
      <c r="Q516" s="15">
        <v>71</v>
      </c>
      <c r="R516" s="15">
        <v>78</v>
      </c>
      <c r="S516" s="15">
        <v>84</v>
      </c>
      <c r="T516" s="15">
        <v>81</v>
      </c>
      <c r="U516" s="15">
        <v>73</v>
      </c>
      <c r="V516" s="15">
        <v>67</v>
      </c>
      <c r="W516" s="15">
        <v>82</v>
      </c>
      <c r="X516" s="15">
        <v>75</v>
      </c>
      <c r="Y516" s="15">
        <v>71</v>
      </c>
      <c r="Z516" s="15">
        <v>67</v>
      </c>
      <c r="AA516" s="15">
        <v>82</v>
      </c>
      <c r="AB516" s="15">
        <v>70</v>
      </c>
      <c r="AC516" s="15">
        <v>77</v>
      </c>
      <c r="AD516" s="15">
        <v>72</v>
      </c>
      <c r="AE516" s="15">
        <v>85</v>
      </c>
      <c r="AF516" s="15">
        <v>71</v>
      </c>
      <c r="AG516" s="15">
        <v>74</v>
      </c>
      <c r="AH516" s="15">
        <v>73</v>
      </c>
      <c r="AI516" s="15">
        <v>40</v>
      </c>
      <c r="AJ516" s="15">
        <v>40</v>
      </c>
      <c r="AK516" s="15">
        <v>40</v>
      </c>
      <c r="AL516" s="15">
        <v>40</v>
      </c>
      <c r="AM516" s="15">
        <v>40</v>
      </c>
      <c r="AN516" s="15">
        <v>2</v>
      </c>
      <c r="AO516" s="15">
        <v>3</v>
      </c>
      <c r="AP516" s="15">
        <v>7</v>
      </c>
      <c r="AQ516" s="15">
        <v>3</v>
      </c>
      <c r="AR516" t="s">
        <v>2123</v>
      </c>
    </row>
    <row r="517" spans="1:44" x14ac:dyDescent="0.25">
      <c r="A517" s="19">
        <v>516</v>
      </c>
      <c r="B517" s="19" t="s">
        <v>520</v>
      </c>
      <c r="C517" s="20" t="s">
        <v>2049</v>
      </c>
      <c r="D517" s="22">
        <f>VLOOKUP(AR:AR,球员!A:F,6,FALSE)</f>
        <v>2</v>
      </c>
      <c r="E517" s="16" t="s">
        <v>194</v>
      </c>
      <c r="F517" s="16" t="s">
        <v>56</v>
      </c>
      <c r="G517" s="16" t="s">
        <v>46</v>
      </c>
      <c r="H517" s="15">
        <v>175</v>
      </c>
      <c r="I517" s="15">
        <v>69</v>
      </c>
      <c r="J517" s="15">
        <v>30</v>
      </c>
      <c r="K517" s="16" t="s">
        <v>47</v>
      </c>
      <c r="L517" s="21">
        <v>80</v>
      </c>
      <c r="M517" s="21">
        <v>30</v>
      </c>
      <c r="N517" s="21">
        <v>88</v>
      </c>
      <c r="O517" s="15">
        <v>72</v>
      </c>
      <c r="P517" s="15">
        <v>82</v>
      </c>
      <c r="Q517" s="15">
        <v>79</v>
      </c>
      <c r="R517" s="15">
        <v>76</v>
      </c>
      <c r="S517" s="15">
        <v>83</v>
      </c>
      <c r="T517" s="15">
        <v>80</v>
      </c>
      <c r="U517" s="15">
        <v>70</v>
      </c>
      <c r="V517" s="15">
        <v>60</v>
      </c>
      <c r="W517" s="15">
        <v>80</v>
      </c>
      <c r="X517" s="15">
        <v>78</v>
      </c>
      <c r="Y517" s="15">
        <v>69</v>
      </c>
      <c r="Z517" s="15">
        <v>71</v>
      </c>
      <c r="AA517" s="15">
        <v>83</v>
      </c>
      <c r="AB517" s="15">
        <v>62</v>
      </c>
      <c r="AC517" s="15">
        <v>66</v>
      </c>
      <c r="AD517" s="15">
        <v>70</v>
      </c>
      <c r="AE517" s="15">
        <v>85</v>
      </c>
      <c r="AF517" s="15">
        <v>80</v>
      </c>
      <c r="AG517" s="15">
        <v>81</v>
      </c>
      <c r="AH517" s="15">
        <v>64</v>
      </c>
      <c r="AI517" s="15">
        <v>40</v>
      </c>
      <c r="AJ517" s="15">
        <v>40</v>
      </c>
      <c r="AK517" s="15">
        <v>40</v>
      </c>
      <c r="AL517" s="15">
        <v>40</v>
      </c>
      <c r="AM517" s="15">
        <v>40</v>
      </c>
      <c r="AN517" s="15">
        <v>3</v>
      </c>
      <c r="AO517" s="15">
        <v>3</v>
      </c>
      <c r="AP517" s="15">
        <v>6</v>
      </c>
      <c r="AQ517" s="15">
        <v>3</v>
      </c>
      <c r="AR517" t="s">
        <v>2124</v>
      </c>
    </row>
    <row r="518" spans="1:44" x14ac:dyDescent="0.25">
      <c r="A518" s="15">
        <v>517</v>
      </c>
      <c r="B518" s="15" t="s">
        <v>635</v>
      </c>
      <c r="C518" s="16" t="s">
        <v>62</v>
      </c>
      <c r="D518" s="22" t="e">
        <f>VLOOKUP(AR:AR,球员!A:F,6,FALSE)</f>
        <v>#N/A</v>
      </c>
      <c r="E518" s="16" t="s">
        <v>445</v>
      </c>
      <c r="F518" s="16" t="s">
        <v>427</v>
      </c>
      <c r="G518" s="16" t="s">
        <v>57</v>
      </c>
      <c r="H518" s="15">
        <v>187</v>
      </c>
      <c r="I518" s="15">
        <v>83</v>
      </c>
      <c r="J518" s="15">
        <v>34</v>
      </c>
      <c r="K518" s="16" t="s">
        <v>53</v>
      </c>
      <c r="L518" s="21">
        <v>80</v>
      </c>
      <c r="M518" s="21">
        <v>26</v>
      </c>
      <c r="N518" s="21">
        <v>85</v>
      </c>
      <c r="O518" s="15">
        <v>40</v>
      </c>
      <c r="P518" s="15">
        <v>55</v>
      </c>
      <c r="Q518" s="15">
        <v>52</v>
      </c>
      <c r="R518" s="15">
        <v>48</v>
      </c>
      <c r="S518" s="15">
        <v>55</v>
      </c>
      <c r="T518" s="15">
        <v>61</v>
      </c>
      <c r="U518" s="15">
        <v>40</v>
      </c>
      <c r="V518" s="15">
        <v>67</v>
      </c>
      <c r="W518" s="15">
        <v>55</v>
      </c>
      <c r="X518" s="15">
        <v>52</v>
      </c>
      <c r="Y518" s="15">
        <v>58</v>
      </c>
      <c r="Z518" s="15">
        <v>52</v>
      </c>
      <c r="AA518" s="15">
        <v>81</v>
      </c>
      <c r="AB518" s="15">
        <v>81</v>
      </c>
      <c r="AC518" s="15">
        <v>82</v>
      </c>
      <c r="AD518" s="15">
        <v>59</v>
      </c>
      <c r="AE518" s="15">
        <v>60</v>
      </c>
      <c r="AF518" s="15">
        <v>53</v>
      </c>
      <c r="AG518" s="15">
        <v>50</v>
      </c>
      <c r="AH518" s="15">
        <v>52</v>
      </c>
      <c r="AI518" s="15">
        <v>86</v>
      </c>
      <c r="AJ518" s="15">
        <v>81</v>
      </c>
      <c r="AK518" s="15">
        <v>83</v>
      </c>
      <c r="AL518" s="15">
        <v>88</v>
      </c>
      <c r="AM518" s="15">
        <v>88</v>
      </c>
      <c r="AN518" s="15">
        <v>1</v>
      </c>
      <c r="AO518" s="15">
        <v>2</v>
      </c>
      <c r="AP518" s="15">
        <v>5</v>
      </c>
      <c r="AQ518" s="15">
        <v>2</v>
      </c>
      <c r="AR518" t="s">
        <v>1734</v>
      </c>
    </row>
    <row r="519" spans="1:44" x14ac:dyDescent="0.25">
      <c r="A519" s="15">
        <v>518</v>
      </c>
      <c r="B519" s="15" t="s">
        <v>638</v>
      </c>
      <c r="C519" s="16" t="s">
        <v>191</v>
      </c>
      <c r="D519" s="22" t="e">
        <f>VLOOKUP(AR:AR,球员!A:F,6,FALSE)</f>
        <v>#N/A</v>
      </c>
      <c r="E519" s="16" t="s">
        <v>637</v>
      </c>
      <c r="F519" s="16" t="s">
        <v>427</v>
      </c>
      <c r="G519" s="16" t="s">
        <v>57</v>
      </c>
      <c r="H519" s="15">
        <v>168</v>
      </c>
      <c r="I519" s="15">
        <v>67</v>
      </c>
      <c r="J519" s="15">
        <v>30</v>
      </c>
      <c r="K519" s="16" t="s">
        <v>47</v>
      </c>
      <c r="L519" s="21">
        <v>80</v>
      </c>
      <c r="M519" s="21">
        <v>30</v>
      </c>
      <c r="N519" s="21">
        <v>88</v>
      </c>
      <c r="O519" s="15">
        <v>70</v>
      </c>
      <c r="P519" s="15">
        <v>77</v>
      </c>
      <c r="Q519" s="15">
        <v>77</v>
      </c>
      <c r="R519" s="15">
        <v>76</v>
      </c>
      <c r="S519" s="15">
        <v>78</v>
      </c>
      <c r="T519" s="15">
        <v>74</v>
      </c>
      <c r="U519" s="15">
        <v>62</v>
      </c>
      <c r="V519" s="15">
        <v>58</v>
      </c>
      <c r="W519" s="15">
        <v>70</v>
      </c>
      <c r="X519" s="15">
        <v>70</v>
      </c>
      <c r="Y519" s="15">
        <v>82</v>
      </c>
      <c r="Z519" s="15">
        <v>85</v>
      </c>
      <c r="AA519" s="15">
        <v>77</v>
      </c>
      <c r="AB519" s="15">
        <v>64</v>
      </c>
      <c r="AC519" s="15">
        <v>68</v>
      </c>
      <c r="AD519" s="15">
        <v>83</v>
      </c>
      <c r="AE519" s="15">
        <v>83</v>
      </c>
      <c r="AF519" s="15">
        <v>76</v>
      </c>
      <c r="AG519" s="15">
        <v>80</v>
      </c>
      <c r="AH519" s="15">
        <v>82</v>
      </c>
      <c r="AI519" s="15">
        <v>40</v>
      </c>
      <c r="AJ519" s="15">
        <v>40</v>
      </c>
      <c r="AK519" s="15">
        <v>40</v>
      </c>
      <c r="AL519" s="15">
        <v>40</v>
      </c>
      <c r="AM519" s="15">
        <v>40</v>
      </c>
      <c r="AN519" s="15">
        <v>2</v>
      </c>
      <c r="AO519" s="15">
        <v>2</v>
      </c>
      <c r="AP519" s="15">
        <v>7</v>
      </c>
      <c r="AQ519" s="15">
        <v>2</v>
      </c>
      <c r="AR519" t="s">
        <v>1735</v>
      </c>
    </row>
    <row r="520" spans="1:44" x14ac:dyDescent="0.25">
      <c r="A520" s="19">
        <v>519</v>
      </c>
      <c r="B520" s="19" t="s">
        <v>1736</v>
      </c>
      <c r="C520" s="20" t="s">
        <v>122</v>
      </c>
      <c r="D520" s="22">
        <f>VLOOKUP(AR:AR,球员!A:F,6,FALSE)</f>
        <v>2</v>
      </c>
      <c r="E520" s="16" t="s">
        <v>302</v>
      </c>
      <c r="F520" s="16" t="s">
        <v>225</v>
      </c>
      <c r="G520" s="16" t="s">
        <v>205</v>
      </c>
      <c r="H520" s="15">
        <v>185</v>
      </c>
      <c r="I520" s="15">
        <v>81</v>
      </c>
      <c r="J520" s="15">
        <v>31</v>
      </c>
      <c r="K520" s="16" t="s">
        <v>47</v>
      </c>
      <c r="L520" s="21">
        <v>80</v>
      </c>
      <c r="M520" s="21">
        <v>30</v>
      </c>
      <c r="N520" s="21">
        <v>88</v>
      </c>
      <c r="O520" s="15">
        <v>66</v>
      </c>
      <c r="P520" s="15">
        <v>78</v>
      </c>
      <c r="Q520" s="15">
        <v>76</v>
      </c>
      <c r="R520" s="15">
        <v>70</v>
      </c>
      <c r="S520" s="15">
        <v>80</v>
      </c>
      <c r="T520" s="15">
        <v>76</v>
      </c>
      <c r="U520" s="15">
        <v>60</v>
      </c>
      <c r="V520" s="15">
        <v>81</v>
      </c>
      <c r="W520" s="15">
        <v>55</v>
      </c>
      <c r="X520" s="15">
        <v>55</v>
      </c>
      <c r="Y520" s="15">
        <v>75</v>
      </c>
      <c r="Z520" s="15">
        <v>75</v>
      </c>
      <c r="AA520" s="15">
        <v>75</v>
      </c>
      <c r="AB520" s="15">
        <v>83</v>
      </c>
      <c r="AC520" s="15">
        <v>88</v>
      </c>
      <c r="AD520" s="15">
        <v>72</v>
      </c>
      <c r="AE520" s="15">
        <v>88</v>
      </c>
      <c r="AF520" s="15">
        <v>86</v>
      </c>
      <c r="AG520" s="15">
        <v>87</v>
      </c>
      <c r="AH520" s="15">
        <v>64</v>
      </c>
      <c r="AI520" s="15">
        <v>40</v>
      </c>
      <c r="AJ520" s="15">
        <v>40</v>
      </c>
      <c r="AK520" s="15">
        <v>40</v>
      </c>
      <c r="AL520" s="15">
        <v>40</v>
      </c>
      <c r="AM520" s="15">
        <v>40</v>
      </c>
      <c r="AN520" s="15">
        <v>2</v>
      </c>
      <c r="AO520" s="15">
        <v>2</v>
      </c>
      <c r="AP520" s="15">
        <v>7</v>
      </c>
      <c r="AQ520" s="15">
        <v>1</v>
      </c>
      <c r="AR520" t="s">
        <v>1737</v>
      </c>
    </row>
    <row r="521" spans="1:44" x14ac:dyDescent="0.25">
      <c r="A521" s="19">
        <v>520</v>
      </c>
      <c r="B521" s="19" t="s">
        <v>641</v>
      </c>
      <c r="C521" s="20" t="s">
        <v>89</v>
      </c>
      <c r="D521" s="22">
        <f>VLOOKUP(AR:AR,球员!A:F,6,FALSE)</f>
        <v>2</v>
      </c>
      <c r="E521" s="16" t="s">
        <v>304</v>
      </c>
      <c r="F521" s="16" t="s">
        <v>45</v>
      </c>
      <c r="G521" s="16" t="s">
        <v>52</v>
      </c>
      <c r="H521" s="15">
        <v>180</v>
      </c>
      <c r="I521" s="15">
        <v>72</v>
      </c>
      <c r="J521" s="15">
        <v>29</v>
      </c>
      <c r="K521" s="16" t="s">
        <v>47</v>
      </c>
      <c r="L521" s="21">
        <v>80</v>
      </c>
      <c r="M521" s="21">
        <v>31</v>
      </c>
      <c r="N521" s="21">
        <v>87</v>
      </c>
      <c r="O521" s="15">
        <v>62</v>
      </c>
      <c r="P521" s="15">
        <v>71</v>
      </c>
      <c r="Q521" s="15">
        <v>67</v>
      </c>
      <c r="R521" s="15">
        <v>67</v>
      </c>
      <c r="S521" s="15">
        <v>75</v>
      </c>
      <c r="T521" s="15">
        <v>72</v>
      </c>
      <c r="U521" s="15">
        <v>57</v>
      </c>
      <c r="V521" s="15">
        <v>82</v>
      </c>
      <c r="W521" s="15">
        <v>59</v>
      </c>
      <c r="X521" s="15">
        <v>65</v>
      </c>
      <c r="Y521" s="15">
        <v>75</v>
      </c>
      <c r="Z521" s="15">
        <v>73</v>
      </c>
      <c r="AA521" s="15">
        <v>68</v>
      </c>
      <c r="AB521" s="15">
        <v>85</v>
      </c>
      <c r="AC521" s="15">
        <v>80</v>
      </c>
      <c r="AD521" s="15">
        <v>72</v>
      </c>
      <c r="AE521" s="15">
        <v>77</v>
      </c>
      <c r="AF521" s="15">
        <v>84</v>
      </c>
      <c r="AG521" s="15">
        <v>85</v>
      </c>
      <c r="AH521" s="15">
        <v>79</v>
      </c>
      <c r="AI521" s="15">
        <v>40</v>
      </c>
      <c r="AJ521" s="15">
        <v>40</v>
      </c>
      <c r="AK521" s="15">
        <v>40</v>
      </c>
      <c r="AL521" s="15">
        <v>40</v>
      </c>
      <c r="AM521" s="15">
        <v>40</v>
      </c>
      <c r="AN521" s="15">
        <v>2</v>
      </c>
      <c r="AO521" s="15">
        <v>2</v>
      </c>
      <c r="AP521" s="15">
        <v>5</v>
      </c>
      <c r="AQ521" s="15">
        <v>2</v>
      </c>
      <c r="AR521" t="s">
        <v>1738</v>
      </c>
    </row>
    <row r="522" spans="1:44" x14ac:dyDescent="0.25">
      <c r="A522" s="19">
        <v>521</v>
      </c>
      <c r="B522" s="19" t="s">
        <v>2001</v>
      </c>
      <c r="C522" s="20" t="s">
        <v>2049</v>
      </c>
      <c r="D522" s="22">
        <f>VLOOKUP(AR:AR,球员!A:F,6,FALSE)</f>
        <v>2</v>
      </c>
      <c r="E522" s="16" t="s">
        <v>394</v>
      </c>
      <c r="F522" s="16" t="s">
        <v>51</v>
      </c>
      <c r="G522" s="16" t="s">
        <v>65</v>
      </c>
      <c r="H522" s="15">
        <v>190</v>
      </c>
      <c r="I522" s="15">
        <v>91</v>
      </c>
      <c r="J522" s="15">
        <v>31</v>
      </c>
      <c r="K522" s="16" t="s">
        <v>47</v>
      </c>
      <c r="L522" s="21">
        <v>80</v>
      </c>
      <c r="M522" s="21">
        <v>30</v>
      </c>
      <c r="N522" s="21">
        <v>86</v>
      </c>
      <c r="O522" s="15">
        <v>74</v>
      </c>
      <c r="P522" s="15">
        <v>82</v>
      </c>
      <c r="Q522" s="15">
        <v>68</v>
      </c>
      <c r="R522" s="15">
        <v>66</v>
      </c>
      <c r="S522" s="15">
        <v>89</v>
      </c>
      <c r="T522" s="15">
        <v>74</v>
      </c>
      <c r="U522" s="15">
        <v>75</v>
      </c>
      <c r="V522" s="15">
        <v>92</v>
      </c>
      <c r="W522" s="15">
        <v>56</v>
      </c>
      <c r="X522" s="15">
        <v>64</v>
      </c>
      <c r="Y522" s="15">
        <v>65</v>
      </c>
      <c r="Z522" s="15">
        <v>68</v>
      </c>
      <c r="AA522" s="15">
        <v>76</v>
      </c>
      <c r="AB522" s="15">
        <v>91</v>
      </c>
      <c r="AC522" s="15">
        <v>93</v>
      </c>
      <c r="AD522" s="15">
        <v>77</v>
      </c>
      <c r="AE522" s="15">
        <v>83</v>
      </c>
      <c r="AF522" s="15">
        <v>75</v>
      </c>
      <c r="AG522" s="15">
        <v>77</v>
      </c>
      <c r="AH522" s="15">
        <v>74</v>
      </c>
      <c r="AI522" s="15">
        <v>40</v>
      </c>
      <c r="AJ522" s="15">
        <v>40</v>
      </c>
      <c r="AK522" s="15">
        <v>40</v>
      </c>
      <c r="AL522" s="15">
        <v>40</v>
      </c>
      <c r="AM522" s="15">
        <v>40</v>
      </c>
      <c r="AN522" s="15">
        <v>2</v>
      </c>
      <c r="AO522" s="15">
        <v>2</v>
      </c>
      <c r="AP522" s="15">
        <v>6</v>
      </c>
      <c r="AQ522" s="15">
        <v>2</v>
      </c>
      <c r="AR522" t="s">
        <v>2125</v>
      </c>
    </row>
    <row r="523" spans="1:44" x14ac:dyDescent="0.25">
      <c r="A523" s="19">
        <v>522</v>
      </c>
      <c r="B523" s="19" t="s">
        <v>2002</v>
      </c>
      <c r="C523" s="20" t="s">
        <v>62</v>
      </c>
      <c r="D523" s="22">
        <f>VLOOKUP(AR:AR,球员!A:F,6,FALSE)</f>
        <v>2</v>
      </c>
      <c r="E523" s="16" t="s">
        <v>394</v>
      </c>
      <c r="F523" s="16" t="s">
        <v>51</v>
      </c>
      <c r="G523" s="16" t="s">
        <v>65</v>
      </c>
      <c r="H523" s="15">
        <v>189</v>
      </c>
      <c r="I523" s="15">
        <v>87</v>
      </c>
      <c r="J523" s="15">
        <v>30</v>
      </c>
      <c r="K523" s="16" t="s">
        <v>47</v>
      </c>
      <c r="L523" s="21">
        <v>80</v>
      </c>
      <c r="M523" s="21">
        <v>30</v>
      </c>
      <c r="N523" s="21">
        <v>86</v>
      </c>
      <c r="O523" s="15">
        <v>40</v>
      </c>
      <c r="P523" s="15">
        <v>60</v>
      </c>
      <c r="Q523" s="15">
        <v>57</v>
      </c>
      <c r="R523" s="15">
        <v>46</v>
      </c>
      <c r="S523" s="15">
        <v>65</v>
      </c>
      <c r="T523" s="15">
        <v>64</v>
      </c>
      <c r="U523" s="15">
        <v>45</v>
      </c>
      <c r="V523" s="15">
        <v>60</v>
      </c>
      <c r="W523" s="15">
        <v>55</v>
      </c>
      <c r="X523" s="15">
        <v>40</v>
      </c>
      <c r="Y523" s="15">
        <v>66</v>
      </c>
      <c r="Z523" s="15">
        <v>69</v>
      </c>
      <c r="AA523" s="15">
        <v>82</v>
      </c>
      <c r="AB523" s="15">
        <v>84</v>
      </c>
      <c r="AC523" s="15">
        <v>84</v>
      </c>
      <c r="AD523" s="15">
        <v>63</v>
      </c>
      <c r="AE523" s="15">
        <v>57</v>
      </c>
      <c r="AF523" s="15">
        <v>63</v>
      </c>
      <c r="AG523" s="15">
        <v>43</v>
      </c>
      <c r="AH523" s="15">
        <v>47</v>
      </c>
      <c r="AI523" s="15">
        <v>85</v>
      </c>
      <c r="AJ523" s="15">
        <v>88</v>
      </c>
      <c r="AK523" s="15">
        <v>82</v>
      </c>
      <c r="AL523" s="15">
        <v>85</v>
      </c>
      <c r="AM523" s="15">
        <v>88</v>
      </c>
      <c r="AN523" s="15">
        <v>2</v>
      </c>
      <c r="AO523" s="15">
        <v>2</v>
      </c>
      <c r="AP523" s="15">
        <v>4</v>
      </c>
      <c r="AQ523" s="15">
        <v>1</v>
      </c>
      <c r="AR523" t="s">
        <v>2003</v>
      </c>
    </row>
    <row r="524" spans="1:44" x14ac:dyDescent="0.25">
      <c r="A524" s="15">
        <v>523</v>
      </c>
      <c r="B524" s="15" t="s">
        <v>522</v>
      </c>
      <c r="C524" s="16" t="s">
        <v>103</v>
      </c>
      <c r="D524" s="22" t="e">
        <f>VLOOKUP(AR:AR,球员!A:F,6,FALSE)</f>
        <v>#N/A</v>
      </c>
      <c r="E524" s="16" t="s">
        <v>140</v>
      </c>
      <c r="F524" s="16" t="s">
        <v>45</v>
      </c>
      <c r="G524" s="16" t="s">
        <v>288</v>
      </c>
      <c r="H524" s="15">
        <v>173</v>
      </c>
      <c r="I524" s="15">
        <v>76</v>
      </c>
      <c r="J524" s="15">
        <v>31</v>
      </c>
      <c r="K524" s="16" t="s">
        <v>53</v>
      </c>
      <c r="L524" s="21">
        <v>80</v>
      </c>
      <c r="M524" s="21">
        <v>30</v>
      </c>
      <c r="N524" s="21">
        <v>88</v>
      </c>
      <c r="O524" s="15">
        <v>70</v>
      </c>
      <c r="P524" s="15">
        <v>80</v>
      </c>
      <c r="Q524" s="15">
        <v>80</v>
      </c>
      <c r="R524" s="15">
        <v>79</v>
      </c>
      <c r="S524" s="15">
        <v>77</v>
      </c>
      <c r="T524" s="15">
        <v>79</v>
      </c>
      <c r="U524" s="15">
        <v>62</v>
      </c>
      <c r="V524" s="15">
        <v>66</v>
      </c>
      <c r="W524" s="15">
        <v>55</v>
      </c>
      <c r="X524" s="15">
        <v>75</v>
      </c>
      <c r="Y524" s="15">
        <v>79</v>
      </c>
      <c r="Z524" s="15">
        <v>78</v>
      </c>
      <c r="AA524" s="15">
        <v>81</v>
      </c>
      <c r="AB524" s="15">
        <v>76</v>
      </c>
      <c r="AC524" s="15">
        <v>76</v>
      </c>
      <c r="AD524" s="15">
        <v>77</v>
      </c>
      <c r="AE524" s="15">
        <v>77</v>
      </c>
      <c r="AF524" s="15">
        <v>73</v>
      </c>
      <c r="AG524" s="15">
        <v>75</v>
      </c>
      <c r="AH524" s="15">
        <v>77</v>
      </c>
      <c r="AI524" s="15">
        <v>40</v>
      </c>
      <c r="AJ524" s="15">
        <v>40</v>
      </c>
      <c r="AK524" s="15">
        <v>40</v>
      </c>
      <c r="AL524" s="15">
        <v>40</v>
      </c>
      <c r="AM524" s="15">
        <v>40</v>
      </c>
      <c r="AN524" s="15">
        <v>2</v>
      </c>
      <c r="AO524" s="15">
        <v>2</v>
      </c>
      <c r="AP524" s="15">
        <v>6</v>
      </c>
      <c r="AQ524" s="15">
        <v>2</v>
      </c>
      <c r="AR524" t="s">
        <v>1739</v>
      </c>
    </row>
    <row r="525" spans="1:44" x14ac:dyDescent="0.25">
      <c r="A525" s="19">
        <v>524</v>
      </c>
      <c r="B525" s="19" t="s">
        <v>524</v>
      </c>
      <c r="C525" s="20" t="s">
        <v>202</v>
      </c>
      <c r="D525" s="22">
        <f>VLOOKUP(AR:AR,球员!A:F,6,FALSE)</f>
        <v>2</v>
      </c>
      <c r="E525" s="16" t="s">
        <v>306</v>
      </c>
      <c r="F525" s="16" t="s">
        <v>64</v>
      </c>
      <c r="G525" s="16" t="s">
        <v>474</v>
      </c>
      <c r="H525" s="15">
        <v>190</v>
      </c>
      <c r="I525" s="15">
        <v>83</v>
      </c>
      <c r="J525" s="15">
        <v>30</v>
      </c>
      <c r="K525" s="16" t="s">
        <v>53</v>
      </c>
      <c r="L525" s="21">
        <v>80</v>
      </c>
      <c r="M525" s="21">
        <v>30</v>
      </c>
      <c r="N525" s="21">
        <v>86</v>
      </c>
      <c r="O525" s="15">
        <v>79</v>
      </c>
      <c r="P525" s="15">
        <v>84</v>
      </c>
      <c r="Q525" s="15">
        <v>86</v>
      </c>
      <c r="R525" s="15">
        <v>80</v>
      </c>
      <c r="S525" s="15">
        <v>79</v>
      </c>
      <c r="T525" s="15">
        <v>80</v>
      </c>
      <c r="U525" s="15">
        <v>76</v>
      </c>
      <c r="V525" s="15">
        <v>70</v>
      </c>
      <c r="W525" s="15">
        <v>77</v>
      </c>
      <c r="X525" s="15">
        <v>82</v>
      </c>
      <c r="Y525" s="15">
        <v>77</v>
      </c>
      <c r="Z525" s="15">
        <v>78</v>
      </c>
      <c r="AA525" s="15">
        <v>84</v>
      </c>
      <c r="AB525" s="15">
        <v>68</v>
      </c>
      <c r="AC525" s="15">
        <v>76</v>
      </c>
      <c r="AD525" s="15">
        <v>82</v>
      </c>
      <c r="AE525" s="15">
        <v>75</v>
      </c>
      <c r="AF525" s="15">
        <v>57</v>
      </c>
      <c r="AG525" s="15">
        <v>55</v>
      </c>
      <c r="AH525" s="15">
        <v>55</v>
      </c>
      <c r="AI525" s="15">
        <v>40</v>
      </c>
      <c r="AJ525" s="15">
        <v>40</v>
      </c>
      <c r="AK525" s="15">
        <v>40</v>
      </c>
      <c r="AL525" s="15">
        <v>40</v>
      </c>
      <c r="AM525" s="15">
        <v>40</v>
      </c>
      <c r="AN525" s="15">
        <v>1</v>
      </c>
      <c r="AO525" s="15">
        <v>1</v>
      </c>
      <c r="AP525" s="15">
        <v>5</v>
      </c>
      <c r="AQ525" s="15">
        <v>1</v>
      </c>
      <c r="AR525" t="s">
        <v>1740</v>
      </c>
    </row>
    <row r="526" spans="1:44" x14ac:dyDescent="0.25">
      <c r="A526" s="15">
        <v>525</v>
      </c>
      <c r="B526" s="15" t="s">
        <v>317</v>
      </c>
      <c r="C526" s="16" t="s">
        <v>62</v>
      </c>
      <c r="D526" s="22" t="e">
        <f>VLOOKUP(AR:AR,球员!A:F,6,FALSE)</f>
        <v>#N/A</v>
      </c>
      <c r="E526" s="16" t="s">
        <v>194</v>
      </c>
      <c r="F526" s="16" t="s">
        <v>56</v>
      </c>
      <c r="G526" s="16" t="s">
        <v>60</v>
      </c>
      <c r="H526" s="15">
        <v>191</v>
      </c>
      <c r="I526" s="15">
        <v>84</v>
      </c>
      <c r="J526" s="15">
        <v>35</v>
      </c>
      <c r="K526" s="16" t="s">
        <v>47</v>
      </c>
      <c r="L526" s="21">
        <v>80</v>
      </c>
      <c r="M526" s="21">
        <v>23</v>
      </c>
      <c r="N526" s="21">
        <v>85</v>
      </c>
      <c r="O526" s="15">
        <v>40</v>
      </c>
      <c r="P526" s="15">
        <v>55</v>
      </c>
      <c r="Q526" s="15">
        <v>45</v>
      </c>
      <c r="R526" s="15">
        <v>49</v>
      </c>
      <c r="S526" s="15">
        <v>61</v>
      </c>
      <c r="T526" s="15">
        <v>69</v>
      </c>
      <c r="U526" s="15">
        <v>41</v>
      </c>
      <c r="V526" s="15">
        <v>70</v>
      </c>
      <c r="W526" s="15">
        <v>65</v>
      </c>
      <c r="X526" s="15">
        <v>60</v>
      </c>
      <c r="Y526" s="15">
        <v>60</v>
      </c>
      <c r="Z526" s="15">
        <v>58</v>
      </c>
      <c r="AA526" s="15">
        <v>85</v>
      </c>
      <c r="AB526" s="15">
        <v>81</v>
      </c>
      <c r="AC526" s="15">
        <v>86</v>
      </c>
      <c r="AD526" s="15">
        <v>57</v>
      </c>
      <c r="AE526" s="15">
        <v>64</v>
      </c>
      <c r="AF526" s="15">
        <v>65</v>
      </c>
      <c r="AG526" s="15">
        <v>50</v>
      </c>
      <c r="AH526" s="15">
        <v>47</v>
      </c>
      <c r="AI526" s="15">
        <v>87</v>
      </c>
      <c r="AJ526" s="15">
        <v>82</v>
      </c>
      <c r="AK526" s="15">
        <v>85</v>
      </c>
      <c r="AL526" s="15">
        <v>87</v>
      </c>
      <c r="AM526" s="15">
        <v>87</v>
      </c>
      <c r="AN526" s="15">
        <v>2</v>
      </c>
      <c r="AO526" s="15">
        <v>2</v>
      </c>
      <c r="AP526" s="15">
        <v>4</v>
      </c>
      <c r="AQ526" s="15">
        <v>2</v>
      </c>
      <c r="AR526" t="s">
        <v>1741</v>
      </c>
    </row>
    <row r="527" spans="1:44" x14ac:dyDescent="0.25">
      <c r="A527" s="19">
        <v>526</v>
      </c>
      <c r="B527" s="19" t="s">
        <v>528</v>
      </c>
      <c r="C527" s="20" t="s">
        <v>2049</v>
      </c>
      <c r="D527" s="22">
        <f>VLOOKUP(AR:AR,球员!A:F,6,FALSE)</f>
        <v>2</v>
      </c>
      <c r="E527" s="16" t="s">
        <v>412</v>
      </c>
      <c r="F527" s="16" t="s">
        <v>153</v>
      </c>
      <c r="G527" s="16" t="s">
        <v>57</v>
      </c>
      <c r="H527" s="15">
        <v>186</v>
      </c>
      <c r="I527" s="15">
        <v>86</v>
      </c>
      <c r="J527" s="15">
        <v>31</v>
      </c>
      <c r="K527" s="16" t="s">
        <v>47</v>
      </c>
      <c r="L527" s="21">
        <v>80</v>
      </c>
      <c r="M527" s="21">
        <v>30</v>
      </c>
      <c r="N527" s="21">
        <v>88</v>
      </c>
      <c r="O527" s="15">
        <v>76</v>
      </c>
      <c r="P527" s="15">
        <v>82</v>
      </c>
      <c r="Q527" s="15">
        <v>83</v>
      </c>
      <c r="R527" s="15">
        <v>84</v>
      </c>
      <c r="S527" s="15">
        <v>82</v>
      </c>
      <c r="T527" s="15">
        <v>82</v>
      </c>
      <c r="U527" s="15">
        <v>69</v>
      </c>
      <c r="V527" s="15">
        <v>67</v>
      </c>
      <c r="W527" s="15">
        <v>76</v>
      </c>
      <c r="X527" s="15">
        <v>80</v>
      </c>
      <c r="Y527" s="15">
        <v>70</v>
      </c>
      <c r="Z527" s="15">
        <v>73</v>
      </c>
      <c r="AA527" s="15">
        <v>80</v>
      </c>
      <c r="AB527" s="15">
        <v>61</v>
      </c>
      <c r="AC527" s="15">
        <v>76</v>
      </c>
      <c r="AD527" s="15">
        <v>68</v>
      </c>
      <c r="AE527" s="15">
        <v>80</v>
      </c>
      <c r="AF527" s="15">
        <v>65</v>
      </c>
      <c r="AG527" s="15">
        <v>68</v>
      </c>
      <c r="AH527" s="15">
        <v>70</v>
      </c>
      <c r="AI527" s="15">
        <v>40</v>
      </c>
      <c r="AJ527" s="15">
        <v>40</v>
      </c>
      <c r="AK527" s="15">
        <v>40</v>
      </c>
      <c r="AL527" s="15">
        <v>40</v>
      </c>
      <c r="AM527" s="15">
        <v>40</v>
      </c>
      <c r="AN527" s="15">
        <v>2</v>
      </c>
      <c r="AO527" s="15">
        <v>3</v>
      </c>
      <c r="AP527" s="15">
        <v>8</v>
      </c>
      <c r="AQ527" s="15">
        <v>2</v>
      </c>
      <c r="AR527" t="s">
        <v>2126</v>
      </c>
    </row>
    <row r="528" spans="1:44" x14ac:dyDescent="0.25">
      <c r="A528" s="15">
        <v>527</v>
      </c>
      <c r="B528" s="15" t="s">
        <v>529</v>
      </c>
      <c r="C528" s="16" t="s">
        <v>202</v>
      </c>
      <c r="D528" s="22" t="e">
        <f>VLOOKUP(AR:AR,球员!A:F,6,FALSE)</f>
        <v>#N/A</v>
      </c>
      <c r="E528" s="16" t="s">
        <v>530</v>
      </c>
      <c r="F528" s="16" t="s">
        <v>378</v>
      </c>
      <c r="G528" s="16" t="s">
        <v>531</v>
      </c>
      <c r="H528" s="15">
        <v>177</v>
      </c>
      <c r="I528" s="15">
        <v>79</v>
      </c>
      <c r="J528" s="15">
        <v>29</v>
      </c>
      <c r="K528" s="16" t="s">
        <v>47</v>
      </c>
      <c r="L528" s="21">
        <v>80</v>
      </c>
      <c r="M528" s="21">
        <v>31</v>
      </c>
      <c r="N528" s="21">
        <v>88</v>
      </c>
      <c r="O528" s="15">
        <v>78</v>
      </c>
      <c r="P528" s="15">
        <v>80</v>
      </c>
      <c r="Q528" s="15">
        <v>83</v>
      </c>
      <c r="R528" s="15">
        <v>76</v>
      </c>
      <c r="S528" s="15">
        <v>71</v>
      </c>
      <c r="T528" s="15">
        <v>72</v>
      </c>
      <c r="U528" s="15">
        <v>76</v>
      </c>
      <c r="V528" s="15">
        <v>67</v>
      </c>
      <c r="W528" s="15">
        <v>65</v>
      </c>
      <c r="X528" s="15">
        <v>73</v>
      </c>
      <c r="Y528" s="15">
        <v>84</v>
      </c>
      <c r="Z528" s="15">
        <v>82</v>
      </c>
      <c r="AA528" s="15">
        <v>76</v>
      </c>
      <c r="AB528" s="15">
        <v>69</v>
      </c>
      <c r="AC528" s="15">
        <v>78</v>
      </c>
      <c r="AD528" s="15">
        <v>82</v>
      </c>
      <c r="AE528" s="15">
        <v>83</v>
      </c>
      <c r="AF528" s="15">
        <v>74</v>
      </c>
      <c r="AG528" s="15">
        <v>73</v>
      </c>
      <c r="AH528" s="15">
        <v>72</v>
      </c>
      <c r="AI528" s="15">
        <v>40</v>
      </c>
      <c r="AJ528" s="15">
        <v>40</v>
      </c>
      <c r="AK528" s="15">
        <v>40</v>
      </c>
      <c r="AL528" s="15">
        <v>40</v>
      </c>
      <c r="AM528" s="15">
        <v>40</v>
      </c>
      <c r="AN528" s="15">
        <v>2</v>
      </c>
      <c r="AO528" s="15">
        <v>3</v>
      </c>
      <c r="AP528" s="15">
        <v>6</v>
      </c>
      <c r="AQ528" s="15">
        <v>3</v>
      </c>
      <c r="AR528" t="s">
        <v>1742</v>
      </c>
    </row>
    <row r="529" spans="1:44" x14ac:dyDescent="0.25">
      <c r="A529" s="15">
        <v>528</v>
      </c>
      <c r="B529" s="15" t="s">
        <v>1743</v>
      </c>
      <c r="C529" s="16" t="s">
        <v>103</v>
      </c>
      <c r="D529" s="22" t="e">
        <f>VLOOKUP(AR:AR,球员!A:F,6,FALSE)</f>
        <v>#N/A</v>
      </c>
      <c r="E529" s="16" t="s">
        <v>465</v>
      </c>
      <c r="F529" s="16" t="s">
        <v>45</v>
      </c>
      <c r="G529" s="16" t="s">
        <v>52</v>
      </c>
      <c r="H529" s="15">
        <v>181</v>
      </c>
      <c r="I529" s="15">
        <v>76</v>
      </c>
      <c r="J529" s="15">
        <v>33</v>
      </c>
      <c r="K529" s="16" t="s">
        <v>53</v>
      </c>
      <c r="L529" s="21">
        <v>80</v>
      </c>
      <c r="M529" s="21">
        <v>27</v>
      </c>
      <c r="N529" s="21">
        <v>87</v>
      </c>
      <c r="O529" s="15">
        <v>70</v>
      </c>
      <c r="P529" s="15">
        <v>77</v>
      </c>
      <c r="Q529" s="15">
        <v>78</v>
      </c>
      <c r="R529" s="15">
        <v>72</v>
      </c>
      <c r="S529" s="15">
        <v>73</v>
      </c>
      <c r="T529" s="15">
        <v>78</v>
      </c>
      <c r="U529" s="15">
        <v>65</v>
      </c>
      <c r="V529" s="15">
        <v>67</v>
      </c>
      <c r="W529" s="15">
        <v>74</v>
      </c>
      <c r="X529" s="15">
        <v>77</v>
      </c>
      <c r="Y529" s="15">
        <v>79</v>
      </c>
      <c r="Z529" s="15">
        <v>80</v>
      </c>
      <c r="AA529" s="15">
        <v>80</v>
      </c>
      <c r="AB529" s="15">
        <v>68</v>
      </c>
      <c r="AC529" s="15">
        <v>75</v>
      </c>
      <c r="AD529" s="15">
        <v>72</v>
      </c>
      <c r="AE529" s="15">
        <v>82</v>
      </c>
      <c r="AF529" s="15">
        <v>74</v>
      </c>
      <c r="AG529" s="15">
        <v>75</v>
      </c>
      <c r="AH529" s="15">
        <v>76</v>
      </c>
      <c r="AI529" s="15">
        <v>40</v>
      </c>
      <c r="AJ529" s="15">
        <v>40</v>
      </c>
      <c r="AK529" s="15">
        <v>40</v>
      </c>
      <c r="AL529" s="15">
        <v>40</v>
      </c>
      <c r="AM529" s="15">
        <v>40</v>
      </c>
      <c r="AN529" s="15">
        <v>4</v>
      </c>
      <c r="AO529" s="15">
        <v>4</v>
      </c>
      <c r="AP529" s="15">
        <v>6</v>
      </c>
      <c r="AQ529" s="15">
        <v>2</v>
      </c>
      <c r="AR529" t="s">
        <v>1744</v>
      </c>
    </row>
    <row r="530" spans="1:44" x14ac:dyDescent="0.25">
      <c r="A530" s="19">
        <v>529</v>
      </c>
      <c r="B530" s="19" t="s">
        <v>102</v>
      </c>
      <c r="C530" s="20" t="s">
        <v>89</v>
      </c>
      <c r="D530" s="22">
        <f>VLOOKUP(AR:AR,球员!A:F,6,FALSE)</f>
        <v>2</v>
      </c>
      <c r="E530" s="16" t="s">
        <v>184</v>
      </c>
      <c r="F530" s="16" t="s">
        <v>56</v>
      </c>
      <c r="G530" s="16" t="s">
        <v>57</v>
      </c>
      <c r="H530" s="15">
        <v>191</v>
      </c>
      <c r="I530" s="15">
        <v>85</v>
      </c>
      <c r="J530" s="15">
        <v>32</v>
      </c>
      <c r="K530" s="16" t="s">
        <v>47</v>
      </c>
      <c r="L530" s="21">
        <v>80</v>
      </c>
      <c r="M530" s="21">
        <v>29</v>
      </c>
      <c r="N530" s="21">
        <v>87</v>
      </c>
      <c r="O530" s="15">
        <v>59</v>
      </c>
      <c r="P530" s="15">
        <v>68</v>
      </c>
      <c r="Q530" s="15">
        <v>65</v>
      </c>
      <c r="R530" s="15">
        <v>63</v>
      </c>
      <c r="S530" s="15">
        <v>75</v>
      </c>
      <c r="T530" s="15">
        <v>77</v>
      </c>
      <c r="U530" s="15">
        <v>60</v>
      </c>
      <c r="V530" s="15">
        <v>86</v>
      </c>
      <c r="W530" s="15">
        <v>61</v>
      </c>
      <c r="X530" s="15">
        <v>57</v>
      </c>
      <c r="Y530" s="15">
        <v>68</v>
      </c>
      <c r="Z530" s="15">
        <v>65</v>
      </c>
      <c r="AA530" s="15">
        <v>77</v>
      </c>
      <c r="AB530" s="15">
        <v>82</v>
      </c>
      <c r="AC530" s="15">
        <v>89</v>
      </c>
      <c r="AD530" s="15">
        <v>73</v>
      </c>
      <c r="AE530" s="15">
        <v>79</v>
      </c>
      <c r="AF530" s="15">
        <v>82</v>
      </c>
      <c r="AG530" s="15">
        <v>81</v>
      </c>
      <c r="AH530" s="15">
        <v>85</v>
      </c>
      <c r="AI530" s="15">
        <v>40</v>
      </c>
      <c r="AJ530" s="15">
        <v>40</v>
      </c>
      <c r="AK530" s="15">
        <v>40</v>
      </c>
      <c r="AL530" s="15">
        <v>40</v>
      </c>
      <c r="AM530" s="15">
        <v>40</v>
      </c>
      <c r="AN530" s="15">
        <v>2</v>
      </c>
      <c r="AO530" s="15">
        <v>2</v>
      </c>
      <c r="AP530" s="15">
        <v>6</v>
      </c>
      <c r="AQ530" s="15">
        <v>3</v>
      </c>
      <c r="AR530" t="s">
        <v>1745</v>
      </c>
    </row>
    <row r="531" spans="1:44" x14ac:dyDescent="0.25">
      <c r="A531" s="19">
        <v>530</v>
      </c>
      <c r="B531" s="19" t="s">
        <v>402</v>
      </c>
      <c r="C531" s="20" t="s">
        <v>122</v>
      </c>
      <c r="D531" s="22">
        <f>VLOOKUP(AR:AR,球员!A:F,6,FALSE)</f>
        <v>2</v>
      </c>
      <c r="E531" s="16" t="s">
        <v>743</v>
      </c>
      <c r="F531" s="16" t="s">
        <v>45</v>
      </c>
      <c r="G531" s="16" t="s">
        <v>118</v>
      </c>
      <c r="H531" s="15">
        <v>171</v>
      </c>
      <c r="I531" s="15">
        <v>71</v>
      </c>
      <c r="J531" s="15">
        <v>32</v>
      </c>
      <c r="K531" s="16" t="s">
        <v>47</v>
      </c>
      <c r="L531" s="21">
        <v>80</v>
      </c>
      <c r="M531" s="21">
        <v>29</v>
      </c>
      <c r="N531" s="21">
        <v>88</v>
      </c>
      <c r="O531" s="15">
        <v>56</v>
      </c>
      <c r="P531" s="15">
        <v>77</v>
      </c>
      <c r="Q531" s="15">
        <v>66</v>
      </c>
      <c r="R531" s="15">
        <v>81</v>
      </c>
      <c r="S531" s="15">
        <v>81</v>
      </c>
      <c r="T531" s="15">
        <v>79</v>
      </c>
      <c r="U531" s="15">
        <v>60</v>
      </c>
      <c r="V531" s="15">
        <v>65</v>
      </c>
      <c r="W531" s="15">
        <v>60</v>
      </c>
      <c r="X531" s="15">
        <v>62</v>
      </c>
      <c r="Y531" s="15">
        <v>74</v>
      </c>
      <c r="Z531" s="15">
        <v>78</v>
      </c>
      <c r="AA531" s="15">
        <v>72</v>
      </c>
      <c r="AB531" s="15">
        <v>82</v>
      </c>
      <c r="AC531" s="15">
        <v>80</v>
      </c>
      <c r="AD531" s="15">
        <v>88</v>
      </c>
      <c r="AE531" s="15">
        <v>84</v>
      </c>
      <c r="AF531" s="15">
        <v>78</v>
      </c>
      <c r="AG531" s="15">
        <v>82</v>
      </c>
      <c r="AH531" s="15">
        <v>87</v>
      </c>
      <c r="AI531" s="15">
        <v>40</v>
      </c>
      <c r="AJ531" s="15">
        <v>40</v>
      </c>
      <c r="AK531" s="15">
        <v>40</v>
      </c>
      <c r="AL531" s="15">
        <v>40</v>
      </c>
      <c r="AM531" s="15">
        <v>40</v>
      </c>
      <c r="AN531" s="15">
        <v>2</v>
      </c>
      <c r="AO531" s="15">
        <v>3</v>
      </c>
      <c r="AP531" s="15">
        <v>6</v>
      </c>
      <c r="AQ531" s="15">
        <v>2</v>
      </c>
      <c r="AR531" t="s">
        <v>1746</v>
      </c>
    </row>
    <row r="532" spans="1:44" x14ac:dyDescent="0.25">
      <c r="A532" s="19">
        <v>531</v>
      </c>
      <c r="B532" s="19" t="s">
        <v>318</v>
      </c>
      <c r="C532" s="20" t="s">
        <v>82</v>
      </c>
      <c r="D532" s="22">
        <f>VLOOKUP(AR:AR,球员!A:F,6,FALSE)</f>
        <v>2</v>
      </c>
      <c r="E532" s="16" t="s">
        <v>160</v>
      </c>
      <c r="F532" s="16" t="s">
        <v>45</v>
      </c>
      <c r="G532" s="16" t="s">
        <v>52</v>
      </c>
      <c r="H532" s="15">
        <v>187</v>
      </c>
      <c r="I532" s="15">
        <v>78</v>
      </c>
      <c r="J532" s="15">
        <v>30</v>
      </c>
      <c r="K532" s="16" t="s">
        <v>47</v>
      </c>
      <c r="L532" s="21">
        <v>80</v>
      </c>
      <c r="M532" s="21">
        <v>30</v>
      </c>
      <c r="N532" s="21">
        <v>88</v>
      </c>
      <c r="O532" s="15">
        <v>76</v>
      </c>
      <c r="P532" s="15">
        <v>83</v>
      </c>
      <c r="Q532" s="15">
        <v>82</v>
      </c>
      <c r="R532" s="15">
        <v>84</v>
      </c>
      <c r="S532" s="15">
        <v>84</v>
      </c>
      <c r="T532" s="15">
        <v>83</v>
      </c>
      <c r="U532" s="15">
        <v>73</v>
      </c>
      <c r="V532" s="15">
        <v>63</v>
      </c>
      <c r="W532" s="15">
        <v>75</v>
      </c>
      <c r="X532" s="15">
        <v>83</v>
      </c>
      <c r="Y532" s="15">
        <v>74</v>
      </c>
      <c r="Z532" s="15">
        <v>76</v>
      </c>
      <c r="AA532" s="15">
        <v>78</v>
      </c>
      <c r="AB532" s="15">
        <v>66</v>
      </c>
      <c r="AC532" s="15">
        <v>68</v>
      </c>
      <c r="AD532" s="15">
        <v>72</v>
      </c>
      <c r="AE532" s="15">
        <v>74</v>
      </c>
      <c r="AF532" s="15">
        <v>59</v>
      </c>
      <c r="AG532" s="15">
        <v>61</v>
      </c>
      <c r="AH532" s="15">
        <v>60</v>
      </c>
      <c r="AI532" s="15">
        <v>40</v>
      </c>
      <c r="AJ532" s="15">
        <v>40</v>
      </c>
      <c r="AK532" s="15">
        <v>40</v>
      </c>
      <c r="AL532" s="15">
        <v>40</v>
      </c>
      <c r="AM532" s="15">
        <v>40</v>
      </c>
      <c r="AN532" s="15">
        <v>2</v>
      </c>
      <c r="AO532" s="15">
        <v>3</v>
      </c>
      <c r="AP532" s="15">
        <v>5</v>
      </c>
      <c r="AQ532" s="15">
        <v>1</v>
      </c>
      <c r="AR532" t="s">
        <v>1747</v>
      </c>
    </row>
    <row r="533" spans="1:44" x14ac:dyDescent="0.25">
      <c r="A533" s="19">
        <v>532</v>
      </c>
      <c r="B533" s="19" t="s">
        <v>648</v>
      </c>
      <c r="C533" s="20" t="s">
        <v>82</v>
      </c>
      <c r="D533" s="22">
        <f>VLOOKUP(AR:AR,球员!A:F,6,FALSE)</f>
        <v>2</v>
      </c>
      <c r="E533" s="16" t="s">
        <v>382</v>
      </c>
      <c r="F533" s="16" t="s">
        <v>378</v>
      </c>
      <c r="G533" s="16" t="s">
        <v>205</v>
      </c>
      <c r="H533" s="15">
        <v>182</v>
      </c>
      <c r="I533" s="15">
        <v>74</v>
      </c>
      <c r="J533" s="15">
        <v>28</v>
      </c>
      <c r="K533" s="16" t="s">
        <v>47</v>
      </c>
      <c r="L533" s="21">
        <v>80</v>
      </c>
      <c r="M533" s="21">
        <v>31</v>
      </c>
      <c r="N533" s="21">
        <v>88</v>
      </c>
      <c r="O533" s="15">
        <v>77</v>
      </c>
      <c r="P533" s="15">
        <v>85</v>
      </c>
      <c r="Q533" s="15">
        <v>85</v>
      </c>
      <c r="R533" s="15">
        <v>83</v>
      </c>
      <c r="S533" s="15">
        <v>82</v>
      </c>
      <c r="T533" s="15">
        <v>77</v>
      </c>
      <c r="U533" s="15">
        <v>75</v>
      </c>
      <c r="V533" s="15">
        <v>60</v>
      </c>
      <c r="W533" s="15">
        <v>86</v>
      </c>
      <c r="X533" s="15">
        <v>84</v>
      </c>
      <c r="Y533" s="15">
        <v>77</v>
      </c>
      <c r="Z533" s="15">
        <v>83</v>
      </c>
      <c r="AA533" s="15">
        <v>82</v>
      </c>
      <c r="AB533" s="15">
        <v>63</v>
      </c>
      <c r="AC533" s="15">
        <v>62</v>
      </c>
      <c r="AD533" s="15">
        <v>78</v>
      </c>
      <c r="AE533" s="15">
        <v>72</v>
      </c>
      <c r="AF533" s="15">
        <v>50</v>
      </c>
      <c r="AG533" s="15">
        <v>50</v>
      </c>
      <c r="AH533" s="15">
        <v>58</v>
      </c>
      <c r="AI533" s="15">
        <v>40</v>
      </c>
      <c r="AJ533" s="15">
        <v>40</v>
      </c>
      <c r="AK533" s="15">
        <v>40</v>
      </c>
      <c r="AL533" s="15">
        <v>40</v>
      </c>
      <c r="AM533" s="15">
        <v>40</v>
      </c>
      <c r="AN533" s="15">
        <v>3</v>
      </c>
      <c r="AO533" s="15">
        <v>3</v>
      </c>
      <c r="AP533" s="15">
        <v>6</v>
      </c>
      <c r="AQ533" s="15">
        <v>2</v>
      </c>
      <c r="AR533" t="s">
        <v>1748</v>
      </c>
    </row>
    <row r="534" spans="1:44" x14ac:dyDescent="0.25">
      <c r="A534" s="19">
        <v>533</v>
      </c>
      <c r="B534" s="19" t="s">
        <v>319</v>
      </c>
      <c r="C534" s="20" t="s">
        <v>122</v>
      </c>
      <c r="D534" s="22">
        <f>VLOOKUP(AR:AR,球员!A:F,6,FALSE)</f>
        <v>2</v>
      </c>
      <c r="E534" s="16" t="s">
        <v>390</v>
      </c>
      <c r="F534" s="16" t="s">
        <v>378</v>
      </c>
      <c r="G534" s="16" t="s">
        <v>80</v>
      </c>
      <c r="H534" s="15">
        <v>196</v>
      </c>
      <c r="I534" s="15">
        <v>75</v>
      </c>
      <c r="J534" s="15">
        <v>31</v>
      </c>
      <c r="K534" s="16" t="s">
        <v>47</v>
      </c>
      <c r="L534" s="21">
        <v>80</v>
      </c>
      <c r="M534" s="21">
        <v>30</v>
      </c>
      <c r="N534" s="21">
        <v>88</v>
      </c>
      <c r="O534" s="15">
        <v>69</v>
      </c>
      <c r="P534" s="15">
        <v>75</v>
      </c>
      <c r="Q534" s="15">
        <v>70</v>
      </c>
      <c r="R534" s="15">
        <v>78</v>
      </c>
      <c r="S534" s="15">
        <v>79</v>
      </c>
      <c r="T534" s="15">
        <v>77</v>
      </c>
      <c r="U534" s="15">
        <v>65</v>
      </c>
      <c r="V534" s="15">
        <v>86</v>
      </c>
      <c r="W534" s="15">
        <v>60</v>
      </c>
      <c r="X534" s="15">
        <v>70</v>
      </c>
      <c r="Y534" s="15">
        <v>66</v>
      </c>
      <c r="Z534" s="15">
        <v>60</v>
      </c>
      <c r="AA534" s="15">
        <v>83</v>
      </c>
      <c r="AB534" s="15">
        <v>77</v>
      </c>
      <c r="AC534" s="15">
        <v>87</v>
      </c>
      <c r="AD534" s="15">
        <v>68</v>
      </c>
      <c r="AE534" s="15">
        <v>85</v>
      </c>
      <c r="AF534" s="15">
        <v>80</v>
      </c>
      <c r="AG534" s="15">
        <v>79</v>
      </c>
      <c r="AH534" s="15">
        <v>78</v>
      </c>
      <c r="AI534" s="15">
        <v>40</v>
      </c>
      <c r="AJ534" s="15">
        <v>40</v>
      </c>
      <c r="AK534" s="15">
        <v>40</v>
      </c>
      <c r="AL534" s="15">
        <v>40</v>
      </c>
      <c r="AM534" s="15">
        <v>40</v>
      </c>
      <c r="AN534" s="15">
        <v>2</v>
      </c>
      <c r="AO534" s="15">
        <v>2</v>
      </c>
      <c r="AP534" s="15">
        <v>5</v>
      </c>
      <c r="AQ534" s="15">
        <v>3</v>
      </c>
      <c r="AR534" t="s">
        <v>1749</v>
      </c>
    </row>
    <row r="535" spans="1:44" x14ac:dyDescent="0.25">
      <c r="A535" s="15">
        <v>534</v>
      </c>
      <c r="B535" s="15" t="s">
        <v>764</v>
      </c>
      <c r="C535" s="16" t="s">
        <v>70</v>
      </c>
      <c r="D535" s="22" t="e">
        <f>VLOOKUP(AR:AR,球员!A:F,6,FALSE)</f>
        <v>#N/A</v>
      </c>
      <c r="E535" s="16" t="s">
        <v>442</v>
      </c>
      <c r="F535" s="16" t="s">
        <v>365</v>
      </c>
      <c r="G535" s="16" t="s">
        <v>52</v>
      </c>
      <c r="H535" s="15">
        <v>187</v>
      </c>
      <c r="I535" s="15">
        <v>91</v>
      </c>
      <c r="J535" s="15">
        <v>31</v>
      </c>
      <c r="K535" s="16" t="s">
        <v>47</v>
      </c>
      <c r="L535" s="21">
        <v>80</v>
      </c>
      <c r="M535" s="21">
        <v>30</v>
      </c>
      <c r="N535" s="21">
        <v>88</v>
      </c>
      <c r="O535" s="15">
        <v>80</v>
      </c>
      <c r="P535" s="15">
        <v>77</v>
      </c>
      <c r="Q535" s="15">
        <v>74</v>
      </c>
      <c r="R535" s="15">
        <v>70</v>
      </c>
      <c r="S535" s="15">
        <v>75</v>
      </c>
      <c r="T535" s="15">
        <v>70</v>
      </c>
      <c r="U535" s="15">
        <v>80</v>
      </c>
      <c r="V535" s="15">
        <v>85</v>
      </c>
      <c r="W535" s="15">
        <v>67</v>
      </c>
      <c r="X535" s="15">
        <v>75</v>
      </c>
      <c r="Y535" s="15">
        <v>79</v>
      </c>
      <c r="Z535" s="15">
        <v>73</v>
      </c>
      <c r="AA535" s="15">
        <v>86</v>
      </c>
      <c r="AB535" s="15">
        <v>78</v>
      </c>
      <c r="AC535" s="15">
        <v>89</v>
      </c>
      <c r="AD535" s="15">
        <v>75</v>
      </c>
      <c r="AE535" s="15">
        <v>79</v>
      </c>
      <c r="AF535" s="15">
        <v>55</v>
      </c>
      <c r="AG535" s="15">
        <v>52</v>
      </c>
      <c r="AH535" s="15">
        <v>73</v>
      </c>
      <c r="AI535" s="15">
        <v>40</v>
      </c>
      <c r="AJ535" s="15">
        <v>40</v>
      </c>
      <c r="AK535" s="15">
        <v>40</v>
      </c>
      <c r="AL535" s="15">
        <v>40</v>
      </c>
      <c r="AM535" s="15">
        <v>40</v>
      </c>
      <c r="AN535" s="15">
        <v>3</v>
      </c>
      <c r="AO535" s="15">
        <v>3</v>
      </c>
      <c r="AP535" s="15">
        <v>5</v>
      </c>
      <c r="AQ535" s="15">
        <v>3</v>
      </c>
      <c r="AR535" t="s">
        <v>1750</v>
      </c>
    </row>
    <row r="536" spans="1:44" x14ac:dyDescent="0.25">
      <c r="A536" s="19">
        <v>535</v>
      </c>
      <c r="B536" s="19" t="s">
        <v>536</v>
      </c>
      <c r="C536" s="20" t="s">
        <v>85</v>
      </c>
      <c r="D536" s="22">
        <f>VLOOKUP(AR:AR,球员!A:F,6,FALSE)</f>
        <v>2</v>
      </c>
      <c r="E536" s="16" t="s">
        <v>95</v>
      </c>
      <c r="F536" s="16" t="s">
        <v>64</v>
      </c>
      <c r="G536" s="16" t="s">
        <v>52</v>
      </c>
      <c r="H536" s="15">
        <v>181</v>
      </c>
      <c r="I536" s="15">
        <v>79</v>
      </c>
      <c r="J536" s="15">
        <v>27</v>
      </c>
      <c r="K536" s="16" t="s">
        <v>53</v>
      </c>
      <c r="L536" s="21">
        <v>80</v>
      </c>
      <c r="M536" s="21">
        <v>32</v>
      </c>
      <c r="N536" s="21">
        <v>88</v>
      </c>
      <c r="O536" s="15">
        <v>79</v>
      </c>
      <c r="P536" s="15">
        <v>81</v>
      </c>
      <c r="Q536" s="15">
        <v>85</v>
      </c>
      <c r="R536" s="15">
        <v>84</v>
      </c>
      <c r="S536" s="15">
        <v>78</v>
      </c>
      <c r="T536" s="15">
        <v>75</v>
      </c>
      <c r="U536" s="15">
        <v>73</v>
      </c>
      <c r="V536" s="15">
        <v>65</v>
      </c>
      <c r="W536" s="15">
        <v>80</v>
      </c>
      <c r="X536" s="15">
        <v>82</v>
      </c>
      <c r="Y536" s="15">
        <v>76</v>
      </c>
      <c r="Z536" s="15">
        <v>79</v>
      </c>
      <c r="AA536" s="15">
        <v>82</v>
      </c>
      <c r="AB536" s="15">
        <v>67</v>
      </c>
      <c r="AC536" s="15">
        <v>67</v>
      </c>
      <c r="AD536" s="15">
        <v>75</v>
      </c>
      <c r="AE536" s="15">
        <v>76</v>
      </c>
      <c r="AF536" s="15">
        <v>54</v>
      </c>
      <c r="AG536" s="15">
        <v>56</v>
      </c>
      <c r="AH536" s="15">
        <v>78</v>
      </c>
      <c r="AI536" s="15">
        <v>40</v>
      </c>
      <c r="AJ536" s="15">
        <v>40</v>
      </c>
      <c r="AK536" s="15">
        <v>40</v>
      </c>
      <c r="AL536" s="15">
        <v>40</v>
      </c>
      <c r="AM536" s="15">
        <v>40</v>
      </c>
      <c r="AN536" s="15">
        <v>1</v>
      </c>
      <c r="AO536" s="15">
        <v>2</v>
      </c>
      <c r="AP536" s="15">
        <v>4</v>
      </c>
      <c r="AQ536" s="15">
        <v>1</v>
      </c>
      <c r="AR536" t="s">
        <v>1751</v>
      </c>
    </row>
    <row r="537" spans="1:44" x14ac:dyDescent="0.25">
      <c r="A537" s="19">
        <v>536</v>
      </c>
      <c r="B537" s="19" t="s">
        <v>539</v>
      </c>
      <c r="C537" s="20" t="s">
        <v>70</v>
      </c>
      <c r="D537" s="22">
        <f>VLOOKUP(AR:AR,球员!A:F,6,FALSE)</f>
        <v>2</v>
      </c>
      <c r="E537" s="16" t="s">
        <v>540</v>
      </c>
      <c r="F537" s="16" t="s">
        <v>153</v>
      </c>
      <c r="G537" s="16" t="s">
        <v>57</v>
      </c>
      <c r="H537" s="15">
        <v>174</v>
      </c>
      <c r="I537" s="15">
        <v>72</v>
      </c>
      <c r="J537" s="15">
        <v>29</v>
      </c>
      <c r="K537" s="16" t="s">
        <v>47</v>
      </c>
      <c r="L537" s="21">
        <v>80</v>
      </c>
      <c r="M537" s="21">
        <v>31</v>
      </c>
      <c r="N537" s="21">
        <v>88</v>
      </c>
      <c r="O537" s="15">
        <v>78</v>
      </c>
      <c r="P537" s="15">
        <v>83</v>
      </c>
      <c r="Q537" s="15">
        <v>82</v>
      </c>
      <c r="R537" s="15">
        <v>85</v>
      </c>
      <c r="S537" s="15">
        <v>81</v>
      </c>
      <c r="T537" s="15">
        <v>75</v>
      </c>
      <c r="U537" s="15">
        <v>79</v>
      </c>
      <c r="V537" s="15">
        <v>62</v>
      </c>
      <c r="W537" s="15">
        <v>65</v>
      </c>
      <c r="X537" s="15">
        <v>75</v>
      </c>
      <c r="Y537" s="15">
        <v>85</v>
      </c>
      <c r="Z537" s="15">
        <v>88</v>
      </c>
      <c r="AA537" s="15">
        <v>72</v>
      </c>
      <c r="AB537" s="15">
        <v>62</v>
      </c>
      <c r="AC537" s="15">
        <v>70</v>
      </c>
      <c r="AD537" s="15">
        <v>85</v>
      </c>
      <c r="AE537" s="15">
        <v>77</v>
      </c>
      <c r="AF537" s="15">
        <v>62</v>
      </c>
      <c r="AG537" s="15">
        <v>60</v>
      </c>
      <c r="AH537" s="15">
        <v>62</v>
      </c>
      <c r="AI537" s="15">
        <v>40</v>
      </c>
      <c r="AJ537" s="15">
        <v>40</v>
      </c>
      <c r="AK537" s="15">
        <v>40</v>
      </c>
      <c r="AL537" s="15">
        <v>40</v>
      </c>
      <c r="AM537" s="15">
        <v>40</v>
      </c>
      <c r="AN537" s="15">
        <v>3</v>
      </c>
      <c r="AO537" s="15">
        <v>3</v>
      </c>
      <c r="AP537" s="15">
        <v>5</v>
      </c>
      <c r="AQ537" s="15">
        <v>2</v>
      </c>
      <c r="AR537" t="s">
        <v>1752</v>
      </c>
    </row>
    <row r="538" spans="1:44" x14ac:dyDescent="0.25">
      <c r="A538" s="15">
        <v>537</v>
      </c>
      <c r="B538" s="15" t="s">
        <v>1753</v>
      </c>
      <c r="C538" s="16" t="s">
        <v>70</v>
      </c>
      <c r="D538" s="22" t="e">
        <f>VLOOKUP(AR:AR,球员!A:F,6,FALSE)</f>
        <v>#N/A</v>
      </c>
      <c r="E538" s="16" t="s">
        <v>302</v>
      </c>
      <c r="F538" s="16" t="s">
        <v>225</v>
      </c>
      <c r="G538" s="16" t="s">
        <v>313</v>
      </c>
      <c r="H538" s="15">
        <v>185</v>
      </c>
      <c r="I538" s="15">
        <v>85</v>
      </c>
      <c r="J538" s="15">
        <v>27</v>
      </c>
      <c r="K538" s="16" t="s">
        <v>53</v>
      </c>
      <c r="L538" s="21">
        <v>80</v>
      </c>
      <c r="M538" s="21">
        <v>32</v>
      </c>
      <c r="N538" s="21">
        <v>88</v>
      </c>
      <c r="O538" s="15">
        <v>79</v>
      </c>
      <c r="P538" s="15">
        <v>80</v>
      </c>
      <c r="Q538" s="15">
        <v>76</v>
      </c>
      <c r="R538" s="15">
        <v>74</v>
      </c>
      <c r="S538" s="15">
        <v>72</v>
      </c>
      <c r="T538" s="15">
        <v>72</v>
      </c>
      <c r="U538" s="15">
        <v>81</v>
      </c>
      <c r="V538" s="15">
        <v>80</v>
      </c>
      <c r="W538" s="15">
        <v>55</v>
      </c>
      <c r="X538" s="15">
        <v>64</v>
      </c>
      <c r="Y538" s="15">
        <v>81</v>
      </c>
      <c r="Z538" s="15">
        <v>80</v>
      </c>
      <c r="AA538" s="15">
        <v>83</v>
      </c>
      <c r="AB538" s="15">
        <v>80</v>
      </c>
      <c r="AC538" s="15">
        <v>87</v>
      </c>
      <c r="AD538" s="15">
        <v>77</v>
      </c>
      <c r="AE538" s="15">
        <v>84</v>
      </c>
      <c r="AF538" s="15">
        <v>45</v>
      </c>
      <c r="AG538" s="15">
        <v>44</v>
      </c>
      <c r="AH538" s="15">
        <v>75</v>
      </c>
      <c r="AI538" s="15">
        <v>40</v>
      </c>
      <c r="AJ538" s="15">
        <v>40</v>
      </c>
      <c r="AK538" s="15">
        <v>40</v>
      </c>
      <c r="AL538" s="15">
        <v>40</v>
      </c>
      <c r="AM538" s="15">
        <v>40</v>
      </c>
      <c r="AN538" s="15">
        <v>2</v>
      </c>
      <c r="AO538" s="15">
        <v>3</v>
      </c>
      <c r="AP538" s="15">
        <v>5</v>
      </c>
      <c r="AQ538" s="15">
        <v>3</v>
      </c>
      <c r="AR538" t="s">
        <v>1754</v>
      </c>
    </row>
    <row r="539" spans="1:44" x14ac:dyDescent="0.25">
      <c r="A539" s="19">
        <v>538</v>
      </c>
      <c r="B539" s="19" t="s">
        <v>541</v>
      </c>
      <c r="C539" s="34" t="s">
        <v>85</v>
      </c>
      <c r="D539" s="22">
        <f>VLOOKUP(AR:AR,球员!A:F,6,FALSE)</f>
        <v>2</v>
      </c>
      <c r="E539" s="16" t="s">
        <v>364</v>
      </c>
      <c r="F539" s="16" t="s">
        <v>365</v>
      </c>
      <c r="G539" s="16" t="s">
        <v>52</v>
      </c>
      <c r="H539" s="15">
        <v>173</v>
      </c>
      <c r="I539" s="15">
        <v>71</v>
      </c>
      <c r="J539" s="15">
        <v>29</v>
      </c>
      <c r="K539" s="16" t="s">
        <v>47</v>
      </c>
      <c r="L539" s="21">
        <v>80</v>
      </c>
      <c r="M539" s="21">
        <v>31</v>
      </c>
      <c r="N539" s="21">
        <v>89</v>
      </c>
      <c r="O539" s="15">
        <v>77</v>
      </c>
      <c r="P539" s="15">
        <v>83</v>
      </c>
      <c r="Q539" s="15">
        <v>86</v>
      </c>
      <c r="R539" s="15">
        <v>83</v>
      </c>
      <c r="S539" s="15">
        <v>77</v>
      </c>
      <c r="T539" s="15">
        <v>74</v>
      </c>
      <c r="U539" s="15">
        <v>78</v>
      </c>
      <c r="V539" s="15">
        <v>60</v>
      </c>
      <c r="W539" s="15">
        <v>57</v>
      </c>
      <c r="X539" s="15">
        <v>61</v>
      </c>
      <c r="Y539" s="15">
        <v>87</v>
      </c>
      <c r="Z539" s="15">
        <v>88</v>
      </c>
      <c r="AA539" s="15">
        <v>80</v>
      </c>
      <c r="AB539" s="15">
        <v>81</v>
      </c>
      <c r="AC539" s="15">
        <v>72</v>
      </c>
      <c r="AD539" s="15">
        <v>85</v>
      </c>
      <c r="AE539" s="15">
        <v>79</v>
      </c>
      <c r="AF539" s="15">
        <v>45</v>
      </c>
      <c r="AG539" s="15">
        <v>45</v>
      </c>
      <c r="AH539" s="15">
        <v>49</v>
      </c>
      <c r="AI539" s="15">
        <v>40</v>
      </c>
      <c r="AJ539" s="15">
        <v>40</v>
      </c>
      <c r="AK539" s="15">
        <v>40</v>
      </c>
      <c r="AL539" s="15">
        <v>40</v>
      </c>
      <c r="AM539" s="15">
        <v>40</v>
      </c>
      <c r="AN539" s="15">
        <v>2</v>
      </c>
      <c r="AO539" s="15">
        <v>2</v>
      </c>
      <c r="AP539" s="15">
        <v>6</v>
      </c>
      <c r="AQ539" s="15">
        <v>1</v>
      </c>
      <c r="AR539" t="s">
        <v>1755</v>
      </c>
    </row>
    <row r="540" spans="1:44" x14ac:dyDescent="0.25">
      <c r="A540" s="19">
        <v>539</v>
      </c>
      <c r="B540" s="19" t="s">
        <v>652</v>
      </c>
      <c r="C540" s="20" t="s">
        <v>89</v>
      </c>
      <c r="D540" s="22">
        <f>VLOOKUP(AR:AR,球员!A:F,6,FALSE)</f>
        <v>2</v>
      </c>
      <c r="E540" s="16" t="s">
        <v>585</v>
      </c>
      <c r="F540" s="16" t="s">
        <v>225</v>
      </c>
      <c r="G540" s="16" t="s">
        <v>71</v>
      </c>
      <c r="H540" s="15">
        <v>196</v>
      </c>
      <c r="I540" s="15">
        <v>92</v>
      </c>
      <c r="J540" s="15">
        <v>29</v>
      </c>
      <c r="K540" s="16" t="s">
        <v>47</v>
      </c>
      <c r="L540" s="21">
        <v>80</v>
      </c>
      <c r="M540" s="21">
        <v>31</v>
      </c>
      <c r="N540" s="21">
        <v>88</v>
      </c>
      <c r="O540" s="15">
        <v>64</v>
      </c>
      <c r="P540" s="15">
        <v>70</v>
      </c>
      <c r="Q540" s="15">
        <v>70</v>
      </c>
      <c r="R540" s="15">
        <v>72</v>
      </c>
      <c r="S540" s="15">
        <v>74</v>
      </c>
      <c r="T540" s="15">
        <v>71</v>
      </c>
      <c r="U540" s="15">
        <v>63</v>
      </c>
      <c r="V540" s="15">
        <v>88</v>
      </c>
      <c r="W540" s="15">
        <v>64</v>
      </c>
      <c r="X540" s="15">
        <v>66</v>
      </c>
      <c r="Y540" s="15">
        <v>67</v>
      </c>
      <c r="Z540" s="15">
        <v>60</v>
      </c>
      <c r="AA540" s="15">
        <v>80</v>
      </c>
      <c r="AB540" s="15">
        <v>76</v>
      </c>
      <c r="AC540" s="15">
        <v>90</v>
      </c>
      <c r="AD540" s="15">
        <v>60</v>
      </c>
      <c r="AE540" s="15">
        <v>81</v>
      </c>
      <c r="AF540" s="15">
        <v>81</v>
      </c>
      <c r="AG540" s="15">
        <v>85</v>
      </c>
      <c r="AH540" s="15">
        <v>83</v>
      </c>
      <c r="AI540" s="15">
        <v>40</v>
      </c>
      <c r="AJ540" s="15">
        <v>40</v>
      </c>
      <c r="AK540" s="15">
        <v>40</v>
      </c>
      <c r="AL540" s="15">
        <v>40</v>
      </c>
      <c r="AM540" s="15">
        <v>40</v>
      </c>
      <c r="AN540" s="15">
        <v>2</v>
      </c>
      <c r="AO540" s="15">
        <v>3</v>
      </c>
      <c r="AP540" s="15">
        <v>6</v>
      </c>
      <c r="AQ540" s="15">
        <v>3</v>
      </c>
      <c r="AR540" t="s">
        <v>1756</v>
      </c>
    </row>
    <row r="541" spans="1:44" x14ac:dyDescent="0.25">
      <c r="A541" s="15">
        <v>540</v>
      </c>
      <c r="B541" s="15" t="s">
        <v>653</v>
      </c>
      <c r="C541" s="16" t="s">
        <v>2049</v>
      </c>
      <c r="D541" s="22" t="e">
        <f>VLOOKUP(AR:AR,球员!A:F,6,FALSE)</f>
        <v>#N/A</v>
      </c>
      <c r="E541" s="16" t="s">
        <v>295</v>
      </c>
      <c r="F541" s="16" t="s">
        <v>273</v>
      </c>
      <c r="G541" s="16" t="s">
        <v>118</v>
      </c>
      <c r="H541" s="15">
        <v>171</v>
      </c>
      <c r="I541" s="15">
        <v>71</v>
      </c>
      <c r="J541" s="15">
        <v>30</v>
      </c>
      <c r="K541" s="16" t="s">
        <v>47</v>
      </c>
      <c r="L541" s="21">
        <v>80</v>
      </c>
      <c r="M541" s="21">
        <v>30</v>
      </c>
      <c r="N541" s="21">
        <v>87</v>
      </c>
      <c r="O541" s="15">
        <v>72</v>
      </c>
      <c r="P541" s="15">
        <v>80</v>
      </c>
      <c r="Q541" s="15">
        <v>73</v>
      </c>
      <c r="R541" s="15">
        <v>77</v>
      </c>
      <c r="S541" s="15">
        <v>82</v>
      </c>
      <c r="T541" s="15">
        <v>80</v>
      </c>
      <c r="U541" s="15">
        <v>66</v>
      </c>
      <c r="V541" s="15">
        <v>63</v>
      </c>
      <c r="W541" s="15">
        <v>73</v>
      </c>
      <c r="X541" s="15">
        <v>72</v>
      </c>
      <c r="Y541" s="15">
        <v>77</v>
      </c>
      <c r="Z541" s="15">
        <v>81</v>
      </c>
      <c r="AA541" s="15">
        <v>80</v>
      </c>
      <c r="AB541" s="15">
        <v>71</v>
      </c>
      <c r="AC541" s="15">
        <v>73</v>
      </c>
      <c r="AD541" s="15">
        <v>70</v>
      </c>
      <c r="AE541" s="15">
        <v>87</v>
      </c>
      <c r="AF541" s="15">
        <v>72</v>
      </c>
      <c r="AG541" s="15">
        <v>70</v>
      </c>
      <c r="AH541" s="15">
        <v>77</v>
      </c>
      <c r="AI541" s="15">
        <v>40</v>
      </c>
      <c r="AJ541" s="15">
        <v>40</v>
      </c>
      <c r="AK541" s="15">
        <v>40</v>
      </c>
      <c r="AL541" s="15">
        <v>40</v>
      </c>
      <c r="AM541" s="15">
        <v>40</v>
      </c>
      <c r="AN541" s="15">
        <v>3</v>
      </c>
      <c r="AO541" s="15">
        <v>2</v>
      </c>
      <c r="AP541" s="15">
        <v>5</v>
      </c>
      <c r="AQ541" s="15">
        <v>2</v>
      </c>
      <c r="AR541" t="s">
        <v>2127</v>
      </c>
    </row>
    <row r="542" spans="1:44" x14ac:dyDescent="0.25">
      <c r="A542" s="15">
        <v>541</v>
      </c>
      <c r="B542" s="15" t="s">
        <v>1757</v>
      </c>
      <c r="C542" s="16" t="s">
        <v>62</v>
      </c>
      <c r="D542" s="22" t="e">
        <f>VLOOKUP(AR:AR,球员!A:F,6,FALSE)</f>
        <v>#N/A</v>
      </c>
      <c r="E542" s="16" t="s">
        <v>364</v>
      </c>
      <c r="F542" s="16" t="s">
        <v>365</v>
      </c>
      <c r="G542" s="16" t="s">
        <v>52</v>
      </c>
      <c r="H542" s="15">
        <v>194</v>
      </c>
      <c r="I542" s="15">
        <v>81</v>
      </c>
      <c r="J542" s="15">
        <v>28</v>
      </c>
      <c r="K542" s="16" t="s">
        <v>47</v>
      </c>
      <c r="L542" s="21">
        <v>80</v>
      </c>
      <c r="M542" s="21">
        <v>31</v>
      </c>
      <c r="N542" s="21">
        <v>86</v>
      </c>
      <c r="O542" s="15">
        <v>42</v>
      </c>
      <c r="P542" s="15">
        <v>58</v>
      </c>
      <c r="Q542" s="15">
        <v>58</v>
      </c>
      <c r="R542" s="15">
        <v>59</v>
      </c>
      <c r="S542" s="15">
        <v>68</v>
      </c>
      <c r="T542" s="15">
        <v>73</v>
      </c>
      <c r="U542" s="15">
        <v>45</v>
      </c>
      <c r="V542" s="15">
        <v>70</v>
      </c>
      <c r="W542" s="15">
        <v>57</v>
      </c>
      <c r="X542" s="15">
        <v>58</v>
      </c>
      <c r="Y542" s="15">
        <v>65</v>
      </c>
      <c r="Z542" s="15">
        <v>68</v>
      </c>
      <c r="AA542" s="15">
        <v>82</v>
      </c>
      <c r="AB542" s="15">
        <v>86</v>
      </c>
      <c r="AC542" s="15">
        <v>87</v>
      </c>
      <c r="AD542" s="15">
        <v>61</v>
      </c>
      <c r="AE542" s="15">
        <v>65</v>
      </c>
      <c r="AF542" s="15">
        <v>55</v>
      </c>
      <c r="AG542" s="15">
        <v>49</v>
      </c>
      <c r="AH542" s="15">
        <v>65</v>
      </c>
      <c r="AI542" s="15">
        <v>86</v>
      </c>
      <c r="AJ542" s="15">
        <v>83</v>
      </c>
      <c r="AK542" s="15">
        <v>86</v>
      </c>
      <c r="AL542" s="15">
        <v>85</v>
      </c>
      <c r="AM542" s="15">
        <v>87</v>
      </c>
      <c r="AN542" s="15">
        <v>2</v>
      </c>
      <c r="AO542" s="15">
        <v>3</v>
      </c>
      <c r="AP542" s="15">
        <v>6</v>
      </c>
      <c r="AQ542" s="15">
        <v>2</v>
      </c>
      <c r="AR542" t="s">
        <v>1758</v>
      </c>
    </row>
    <row r="543" spans="1:44" x14ac:dyDescent="0.25">
      <c r="A543" s="19">
        <v>542</v>
      </c>
      <c r="B543" s="19" t="s">
        <v>655</v>
      </c>
      <c r="C543" s="20" t="s">
        <v>70</v>
      </c>
      <c r="D543" s="22">
        <f>VLOOKUP(AR:AR,球员!A:F,6,FALSE)</f>
        <v>2</v>
      </c>
      <c r="E543" s="16" t="s">
        <v>224</v>
      </c>
      <c r="F543" s="16" t="s">
        <v>225</v>
      </c>
      <c r="G543" s="16" t="s">
        <v>409</v>
      </c>
      <c r="H543" s="15">
        <v>184</v>
      </c>
      <c r="I543" s="15">
        <v>82</v>
      </c>
      <c r="J543" s="15">
        <v>27</v>
      </c>
      <c r="K543" s="16" t="s">
        <v>47</v>
      </c>
      <c r="L543" s="21">
        <v>80</v>
      </c>
      <c r="M543" s="21">
        <v>32</v>
      </c>
      <c r="N543" s="21">
        <v>88</v>
      </c>
      <c r="O543" s="15">
        <v>84</v>
      </c>
      <c r="P543" s="15">
        <v>76</v>
      </c>
      <c r="Q543" s="15">
        <v>78</v>
      </c>
      <c r="R543" s="15">
        <v>72</v>
      </c>
      <c r="S543" s="15">
        <v>74</v>
      </c>
      <c r="T543" s="15">
        <v>62</v>
      </c>
      <c r="U543" s="15">
        <v>81</v>
      </c>
      <c r="V543" s="15">
        <v>79</v>
      </c>
      <c r="W543" s="15">
        <v>62</v>
      </c>
      <c r="X543" s="15">
        <v>63</v>
      </c>
      <c r="Y543" s="15">
        <v>83</v>
      </c>
      <c r="Z543" s="15">
        <v>83</v>
      </c>
      <c r="AA543" s="15">
        <v>84</v>
      </c>
      <c r="AB543" s="15">
        <v>79</v>
      </c>
      <c r="AC543" s="15">
        <v>84</v>
      </c>
      <c r="AD543" s="15">
        <v>64</v>
      </c>
      <c r="AE543" s="15">
        <v>79</v>
      </c>
      <c r="AF543" s="15">
        <v>51</v>
      </c>
      <c r="AG543" s="15">
        <v>52</v>
      </c>
      <c r="AH543" s="15">
        <v>77</v>
      </c>
      <c r="AI543" s="15">
        <v>40</v>
      </c>
      <c r="AJ543" s="15">
        <v>40</v>
      </c>
      <c r="AK543" s="15">
        <v>40</v>
      </c>
      <c r="AL543" s="15">
        <v>40</v>
      </c>
      <c r="AM543" s="15">
        <v>40</v>
      </c>
      <c r="AN543" s="15">
        <v>2</v>
      </c>
      <c r="AO543" s="15">
        <v>2</v>
      </c>
      <c r="AP543" s="15">
        <v>6</v>
      </c>
      <c r="AQ543" s="15">
        <v>3</v>
      </c>
      <c r="AR543" t="s">
        <v>1759</v>
      </c>
    </row>
    <row r="544" spans="1:44" x14ac:dyDescent="0.25">
      <c r="A544" s="19">
        <v>543</v>
      </c>
      <c r="B544" s="19" t="s">
        <v>657</v>
      </c>
      <c r="C544" s="20" t="s">
        <v>191</v>
      </c>
      <c r="D544" s="22">
        <f>VLOOKUP(AR:AR,球员!A:F,6,FALSE)</f>
        <v>2</v>
      </c>
      <c r="E544" s="16" t="s">
        <v>394</v>
      </c>
      <c r="F544" s="16" t="s">
        <v>51</v>
      </c>
      <c r="G544" s="16" t="s">
        <v>65</v>
      </c>
      <c r="H544" s="15">
        <v>182</v>
      </c>
      <c r="I544" s="15">
        <v>74</v>
      </c>
      <c r="J544" s="15">
        <v>29</v>
      </c>
      <c r="K544" s="16" t="s">
        <v>47</v>
      </c>
      <c r="L544" s="21">
        <v>80</v>
      </c>
      <c r="M544" s="21">
        <v>31</v>
      </c>
      <c r="N544" s="21">
        <v>88</v>
      </c>
      <c r="O544" s="15">
        <v>70</v>
      </c>
      <c r="P544" s="15">
        <v>76</v>
      </c>
      <c r="Q544" s="15">
        <v>73</v>
      </c>
      <c r="R544" s="15">
        <v>64</v>
      </c>
      <c r="S544" s="15">
        <v>82</v>
      </c>
      <c r="T544" s="15">
        <v>78</v>
      </c>
      <c r="U544" s="15">
        <v>72</v>
      </c>
      <c r="V544" s="15">
        <v>65</v>
      </c>
      <c r="W544" s="15">
        <v>65</v>
      </c>
      <c r="X544" s="15">
        <v>74</v>
      </c>
      <c r="Y544" s="15">
        <v>82</v>
      </c>
      <c r="Z544" s="15">
        <v>78</v>
      </c>
      <c r="AA544" s="15">
        <v>68</v>
      </c>
      <c r="AB544" s="15">
        <v>74</v>
      </c>
      <c r="AC544" s="15">
        <v>78</v>
      </c>
      <c r="AD544" s="15">
        <v>65</v>
      </c>
      <c r="AE544" s="15">
        <v>83</v>
      </c>
      <c r="AF544" s="15">
        <v>77</v>
      </c>
      <c r="AG544" s="15">
        <v>77</v>
      </c>
      <c r="AH544" s="15">
        <v>71</v>
      </c>
      <c r="AI544" s="15">
        <v>40</v>
      </c>
      <c r="AJ544" s="15">
        <v>40</v>
      </c>
      <c r="AK544" s="15">
        <v>40</v>
      </c>
      <c r="AL544" s="15">
        <v>40</v>
      </c>
      <c r="AM544" s="15">
        <v>40</v>
      </c>
      <c r="AN544" s="15">
        <v>3</v>
      </c>
      <c r="AO544" s="15">
        <v>3</v>
      </c>
      <c r="AP544" s="15">
        <v>5</v>
      </c>
      <c r="AQ544" s="15">
        <v>2</v>
      </c>
      <c r="AR544" t="s">
        <v>1760</v>
      </c>
    </row>
    <row r="545" spans="1:44" x14ac:dyDescent="0.25">
      <c r="A545" s="15">
        <v>544</v>
      </c>
      <c r="B545" s="15" t="s">
        <v>744</v>
      </c>
      <c r="C545" s="16" t="s">
        <v>191</v>
      </c>
      <c r="D545" s="22" t="e">
        <f>VLOOKUP(AR:AR,球员!A:F,6,FALSE)</f>
        <v>#N/A</v>
      </c>
      <c r="E545" s="16" t="s">
        <v>138</v>
      </c>
      <c r="F545" s="16" t="s">
        <v>45</v>
      </c>
      <c r="G545" s="16" t="s">
        <v>80</v>
      </c>
      <c r="H545" s="15">
        <v>178</v>
      </c>
      <c r="I545" s="15">
        <v>75</v>
      </c>
      <c r="J545" s="15">
        <v>28</v>
      </c>
      <c r="K545" s="16" t="s">
        <v>47</v>
      </c>
      <c r="L545" s="21">
        <v>80</v>
      </c>
      <c r="M545" s="21">
        <v>31</v>
      </c>
      <c r="N545" s="21">
        <v>89</v>
      </c>
      <c r="O545" s="15">
        <v>72</v>
      </c>
      <c r="P545" s="15">
        <v>75</v>
      </c>
      <c r="Q545" s="15">
        <v>76</v>
      </c>
      <c r="R545" s="15">
        <v>75</v>
      </c>
      <c r="S545" s="15">
        <v>73</v>
      </c>
      <c r="T545" s="15">
        <v>75</v>
      </c>
      <c r="U545" s="15">
        <v>60</v>
      </c>
      <c r="V545" s="15">
        <v>66</v>
      </c>
      <c r="W545" s="15">
        <v>56</v>
      </c>
      <c r="X545" s="15">
        <v>61</v>
      </c>
      <c r="Y545" s="15">
        <v>86</v>
      </c>
      <c r="Z545" s="15">
        <v>85</v>
      </c>
      <c r="AA545" s="15">
        <v>68</v>
      </c>
      <c r="AB545" s="15">
        <v>76</v>
      </c>
      <c r="AC545" s="15">
        <v>75</v>
      </c>
      <c r="AD545" s="15">
        <v>71</v>
      </c>
      <c r="AE545" s="15">
        <v>82</v>
      </c>
      <c r="AF545" s="15">
        <v>76</v>
      </c>
      <c r="AG545" s="15">
        <v>77</v>
      </c>
      <c r="AH545" s="15">
        <v>77</v>
      </c>
      <c r="AI545" s="15">
        <v>40</v>
      </c>
      <c r="AJ545" s="15">
        <v>40</v>
      </c>
      <c r="AK545" s="15">
        <v>40</v>
      </c>
      <c r="AL545" s="15">
        <v>40</v>
      </c>
      <c r="AM545" s="15">
        <v>40</v>
      </c>
      <c r="AN545" s="15">
        <v>2</v>
      </c>
      <c r="AO545" s="15">
        <v>2</v>
      </c>
      <c r="AP545" s="15">
        <v>5</v>
      </c>
      <c r="AQ545" s="15">
        <v>2</v>
      </c>
      <c r="AR545" t="s">
        <v>1761</v>
      </c>
    </row>
    <row r="546" spans="1:44" x14ac:dyDescent="0.25">
      <c r="A546" s="19">
        <v>545</v>
      </c>
      <c r="B546" s="19" t="s">
        <v>544</v>
      </c>
      <c r="C546" s="20" t="s">
        <v>122</v>
      </c>
      <c r="D546" s="22">
        <f>VLOOKUP(AR:AR,球员!A:F,6,FALSE)</f>
        <v>2</v>
      </c>
      <c r="E546" s="16" t="s">
        <v>397</v>
      </c>
      <c r="F546" s="16" t="s">
        <v>273</v>
      </c>
      <c r="G546" s="16" t="s">
        <v>474</v>
      </c>
      <c r="H546" s="15">
        <v>181</v>
      </c>
      <c r="I546" s="15">
        <v>76</v>
      </c>
      <c r="J546" s="15">
        <v>30</v>
      </c>
      <c r="K546" s="16" t="s">
        <v>53</v>
      </c>
      <c r="L546" s="21">
        <v>80</v>
      </c>
      <c r="M546" s="21">
        <v>30</v>
      </c>
      <c r="N546" s="21">
        <v>88</v>
      </c>
      <c r="O546" s="15">
        <v>68</v>
      </c>
      <c r="P546" s="15">
        <v>78</v>
      </c>
      <c r="Q546" s="15">
        <v>69</v>
      </c>
      <c r="R546" s="15">
        <v>65</v>
      </c>
      <c r="S546" s="15">
        <v>82</v>
      </c>
      <c r="T546" s="15">
        <v>79</v>
      </c>
      <c r="U546" s="15">
        <v>62</v>
      </c>
      <c r="V546" s="15">
        <v>75</v>
      </c>
      <c r="W546" s="15">
        <v>60</v>
      </c>
      <c r="X546" s="15">
        <v>68</v>
      </c>
      <c r="Y546" s="15">
        <v>73</v>
      </c>
      <c r="Z546" s="15">
        <v>70</v>
      </c>
      <c r="AA546" s="15">
        <v>79</v>
      </c>
      <c r="AB546" s="15">
        <v>77</v>
      </c>
      <c r="AC546" s="15">
        <v>81</v>
      </c>
      <c r="AD546" s="15">
        <v>73</v>
      </c>
      <c r="AE546" s="15">
        <v>85</v>
      </c>
      <c r="AF546" s="15">
        <v>82</v>
      </c>
      <c r="AG546" s="15">
        <v>82</v>
      </c>
      <c r="AH546" s="15">
        <v>84</v>
      </c>
      <c r="AI546" s="15">
        <v>40</v>
      </c>
      <c r="AJ546" s="15">
        <v>40</v>
      </c>
      <c r="AK546" s="15">
        <v>40</v>
      </c>
      <c r="AL546" s="15">
        <v>40</v>
      </c>
      <c r="AM546" s="15">
        <v>40</v>
      </c>
      <c r="AN546" s="15">
        <v>2</v>
      </c>
      <c r="AO546" s="15">
        <v>3</v>
      </c>
      <c r="AP546" s="15">
        <v>6</v>
      </c>
      <c r="AQ546" s="15">
        <v>3</v>
      </c>
      <c r="AR546" t="s">
        <v>1762</v>
      </c>
    </row>
    <row r="547" spans="1:44" x14ac:dyDescent="0.25">
      <c r="A547" s="19">
        <v>546</v>
      </c>
      <c r="B547" s="19" t="s">
        <v>410</v>
      </c>
      <c r="C547" s="20" t="s">
        <v>89</v>
      </c>
      <c r="D547" s="22">
        <f>VLOOKUP(AR:AR,球员!A:F,6,FALSE)</f>
        <v>2</v>
      </c>
      <c r="E547" s="16" t="s">
        <v>194</v>
      </c>
      <c r="F547" s="16" t="s">
        <v>56</v>
      </c>
      <c r="G547" s="16" t="s">
        <v>77</v>
      </c>
      <c r="H547" s="15">
        <v>190</v>
      </c>
      <c r="I547" s="15">
        <v>80</v>
      </c>
      <c r="J547" s="15">
        <v>31</v>
      </c>
      <c r="K547" s="16" t="s">
        <v>47</v>
      </c>
      <c r="L547" s="21">
        <v>80</v>
      </c>
      <c r="M547" s="21">
        <v>30</v>
      </c>
      <c r="N547" s="21">
        <v>87</v>
      </c>
      <c r="O547" s="15">
        <v>55</v>
      </c>
      <c r="P547" s="15">
        <v>65</v>
      </c>
      <c r="Q547" s="15">
        <v>61</v>
      </c>
      <c r="R547" s="15">
        <v>58</v>
      </c>
      <c r="S547" s="15">
        <v>74</v>
      </c>
      <c r="T547" s="15">
        <v>73</v>
      </c>
      <c r="U547" s="15">
        <v>60</v>
      </c>
      <c r="V547" s="15">
        <v>88</v>
      </c>
      <c r="W547" s="15">
        <v>55</v>
      </c>
      <c r="X547" s="15">
        <v>60</v>
      </c>
      <c r="Y547" s="15">
        <v>68</v>
      </c>
      <c r="Z547" s="15">
        <v>66</v>
      </c>
      <c r="AA547" s="15">
        <v>70</v>
      </c>
      <c r="AB547" s="15">
        <v>83</v>
      </c>
      <c r="AC547" s="15">
        <v>90</v>
      </c>
      <c r="AD547" s="15">
        <v>63</v>
      </c>
      <c r="AE547" s="15">
        <v>80</v>
      </c>
      <c r="AF547" s="15">
        <v>85</v>
      </c>
      <c r="AG547" s="15">
        <v>85</v>
      </c>
      <c r="AH547" s="15">
        <v>75</v>
      </c>
      <c r="AI547" s="15">
        <v>40</v>
      </c>
      <c r="AJ547" s="15">
        <v>40</v>
      </c>
      <c r="AK547" s="15">
        <v>40</v>
      </c>
      <c r="AL547" s="15">
        <v>40</v>
      </c>
      <c r="AM547" s="15">
        <v>40</v>
      </c>
      <c r="AN547" s="15">
        <v>2</v>
      </c>
      <c r="AO547" s="15">
        <v>2</v>
      </c>
      <c r="AP547" s="15">
        <v>7</v>
      </c>
      <c r="AQ547" s="15">
        <v>3</v>
      </c>
      <c r="AR547" t="s">
        <v>1763</v>
      </c>
    </row>
    <row r="548" spans="1:44" x14ac:dyDescent="0.25">
      <c r="A548" s="19">
        <v>547</v>
      </c>
      <c r="B548" s="19" t="s">
        <v>545</v>
      </c>
      <c r="C548" s="20" t="s">
        <v>82</v>
      </c>
      <c r="D548" s="22">
        <f>VLOOKUP(AR:AR,球员!A:F,6,FALSE)</f>
        <v>2</v>
      </c>
      <c r="E548" s="16" t="s">
        <v>306</v>
      </c>
      <c r="F548" s="16" t="s">
        <v>64</v>
      </c>
      <c r="G548" s="16" t="s">
        <v>52</v>
      </c>
      <c r="H548" s="15">
        <v>167</v>
      </c>
      <c r="I548" s="15">
        <v>59</v>
      </c>
      <c r="J548" s="15">
        <v>26</v>
      </c>
      <c r="K548" s="16" t="s">
        <v>47</v>
      </c>
      <c r="L548" s="21">
        <v>80</v>
      </c>
      <c r="M548" s="21">
        <v>33</v>
      </c>
      <c r="N548" s="21">
        <v>88</v>
      </c>
      <c r="O548" s="15">
        <v>77</v>
      </c>
      <c r="P548" s="15">
        <v>85</v>
      </c>
      <c r="Q548" s="15">
        <v>85</v>
      </c>
      <c r="R548" s="15">
        <v>82</v>
      </c>
      <c r="S548" s="15">
        <v>80</v>
      </c>
      <c r="T548" s="15">
        <v>79</v>
      </c>
      <c r="U548" s="15">
        <v>72</v>
      </c>
      <c r="V548" s="15">
        <v>60</v>
      </c>
      <c r="W548" s="15">
        <v>77</v>
      </c>
      <c r="X548" s="15">
        <v>75</v>
      </c>
      <c r="Y548" s="15">
        <v>80</v>
      </c>
      <c r="Z548" s="15">
        <v>86</v>
      </c>
      <c r="AA548" s="15">
        <v>76</v>
      </c>
      <c r="AB548" s="15">
        <v>75</v>
      </c>
      <c r="AC548" s="15">
        <v>55</v>
      </c>
      <c r="AD548" s="15">
        <v>86</v>
      </c>
      <c r="AE548" s="15">
        <v>78</v>
      </c>
      <c r="AF548" s="15">
        <v>50</v>
      </c>
      <c r="AG548" s="15">
        <v>55</v>
      </c>
      <c r="AH548" s="15">
        <v>52</v>
      </c>
      <c r="AI548" s="15">
        <v>40</v>
      </c>
      <c r="AJ548" s="15">
        <v>40</v>
      </c>
      <c r="AK548" s="15">
        <v>40</v>
      </c>
      <c r="AL548" s="15">
        <v>40</v>
      </c>
      <c r="AM548" s="15">
        <v>40</v>
      </c>
      <c r="AN548" s="15">
        <v>2</v>
      </c>
      <c r="AO548" s="15">
        <v>3</v>
      </c>
      <c r="AP548" s="15">
        <v>5</v>
      </c>
      <c r="AQ548" s="15">
        <v>1</v>
      </c>
      <c r="AR548" t="s">
        <v>1764</v>
      </c>
    </row>
    <row r="549" spans="1:44" x14ac:dyDescent="0.25">
      <c r="A549" s="19">
        <v>548</v>
      </c>
      <c r="B549" s="19" t="s">
        <v>660</v>
      </c>
      <c r="C549" s="34" t="s">
        <v>82</v>
      </c>
      <c r="D549" s="22">
        <f>VLOOKUP(AR:AR,球员!A:F,6,FALSE)</f>
        <v>2</v>
      </c>
      <c r="E549" s="16" t="s">
        <v>510</v>
      </c>
      <c r="F549" s="16" t="s">
        <v>45</v>
      </c>
      <c r="G549" s="16" t="s">
        <v>71</v>
      </c>
      <c r="H549" s="15">
        <v>183</v>
      </c>
      <c r="I549" s="15">
        <v>78</v>
      </c>
      <c r="J549" s="15">
        <v>29</v>
      </c>
      <c r="K549" s="16" t="s">
        <v>53</v>
      </c>
      <c r="L549" s="21">
        <v>80</v>
      </c>
      <c r="M549" s="21">
        <v>31</v>
      </c>
      <c r="N549" s="21">
        <v>87</v>
      </c>
      <c r="O549" s="15">
        <v>76</v>
      </c>
      <c r="P549" s="15">
        <v>83</v>
      </c>
      <c r="Q549" s="15">
        <v>82</v>
      </c>
      <c r="R549" s="15">
        <v>79</v>
      </c>
      <c r="S549" s="15">
        <v>82</v>
      </c>
      <c r="T549" s="15">
        <v>79</v>
      </c>
      <c r="U549" s="15">
        <v>77</v>
      </c>
      <c r="V549" s="15">
        <v>65</v>
      </c>
      <c r="W549" s="15">
        <v>80</v>
      </c>
      <c r="X549" s="15">
        <v>80</v>
      </c>
      <c r="Y549" s="15">
        <v>72</v>
      </c>
      <c r="Z549" s="15">
        <v>75</v>
      </c>
      <c r="AA549" s="15">
        <v>81</v>
      </c>
      <c r="AB549" s="15">
        <v>70</v>
      </c>
      <c r="AC549" s="15">
        <v>69</v>
      </c>
      <c r="AD549" s="15">
        <v>78</v>
      </c>
      <c r="AE549" s="15">
        <v>75</v>
      </c>
      <c r="AF549" s="15">
        <v>47</v>
      </c>
      <c r="AG549" s="15">
        <v>52</v>
      </c>
      <c r="AH549" s="15">
        <v>69</v>
      </c>
      <c r="AI549" s="15">
        <v>40</v>
      </c>
      <c r="AJ549" s="15">
        <v>40</v>
      </c>
      <c r="AK549" s="15">
        <v>40</v>
      </c>
      <c r="AL549" s="15">
        <v>40</v>
      </c>
      <c r="AM549" s="15">
        <v>40</v>
      </c>
      <c r="AN549" s="15">
        <v>2</v>
      </c>
      <c r="AO549" s="15">
        <v>2</v>
      </c>
      <c r="AP549" s="15">
        <v>5</v>
      </c>
      <c r="AQ549" s="15">
        <v>2</v>
      </c>
      <c r="AR549" t="s">
        <v>1765</v>
      </c>
    </row>
    <row r="550" spans="1:44" x14ac:dyDescent="0.25">
      <c r="A550" s="15">
        <v>549</v>
      </c>
      <c r="B550" s="15" t="s">
        <v>548</v>
      </c>
      <c r="C550" s="16" t="s">
        <v>122</v>
      </c>
      <c r="D550" s="22" t="e">
        <f>VLOOKUP(AR:AR,球员!A:F,6,FALSE)</f>
        <v>#N/A</v>
      </c>
      <c r="E550" s="16" t="s">
        <v>295</v>
      </c>
      <c r="F550" s="16" t="s">
        <v>273</v>
      </c>
      <c r="G550" s="16" t="s">
        <v>68</v>
      </c>
      <c r="H550" s="15">
        <v>185</v>
      </c>
      <c r="I550" s="15">
        <v>81</v>
      </c>
      <c r="J550" s="15">
        <v>30</v>
      </c>
      <c r="K550" s="16" t="s">
        <v>47</v>
      </c>
      <c r="L550" s="21">
        <v>80</v>
      </c>
      <c r="M550" s="21">
        <v>30</v>
      </c>
      <c r="N550" s="21">
        <v>87</v>
      </c>
      <c r="O550" s="15">
        <v>68</v>
      </c>
      <c r="P550" s="15">
        <v>74</v>
      </c>
      <c r="Q550" s="15">
        <v>67</v>
      </c>
      <c r="R550" s="15">
        <v>71</v>
      </c>
      <c r="S550" s="15">
        <v>80</v>
      </c>
      <c r="T550" s="15">
        <v>76</v>
      </c>
      <c r="U550" s="15">
        <v>66</v>
      </c>
      <c r="V550" s="15">
        <v>80</v>
      </c>
      <c r="W550" s="15">
        <v>59</v>
      </c>
      <c r="X550" s="15">
        <v>69</v>
      </c>
      <c r="Y550" s="15">
        <v>73</v>
      </c>
      <c r="Z550" s="15">
        <v>75</v>
      </c>
      <c r="AA550" s="15">
        <v>81</v>
      </c>
      <c r="AB550" s="15">
        <v>76</v>
      </c>
      <c r="AC550" s="15">
        <v>83</v>
      </c>
      <c r="AD550" s="15">
        <v>64</v>
      </c>
      <c r="AE550" s="15">
        <v>85</v>
      </c>
      <c r="AF550" s="15">
        <v>81</v>
      </c>
      <c r="AG550" s="15">
        <v>84</v>
      </c>
      <c r="AH550" s="15">
        <v>82</v>
      </c>
      <c r="AI550" s="15">
        <v>40</v>
      </c>
      <c r="AJ550" s="15">
        <v>40</v>
      </c>
      <c r="AK550" s="15">
        <v>40</v>
      </c>
      <c r="AL550" s="15">
        <v>40</v>
      </c>
      <c r="AM550" s="15">
        <v>40</v>
      </c>
      <c r="AN550" s="15">
        <v>2</v>
      </c>
      <c r="AO550" s="15">
        <v>2</v>
      </c>
      <c r="AP550" s="15">
        <v>6</v>
      </c>
      <c r="AQ550" s="15">
        <v>1</v>
      </c>
      <c r="AR550" t="s">
        <v>1766</v>
      </c>
    </row>
    <row r="551" spans="1:44" x14ac:dyDescent="0.25">
      <c r="A551" s="19">
        <v>550</v>
      </c>
      <c r="B551" s="19" t="s">
        <v>550</v>
      </c>
      <c r="C551" s="20" t="s">
        <v>89</v>
      </c>
      <c r="D551" s="22">
        <f>VLOOKUP(AR:AR,球员!A:F,6,FALSE)</f>
        <v>2</v>
      </c>
      <c r="E551" s="16" t="s">
        <v>382</v>
      </c>
      <c r="F551" s="16" t="s">
        <v>378</v>
      </c>
      <c r="G551" s="16" t="s">
        <v>60</v>
      </c>
      <c r="H551" s="15">
        <v>184</v>
      </c>
      <c r="I551" s="15">
        <v>73</v>
      </c>
      <c r="J551" s="15">
        <v>30</v>
      </c>
      <c r="K551" s="16" t="s">
        <v>47</v>
      </c>
      <c r="L551" s="21">
        <v>80</v>
      </c>
      <c r="M551" s="21">
        <v>30</v>
      </c>
      <c r="N551" s="21">
        <v>88</v>
      </c>
      <c r="O551" s="15">
        <v>69</v>
      </c>
      <c r="P551" s="15">
        <v>71</v>
      </c>
      <c r="Q551" s="15">
        <v>71</v>
      </c>
      <c r="R551" s="15">
        <v>74</v>
      </c>
      <c r="S551" s="15">
        <v>75</v>
      </c>
      <c r="T551" s="15">
        <v>72</v>
      </c>
      <c r="U551" s="15">
        <v>65</v>
      </c>
      <c r="V551" s="15">
        <v>78</v>
      </c>
      <c r="W551" s="15">
        <v>58</v>
      </c>
      <c r="X551" s="15">
        <v>64</v>
      </c>
      <c r="Y551" s="15">
        <v>82</v>
      </c>
      <c r="Z551" s="15">
        <v>73</v>
      </c>
      <c r="AA551" s="15">
        <v>73</v>
      </c>
      <c r="AB551" s="15">
        <v>83</v>
      </c>
      <c r="AC551" s="15">
        <v>78</v>
      </c>
      <c r="AD551" s="15">
        <v>77</v>
      </c>
      <c r="AE551" s="15">
        <v>86</v>
      </c>
      <c r="AF551" s="15">
        <v>84</v>
      </c>
      <c r="AG551" s="15">
        <v>78</v>
      </c>
      <c r="AH551" s="15">
        <v>81</v>
      </c>
      <c r="AI551" s="15">
        <v>40</v>
      </c>
      <c r="AJ551" s="15">
        <v>40</v>
      </c>
      <c r="AK551" s="15">
        <v>40</v>
      </c>
      <c r="AL551" s="15">
        <v>40</v>
      </c>
      <c r="AM551" s="15">
        <v>40</v>
      </c>
      <c r="AN551" s="15">
        <v>2</v>
      </c>
      <c r="AO551" s="15">
        <v>2</v>
      </c>
      <c r="AP551" s="15">
        <v>6</v>
      </c>
      <c r="AQ551" s="15">
        <v>3</v>
      </c>
      <c r="AR551" t="s">
        <v>1767</v>
      </c>
    </row>
    <row r="552" spans="1:44" x14ac:dyDescent="0.25">
      <c r="A552" s="19">
        <v>551</v>
      </c>
      <c r="B552" s="19" t="s">
        <v>551</v>
      </c>
      <c r="C552" s="20" t="s">
        <v>122</v>
      </c>
      <c r="D552" s="22">
        <f>VLOOKUP(AR:AR,球员!A:F,6,FALSE)</f>
        <v>2</v>
      </c>
      <c r="E552" s="16" t="s">
        <v>412</v>
      </c>
      <c r="F552" s="16" t="s">
        <v>153</v>
      </c>
      <c r="G552" s="16" t="s">
        <v>57</v>
      </c>
      <c r="H552" s="15">
        <v>175</v>
      </c>
      <c r="I552" s="15">
        <v>80</v>
      </c>
      <c r="J552" s="15">
        <v>27</v>
      </c>
      <c r="K552" s="16" t="s">
        <v>47</v>
      </c>
      <c r="L552" s="21">
        <v>80</v>
      </c>
      <c r="M552" s="21">
        <v>32</v>
      </c>
      <c r="N552" s="21">
        <v>88</v>
      </c>
      <c r="O552" s="15">
        <v>66</v>
      </c>
      <c r="P552" s="15">
        <v>76</v>
      </c>
      <c r="Q552" s="15">
        <v>72</v>
      </c>
      <c r="R552" s="15">
        <v>71</v>
      </c>
      <c r="S552" s="15">
        <v>83</v>
      </c>
      <c r="T552" s="15">
        <v>81</v>
      </c>
      <c r="U552" s="15">
        <v>62</v>
      </c>
      <c r="V552" s="15">
        <v>65</v>
      </c>
      <c r="W552" s="15">
        <v>82</v>
      </c>
      <c r="X552" s="15">
        <v>77</v>
      </c>
      <c r="Y552" s="15">
        <v>77</v>
      </c>
      <c r="Z552" s="15">
        <v>73</v>
      </c>
      <c r="AA552" s="15">
        <v>81</v>
      </c>
      <c r="AB552" s="15">
        <v>75</v>
      </c>
      <c r="AC552" s="15">
        <v>70</v>
      </c>
      <c r="AD552" s="15">
        <v>75</v>
      </c>
      <c r="AE552" s="15">
        <v>80</v>
      </c>
      <c r="AF552" s="15">
        <v>79</v>
      </c>
      <c r="AG552" s="15">
        <v>75</v>
      </c>
      <c r="AH552" s="15">
        <v>72</v>
      </c>
      <c r="AI552" s="15">
        <v>40</v>
      </c>
      <c r="AJ552" s="15">
        <v>40</v>
      </c>
      <c r="AK552" s="15">
        <v>40</v>
      </c>
      <c r="AL552" s="15">
        <v>40</v>
      </c>
      <c r="AM552" s="15">
        <v>40</v>
      </c>
      <c r="AN552" s="15">
        <v>1</v>
      </c>
      <c r="AO552" s="15">
        <v>3</v>
      </c>
      <c r="AP552" s="15">
        <v>5</v>
      </c>
      <c r="AQ552" s="15">
        <v>2</v>
      </c>
      <c r="AR552" t="s">
        <v>2004</v>
      </c>
    </row>
    <row r="553" spans="1:44" x14ac:dyDescent="0.25">
      <c r="A553" s="19">
        <v>552</v>
      </c>
      <c r="B553" s="19" t="s">
        <v>661</v>
      </c>
      <c r="C553" s="20" t="s">
        <v>191</v>
      </c>
      <c r="D553" s="22">
        <f>VLOOKUP(AR:AR,球员!A:F,6,FALSE)</f>
        <v>2</v>
      </c>
      <c r="E553" s="16" t="s">
        <v>44</v>
      </c>
      <c r="F553" s="16" t="s">
        <v>45</v>
      </c>
      <c r="G553" s="16" t="s">
        <v>57</v>
      </c>
      <c r="H553" s="15">
        <v>184</v>
      </c>
      <c r="I553" s="15">
        <v>78</v>
      </c>
      <c r="J553" s="15">
        <v>28</v>
      </c>
      <c r="K553" s="16" t="s">
        <v>47</v>
      </c>
      <c r="L553" s="21">
        <v>80</v>
      </c>
      <c r="M553" s="21">
        <v>31</v>
      </c>
      <c r="N553" s="21">
        <v>88</v>
      </c>
      <c r="O553" s="15">
        <v>75</v>
      </c>
      <c r="P553" s="15">
        <v>78</v>
      </c>
      <c r="Q553" s="15">
        <v>75</v>
      </c>
      <c r="R553" s="15">
        <v>76</v>
      </c>
      <c r="S553" s="15">
        <v>75</v>
      </c>
      <c r="T553" s="15">
        <v>76</v>
      </c>
      <c r="U553" s="15">
        <v>65</v>
      </c>
      <c r="V553" s="15">
        <v>67</v>
      </c>
      <c r="W553" s="15">
        <v>78</v>
      </c>
      <c r="X553" s="15">
        <v>80</v>
      </c>
      <c r="Y553" s="15">
        <v>81</v>
      </c>
      <c r="Z553" s="15">
        <v>76</v>
      </c>
      <c r="AA553" s="15">
        <v>84</v>
      </c>
      <c r="AB553" s="15">
        <v>70</v>
      </c>
      <c r="AC553" s="15">
        <v>75</v>
      </c>
      <c r="AD553" s="15">
        <v>69</v>
      </c>
      <c r="AE553" s="15">
        <v>80</v>
      </c>
      <c r="AF553" s="15">
        <v>70</v>
      </c>
      <c r="AG553" s="15">
        <v>76</v>
      </c>
      <c r="AH553" s="15">
        <v>75</v>
      </c>
      <c r="AI553" s="15">
        <v>40</v>
      </c>
      <c r="AJ553" s="15">
        <v>40</v>
      </c>
      <c r="AK553" s="15">
        <v>40</v>
      </c>
      <c r="AL553" s="15">
        <v>40</v>
      </c>
      <c r="AM553" s="15">
        <v>40</v>
      </c>
      <c r="AN553" s="15">
        <v>2</v>
      </c>
      <c r="AO553" s="15">
        <v>3</v>
      </c>
      <c r="AP553" s="15">
        <v>6</v>
      </c>
      <c r="AQ553" s="15">
        <v>3</v>
      </c>
      <c r="AR553" t="s">
        <v>1768</v>
      </c>
    </row>
    <row r="554" spans="1:44" x14ac:dyDescent="0.25">
      <c r="A554" s="15">
        <v>553</v>
      </c>
      <c r="B554" s="15" t="s">
        <v>662</v>
      </c>
      <c r="C554" s="16" t="s">
        <v>70</v>
      </c>
      <c r="D554" s="22" t="e">
        <f>VLOOKUP(AR:AR,球员!A:F,6,FALSE)</f>
        <v>#N/A</v>
      </c>
      <c r="E554" s="16" t="s">
        <v>231</v>
      </c>
      <c r="F554" s="16" t="s">
        <v>153</v>
      </c>
      <c r="G554" s="16" t="s">
        <v>654</v>
      </c>
      <c r="H554" s="15">
        <v>182</v>
      </c>
      <c r="I554" s="15">
        <v>71</v>
      </c>
      <c r="J554" s="15">
        <v>32</v>
      </c>
      <c r="K554" s="16" t="s">
        <v>47</v>
      </c>
      <c r="L554" s="21">
        <v>80</v>
      </c>
      <c r="M554" s="21">
        <v>29</v>
      </c>
      <c r="N554" s="21">
        <v>87</v>
      </c>
      <c r="O554" s="15">
        <v>80</v>
      </c>
      <c r="P554" s="15">
        <v>81</v>
      </c>
      <c r="Q554" s="15">
        <v>80</v>
      </c>
      <c r="R554" s="15">
        <v>80</v>
      </c>
      <c r="S554" s="15">
        <v>78</v>
      </c>
      <c r="T554" s="15">
        <v>77</v>
      </c>
      <c r="U554" s="15">
        <v>80</v>
      </c>
      <c r="V554" s="15">
        <v>72</v>
      </c>
      <c r="W554" s="15">
        <v>79</v>
      </c>
      <c r="X554" s="15">
        <v>75</v>
      </c>
      <c r="Y554" s="15">
        <v>70</v>
      </c>
      <c r="Z554" s="15">
        <v>73</v>
      </c>
      <c r="AA554" s="15">
        <v>78</v>
      </c>
      <c r="AB554" s="15">
        <v>78</v>
      </c>
      <c r="AC554" s="15">
        <v>73</v>
      </c>
      <c r="AD554" s="15">
        <v>78</v>
      </c>
      <c r="AE554" s="15">
        <v>78</v>
      </c>
      <c r="AF554" s="15">
        <v>52</v>
      </c>
      <c r="AG554" s="15">
        <v>54</v>
      </c>
      <c r="AH554" s="15">
        <v>55</v>
      </c>
      <c r="AI554" s="15">
        <v>40</v>
      </c>
      <c r="AJ554" s="15">
        <v>40</v>
      </c>
      <c r="AK554" s="15">
        <v>40</v>
      </c>
      <c r="AL554" s="15">
        <v>40</v>
      </c>
      <c r="AM554" s="15">
        <v>40</v>
      </c>
      <c r="AN554" s="15">
        <v>2</v>
      </c>
      <c r="AO554" s="15">
        <v>3</v>
      </c>
      <c r="AP554" s="15">
        <v>6</v>
      </c>
      <c r="AQ554" s="15">
        <v>2</v>
      </c>
      <c r="AR554" t="s">
        <v>1769</v>
      </c>
    </row>
    <row r="555" spans="1:44" x14ac:dyDescent="0.25">
      <c r="A555" s="15">
        <v>554</v>
      </c>
      <c r="B555" s="15" t="s">
        <v>663</v>
      </c>
      <c r="C555" s="16" t="s">
        <v>89</v>
      </c>
      <c r="D555" s="22" t="e">
        <f>VLOOKUP(AR:AR,球员!A:F,6,FALSE)</f>
        <v>#N/A</v>
      </c>
      <c r="E555" s="16" t="s">
        <v>302</v>
      </c>
      <c r="F555" s="16" t="s">
        <v>225</v>
      </c>
      <c r="G555" s="16" t="s">
        <v>57</v>
      </c>
      <c r="H555" s="15">
        <v>192</v>
      </c>
      <c r="I555" s="15">
        <v>88</v>
      </c>
      <c r="J555" s="15">
        <v>33</v>
      </c>
      <c r="K555" s="16" t="s">
        <v>47</v>
      </c>
      <c r="L555" s="21">
        <v>80</v>
      </c>
      <c r="M555" s="21">
        <v>27</v>
      </c>
      <c r="N555" s="21">
        <v>87</v>
      </c>
      <c r="O555" s="15">
        <v>60</v>
      </c>
      <c r="P555" s="15">
        <v>70</v>
      </c>
      <c r="Q555" s="15">
        <v>70</v>
      </c>
      <c r="R555" s="15">
        <v>65</v>
      </c>
      <c r="S555" s="15">
        <v>69</v>
      </c>
      <c r="T555" s="15">
        <v>67</v>
      </c>
      <c r="U555" s="15">
        <v>55</v>
      </c>
      <c r="V555" s="15">
        <v>85</v>
      </c>
      <c r="W555" s="15">
        <v>55</v>
      </c>
      <c r="X555" s="15">
        <v>40</v>
      </c>
      <c r="Y555" s="15">
        <v>76</v>
      </c>
      <c r="Z555" s="15">
        <v>77</v>
      </c>
      <c r="AA555" s="15">
        <v>72</v>
      </c>
      <c r="AB555" s="15">
        <v>85</v>
      </c>
      <c r="AC555" s="15">
        <v>87</v>
      </c>
      <c r="AD555" s="15">
        <v>65</v>
      </c>
      <c r="AE555" s="15">
        <v>72</v>
      </c>
      <c r="AF555" s="15">
        <v>85</v>
      </c>
      <c r="AG555" s="15">
        <v>86</v>
      </c>
      <c r="AH555" s="15">
        <v>84</v>
      </c>
      <c r="AI555" s="15">
        <v>40</v>
      </c>
      <c r="AJ555" s="15">
        <v>40</v>
      </c>
      <c r="AK555" s="15">
        <v>40</v>
      </c>
      <c r="AL555" s="15">
        <v>40</v>
      </c>
      <c r="AM555" s="15">
        <v>40</v>
      </c>
      <c r="AN555" s="15">
        <v>2</v>
      </c>
      <c r="AO555" s="15">
        <v>2</v>
      </c>
      <c r="AP555" s="15">
        <v>6</v>
      </c>
      <c r="AQ555" s="15">
        <v>2</v>
      </c>
      <c r="AR555" t="s">
        <v>1770</v>
      </c>
    </row>
    <row r="556" spans="1:44" x14ac:dyDescent="0.25">
      <c r="A556" s="15">
        <v>555</v>
      </c>
      <c r="B556" s="15" t="s">
        <v>664</v>
      </c>
      <c r="C556" s="16" t="s">
        <v>2049</v>
      </c>
      <c r="D556" s="22" t="e">
        <f>VLOOKUP(AR:AR,球员!A:F,6,FALSE)</f>
        <v>#N/A</v>
      </c>
      <c r="E556" s="16" t="s">
        <v>700</v>
      </c>
      <c r="F556" s="16" t="s">
        <v>56</v>
      </c>
      <c r="G556" s="16" t="s">
        <v>80</v>
      </c>
      <c r="H556" s="15">
        <v>180</v>
      </c>
      <c r="I556" s="15">
        <v>74</v>
      </c>
      <c r="J556" s="15">
        <v>29</v>
      </c>
      <c r="K556" s="16" t="s">
        <v>47</v>
      </c>
      <c r="L556" s="21">
        <v>80</v>
      </c>
      <c r="M556" s="21">
        <v>31</v>
      </c>
      <c r="N556" s="21">
        <v>87</v>
      </c>
      <c r="O556" s="15">
        <v>72</v>
      </c>
      <c r="P556" s="15">
        <v>78</v>
      </c>
      <c r="Q556" s="15">
        <v>75</v>
      </c>
      <c r="R556" s="15">
        <v>74</v>
      </c>
      <c r="S556" s="15">
        <v>80</v>
      </c>
      <c r="T556" s="15">
        <v>79</v>
      </c>
      <c r="U556" s="15">
        <v>63</v>
      </c>
      <c r="V556" s="15">
        <v>81</v>
      </c>
      <c r="W556" s="15">
        <v>65</v>
      </c>
      <c r="X556" s="15">
        <v>70</v>
      </c>
      <c r="Y556" s="15">
        <v>76</v>
      </c>
      <c r="Z556" s="15">
        <v>75</v>
      </c>
      <c r="AA556" s="15">
        <v>73</v>
      </c>
      <c r="AB556" s="15">
        <v>86</v>
      </c>
      <c r="AC556" s="15">
        <v>78</v>
      </c>
      <c r="AD556" s="15">
        <v>74</v>
      </c>
      <c r="AE556" s="15">
        <v>85</v>
      </c>
      <c r="AF556" s="15">
        <v>73</v>
      </c>
      <c r="AG556" s="15">
        <v>75</v>
      </c>
      <c r="AH556" s="15">
        <v>76</v>
      </c>
      <c r="AI556" s="15">
        <v>40</v>
      </c>
      <c r="AJ556" s="15">
        <v>40</v>
      </c>
      <c r="AK556" s="15">
        <v>40</v>
      </c>
      <c r="AL556" s="15">
        <v>40</v>
      </c>
      <c r="AM556" s="15">
        <v>40</v>
      </c>
      <c r="AN556" s="15">
        <v>2</v>
      </c>
      <c r="AO556" s="15">
        <v>2</v>
      </c>
      <c r="AP556" s="15">
        <v>6</v>
      </c>
      <c r="AQ556" s="15">
        <v>3</v>
      </c>
      <c r="AR556" t="s">
        <v>2128</v>
      </c>
    </row>
    <row r="557" spans="1:44" x14ac:dyDescent="0.25">
      <c r="A557" s="15">
        <v>556</v>
      </c>
      <c r="B557" s="15" t="s">
        <v>1771</v>
      </c>
      <c r="C557" s="16" t="s">
        <v>70</v>
      </c>
      <c r="D557" s="22" t="e">
        <f>VLOOKUP(AR:AR,球员!A:F,6,FALSE)</f>
        <v>#N/A</v>
      </c>
      <c r="E557" s="16" t="s">
        <v>256</v>
      </c>
      <c r="F557" s="16" t="s">
        <v>45</v>
      </c>
      <c r="G557" s="16" t="s">
        <v>131</v>
      </c>
      <c r="H557" s="15">
        <v>178</v>
      </c>
      <c r="I557" s="15">
        <v>79</v>
      </c>
      <c r="J557" s="15">
        <v>28</v>
      </c>
      <c r="K557" s="16" t="s">
        <v>47</v>
      </c>
      <c r="L557" s="21">
        <v>80</v>
      </c>
      <c r="M557" s="21">
        <v>31</v>
      </c>
      <c r="N557" s="21">
        <v>88</v>
      </c>
      <c r="O557" s="15">
        <v>80</v>
      </c>
      <c r="P557" s="15">
        <v>83</v>
      </c>
      <c r="Q557" s="15">
        <v>80</v>
      </c>
      <c r="R557" s="15">
        <v>79</v>
      </c>
      <c r="S557" s="15">
        <v>71</v>
      </c>
      <c r="T557" s="15">
        <v>65</v>
      </c>
      <c r="U557" s="15">
        <v>78</v>
      </c>
      <c r="V557" s="15">
        <v>69</v>
      </c>
      <c r="W557" s="15">
        <v>75</v>
      </c>
      <c r="X557" s="15">
        <v>70</v>
      </c>
      <c r="Y557" s="15">
        <v>84</v>
      </c>
      <c r="Z557" s="15">
        <v>85</v>
      </c>
      <c r="AA557" s="15">
        <v>84</v>
      </c>
      <c r="AB557" s="15">
        <v>70</v>
      </c>
      <c r="AC557" s="15">
        <v>76</v>
      </c>
      <c r="AD557" s="15">
        <v>82</v>
      </c>
      <c r="AE557" s="15">
        <v>76</v>
      </c>
      <c r="AF557" s="15">
        <v>47</v>
      </c>
      <c r="AG557" s="15">
        <v>49</v>
      </c>
      <c r="AH557" s="15">
        <v>82</v>
      </c>
      <c r="AI557" s="15">
        <v>40</v>
      </c>
      <c r="AJ557" s="15">
        <v>40</v>
      </c>
      <c r="AK557" s="15">
        <v>40</v>
      </c>
      <c r="AL557" s="15">
        <v>40</v>
      </c>
      <c r="AM557" s="15">
        <v>40</v>
      </c>
      <c r="AN557" s="15">
        <v>2</v>
      </c>
      <c r="AO557" s="15">
        <v>3</v>
      </c>
      <c r="AP557" s="15">
        <v>5</v>
      </c>
      <c r="AQ557" s="15">
        <v>2</v>
      </c>
      <c r="AR557" t="s">
        <v>1772</v>
      </c>
    </row>
    <row r="558" spans="1:44" x14ac:dyDescent="0.25">
      <c r="A558" s="19">
        <v>557</v>
      </c>
      <c r="B558" s="19" t="s">
        <v>552</v>
      </c>
      <c r="C558" s="20" t="s">
        <v>82</v>
      </c>
      <c r="D558" s="22">
        <f>VLOOKUP(AR:AR,球员!A:F,6,FALSE)</f>
        <v>2</v>
      </c>
      <c r="E558" s="16" t="s">
        <v>74</v>
      </c>
      <c r="F558" s="16" t="s">
        <v>64</v>
      </c>
      <c r="G558" s="16" t="s">
        <v>96</v>
      </c>
      <c r="H558" s="15">
        <v>189</v>
      </c>
      <c r="I558" s="15">
        <v>76</v>
      </c>
      <c r="J558" s="15">
        <v>26</v>
      </c>
      <c r="K558" s="16" t="s">
        <v>47</v>
      </c>
      <c r="L558" s="21">
        <v>80</v>
      </c>
      <c r="M558" s="21">
        <v>33</v>
      </c>
      <c r="N558" s="21">
        <v>89</v>
      </c>
      <c r="O558" s="15">
        <v>73</v>
      </c>
      <c r="P558" s="15">
        <v>85</v>
      </c>
      <c r="Q558" s="15">
        <v>85</v>
      </c>
      <c r="R558" s="15">
        <v>87</v>
      </c>
      <c r="S558" s="15">
        <v>80</v>
      </c>
      <c r="T558" s="15">
        <v>79</v>
      </c>
      <c r="U558" s="15">
        <v>71</v>
      </c>
      <c r="V558" s="15">
        <v>65</v>
      </c>
      <c r="W558" s="15">
        <v>70</v>
      </c>
      <c r="X558" s="15">
        <v>72</v>
      </c>
      <c r="Y558" s="15">
        <v>77</v>
      </c>
      <c r="Z558" s="15">
        <v>77</v>
      </c>
      <c r="AA558" s="15">
        <v>81</v>
      </c>
      <c r="AB558" s="15">
        <v>71</v>
      </c>
      <c r="AC558" s="15">
        <v>79</v>
      </c>
      <c r="AD558" s="15">
        <v>76</v>
      </c>
      <c r="AE558" s="15">
        <v>74</v>
      </c>
      <c r="AF558" s="15">
        <v>60</v>
      </c>
      <c r="AG558" s="15">
        <v>62</v>
      </c>
      <c r="AH558" s="15">
        <v>68</v>
      </c>
      <c r="AI558" s="15">
        <v>40</v>
      </c>
      <c r="AJ558" s="15">
        <v>40</v>
      </c>
      <c r="AK558" s="15">
        <v>40</v>
      </c>
      <c r="AL558" s="15">
        <v>40</v>
      </c>
      <c r="AM558" s="15">
        <v>40</v>
      </c>
      <c r="AN558" s="15">
        <v>4</v>
      </c>
      <c r="AO558" s="15">
        <v>4</v>
      </c>
      <c r="AP558" s="15">
        <v>5</v>
      </c>
      <c r="AQ558" s="15">
        <v>1</v>
      </c>
      <c r="AR558" t="s">
        <v>1773</v>
      </c>
    </row>
    <row r="559" spans="1:44" x14ac:dyDescent="0.25">
      <c r="A559" s="15">
        <v>558</v>
      </c>
      <c r="B559" s="15" t="s">
        <v>765</v>
      </c>
      <c r="C559" s="16" t="s">
        <v>202</v>
      </c>
      <c r="D559" s="22" t="e">
        <f>VLOOKUP(AR:AR,球员!A:F,6,FALSE)</f>
        <v>#N/A</v>
      </c>
      <c r="E559" s="16" t="s">
        <v>295</v>
      </c>
      <c r="F559" s="16" t="s">
        <v>273</v>
      </c>
      <c r="G559" s="16" t="s">
        <v>68</v>
      </c>
      <c r="H559" s="15">
        <v>184</v>
      </c>
      <c r="I559" s="15">
        <v>80</v>
      </c>
      <c r="J559" s="15">
        <v>29</v>
      </c>
      <c r="K559" s="16" t="s">
        <v>47</v>
      </c>
      <c r="L559" s="21">
        <v>80</v>
      </c>
      <c r="M559" s="21">
        <v>31</v>
      </c>
      <c r="N559" s="21">
        <v>87</v>
      </c>
      <c r="O559" s="15">
        <v>77</v>
      </c>
      <c r="P559" s="15">
        <v>79</v>
      </c>
      <c r="Q559" s="15">
        <v>84</v>
      </c>
      <c r="R559" s="15">
        <v>79</v>
      </c>
      <c r="S559" s="15">
        <v>75</v>
      </c>
      <c r="T559" s="15">
        <v>70</v>
      </c>
      <c r="U559" s="15">
        <v>73</v>
      </c>
      <c r="V559" s="15">
        <v>61</v>
      </c>
      <c r="W559" s="15">
        <v>55</v>
      </c>
      <c r="X559" s="15">
        <v>66</v>
      </c>
      <c r="Y559" s="15">
        <v>90</v>
      </c>
      <c r="Z559" s="15">
        <v>92</v>
      </c>
      <c r="AA559" s="15">
        <v>82</v>
      </c>
      <c r="AB559" s="15">
        <v>66</v>
      </c>
      <c r="AC559" s="15">
        <v>71</v>
      </c>
      <c r="AD559" s="15">
        <v>83</v>
      </c>
      <c r="AE559" s="15">
        <v>77</v>
      </c>
      <c r="AF559" s="15">
        <v>55</v>
      </c>
      <c r="AG559" s="15">
        <v>51</v>
      </c>
      <c r="AH559" s="15">
        <v>66</v>
      </c>
      <c r="AI559" s="15">
        <v>40</v>
      </c>
      <c r="AJ559" s="15">
        <v>40</v>
      </c>
      <c r="AK559" s="15">
        <v>40</v>
      </c>
      <c r="AL559" s="15">
        <v>40</v>
      </c>
      <c r="AM559" s="15">
        <v>40</v>
      </c>
      <c r="AN559" s="15">
        <v>2</v>
      </c>
      <c r="AO559" s="15">
        <v>3</v>
      </c>
      <c r="AP559" s="15">
        <v>5</v>
      </c>
      <c r="AQ559" s="15">
        <v>2</v>
      </c>
      <c r="AR559" t="s">
        <v>1774</v>
      </c>
    </row>
    <row r="560" spans="1:44" x14ac:dyDescent="0.25">
      <c r="A560" s="15">
        <v>559</v>
      </c>
      <c r="B560" s="15" t="s">
        <v>746</v>
      </c>
      <c r="C560" s="16" t="s">
        <v>89</v>
      </c>
      <c r="D560" s="22" t="e">
        <f>VLOOKUP(AR:AR,球员!A:F,6,FALSE)</f>
        <v>#N/A</v>
      </c>
      <c r="E560" s="16" t="s">
        <v>74</v>
      </c>
      <c r="F560" s="16" t="s">
        <v>64</v>
      </c>
      <c r="G560" s="16" t="s">
        <v>80</v>
      </c>
      <c r="H560" s="15">
        <v>190</v>
      </c>
      <c r="I560" s="15">
        <v>96</v>
      </c>
      <c r="J560" s="15">
        <v>25</v>
      </c>
      <c r="K560" s="16" t="s">
        <v>47</v>
      </c>
      <c r="L560" s="21">
        <v>80</v>
      </c>
      <c r="M560" s="21">
        <v>35</v>
      </c>
      <c r="N560" s="21">
        <v>88</v>
      </c>
      <c r="O560" s="15">
        <v>63</v>
      </c>
      <c r="P560" s="15">
        <v>71</v>
      </c>
      <c r="Q560" s="15">
        <v>62</v>
      </c>
      <c r="R560" s="15">
        <v>64</v>
      </c>
      <c r="S560" s="15">
        <v>67</v>
      </c>
      <c r="T560" s="15">
        <v>65</v>
      </c>
      <c r="U560" s="15">
        <v>57</v>
      </c>
      <c r="V560" s="15">
        <v>80</v>
      </c>
      <c r="W560" s="15">
        <v>63</v>
      </c>
      <c r="X560" s="15">
        <v>65</v>
      </c>
      <c r="Y560" s="15">
        <v>75</v>
      </c>
      <c r="Z560" s="15">
        <v>70</v>
      </c>
      <c r="AA560" s="15">
        <v>73</v>
      </c>
      <c r="AB560" s="15">
        <v>90</v>
      </c>
      <c r="AC560" s="15">
        <v>93</v>
      </c>
      <c r="AD560" s="15">
        <v>64</v>
      </c>
      <c r="AE560" s="15">
        <v>76</v>
      </c>
      <c r="AF560" s="15">
        <v>78</v>
      </c>
      <c r="AG560" s="15">
        <v>81</v>
      </c>
      <c r="AH560" s="15">
        <v>87</v>
      </c>
      <c r="AI560" s="15">
        <v>40</v>
      </c>
      <c r="AJ560" s="15">
        <v>40</v>
      </c>
      <c r="AK560" s="15">
        <v>40</v>
      </c>
      <c r="AL560" s="15">
        <v>40</v>
      </c>
      <c r="AM560" s="15">
        <v>40</v>
      </c>
      <c r="AN560" s="15">
        <v>2</v>
      </c>
      <c r="AO560" s="15">
        <v>2</v>
      </c>
      <c r="AP560" s="15">
        <v>6</v>
      </c>
      <c r="AQ560" s="15">
        <v>2</v>
      </c>
      <c r="AR560" t="s">
        <v>1775</v>
      </c>
    </row>
    <row r="561" spans="1:44" x14ac:dyDescent="0.25">
      <c r="A561" s="15">
        <v>560</v>
      </c>
      <c r="B561" s="15" t="s">
        <v>1776</v>
      </c>
      <c r="C561" s="16" t="s">
        <v>191</v>
      </c>
      <c r="D561" s="22" t="e">
        <f>VLOOKUP(AR:AR,球员!A:F,6,FALSE)</f>
        <v>#N/A</v>
      </c>
      <c r="E561" s="16" t="s">
        <v>738</v>
      </c>
      <c r="F561" s="16" t="s">
        <v>56</v>
      </c>
      <c r="G561" s="16" t="s">
        <v>80</v>
      </c>
      <c r="H561" s="15">
        <v>178</v>
      </c>
      <c r="I561" s="15">
        <v>78</v>
      </c>
      <c r="J561" s="15">
        <v>28</v>
      </c>
      <c r="K561" s="16" t="s">
        <v>47</v>
      </c>
      <c r="L561" s="21">
        <v>80</v>
      </c>
      <c r="M561" s="21">
        <v>31</v>
      </c>
      <c r="N561" s="21">
        <v>88</v>
      </c>
      <c r="O561" s="15">
        <v>64</v>
      </c>
      <c r="P561" s="15">
        <v>74</v>
      </c>
      <c r="Q561" s="15">
        <v>72</v>
      </c>
      <c r="R561" s="15">
        <v>74</v>
      </c>
      <c r="S561" s="15">
        <v>70</v>
      </c>
      <c r="T561" s="15">
        <v>77</v>
      </c>
      <c r="U561" s="15">
        <v>61</v>
      </c>
      <c r="V561" s="15">
        <v>64</v>
      </c>
      <c r="W561" s="15">
        <v>77</v>
      </c>
      <c r="X561" s="15">
        <v>79</v>
      </c>
      <c r="Y561" s="15">
        <v>84</v>
      </c>
      <c r="Z561" s="15">
        <v>83</v>
      </c>
      <c r="AA561" s="15">
        <v>81</v>
      </c>
      <c r="AB561" s="15">
        <v>79</v>
      </c>
      <c r="AC561" s="15">
        <v>75</v>
      </c>
      <c r="AD561" s="15">
        <v>80</v>
      </c>
      <c r="AE561" s="15">
        <v>83</v>
      </c>
      <c r="AF561" s="15">
        <v>67</v>
      </c>
      <c r="AG561" s="15">
        <v>70</v>
      </c>
      <c r="AH561" s="15">
        <v>72</v>
      </c>
      <c r="AI561" s="15">
        <v>40</v>
      </c>
      <c r="AJ561" s="15">
        <v>40</v>
      </c>
      <c r="AK561" s="15">
        <v>40</v>
      </c>
      <c r="AL561" s="15">
        <v>40</v>
      </c>
      <c r="AM561" s="15">
        <v>40</v>
      </c>
      <c r="AN561" s="15">
        <v>3</v>
      </c>
      <c r="AO561" s="15">
        <v>3</v>
      </c>
      <c r="AP561" s="15">
        <v>6</v>
      </c>
      <c r="AQ561" s="15">
        <v>3</v>
      </c>
      <c r="AR561" t="s">
        <v>1777</v>
      </c>
    </row>
    <row r="562" spans="1:44" x14ac:dyDescent="0.25">
      <c r="A562" s="15">
        <v>561</v>
      </c>
      <c r="B562" s="15" t="s">
        <v>727</v>
      </c>
      <c r="C562" s="16" t="s">
        <v>246</v>
      </c>
      <c r="D562" s="22" t="e">
        <f>VLOOKUP(AR:AR,球员!A:F,6,FALSE)</f>
        <v>#N/A</v>
      </c>
      <c r="E562" s="16" t="s">
        <v>309</v>
      </c>
      <c r="F562" s="16" t="s">
        <v>51</v>
      </c>
      <c r="G562" s="16" t="s">
        <v>52</v>
      </c>
      <c r="H562" s="15">
        <v>187</v>
      </c>
      <c r="I562" s="15">
        <v>84</v>
      </c>
      <c r="J562" s="15">
        <v>25</v>
      </c>
      <c r="K562" s="16" t="s">
        <v>47</v>
      </c>
      <c r="L562" s="21">
        <v>80</v>
      </c>
      <c r="M562" s="21">
        <v>35</v>
      </c>
      <c r="N562" s="21">
        <v>88</v>
      </c>
      <c r="O562" s="15">
        <v>79</v>
      </c>
      <c r="P562" s="15">
        <v>78</v>
      </c>
      <c r="Q562" s="15">
        <v>79</v>
      </c>
      <c r="R562" s="15">
        <v>68</v>
      </c>
      <c r="S562" s="15">
        <v>75</v>
      </c>
      <c r="T562" s="15">
        <v>71</v>
      </c>
      <c r="U562" s="15">
        <v>73</v>
      </c>
      <c r="V562" s="15">
        <v>79</v>
      </c>
      <c r="W562" s="15">
        <v>62</v>
      </c>
      <c r="X562" s="15">
        <v>63</v>
      </c>
      <c r="Y562" s="15">
        <v>81</v>
      </c>
      <c r="Z562" s="15">
        <v>85</v>
      </c>
      <c r="AA562" s="15">
        <v>79</v>
      </c>
      <c r="AB562" s="15">
        <v>85</v>
      </c>
      <c r="AC562" s="15">
        <v>82</v>
      </c>
      <c r="AD562" s="15">
        <v>68</v>
      </c>
      <c r="AE562" s="15">
        <v>87</v>
      </c>
      <c r="AF562" s="15">
        <v>69</v>
      </c>
      <c r="AG562" s="15">
        <v>69</v>
      </c>
      <c r="AH562" s="15">
        <v>85</v>
      </c>
      <c r="AI562" s="15">
        <v>40</v>
      </c>
      <c r="AJ562" s="15">
        <v>40</v>
      </c>
      <c r="AK562" s="15">
        <v>40</v>
      </c>
      <c r="AL562" s="15">
        <v>40</v>
      </c>
      <c r="AM562" s="15">
        <v>40</v>
      </c>
      <c r="AN562" s="15">
        <v>2</v>
      </c>
      <c r="AO562" s="15">
        <v>2</v>
      </c>
      <c r="AP562" s="15">
        <v>6</v>
      </c>
      <c r="AQ562" s="15">
        <v>2</v>
      </c>
      <c r="AR562" t="s">
        <v>1778</v>
      </c>
    </row>
    <row r="563" spans="1:44" x14ac:dyDescent="0.25">
      <c r="A563" s="19">
        <v>562</v>
      </c>
      <c r="B563" s="19" t="s">
        <v>558</v>
      </c>
      <c r="C563" s="20" t="s">
        <v>89</v>
      </c>
      <c r="D563" s="22">
        <f>VLOOKUP(AR:AR,球员!A:F,6,FALSE)</f>
        <v>2</v>
      </c>
      <c r="E563" s="16" t="s">
        <v>506</v>
      </c>
      <c r="F563" s="16" t="s">
        <v>51</v>
      </c>
      <c r="G563" s="16" t="s">
        <v>65</v>
      </c>
      <c r="H563" s="15">
        <v>182</v>
      </c>
      <c r="I563" s="15">
        <v>77</v>
      </c>
      <c r="J563" s="15">
        <v>28</v>
      </c>
      <c r="K563" s="16" t="s">
        <v>53</v>
      </c>
      <c r="L563" s="21">
        <v>80</v>
      </c>
      <c r="M563" s="21">
        <v>31</v>
      </c>
      <c r="N563" s="21">
        <v>88</v>
      </c>
      <c r="O563" s="15">
        <v>59</v>
      </c>
      <c r="P563" s="15">
        <v>72</v>
      </c>
      <c r="Q563" s="15">
        <v>64</v>
      </c>
      <c r="R563" s="15">
        <v>61</v>
      </c>
      <c r="S563" s="15">
        <v>76</v>
      </c>
      <c r="T563" s="15">
        <v>80</v>
      </c>
      <c r="U563" s="15">
        <v>60</v>
      </c>
      <c r="V563" s="15">
        <v>81</v>
      </c>
      <c r="W563" s="15">
        <v>80</v>
      </c>
      <c r="X563" s="15">
        <v>72</v>
      </c>
      <c r="Y563" s="15">
        <v>73</v>
      </c>
      <c r="Z563" s="15">
        <v>72</v>
      </c>
      <c r="AA563" s="15">
        <v>80</v>
      </c>
      <c r="AB563" s="15">
        <v>80</v>
      </c>
      <c r="AC563" s="15">
        <v>80</v>
      </c>
      <c r="AD563" s="15">
        <v>68</v>
      </c>
      <c r="AE563" s="15">
        <v>79</v>
      </c>
      <c r="AF563" s="15">
        <v>85</v>
      </c>
      <c r="AG563" s="15">
        <v>84</v>
      </c>
      <c r="AH563" s="15">
        <v>78</v>
      </c>
      <c r="AI563" s="15">
        <v>40</v>
      </c>
      <c r="AJ563" s="15">
        <v>40</v>
      </c>
      <c r="AK563" s="15">
        <v>40</v>
      </c>
      <c r="AL563" s="15">
        <v>40</v>
      </c>
      <c r="AM563" s="15">
        <v>40</v>
      </c>
      <c r="AN563" s="15">
        <v>2</v>
      </c>
      <c r="AO563" s="15">
        <v>1</v>
      </c>
      <c r="AP563" s="15">
        <v>6</v>
      </c>
      <c r="AQ563" s="15">
        <v>2</v>
      </c>
      <c r="AR563" t="s">
        <v>1779</v>
      </c>
    </row>
    <row r="564" spans="1:44" x14ac:dyDescent="0.25">
      <c r="A564" s="15">
        <v>563</v>
      </c>
      <c r="B564" s="15" t="s">
        <v>747</v>
      </c>
      <c r="C564" s="16" t="s">
        <v>191</v>
      </c>
      <c r="D564" s="22" t="e">
        <f>VLOOKUP(AR:AR,球员!A:F,6,FALSE)</f>
        <v>#N/A</v>
      </c>
      <c r="E564" s="16" t="s">
        <v>44</v>
      </c>
      <c r="F564" s="16" t="s">
        <v>45</v>
      </c>
      <c r="G564" s="16" t="s">
        <v>99</v>
      </c>
      <c r="H564" s="15">
        <v>182</v>
      </c>
      <c r="I564" s="15">
        <v>78</v>
      </c>
      <c r="J564" s="15">
        <v>27</v>
      </c>
      <c r="K564" s="16" t="s">
        <v>47</v>
      </c>
      <c r="L564" s="21">
        <v>80</v>
      </c>
      <c r="M564" s="21">
        <v>32</v>
      </c>
      <c r="N564" s="21">
        <v>88</v>
      </c>
      <c r="O564" s="15">
        <v>66</v>
      </c>
      <c r="P564" s="15">
        <v>72</v>
      </c>
      <c r="Q564" s="15">
        <v>75</v>
      </c>
      <c r="R564" s="15">
        <v>73</v>
      </c>
      <c r="S564" s="15">
        <v>75</v>
      </c>
      <c r="T564" s="15">
        <v>77</v>
      </c>
      <c r="U564" s="15">
        <v>61</v>
      </c>
      <c r="V564" s="15">
        <v>65</v>
      </c>
      <c r="W564" s="15">
        <v>59</v>
      </c>
      <c r="X564" s="15">
        <v>73</v>
      </c>
      <c r="Y564" s="15">
        <v>82</v>
      </c>
      <c r="Z564" s="15">
        <v>80</v>
      </c>
      <c r="AA564" s="15">
        <v>77</v>
      </c>
      <c r="AB564" s="15">
        <v>75</v>
      </c>
      <c r="AC564" s="15">
        <v>75</v>
      </c>
      <c r="AD564" s="15">
        <v>68</v>
      </c>
      <c r="AE564" s="15">
        <v>83</v>
      </c>
      <c r="AF564" s="15">
        <v>78</v>
      </c>
      <c r="AG564" s="15">
        <v>80</v>
      </c>
      <c r="AH564" s="15">
        <v>76</v>
      </c>
      <c r="AI564" s="15">
        <v>40</v>
      </c>
      <c r="AJ564" s="15">
        <v>40</v>
      </c>
      <c r="AK564" s="15">
        <v>40</v>
      </c>
      <c r="AL564" s="15">
        <v>40</v>
      </c>
      <c r="AM564" s="15">
        <v>40</v>
      </c>
      <c r="AN564" s="15">
        <v>3</v>
      </c>
      <c r="AO564" s="15">
        <v>3</v>
      </c>
      <c r="AP564" s="15">
        <v>4</v>
      </c>
      <c r="AQ564" s="15">
        <v>2</v>
      </c>
      <c r="AR564" t="s">
        <v>1780</v>
      </c>
    </row>
    <row r="565" spans="1:44" x14ac:dyDescent="0.25">
      <c r="A565" s="19">
        <v>564</v>
      </c>
      <c r="B565" s="19" t="s">
        <v>436</v>
      </c>
      <c r="C565" s="20" t="s">
        <v>43</v>
      </c>
      <c r="D565" s="22">
        <f>VLOOKUP(AR:AR,球员!A:F,6,FALSE)</f>
        <v>2</v>
      </c>
      <c r="E565" s="16" t="s">
        <v>437</v>
      </c>
      <c r="F565" s="16" t="s">
        <v>56</v>
      </c>
      <c r="G565" s="16" t="s">
        <v>283</v>
      </c>
      <c r="H565" s="15">
        <v>177</v>
      </c>
      <c r="I565" s="15">
        <v>70</v>
      </c>
      <c r="J565" s="15">
        <v>32</v>
      </c>
      <c r="K565" s="16" t="s">
        <v>47</v>
      </c>
      <c r="L565" s="21">
        <v>80</v>
      </c>
      <c r="M565" s="21">
        <v>29</v>
      </c>
      <c r="N565" s="21">
        <v>87</v>
      </c>
      <c r="O565" s="15">
        <v>78</v>
      </c>
      <c r="P565" s="15">
        <v>79</v>
      </c>
      <c r="Q565" s="15">
        <v>83</v>
      </c>
      <c r="R565" s="15">
        <v>82</v>
      </c>
      <c r="S565" s="15">
        <v>72</v>
      </c>
      <c r="T565" s="15">
        <v>62</v>
      </c>
      <c r="U565" s="15">
        <v>80</v>
      </c>
      <c r="V565" s="15">
        <v>62</v>
      </c>
      <c r="W565" s="15">
        <v>75</v>
      </c>
      <c r="X565" s="15">
        <v>71</v>
      </c>
      <c r="Y565" s="15">
        <v>87</v>
      </c>
      <c r="Z565" s="15">
        <v>90</v>
      </c>
      <c r="AA565" s="15">
        <v>82</v>
      </c>
      <c r="AB565" s="15">
        <v>70</v>
      </c>
      <c r="AC565" s="15">
        <v>63</v>
      </c>
      <c r="AD565" s="15">
        <v>74</v>
      </c>
      <c r="AE565" s="15">
        <v>76</v>
      </c>
      <c r="AF565" s="15">
        <v>52</v>
      </c>
      <c r="AG565" s="15">
        <v>55</v>
      </c>
      <c r="AH565" s="15">
        <v>60</v>
      </c>
      <c r="AI565" s="15">
        <v>40</v>
      </c>
      <c r="AJ565" s="15">
        <v>40</v>
      </c>
      <c r="AK565" s="15">
        <v>40</v>
      </c>
      <c r="AL565" s="15">
        <v>40</v>
      </c>
      <c r="AM565" s="15">
        <v>40</v>
      </c>
      <c r="AN565" s="15">
        <v>3</v>
      </c>
      <c r="AO565" s="15">
        <v>3</v>
      </c>
      <c r="AP565" s="15">
        <v>6</v>
      </c>
      <c r="AQ565" s="15">
        <v>2</v>
      </c>
      <c r="AR565" t="s">
        <v>1781</v>
      </c>
    </row>
    <row r="566" spans="1:44" x14ac:dyDescent="0.25">
      <c r="A566" s="15">
        <v>565</v>
      </c>
      <c r="B566" s="15" t="s">
        <v>438</v>
      </c>
      <c r="C566" s="16" t="s">
        <v>82</v>
      </c>
      <c r="D566" s="22" t="e">
        <f>VLOOKUP(AR:AR,球员!A:F,6,FALSE)</f>
        <v>#N/A</v>
      </c>
      <c r="E566" s="16" t="s">
        <v>309</v>
      </c>
      <c r="F566" s="16" t="s">
        <v>51</v>
      </c>
      <c r="G566" s="16" t="s">
        <v>99</v>
      </c>
      <c r="H566" s="15">
        <v>187</v>
      </c>
      <c r="I566" s="15">
        <v>80</v>
      </c>
      <c r="J566" s="15">
        <v>30</v>
      </c>
      <c r="K566" s="16" t="s">
        <v>53</v>
      </c>
      <c r="L566" s="21">
        <v>80</v>
      </c>
      <c r="M566" s="21">
        <v>30</v>
      </c>
      <c r="N566" s="21">
        <v>88</v>
      </c>
      <c r="O566" s="15">
        <v>77</v>
      </c>
      <c r="P566" s="15">
        <v>92</v>
      </c>
      <c r="Q566" s="15">
        <v>92</v>
      </c>
      <c r="R566" s="15">
        <v>84</v>
      </c>
      <c r="S566" s="15">
        <v>77</v>
      </c>
      <c r="T566" s="15">
        <v>74</v>
      </c>
      <c r="U566" s="15">
        <v>73</v>
      </c>
      <c r="V566" s="15">
        <v>63</v>
      </c>
      <c r="W566" s="15">
        <v>70</v>
      </c>
      <c r="X566" s="15">
        <v>75</v>
      </c>
      <c r="Y566" s="15">
        <v>69</v>
      </c>
      <c r="Z566" s="15">
        <v>68</v>
      </c>
      <c r="AA566" s="15">
        <v>68</v>
      </c>
      <c r="AB566" s="15">
        <v>70</v>
      </c>
      <c r="AC566" s="15">
        <v>75</v>
      </c>
      <c r="AD566" s="15">
        <v>86</v>
      </c>
      <c r="AE566" s="15">
        <v>70</v>
      </c>
      <c r="AF566" s="15">
        <v>50</v>
      </c>
      <c r="AG566" s="15">
        <v>61</v>
      </c>
      <c r="AH566" s="15">
        <v>75</v>
      </c>
      <c r="AI566" s="15">
        <v>40</v>
      </c>
      <c r="AJ566" s="15">
        <v>40</v>
      </c>
      <c r="AK566" s="15">
        <v>40</v>
      </c>
      <c r="AL566" s="15">
        <v>40</v>
      </c>
      <c r="AM566" s="15">
        <v>40</v>
      </c>
      <c r="AN566" s="15">
        <v>1</v>
      </c>
      <c r="AO566" s="15">
        <v>1</v>
      </c>
      <c r="AP566" s="15">
        <v>5</v>
      </c>
      <c r="AQ566" s="15">
        <v>3</v>
      </c>
      <c r="AR566" t="s">
        <v>1782</v>
      </c>
    </row>
    <row r="567" spans="1:44" x14ac:dyDescent="0.25">
      <c r="A567" s="15">
        <v>566</v>
      </c>
      <c r="B567" s="15" t="s">
        <v>665</v>
      </c>
      <c r="C567" s="23" t="s">
        <v>89</v>
      </c>
      <c r="D567" s="22" t="e">
        <f>VLOOKUP(AR:AR,球员!A:F,6,FALSE)</f>
        <v>#N/A</v>
      </c>
      <c r="E567" s="16" t="s">
        <v>666</v>
      </c>
      <c r="F567" s="16" t="s">
        <v>427</v>
      </c>
      <c r="G567" s="16" t="s">
        <v>52</v>
      </c>
      <c r="H567" s="15">
        <v>187</v>
      </c>
      <c r="I567" s="15">
        <v>84</v>
      </c>
      <c r="J567" s="15">
        <v>31</v>
      </c>
      <c r="K567" s="16" t="s">
        <v>53</v>
      </c>
      <c r="L567" s="21">
        <v>80</v>
      </c>
      <c r="M567" s="21">
        <v>30</v>
      </c>
      <c r="N567" s="21">
        <v>87</v>
      </c>
      <c r="O567" s="15">
        <v>63</v>
      </c>
      <c r="P567" s="15">
        <v>74</v>
      </c>
      <c r="Q567" s="15">
        <v>76</v>
      </c>
      <c r="R567" s="15">
        <v>70</v>
      </c>
      <c r="S567" s="15">
        <v>77</v>
      </c>
      <c r="T567" s="15">
        <v>79</v>
      </c>
      <c r="U567" s="15">
        <v>64</v>
      </c>
      <c r="V567" s="15">
        <v>81</v>
      </c>
      <c r="W567" s="15">
        <v>70</v>
      </c>
      <c r="X567" s="15">
        <v>65</v>
      </c>
      <c r="Y567" s="15">
        <v>75</v>
      </c>
      <c r="Z567" s="15">
        <v>76</v>
      </c>
      <c r="AA567" s="15">
        <v>72</v>
      </c>
      <c r="AB567" s="15">
        <v>79</v>
      </c>
      <c r="AC567" s="15">
        <v>79</v>
      </c>
      <c r="AD567" s="15">
        <v>75</v>
      </c>
      <c r="AE567" s="15">
        <v>77</v>
      </c>
      <c r="AF567" s="15">
        <v>83</v>
      </c>
      <c r="AG567" s="15">
        <v>86</v>
      </c>
      <c r="AH567" s="15">
        <v>73</v>
      </c>
      <c r="AI567" s="15">
        <v>40</v>
      </c>
      <c r="AJ567" s="15">
        <v>40</v>
      </c>
      <c r="AK567" s="15">
        <v>40</v>
      </c>
      <c r="AL567" s="15">
        <v>40</v>
      </c>
      <c r="AM567" s="15">
        <v>40</v>
      </c>
      <c r="AN567" s="15">
        <v>3</v>
      </c>
      <c r="AO567" s="15">
        <v>2</v>
      </c>
      <c r="AP567" s="15">
        <v>7</v>
      </c>
      <c r="AQ567" s="15">
        <v>2</v>
      </c>
      <c r="AR567" t="s">
        <v>1783</v>
      </c>
    </row>
    <row r="568" spans="1:44" x14ac:dyDescent="0.25">
      <c r="A568" s="15">
        <v>567</v>
      </c>
      <c r="B568" s="15" t="s">
        <v>748</v>
      </c>
      <c r="C568" s="16" t="s">
        <v>70</v>
      </c>
      <c r="D568" s="22" t="e">
        <f>VLOOKUP(AR:AR,球员!A:F,6,FALSE)</f>
        <v>#N/A</v>
      </c>
      <c r="E568" s="16" t="s">
        <v>749</v>
      </c>
      <c r="F568" s="16" t="s">
        <v>650</v>
      </c>
      <c r="G568" s="16" t="s">
        <v>52</v>
      </c>
      <c r="H568" s="15">
        <v>176</v>
      </c>
      <c r="I568" s="15">
        <v>72</v>
      </c>
      <c r="J568" s="15">
        <v>31</v>
      </c>
      <c r="K568" s="16" t="s">
        <v>47</v>
      </c>
      <c r="L568" s="21">
        <v>80</v>
      </c>
      <c r="M568" s="21">
        <v>30</v>
      </c>
      <c r="N568" s="21">
        <v>88</v>
      </c>
      <c r="O568" s="15">
        <v>85</v>
      </c>
      <c r="P568" s="15">
        <v>75</v>
      </c>
      <c r="Q568" s="15">
        <v>75</v>
      </c>
      <c r="R568" s="15">
        <v>78</v>
      </c>
      <c r="S568" s="15">
        <v>67</v>
      </c>
      <c r="T568" s="15">
        <v>65</v>
      </c>
      <c r="U568" s="15">
        <v>84</v>
      </c>
      <c r="V568" s="15">
        <v>72</v>
      </c>
      <c r="W568" s="15">
        <v>70</v>
      </c>
      <c r="X568" s="15">
        <v>73</v>
      </c>
      <c r="Y568" s="15">
        <v>78</v>
      </c>
      <c r="Z568" s="15">
        <v>80</v>
      </c>
      <c r="AA568" s="15">
        <v>75</v>
      </c>
      <c r="AB568" s="15">
        <v>75</v>
      </c>
      <c r="AC568" s="15">
        <v>74</v>
      </c>
      <c r="AD568" s="15">
        <v>80</v>
      </c>
      <c r="AE568" s="15">
        <v>81</v>
      </c>
      <c r="AF568" s="15">
        <v>50</v>
      </c>
      <c r="AG568" s="15">
        <v>53</v>
      </c>
      <c r="AH568" s="15">
        <v>80</v>
      </c>
      <c r="AI568" s="15">
        <v>40</v>
      </c>
      <c r="AJ568" s="15">
        <v>40</v>
      </c>
      <c r="AK568" s="15">
        <v>40</v>
      </c>
      <c r="AL568" s="15">
        <v>40</v>
      </c>
      <c r="AM568" s="15">
        <v>40</v>
      </c>
      <c r="AN568" s="15">
        <v>3</v>
      </c>
      <c r="AO568" s="15">
        <v>3</v>
      </c>
      <c r="AP568" s="15">
        <v>7</v>
      </c>
      <c r="AQ568" s="15">
        <v>3</v>
      </c>
      <c r="AR568" t="s">
        <v>1784</v>
      </c>
    </row>
    <row r="569" spans="1:44" x14ac:dyDescent="0.25">
      <c r="A569" s="19">
        <v>568</v>
      </c>
      <c r="B569" s="19" t="s">
        <v>560</v>
      </c>
      <c r="C569" s="20" t="s">
        <v>2049</v>
      </c>
      <c r="D569" s="22">
        <f>VLOOKUP(AR:AR,球员!A:F,6,FALSE)</f>
        <v>2</v>
      </c>
      <c r="E569" s="16" t="s">
        <v>140</v>
      </c>
      <c r="F569" s="16" t="s">
        <v>45</v>
      </c>
      <c r="G569" s="16" t="s">
        <v>71</v>
      </c>
      <c r="H569" s="15">
        <v>187</v>
      </c>
      <c r="I569" s="15">
        <v>81</v>
      </c>
      <c r="J569" s="15">
        <v>28</v>
      </c>
      <c r="K569" s="16" t="s">
        <v>47</v>
      </c>
      <c r="L569" s="21">
        <v>80</v>
      </c>
      <c r="M569" s="21">
        <v>31</v>
      </c>
      <c r="N569" s="21">
        <v>88</v>
      </c>
      <c r="O569" s="15">
        <v>75</v>
      </c>
      <c r="P569" s="15">
        <v>78</v>
      </c>
      <c r="Q569" s="15">
        <v>79</v>
      </c>
      <c r="R569" s="15">
        <v>77</v>
      </c>
      <c r="S569" s="15">
        <v>80</v>
      </c>
      <c r="T569" s="15">
        <v>78</v>
      </c>
      <c r="U569" s="15">
        <v>68</v>
      </c>
      <c r="V569" s="15">
        <v>83</v>
      </c>
      <c r="W569" s="15">
        <v>65</v>
      </c>
      <c r="X569" s="15">
        <v>66</v>
      </c>
      <c r="Y569" s="15">
        <v>76</v>
      </c>
      <c r="Z569" s="15">
        <v>72</v>
      </c>
      <c r="AA569" s="15">
        <v>82</v>
      </c>
      <c r="AB569" s="15">
        <v>77</v>
      </c>
      <c r="AC569" s="15">
        <v>80</v>
      </c>
      <c r="AD569" s="15">
        <v>69</v>
      </c>
      <c r="AE569" s="15">
        <v>83</v>
      </c>
      <c r="AF569" s="15">
        <v>75</v>
      </c>
      <c r="AG569" s="15">
        <v>78</v>
      </c>
      <c r="AH569" s="15">
        <v>83</v>
      </c>
      <c r="AI569" s="15">
        <v>40</v>
      </c>
      <c r="AJ569" s="15">
        <v>40</v>
      </c>
      <c r="AK569" s="15">
        <v>40</v>
      </c>
      <c r="AL569" s="15">
        <v>40</v>
      </c>
      <c r="AM569" s="15">
        <v>40</v>
      </c>
      <c r="AN569" s="15">
        <v>2</v>
      </c>
      <c r="AO569" s="15">
        <v>3</v>
      </c>
      <c r="AP569" s="15">
        <v>5</v>
      </c>
      <c r="AQ569" s="15">
        <v>3</v>
      </c>
      <c r="AR569" t="s">
        <v>2129</v>
      </c>
    </row>
    <row r="570" spans="1:44" x14ac:dyDescent="0.25">
      <c r="A570" s="15">
        <v>569</v>
      </c>
      <c r="B570" s="15" t="s">
        <v>750</v>
      </c>
      <c r="C570" s="16" t="s">
        <v>89</v>
      </c>
      <c r="D570" s="22" t="e">
        <f>VLOOKUP(AR:AR,球员!A:F,6,FALSE)</f>
        <v>#N/A</v>
      </c>
      <c r="E570" s="16" t="s">
        <v>369</v>
      </c>
      <c r="F570" s="16" t="s">
        <v>51</v>
      </c>
      <c r="G570" s="16" t="s">
        <v>186</v>
      </c>
      <c r="H570" s="15">
        <v>184</v>
      </c>
      <c r="I570" s="15">
        <v>78</v>
      </c>
      <c r="J570" s="15">
        <v>28</v>
      </c>
      <c r="K570" s="16" t="s">
        <v>47</v>
      </c>
      <c r="L570" s="21">
        <v>80</v>
      </c>
      <c r="M570" s="21">
        <v>31</v>
      </c>
      <c r="N570" s="21">
        <v>88</v>
      </c>
      <c r="O570" s="15">
        <v>66</v>
      </c>
      <c r="P570" s="15">
        <v>80</v>
      </c>
      <c r="Q570" s="15">
        <v>68</v>
      </c>
      <c r="R570" s="15">
        <v>66</v>
      </c>
      <c r="S570" s="15">
        <v>81</v>
      </c>
      <c r="T570" s="15">
        <v>78</v>
      </c>
      <c r="U570" s="15">
        <v>66</v>
      </c>
      <c r="V570" s="15">
        <v>82</v>
      </c>
      <c r="W570" s="15">
        <v>55</v>
      </c>
      <c r="X570" s="15">
        <v>71</v>
      </c>
      <c r="Y570" s="15">
        <v>79</v>
      </c>
      <c r="Z570" s="15">
        <v>78</v>
      </c>
      <c r="AA570" s="15">
        <v>58</v>
      </c>
      <c r="AB570" s="15">
        <v>82</v>
      </c>
      <c r="AC570" s="15">
        <v>77</v>
      </c>
      <c r="AD570" s="15">
        <v>69</v>
      </c>
      <c r="AE570" s="15">
        <v>84</v>
      </c>
      <c r="AF570" s="15">
        <v>82</v>
      </c>
      <c r="AG570" s="15">
        <v>84</v>
      </c>
      <c r="AH570" s="15">
        <v>78</v>
      </c>
      <c r="AI570" s="15">
        <v>40</v>
      </c>
      <c r="AJ570" s="15">
        <v>40</v>
      </c>
      <c r="AK570" s="15">
        <v>40</v>
      </c>
      <c r="AL570" s="15">
        <v>40</v>
      </c>
      <c r="AM570" s="15">
        <v>40</v>
      </c>
      <c r="AN570" s="15">
        <v>1</v>
      </c>
      <c r="AO570" s="15">
        <v>1</v>
      </c>
      <c r="AP570" s="15">
        <v>7</v>
      </c>
      <c r="AQ570" s="15">
        <v>3</v>
      </c>
      <c r="AR570" t="s">
        <v>1785</v>
      </c>
    </row>
    <row r="571" spans="1:44" x14ac:dyDescent="0.25">
      <c r="A571" s="15">
        <v>570</v>
      </c>
      <c r="B571" s="15" t="s">
        <v>271</v>
      </c>
      <c r="C571" s="23" t="s">
        <v>62</v>
      </c>
      <c r="D571" s="22" t="e">
        <f>VLOOKUP(AR:AR,球员!A:F,6,FALSE)</f>
        <v>#N/A</v>
      </c>
      <c r="E571" s="16" t="s">
        <v>1923</v>
      </c>
      <c r="F571" s="16" t="s">
        <v>64</v>
      </c>
      <c r="G571" s="16" t="s">
        <v>68</v>
      </c>
      <c r="H571" s="15">
        <v>196</v>
      </c>
      <c r="I571" s="15">
        <v>95</v>
      </c>
      <c r="J571" s="15">
        <v>31</v>
      </c>
      <c r="K571" s="16" t="s">
        <v>47</v>
      </c>
      <c r="L571" s="21">
        <v>80</v>
      </c>
      <c r="M571" s="21">
        <v>30</v>
      </c>
      <c r="N571" s="21">
        <v>86</v>
      </c>
      <c r="O571" s="15">
        <v>42</v>
      </c>
      <c r="P571" s="15">
        <v>60</v>
      </c>
      <c r="Q571" s="15">
        <v>54</v>
      </c>
      <c r="R571" s="15">
        <v>46</v>
      </c>
      <c r="S571" s="15">
        <v>58</v>
      </c>
      <c r="T571" s="15">
        <v>69</v>
      </c>
      <c r="U571" s="15">
        <v>47</v>
      </c>
      <c r="V571" s="15">
        <v>70</v>
      </c>
      <c r="W571" s="15">
        <v>57</v>
      </c>
      <c r="X571" s="15">
        <v>47</v>
      </c>
      <c r="Y571" s="15">
        <v>70</v>
      </c>
      <c r="Z571" s="15">
        <v>68</v>
      </c>
      <c r="AA571" s="15">
        <v>84</v>
      </c>
      <c r="AB571" s="15">
        <v>75</v>
      </c>
      <c r="AC571" s="15">
        <v>92</v>
      </c>
      <c r="AD571" s="15">
        <v>70</v>
      </c>
      <c r="AE571" s="15">
        <v>66</v>
      </c>
      <c r="AF571" s="15">
        <v>57</v>
      </c>
      <c r="AG571" s="15">
        <v>49</v>
      </c>
      <c r="AH571" s="15">
        <v>47</v>
      </c>
      <c r="AI571" s="15">
        <v>86</v>
      </c>
      <c r="AJ571" s="15">
        <v>86</v>
      </c>
      <c r="AK571" s="15">
        <v>85</v>
      </c>
      <c r="AL571" s="15">
        <v>84</v>
      </c>
      <c r="AM571" s="15">
        <v>87</v>
      </c>
      <c r="AN571" s="15">
        <v>1</v>
      </c>
      <c r="AO571" s="15">
        <v>1</v>
      </c>
      <c r="AP571" s="15">
        <v>5</v>
      </c>
      <c r="AQ571" s="15">
        <v>3</v>
      </c>
      <c r="AR571" t="s">
        <v>1786</v>
      </c>
    </row>
    <row r="572" spans="1:44" x14ac:dyDescent="0.25">
      <c r="A572" s="19">
        <v>571</v>
      </c>
      <c r="B572" s="19" t="s">
        <v>2005</v>
      </c>
      <c r="C572" s="20" t="s">
        <v>103</v>
      </c>
      <c r="D572" s="22">
        <f>VLOOKUP(AR:AR,球员!A:F,6,FALSE)</f>
        <v>2</v>
      </c>
      <c r="E572" s="16" t="s">
        <v>309</v>
      </c>
      <c r="F572" s="16" t="s">
        <v>51</v>
      </c>
      <c r="G572" s="16" t="s">
        <v>65</v>
      </c>
      <c r="H572" s="15">
        <v>176</v>
      </c>
      <c r="I572" s="15">
        <v>67</v>
      </c>
      <c r="J572" s="15">
        <v>30</v>
      </c>
      <c r="K572" s="16" t="s">
        <v>53</v>
      </c>
      <c r="L572" s="21">
        <v>80</v>
      </c>
      <c r="M572" s="21">
        <v>30</v>
      </c>
      <c r="N572" s="21">
        <v>87</v>
      </c>
      <c r="O572" s="15">
        <v>79</v>
      </c>
      <c r="P572" s="15">
        <v>83</v>
      </c>
      <c r="Q572" s="15">
        <v>74</v>
      </c>
      <c r="R572" s="15">
        <v>71</v>
      </c>
      <c r="S572" s="15">
        <v>80</v>
      </c>
      <c r="T572" s="15">
        <v>70</v>
      </c>
      <c r="U572" s="15">
        <v>64</v>
      </c>
      <c r="V572" s="15">
        <v>62</v>
      </c>
      <c r="W572" s="15">
        <v>65</v>
      </c>
      <c r="X572" s="15">
        <v>78</v>
      </c>
      <c r="Y572" s="15">
        <v>84</v>
      </c>
      <c r="Z572" s="15">
        <v>81</v>
      </c>
      <c r="AA572" s="15">
        <v>83</v>
      </c>
      <c r="AB572" s="15">
        <v>66</v>
      </c>
      <c r="AC572" s="15">
        <v>73</v>
      </c>
      <c r="AD572" s="15">
        <v>67</v>
      </c>
      <c r="AE572" s="15">
        <v>78</v>
      </c>
      <c r="AF572" s="15">
        <v>82</v>
      </c>
      <c r="AG572" s="15">
        <v>76</v>
      </c>
      <c r="AH572" s="15">
        <v>74</v>
      </c>
      <c r="AI572" s="15">
        <v>40</v>
      </c>
      <c r="AJ572" s="15">
        <v>40</v>
      </c>
      <c r="AK572" s="15">
        <v>40</v>
      </c>
      <c r="AL572" s="15">
        <v>40</v>
      </c>
      <c r="AM572" s="15">
        <v>40</v>
      </c>
      <c r="AN572" s="15">
        <v>1</v>
      </c>
      <c r="AO572" s="15">
        <v>1</v>
      </c>
      <c r="AP572" s="15">
        <v>4</v>
      </c>
      <c r="AQ572" s="15">
        <v>1</v>
      </c>
      <c r="AR572" t="s">
        <v>2006</v>
      </c>
    </row>
    <row r="573" spans="1:44" x14ac:dyDescent="0.25">
      <c r="A573" s="19">
        <v>572</v>
      </c>
      <c r="B573" s="19" t="s">
        <v>669</v>
      </c>
      <c r="C573" s="20" t="s">
        <v>191</v>
      </c>
      <c r="D573" s="22">
        <f>VLOOKUP(AR:AR,球员!A:F,6,FALSE)</f>
        <v>2</v>
      </c>
      <c r="E573" s="16" t="s">
        <v>1894</v>
      </c>
      <c r="F573" s="16" t="s">
        <v>51</v>
      </c>
      <c r="G573" s="16" t="s">
        <v>65</v>
      </c>
      <c r="H573" s="15">
        <v>174</v>
      </c>
      <c r="I573" s="15">
        <v>69</v>
      </c>
      <c r="J573" s="15">
        <v>28</v>
      </c>
      <c r="K573" s="16" t="s">
        <v>47</v>
      </c>
      <c r="L573" s="21">
        <v>80</v>
      </c>
      <c r="M573" s="21">
        <v>31</v>
      </c>
      <c r="N573" s="21">
        <v>88</v>
      </c>
      <c r="O573" s="15">
        <v>66</v>
      </c>
      <c r="P573" s="15">
        <v>80</v>
      </c>
      <c r="Q573" s="15">
        <v>70</v>
      </c>
      <c r="R573" s="15">
        <v>73</v>
      </c>
      <c r="S573" s="15">
        <v>70</v>
      </c>
      <c r="T573" s="15">
        <v>80</v>
      </c>
      <c r="U573" s="15">
        <v>58</v>
      </c>
      <c r="V573" s="15">
        <v>66</v>
      </c>
      <c r="W573" s="15">
        <v>58</v>
      </c>
      <c r="X573" s="15">
        <v>78</v>
      </c>
      <c r="Y573" s="15">
        <v>79</v>
      </c>
      <c r="Z573" s="15">
        <v>78</v>
      </c>
      <c r="AA573" s="15">
        <v>74</v>
      </c>
      <c r="AB573" s="15">
        <v>81</v>
      </c>
      <c r="AC573" s="15">
        <v>69</v>
      </c>
      <c r="AD573" s="15">
        <v>65</v>
      </c>
      <c r="AE573" s="15">
        <v>90</v>
      </c>
      <c r="AF573" s="15">
        <v>77</v>
      </c>
      <c r="AG573" s="15">
        <v>82</v>
      </c>
      <c r="AH573" s="15">
        <v>77</v>
      </c>
      <c r="AI573" s="15">
        <v>40</v>
      </c>
      <c r="AJ573" s="15">
        <v>40</v>
      </c>
      <c r="AK573" s="15">
        <v>40</v>
      </c>
      <c r="AL573" s="15">
        <v>40</v>
      </c>
      <c r="AM573" s="15">
        <v>40</v>
      </c>
      <c r="AN573" s="15">
        <v>1</v>
      </c>
      <c r="AO573" s="15">
        <v>1</v>
      </c>
      <c r="AP573" s="15">
        <v>6</v>
      </c>
      <c r="AQ573" s="15">
        <v>2</v>
      </c>
      <c r="AR573" t="s">
        <v>1787</v>
      </c>
    </row>
    <row r="574" spans="1:44" x14ac:dyDescent="0.25">
      <c r="A574" s="15">
        <v>573</v>
      </c>
      <c r="B574" s="15" t="s">
        <v>670</v>
      </c>
      <c r="C574" s="16" t="s">
        <v>191</v>
      </c>
      <c r="D574" s="22" t="e">
        <f>VLOOKUP(AR:AR,球员!A:F,6,FALSE)</f>
        <v>#N/A</v>
      </c>
      <c r="E574" s="16" t="s">
        <v>295</v>
      </c>
      <c r="F574" s="16" t="s">
        <v>273</v>
      </c>
      <c r="G574" s="16" t="s">
        <v>68</v>
      </c>
      <c r="H574" s="15">
        <v>176</v>
      </c>
      <c r="I574" s="15">
        <v>67</v>
      </c>
      <c r="J574" s="15">
        <v>25</v>
      </c>
      <c r="K574" s="16" t="s">
        <v>47</v>
      </c>
      <c r="L574" s="21">
        <v>80</v>
      </c>
      <c r="M574" s="21">
        <v>35</v>
      </c>
      <c r="N574" s="21">
        <v>89</v>
      </c>
      <c r="O574" s="15">
        <v>72</v>
      </c>
      <c r="P574" s="15">
        <v>80</v>
      </c>
      <c r="Q574" s="15">
        <v>82</v>
      </c>
      <c r="R574" s="15">
        <v>78</v>
      </c>
      <c r="S574" s="15">
        <v>73</v>
      </c>
      <c r="T574" s="15">
        <v>76</v>
      </c>
      <c r="U574" s="15">
        <v>67</v>
      </c>
      <c r="V574" s="15">
        <v>60</v>
      </c>
      <c r="W574" s="15">
        <v>60</v>
      </c>
      <c r="X574" s="15">
        <v>74</v>
      </c>
      <c r="Y574" s="15">
        <v>87</v>
      </c>
      <c r="Z574" s="15">
        <v>88</v>
      </c>
      <c r="AA574" s="15">
        <v>75</v>
      </c>
      <c r="AB574" s="15">
        <v>71</v>
      </c>
      <c r="AC574" s="15">
        <v>61</v>
      </c>
      <c r="AD574" s="15">
        <v>81</v>
      </c>
      <c r="AE574" s="15">
        <v>86</v>
      </c>
      <c r="AF574" s="15">
        <v>65</v>
      </c>
      <c r="AG574" s="15">
        <v>67</v>
      </c>
      <c r="AH574" s="15">
        <v>69</v>
      </c>
      <c r="AI574" s="15">
        <v>40</v>
      </c>
      <c r="AJ574" s="15">
        <v>40</v>
      </c>
      <c r="AK574" s="15">
        <v>40</v>
      </c>
      <c r="AL574" s="15">
        <v>40</v>
      </c>
      <c r="AM574" s="15">
        <v>40</v>
      </c>
      <c r="AN574" s="15">
        <v>2</v>
      </c>
      <c r="AO574" s="15">
        <v>3</v>
      </c>
      <c r="AP574" s="15">
        <v>5</v>
      </c>
      <c r="AQ574" s="15">
        <v>1</v>
      </c>
      <c r="AR574" t="s">
        <v>1788</v>
      </c>
    </row>
    <row r="575" spans="1:44" x14ac:dyDescent="0.25">
      <c r="A575" s="15">
        <v>574</v>
      </c>
      <c r="B575" s="15" t="s">
        <v>751</v>
      </c>
      <c r="C575" s="16" t="s">
        <v>103</v>
      </c>
      <c r="D575" s="22" t="e">
        <f>VLOOKUP(AR:AR,球员!A:F,6,FALSE)</f>
        <v>#N/A</v>
      </c>
      <c r="E575" s="16" t="s">
        <v>63</v>
      </c>
      <c r="F575" s="16" t="s">
        <v>64</v>
      </c>
      <c r="G575" s="16" t="s">
        <v>96</v>
      </c>
      <c r="H575" s="15">
        <v>185</v>
      </c>
      <c r="I575" s="15">
        <v>81</v>
      </c>
      <c r="J575" s="15">
        <v>24</v>
      </c>
      <c r="K575" s="16" t="s">
        <v>53</v>
      </c>
      <c r="L575" s="21">
        <v>80</v>
      </c>
      <c r="M575" s="21">
        <v>37</v>
      </c>
      <c r="N575" s="21">
        <v>90</v>
      </c>
      <c r="O575" s="15">
        <v>71</v>
      </c>
      <c r="P575" s="15">
        <v>77</v>
      </c>
      <c r="Q575" s="15">
        <v>79</v>
      </c>
      <c r="R575" s="15">
        <v>70</v>
      </c>
      <c r="S575" s="15">
        <v>76</v>
      </c>
      <c r="T575" s="15">
        <v>79</v>
      </c>
      <c r="U575" s="15">
        <v>55</v>
      </c>
      <c r="V575" s="15">
        <v>73</v>
      </c>
      <c r="W575" s="15">
        <v>62</v>
      </c>
      <c r="X575" s="15">
        <v>72</v>
      </c>
      <c r="Y575" s="15">
        <v>84</v>
      </c>
      <c r="Z575" s="15">
        <v>83</v>
      </c>
      <c r="AA575" s="15">
        <v>65</v>
      </c>
      <c r="AB575" s="15">
        <v>71</v>
      </c>
      <c r="AC575" s="15">
        <v>74</v>
      </c>
      <c r="AD575" s="15">
        <v>70</v>
      </c>
      <c r="AE575" s="15">
        <v>79</v>
      </c>
      <c r="AF575" s="15">
        <v>79</v>
      </c>
      <c r="AG575" s="15">
        <v>76</v>
      </c>
      <c r="AH575" s="15">
        <v>75</v>
      </c>
      <c r="AI575" s="15">
        <v>40</v>
      </c>
      <c r="AJ575" s="15">
        <v>40</v>
      </c>
      <c r="AK575" s="15">
        <v>40</v>
      </c>
      <c r="AL575" s="15">
        <v>40</v>
      </c>
      <c r="AM575" s="15">
        <v>40</v>
      </c>
      <c r="AN575" s="15">
        <v>1</v>
      </c>
      <c r="AO575" s="15">
        <v>2</v>
      </c>
      <c r="AP575" s="15">
        <v>6</v>
      </c>
      <c r="AQ575" s="15">
        <v>1</v>
      </c>
      <c r="AR575" t="s">
        <v>1789</v>
      </c>
    </row>
    <row r="576" spans="1:44" x14ac:dyDescent="0.25">
      <c r="A576" s="19">
        <v>575</v>
      </c>
      <c r="B576" s="19" t="s">
        <v>449</v>
      </c>
      <c r="C576" s="20" t="s">
        <v>89</v>
      </c>
      <c r="D576" s="22">
        <f>VLOOKUP(AR:AR,球员!A:F,6,FALSE)</f>
        <v>2</v>
      </c>
      <c r="E576" s="16" t="s">
        <v>1913</v>
      </c>
      <c r="F576" s="16" t="s">
        <v>427</v>
      </c>
      <c r="G576" s="16" t="s">
        <v>57</v>
      </c>
      <c r="H576" s="15">
        <v>190</v>
      </c>
      <c r="I576" s="15">
        <v>84</v>
      </c>
      <c r="J576" s="15">
        <v>34</v>
      </c>
      <c r="K576" s="16" t="s">
        <v>47</v>
      </c>
      <c r="L576" s="21">
        <v>80</v>
      </c>
      <c r="M576" s="21">
        <v>26</v>
      </c>
      <c r="N576" s="21">
        <v>87</v>
      </c>
      <c r="O576" s="15">
        <v>63</v>
      </c>
      <c r="P576" s="15">
        <v>77</v>
      </c>
      <c r="Q576" s="15">
        <v>73</v>
      </c>
      <c r="R576" s="15">
        <v>76</v>
      </c>
      <c r="S576" s="15">
        <v>79</v>
      </c>
      <c r="T576" s="15">
        <v>81</v>
      </c>
      <c r="U576" s="15">
        <v>64</v>
      </c>
      <c r="V576" s="15">
        <v>78</v>
      </c>
      <c r="W576" s="15">
        <v>72</v>
      </c>
      <c r="X576" s="15">
        <v>71</v>
      </c>
      <c r="Y576" s="15">
        <v>77</v>
      </c>
      <c r="Z576" s="15">
        <v>72</v>
      </c>
      <c r="AA576" s="15">
        <v>74</v>
      </c>
      <c r="AB576" s="15">
        <v>78</v>
      </c>
      <c r="AC576" s="15">
        <v>78</v>
      </c>
      <c r="AD576" s="15">
        <v>75</v>
      </c>
      <c r="AE576" s="15">
        <v>78</v>
      </c>
      <c r="AF576" s="15">
        <v>86</v>
      </c>
      <c r="AG576" s="15">
        <v>81</v>
      </c>
      <c r="AH576" s="15">
        <v>80</v>
      </c>
      <c r="AI576" s="15">
        <v>40</v>
      </c>
      <c r="AJ576" s="15">
        <v>40</v>
      </c>
      <c r="AK576" s="15">
        <v>40</v>
      </c>
      <c r="AL576" s="15">
        <v>40</v>
      </c>
      <c r="AM576" s="15">
        <v>40</v>
      </c>
      <c r="AN576" s="15">
        <v>2</v>
      </c>
      <c r="AO576" s="15">
        <v>3</v>
      </c>
      <c r="AP576" s="15">
        <v>6</v>
      </c>
      <c r="AQ576" s="15">
        <v>2</v>
      </c>
      <c r="AR576" t="s">
        <v>1790</v>
      </c>
    </row>
    <row r="577" spans="1:44" x14ac:dyDescent="0.25">
      <c r="A577" s="19">
        <v>576</v>
      </c>
      <c r="B577" s="19" t="s">
        <v>2007</v>
      </c>
      <c r="C577" s="20" t="s">
        <v>70</v>
      </c>
      <c r="D577" s="22">
        <f>VLOOKUP(AR:AR,球员!A:F,6,FALSE)</f>
        <v>2</v>
      </c>
      <c r="E577" s="16" t="s">
        <v>86</v>
      </c>
      <c r="F577" s="16" t="s">
        <v>64</v>
      </c>
      <c r="G577" s="16" t="s">
        <v>75</v>
      </c>
      <c r="H577" s="15">
        <v>185</v>
      </c>
      <c r="I577" s="15">
        <v>75</v>
      </c>
      <c r="J577" s="15">
        <v>24</v>
      </c>
      <c r="K577" s="16" t="s">
        <v>47</v>
      </c>
      <c r="L577" s="21">
        <v>80</v>
      </c>
      <c r="M577" s="21">
        <v>37</v>
      </c>
      <c r="N577" s="21">
        <v>89</v>
      </c>
      <c r="O577" s="15">
        <v>80</v>
      </c>
      <c r="P577" s="15">
        <v>78</v>
      </c>
      <c r="Q577" s="15">
        <v>79</v>
      </c>
      <c r="R577" s="15">
        <v>77</v>
      </c>
      <c r="S577" s="15">
        <v>74</v>
      </c>
      <c r="T577" s="15">
        <v>72</v>
      </c>
      <c r="U577" s="15">
        <v>80</v>
      </c>
      <c r="V577" s="15">
        <v>81</v>
      </c>
      <c r="W577" s="15">
        <v>65</v>
      </c>
      <c r="X577" s="15">
        <v>76</v>
      </c>
      <c r="Y577" s="15">
        <v>86</v>
      </c>
      <c r="Z577" s="15">
        <v>87</v>
      </c>
      <c r="AA577" s="15">
        <v>79</v>
      </c>
      <c r="AB577" s="15">
        <v>76</v>
      </c>
      <c r="AC577" s="15">
        <v>78</v>
      </c>
      <c r="AD577" s="15">
        <v>75</v>
      </c>
      <c r="AE577" s="15">
        <v>79</v>
      </c>
      <c r="AF577" s="15">
        <v>45</v>
      </c>
      <c r="AG577" s="15">
        <v>48</v>
      </c>
      <c r="AH577" s="15">
        <v>70</v>
      </c>
      <c r="AI577" s="15">
        <v>40</v>
      </c>
      <c r="AJ577" s="15">
        <v>40</v>
      </c>
      <c r="AK577" s="15">
        <v>40</v>
      </c>
      <c r="AL577" s="15">
        <v>40</v>
      </c>
      <c r="AM577" s="15">
        <v>40</v>
      </c>
      <c r="AN577" s="15">
        <v>3</v>
      </c>
      <c r="AO577" s="15">
        <v>3</v>
      </c>
      <c r="AP577" s="15">
        <v>5</v>
      </c>
      <c r="AQ577" s="15">
        <v>2</v>
      </c>
      <c r="AR577" t="s">
        <v>2008</v>
      </c>
    </row>
    <row r="578" spans="1:44" x14ac:dyDescent="0.25">
      <c r="A578" s="15">
        <v>577</v>
      </c>
      <c r="B578" s="15" t="s">
        <v>2009</v>
      </c>
      <c r="C578" s="16" t="s">
        <v>2049</v>
      </c>
      <c r="D578" s="22" t="e">
        <f>VLOOKUP(AR:AR,球员!A:F,6,FALSE)</f>
        <v>#N/A</v>
      </c>
      <c r="E578" s="16" t="s">
        <v>394</v>
      </c>
      <c r="F578" s="16" t="s">
        <v>51</v>
      </c>
      <c r="G578" s="16" t="s">
        <v>65</v>
      </c>
      <c r="H578" s="15">
        <v>178</v>
      </c>
      <c r="I578" s="15">
        <v>75</v>
      </c>
      <c r="J578" s="15">
        <v>28</v>
      </c>
      <c r="K578" s="16" t="s">
        <v>47</v>
      </c>
      <c r="L578" s="21">
        <v>80</v>
      </c>
      <c r="M578" s="21">
        <v>31</v>
      </c>
      <c r="N578" s="21">
        <v>88</v>
      </c>
      <c r="O578" s="15">
        <v>68</v>
      </c>
      <c r="P578" s="15">
        <v>86</v>
      </c>
      <c r="Q578" s="15">
        <v>75</v>
      </c>
      <c r="R578" s="15">
        <v>74</v>
      </c>
      <c r="S578" s="15">
        <v>86</v>
      </c>
      <c r="T578" s="15">
        <v>84</v>
      </c>
      <c r="U578" s="15">
        <v>69</v>
      </c>
      <c r="V578" s="15">
        <v>67</v>
      </c>
      <c r="W578" s="15">
        <v>68</v>
      </c>
      <c r="X578" s="15">
        <v>70</v>
      </c>
      <c r="Y578" s="15">
        <v>75</v>
      </c>
      <c r="Z578" s="15">
        <v>76</v>
      </c>
      <c r="AA578" s="15">
        <v>84</v>
      </c>
      <c r="AB578" s="15">
        <v>74</v>
      </c>
      <c r="AC578" s="15">
        <v>77</v>
      </c>
      <c r="AD578" s="15">
        <v>72</v>
      </c>
      <c r="AE578" s="15">
        <v>80</v>
      </c>
      <c r="AF578" s="15">
        <v>65</v>
      </c>
      <c r="AG578" s="15">
        <v>60</v>
      </c>
      <c r="AH578" s="15">
        <v>69</v>
      </c>
      <c r="AI578" s="15">
        <v>40</v>
      </c>
      <c r="AJ578" s="15">
        <v>40</v>
      </c>
      <c r="AK578" s="15">
        <v>40</v>
      </c>
      <c r="AL578" s="15">
        <v>40</v>
      </c>
      <c r="AM578" s="15">
        <v>40</v>
      </c>
      <c r="AN578" s="15">
        <v>3</v>
      </c>
      <c r="AO578" s="15">
        <v>3</v>
      </c>
      <c r="AP578" s="15">
        <v>4</v>
      </c>
      <c r="AQ578" s="15">
        <v>1</v>
      </c>
      <c r="AR578" t="s">
        <v>2130</v>
      </c>
    </row>
    <row r="579" spans="1:44" x14ac:dyDescent="0.25">
      <c r="A579" s="19">
        <v>578</v>
      </c>
      <c r="B579" s="19" t="s">
        <v>572</v>
      </c>
      <c r="C579" s="20" t="s">
        <v>89</v>
      </c>
      <c r="D579" s="22">
        <f>VLOOKUP(AR:AR,球员!A:F,6,FALSE)</f>
        <v>2</v>
      </c>
      <c r="E579" s="16" t="s">
        <v>194</v>
      </c>
      <c r="F579" s="16" t="s">
        <v>56</v>
      </c>
      <c r="G579" s="16" t="s">
        <v>57</v>
      </c>
      <c r="H579" s="15">
        <v>184</v>
      </c>
      <c r="I579" s="15">
        <v>77</v>
      </c>
      <c r="J579" s="15">
        <v>27</v>
      </c>
      <c r="K579" s="16" t="s">
        <v>47</v>
      </c>
      <c r="L579" s="21">
        <v>80</v>
      </c>
      <c r="M579" s="21">
        <v>32</v>
      </c>
      <c r="N579" s="21">
        <v>87</v>
      </c>
      <c r="O579" s="15">
        <v>56</v>
      </c>
      <c r="P579" s="15">
        <v>67</v>
      </c>
      <c r="Q579" s="15">
        <v>68</v>
      </c>
      <c r="R579" s="15">
        <v>59</v>
      </c>
      <c r="S579" s="15">
        <v>75</v>
      </c>
      <c r="T579" s="15">
        <v>75</v>
      </c>
      <c r="U579" s="15">
        <v>55</v>
      </c>
      <c r="V579" s="15">
        <v>85</v>
      </c>
      <c r="W579" s="15">
        <v>66</v>
      </c>
      <c r="X579" s="15">
        <v>62</v>
      </c>
      <c r="Y579" s="15">
        <v>78</v>
      </c>
      <c r="Z579" s="15">
        <v>77</v>
      </c>
      <c r="AA579" s="15">
        <v>80</v>
      </c>
      <c r="AB579" s="15">
        <v>85</v>
      </c>
      <c r="AC579" s="15">
        <v>80</v>
      </c>
      <c r="AD579" s="15">
        <v>70</v>
      </c>
      <c r="AE579" s="15">
        <v>80</v>
      </c>
      <c r="AF579" s="15">
        <v>85</v>
      </c>
      <c r="AG579" s="15">
        <v>83</v>
      </c>
      <c r="AH579" s="15">
        <v>65</v>
      </c>
      <c r="AI579" s="15">
        <v>40</v>
      </c>
      <c r="AJ579" s="15">
        <v>40</v>
      </c>
      <c r="AK579" s="15">
        <v>40</v>
      </c>
      <c r="AL579" s="15">
        <v>40</v>
      </c>
      <c r="AM579" s="15">
        <v>40</v>
      </c>
      <c r="AN579" s="15">
        <v>2</v>
      </c>
      <c r="AO579" s="15">
        <v>2</v>
      </c>
      <c r="AP579" s="15">
        <v>6</v>
      </c>
      <c r="AQ579" s="15">
        <v>3</v>
      </c>
      <c r="AR579" t="s">
        <v>1791</v>
      </c>
    </row>
    <row r="580" spans="1:44" x14ac:dyDescent="0.25">
      <c r="A580" s="19">
        <v>579</v>
      </c>
      <c r="B580" s="19" t="s">
        <v>674</v>
      </c>
      <c r="C580" s="20" t="s">
        <v>89</v>
      </c>
      <c r="D580" s="22">
        <f>VLOOKUP(AR:AR,球员!A:F,6,FALSE)</f>
        <v>2</v>
      </c>
      <c r="E580" s="16" t="s">
        <v>249</v>
      </c>
      <c r="F580" s="16" t="s">
        <v>51</v>
      </c>
      <c r="G580" s="16" t="s">
        <v>57</v>
      </c>
      <c r="H580" s="15">
        <v>185</v>
      </c>
      <c r="I580" s="15">
        <v>72</v>
      </c>
      <c r="J580" s="15">
        <v>29</v>
      </c>
      <c r="K580" s="16" t="s">
        <v>47</v>
      </c>
      <c r="L580" s="21">
        <v>80</v>
      </c>
      <c r="M580" s="21">
        <v>31</v>
      </c>
      <c r="N580" s="21">
        <v>87</v>
      </c>
      <c r="O580" s="15">
        <v>64</v>
      </c>
      <c r="P580" s="15">
        <v>68</v>
      </c>
      <c r="Q580" s="15">
        <v>63</v>
      </c>
      <c r="R580" s="15">
        <v>58</v>
      </c>
      <c r="S580" s="15">
        <v>74</v>
      </c>
      <c r="T580" s="15">
        <v>74</v>
      </c>
      <c r="U580" s="15">
        <v>60</v>
      </c>
      <c r="V580" s="15">
        <v>80</v>
      </c>
      <c r="W580" s="15">
        <v>59</v>
      </c>
      <c r="X580" s="15">
        <v>60</v>
      </c>
      <c r="Y580" s="15">
        <v>74</v>
      </c>
      <c r="Z580" s="15">
        <v>73</v>
      </c>
      <c r="AA580" s="15">
        <v>71</v>
      </c>
      <c r="AB580" s="15">
        <v>80</v>
      </c>
      <c r="AC580" s="15">
        <v>81</v>
      </c>
      <c r="AD580" s="15">
        <v>74</v>
      </c>
      <c r="AE580" s="15">
        <v>78</v>
      </c>
      <c r="AF580" s="15">
        <v>85</v>
      </c>
      <c r="AG580" s="15">
        <v>90</v>
      </c>
      <c r="AH580" s="15">
        <v>88</v>
      </c>
      <c r="AI580" s="15">
        <v>40</v>
      </c>
      <c r="AJ580" s="15">
        <v>40</v>
      </c>
      <c r="AK580" s="15">
        <v>40</v>
      </c>
      <c r="AL580" s="15">
        <v>40</v>
      </c>
      <c r="AM580" s="15">
        <v>40</v>
      </c>
      <c r="AN580" s="15">
        <v>1</v>
      </c>
      <c r="AO580" s="15">
        <v>1</v>
      </c>
      <c r="AP580" s="15">
        <v>6</v>
      </c>
      <c r="AQ580" s="15">
        <v>1</v>
      </c>
      <c r="AR580" t="s">
        <v>1792</v>
      </c>
    </row>
    <row r="581" spans="1:44" x14ac:dyDescent="0.25">
      <c r="A581" s="15">
        <v>580</v>
      </c>
      <c r="B581" s="15" t="s">
        <v>675</v>
      </c>
      <c r="C581" s="16" t="s">
        <v>85</v>
      </c>
      <c r="D581" s="22" t="e">
        <f>VLOOKUP(AR:AR,球员!A:F,6,FALSE)</f>
        <v>#N/A</v>
      </c>
      <c r="E581" s="16" t="s">
        <v>676</v>
      </c>
      <c r="F581" s="16" t="s">
        <v>45</v>
      </c>
      <c r="G581" s="16" t="s">
        <v>99</v>
      </c>
      <c r="H581" s="15">
        <v>183</v>
      </c>
      <c r="I581" s="15">
        <v>72</v>
      </c>
      <c r="J581" s="15">
        <v>25</v>
      </c>
      <c r="K581" s="16" t="s">
        <v>53</v>
      </c>
      <c r="L581" s="21">
        <v>80</v>
      </c>
      <c r="M581" s="21">
        <v>35</v>
      </c>
      <c r="N581" s="21">
        <v>90</v>
      </c>
      <c r="O581" s="15">
        <v>80</v>
      </c>
      <c r="P581" s="15">
        <v>80</v>
      </c>
      <c r="Q581" s="15">
        <v>81</v>
      </c>
      <c r="R581" s="15">
        <v>79</v>
      </c>
      <c r="S581" s="15">
        <v>76</v>
      </c>
      <c r="T581" s="15">
        <v>78</v>
      </c>
      <c r="U581" s="15">
        <v>77</v>
      </c>
      <c r="V581" s="15">
        <v>64</v>
      </c>
      <c r="W581" s="15">
        <v>78</v>
      </c>
      <c r="X581" s="15">
        <v>79</v>
      </c>
      <c r="Y581" s="15">
        <v>82</v>
      </c>
      <c r="Z581" s="15">
        <v>83</v>
      </c>
      <c r="AA581" s="15">
        <v>80</v>
      </c>
      <c r="AB581" s="15">
        <v>66</v>
      </c>
      <c r="AC581" s="15">
        <v>68</v>
      </c>
      <c r="AD581" s="15">
        <v>78</v>
      </c>
      <c r="AE581" s="15">
        <v>81</v>
      </c>
      <c r="AF581" s="15">
        <v>49</v>
      </c>
      <c r="AG581" s="15">
        <v>44</v>
      </c>
      <c r="AH581" s="15">
        <v>64</v>
      </c>
      <c r="AI581" s="15">
        <v>40</v>
      </c>
      <c r="AJ581" s="15">
        <v>40</v>
      </c>
      <c r="AK581" s="15">
        <v>40</v>
      </c>
      <c r="AL581" s="15">
        <v>40</v>
      </c>
      <c r="AM581" s="15">
        <v>40</v>
      </c>
      <c r="AN581" s="15">
        <v>2</v>
      </c>
      <c r="AO581" s="15">
        <v>3</v>
      </c>
      <c r="AP581" s="15">
        <v>4</v>
      </c>
      <c r="AQ581" s="15">
        <v>1</v>
      </c>
      <c r="AR581" t="s">
        <v>1793</v>
      </c>
    </row>
    <row r="582" spans="1:44" x14ac:dyDescent="0.25">
      <c r="A582" s="15">
        <v>581</v>
      </c>
      <c r="B582" s="15" t="s">
        <v>1794</v>
      </c>
      <c r="C582" s="23" t="s">
        <v>70</v>
      </c>
      <c r="D582" s="22" t="e">
        <f>VLOOKUP(AR:AR,球员!A:F,6,FALSE)</f>
        <v>#N/A</v>
      </c>
      <c r="E582" s="16" t="s">
        <v>603</v>
      </c>
      <c r="F582" s="16" t="s">
        <v>45</v>
      </c>
      <c r="G582" s="16" t="s">
        <v>99</v>
      </c>
      <c r="H582" s="15">
        <v>188</v>
      </c>
      <c r="I582" s="15">
        <v>85</v>
      </c>
      <c r="J582" s="15">
        <v>31</v>
      </c>
      <c r="K582" s="16" t="s">
        <v>47</v>
      </c>
      <c r="L582" s="21">
        <v>80</v>
      </c>
      <c r="M582" s="21">
        <v>30</v>
      </c>
      <c r="N582" s="21">
        <v>87</v>
      </c>
      <c r="O582" s="15">
        <v>84</v>
      </c>
      <c r="P582" s="15">
        <v>77</v>
      </c>
      <c r="Q582" s="15">
        <v>75</v>
      </c>
      <c r="R582" s="15">
        <v>69</v>
      </c>
      <c r="S582" s="15">
        <v>72</v>
      </c>
      <c r="T582" s="15">
        <v>66</v>
      </c>
      <c r="U582" s="15">
        <v>84</v>
      </c>
      <c r="V582" s="15">
        <v>90</v>
      </c>
      <c r="W582" s="15">
        <v>61</v>
      </c>
      <c r="X582" s="15">
        <v>68</v>
      </c>
      <c r="Y582" s="15">
        <v>72</v>
      </c>
      <c r="Z582" s="15">
        <v>75</v>
      </c>
      <c r="AA582" s="15">
        <v>82</v>
      </c>
      <c r="AB582" s="15">
        <v>88</v>
      </c>
      <c r="AC582" s="15">
        <v>85</v>
      </c>
      <c r="AD582" s="15">
        <v>66</v>
      </c>
      <c r="AE582" s="15">
        <v>79</v>
      </c>
      <c r="AF582" s="15">
        <v>45</v>
      </c>
      <c r="AG582" s="15">
        <v>47</v>
      </c>
      <c r="AH582" s="15">
        <v>61</v>
      </c>
      <c r="AI582" s="15">
        <v>40</v>
      </c>
      <c r="AJ582" s="15">
        <v>40</v>
      </c>
      <c r="AK582" s="15">
        <v>40</v>
      </c>
      <c r="AL582" s="15">
        <v>40</v>
      </c>
      <c r="AM582" s="15">
        <v>40</v>
      </c>
      <c r="AN582" s="15">
        <v>2</v>
      </c>
      <c r="AO582" s="15">
        <v>2</v>
      </c>
      <c r="AP582" s="15">
        <v>5</v>
      </c>
      <c r="AQ582" s="15">
        <v>1</v>
      </c>
      <c r="AR582" t="s">
        <v>1795</v>
      </c>
    </row>
    <row r="583" spans="1:44" x14ac:dyDescent="0.25">
      <c r="A583" s="15">
        <v>582</v>
      </c>
      <c r="B583" s="15" t="s">
        <v>2010</v>
      </c>
      <c r="C583" s="16" t="s">
        <v>2049</v>
      </c>
      <c r="D583" s="22" t="e">
        <f>VLOOKUP(AR:AR,球员!A:F,6,FALSE)</f>
        <v>#N/A</v>
      </c>
      <c r="E583" s="16" t="s">
        <v>354</v>
      </c>
      <c r="F583" s="16" t="s">
        <v>64</v>
      </c>
      <c r="G583" s="16" t="s">
        <v>75</v>
      </c>
      <c r="H583" s="15">
        <v>176</v>
      </c>
      <c r="I583" s="15">
        <v>72</v>
      </c>
      <c r="J583" s="15">
        <v>22</v>
      </c>
      <c r="K583" s="16" t="s">
        <v>47</v>
      </c>
      <c r="L583" s="21">
        <v>80</v>
      </c>
      <c r="M583" s="21">
        <v>42</v>
      </c>
      <c r="N583" s="21">
        <v>90</v>
      </c>
      <c r="O583" s="15">
        <v>75</v>
      </c>
      <c r="P583" s="15">
        <v>82</v>
      </c>
      <c r="Q583" s="15">
        <v>78</v>
      </c>
      <c r="R583" s="15">
        <v>79</v>
      </c>
      <c r="S583" s="15">
        <v>82</v>
      </c>
      <c r="T583" s="15">
        <v>79</v>
      </c>
      <c r="U583" s="15">
        <v>73</v>
      </c>
      <c r="V583" s="15">
        <v>64</v>
      </c>
      <c r="W583" s="15">
        <v>74</v>
      </c>
      <c r="X583" s="15">
        <v>80</v>
      </c>
      <c r="Y583" s="15">
        <v>73</v>
      </c>
      <c r="Z583" s="15">
        <v>72</v>
      </c>
      <c r="AA583" s="15">
        <v>83</v>
      </c>
      <c r="AB583" s="15">
        <v>70</v>
      </c>
      <c r="AC583" s="15">
        <v>70</v>
      </c>
      <c r="AD583" s="15">
        <v>75</v>
      </c>
      <c r="AE583" s="15">
        <v>79</v>
      </c>
      <c r="AF583" s="15">
        <v>70</v>
      </c>
      <c r="AG583" s="15">
        <v>72</v>
      </c>
      <c r="AH583" s="15">
        <v>72</v>
      </c>
      <c r="AI583" s="15">
        <v>40</v>
      </c>
      <c r="AJ583" s="15">
        <v>40</v>
      </c>
      <c r="AK583" s="15">
        <v>40</v>
      </c>
      <c r="AL583" s="15">
        <v>40</v>
      </c>
      <c r="AM583" s="15">
        <v>40</v>
      </c>
      <c r="AN583" s="15">
        <v>3</v>
      </c>
      <c r="AO583" s="15">
        <v>4</v>
      </c>
      <c r="AP583" s="15">
        <v>6</v>
      </c>
      <c r="AQ583" s="15">
        <v>3</v>
      </c>
      <c r="AR583" t="s">
        <v>2131</v>
      </c>
    </row>
    <row r="584" spans="1:44" x14ac:dyDescent="0.25">
      <c r="A584" s="19">
        <v>583</v>
      </c>
      <c r="B584" s="19" t="s">
        <v>766</v>
      </c>
      <c r="C584" s="20" t="s">
        <v>122</v>
      </c>
      <c r="D584" s="22">
        <f>VLOOKUP(AR:AR,球员!A:F,6,FALSE)</f>
        <v>2</v>
      </c>
      <c r="E584" s="16" t="s">
        <v>302</v>
      </c>
      <c r="F584" s="16" t="s">
        <v>225</v>
      </c>
      <c r="G584" s="16" t="s">
        <v>165</v>
      </c>
      <c r="H584" s="15">
        <v>189</v>
      </c>
      <c r="I584" s="15">
        <v>80</v>
      </c>
      <c r="J584" s="15">
        <v>30</v>
      </c>
      <c r="K584" s="16" t="s">
        <v>47</v>
      </c>
      <c r="L584" s="21">
        <v>80</v>
      </c>
      <c r="M584" s="21">
        <v>30</v>
      </c>
      <c r="N584" s="21">
        <v>88</v>
      </c>
      <c r="O584" s="15">
        <v>65</v>
      </c>
      <c r="P584" s="15">
        <v>77</v>
      </c>
      <c r="Q584" s="15">
        <v>75</v>
      </c>
      <c r="R584" s="15">
        <v>75</v>
      </c>
      <c r="S584" s="15">
        <v>77</v>
      </c>
      <c r="T584" s="15">
        <v>76</v>
      </c>
      <c r="U584" s="15">
        <v>62</v>
      </c>
      <c r="V584" s="15">
        <v>77</v>
      </c>
      <c r="W584" s="15">
        <v>75</v>
      </c>
      <c r="X584" s="15">
        <v>60</v>
      </c>
      <c r="Y584" s="15">
        <v>71</v>
      </c>
      <c r="Z584" s="15">
        <v>71</v>
      </c>
      <c r="AA584" s="15">
        <v>80</v>
      </c>
      <c r="AB584" s="15">
        <v>77</v>
      </c>
      <c r="AC584" s="15">
        <v>85</v>
      </c>
      <c r="AD584" s="15">
        <v>66</v>
      </c>
      <c r="AE584" s="15">
        <v>85</v>
      </c>
      <c r="AF584" s="15">
        <v>84</v>
      </c>
      <c r="AG584" s="15">
        <v>85</v>
      </c>
      <c r="AH584" s="15">
        <v>86</v>
      </c>
      <c r="AI584" s="15">
        <v>40</v>
      </c>
      <c r="AJ584" s="15">
        <v>40</v>
      </c>
      <c r="AK584" s="15">
        <v>40</v>
      </c>
      <c r="AL584" s="15">
        <v>40</v>
      </c>
      <c r="AM584" s="15">
        <v>40</v>
      </c>
      <c r="AN584" s="15">
        <v>2</v>
      </c>
      <c r="AO584" s="15">
        <v>2</v>
      </c>
      <c r="AP584" s="15">
        <v>6</v>
      </c>
      <c r="AQ584" s="15">
        <v>3</v>
      </c>
      <c r="AR584" t="s">
        <v>1796</v>
      </c>
    </row>
    <row r="585" spans="1:44" x14ac:dyDescent="0.25">
      <c r="A585" s="19">
        <v>584</v>
      </c>
      <c r="B585" s="19" t="s">
        <v>575</v>
      </c>
      <c r="C585" s="20" t="s">
        <v>70</v>
      </c>
      <c r="D585" s="22">
        <f>VLOOKUP(AR:AR,球员!A:F,6,FALSE)</f>
        <v>2</v>
      </c>
      <c r="E585" s="16" t="s">
        <v>323</v>
      </c>
      <c r="F585" s="16" t="s">
        <v>324</v>
      </c>
      <c r="G585" s="16" t="s">
        <v>491</v>
      </c>
      <c r="H585" s="15">
        <v>187</v>
      </c>
      <c r="I585" s="15">
        <v>80</v>
      </c>
      <c r="J585" s="15">
        <v>29</v>
      </c>
      <c r="K585" s="16" t="s">
        <v>47</v>
      </c>
      <c r="L585" s="21">
        <v>80</v>
      </c>
      <c r="M585" s="21">
        <v>31</v>
      </c>
      <c r="N585" s="21">
        <v>88</v>
      </c>
      <c r="O585" s="15">
        <v>83</v>
      </c>
      <c r="P585" s="15">
        <v>80</v>
      </c>
      <c r="Q585" s="15">
        <v>80</v>
      </c>
      <c r="R585" s="15">
        <v>74</v>
      </c>
      <c r="S585" s="15">
        <v>77</v>
      </c>
      <c r="T585" s="15">
        <v>69</v>
      </c>
      <c r="U585" s="15">
        <v>81</v>
      </c>
      <c r="V585" s="15">
        <v>76</v>
      </c>
      <c r="W585" s="15">
        <v>78</v>
      </c>
      <c r="X585" s="15">
        <v>70</v>
      </c>
      <c r="Y585" s="15">
        <v>80</v>
      </c>
      <c r="Z585" s="15">
        <v>77</v>
      </c>
      <c r="AA585" s="15">
        <v>82</v>
      </c>
      <c r="AB585" s="15">
        <v>75</v>
      </c>
      <c r="AC585" s="15">
        <v>80</v>
      </c>
      <c r="AD585" s="15">
        <v>75</v>
      </c>
      <c r="AE585" s="15">
        <v>79</v>
      </c>
      <c r="AF585" s="15">
        <v>40</v>
      </c>
      <c r="AG585" s="15">
        <v>42</v>
      </c>
      <c r="AH585" s="15">
        <v>50</v>
      </c>
      <c r="AI585" s="15">
        <v>40</v>
      </c>
      <c r="AJ585" s="15">
        <v>40</v>
      </c>
      <c r="AK585" s="15">
        <v>40</v>
      </c>
      <c r="AL585" s="15">
        <v>40</v>
      </c>
      <c r="AM585" s="15">
        <v>40</v>
      </c>
      <c r="AN585" s="15">
        <v>4</v>
      </c>
      <c r="AO585" s="15">
        <v>4</v>
      </c>
      <c r="AP585" s="15">
        <v>6</v>
      </c>
      <c r="AQ585" s="15">
        <v>3</v>
      </c>
      <c r="AR585" t="s">
        <v>1797</v>
      </c>
    </row>
    <row r="586" spans="1:44" x14ac:dyDescent="0.25">
      <c r="A586" s="15">
        <v>585</v>
      </c>
      <c r="B586" s="15" t="s">
        <v>767</v>
      </c>
      <c r="C586" s="16" t="s">
        <v>70</v>
      </c>
      <c r="D586" s="22" t="e">
        <f>VLOOKUP(AR:AR,球员!A:F,6,FALSE)</f>
        <v>#N/A</v>
      </c>
      <c r="E586" s="16" t="s">
        <v>565</v>
      </c>
      <c r="F586" s="16" t="s">
        <v>64</v>
      </c>
      <c r="G586" s="16" t="s">
        <v>233</v>
      </c>
      <c r="H586" s="15">
        <v>180</v>
      </c>
      <c r="I586" s="15">
        <v>74</v>
      </c>
      <c r="J586" s="15">
        <v>27</v>
      </c>
      <c r="K586" s="16" t="s">
        <v>47</v>
      </c>
      <c r="L586" s="21">
        <v>80</v>
      </c>
      <c r="M586" s="21">
        <v>32</v>
      </c>
      <c r="N586" s="21">
        <v>88</v>
      </c>
      <c r="O586" s="15">
        <v>74</v>
      </c>
      <c r="P586" s="15">
        <v>79</v>
      </c>
      <c r="Q586" s="15">
        <v>77</v>
      </c>
      <c r="R586" s="15">
        <v>82</v>
      </c>
      <c r="S586" s="15">
        <v>68</v>
      </c>
      <c r="T586" s="15">
        <v>66</v>
      </c>
      <c r="U586" s="15">
        <v>82</v>
      </c>
      <c r="V586" s="15">
        <v>65</v>
      </c>
      <c r="W586" s="15">
        <v>72</v>
      </c>
      <c r="X586" s="15">
        <v>66</v>
      </c>
      <c r="Y586" s="15">
        <v>91</v>
      </c>
      <c r="Z586" s="15">
        <v>89</v>
      </c>
      <c r="AA586" s="15">
        <v>82</v>
      </c>
      <c r="AB586" s="15">
        <v>80</v>
      </c>
      <c r="AC586" s="15">
        <v>86</v>
      </c>
      <c r="AD586" s="15">
        <v>73</v>
      </c>
      <c r="AE586" s="15">
        <v>72</v>
      </c>
      <c r="AF586" s="15">
        <v>53</v>
      </c>
      <c r="AG586" s="15">
        <v>52</v>
      </c>
      <c r="AH586" s="15">
        <v>65</v>
      </c>
      <c r="AI586" s="15">
        <v>40</v>
      </c>
      <c r="AJ586" s="15">
        <v>40</v>
      </c>
      <c r="AK586" s="15">
        <v>40</v>
      </c>
      <c r="AL586" s="15">
        <v>40</v>
      </c>
      <c r="AM586" s="15">
        <v>40</v>
      </c>
      <c r="AN586" s="15">
        <v>2</v>
      </c>
      <c r="AO586" s="15">
        <v>3</v>
      </c>
      <c r="AP586" s="15">
        <v>6</v>
      </c>
      <c r="AQ586" s="15">
        <v>1</v>
      </c>
      <c r="AR586" t="s">
        <v>1798</v>
      </c>
    </row>
    <row r="587" spans="1:44" x14ac:dyDescent="0.25">
      <c r="A587" s="19">
        <v>586</v>
      </c>
      <c r="B587" s="19" t="s">
        <v>583</v>
      </c>
      <c r="C587" s="20" t="s">
        <v>122</v>
      </c>
      <c r="D587" s="22">
        <f>VLOOKUP(AR:AR,球员!A:F,6,FALSE)</f>
        <v>2</v>
      </c>
      <c r="E587" s="16" t="s">
        <v>267</v>
      </c>
      <c r="F587" s="16" t="s">
        <v>64</v>
      </c>
      <c r="G587" s="16" t="s">
        <v>205</v>
      </c>
      <c r="H587" s="15">
        <v>186</v>
      </c>
      <c r="I587" s="15">
        <v>80</v>
      </c>
      <c r="J587" s="15">
        <v>28</v>
      </c>
      <c r="K587" s="16" t="s">
        <v>47</v>
      </c>
      <c r="L587" s="21">
        <v>80</v>
      </c>
      <c r="M587" s="21">
        <v>31</v>
      </c>
      <c r="N587" s="21">
        <v>88</v>
      </c>
      <c r="O587" s="15">
        <v>66</v>
      </c>
      <c r="P587" s="15">
        <v>77</v>
      </c>
      <c r="Q587" s="15">
        <v>66</v>
      </c>
      <c r="R587" s="15">
        <v>68</v>
      </c>
      <c r="S587" s="15">
        <v>82</v>
      </c>
      <c r="T587" s="15">
        <v>78</v>
      </c>
      <c r="U587" s="15">
        <v>66</v>
      </c>
      <c r="V587" s="15">
        <v>76</v>
      </c>
      <c r="W587" s="15">
        <v>82</v>
      </c>
      <c r="X587" s="15">
        <v>74</v>
      </c>
      <c r="Y587" s="15">
        <v>69</v>
      </c>
      <c r="Z587" s="15">
        <v>63</v>
      </c>
      <c r="AA587" s="15">
        <v>82</v>
      </c>
      <c r="AB587" s="15">
        <v>66</v>
      </c>
      <c r="AC587" s="15">
        <v>81</v>
      </c>
      <c r="AD587" s="15">
        <v>68</v>
      </c>
      <c r="AE587" s="15">
        <v>84</v>
      </c>
      <c r="AF587" s="15">
        <v>80</v>
      </c>
      <c r="AG587" s="15">
        <v>79</v>
      </c>
      <c r="AH587" s="15">
        <v>85</v>
      </c>
      <c r="AI587" s="15">
        <v>40</v>
      </c>
      <c r="AJ587" s="15">
        <v>40</v>
      </c>
      <c r="AK587" s="15">
        <v>40</v>
      </c>
      <c r="AL587" s="15">
        <v>40</v>
      </c>
      <c r="AM587" s="15">
        <v>40</v>
      </c>
      <c r="AN587" s="15">
        <v>2</v>
      </c>
      <c r="AO587" s="15">
        <v>2</v>
      </c>
      <c r="AP587" s="15">
        <v>7</v>
      </c>
      <c r="AQ587" s="15">
        <v>3</v>
      </c>
      <c r="AR587" t="s">
        <v>1799</v>
      </c>
    </row>
    <row r="588" spans="1:44" x14ac:dyDescent="0.25">
      <c r="A588" s="19">
        <v>587</v>
      </c>
      <c r="B588" s="19" t="s">
        <v>2163</v>
      </c>
      <c r="C588" s="20" t="s">
        <v>89</v>
      </c>
      <c r="D588" s="22">
        <f>VLOOKUP(AR:AR,球员!A:F,6,FALSE)</f>
        <v>2</v>
      </c>
      <c r="E588" s="16" t="s">
        <v>138</v>
      </c>
      <c r="F588" s="16" t="s">
        <v>45</v>
      </c>
      <c r="G588" s="16" t="s">
        <v>205</v>
      </c>
      <c r="H588" s="15">
        <v>193</v>
      </c>
      <c r="I588" s="15">
        <v>82</v>
      </c>
      <c r="J588" s="15">
        <v>28</v>
      </c>
      <c r="K588" s="16" t="s">
        <v>47</v>
      </c>
      <c r="L588" s="21">
        <v>80</v>
      </c>
      <c r="M588" s="21">
        <v>31</v>
      </c>
      <c r="N588" s="21">
        <v>88</v>
      </c>
      <c r="O588" s="15">
        <v>60</v>
      </c>
      <c r="P588" s="15">
        <v>67</v>
      </c>
      <c r="Q588" s="15">
        <v>63</v>
      </c>
      <c r="R588" s="15">
        <v>69</v>
      </c>
      <c r="S588" s="15">
        <v>72</v>
      </c>
      <c r="T588" s="15">
        <v>66</v>
      </c>
      <c r="U588" s="15">
        <v>61</v>
      </c>
      <c r="V588" s="15">
        <v>88</v>
      </c>
      <c r="W588" s="15">
        <v>59</v>
      </c>
      <c r="X588" s="15">
        <v>58</v>
      </c>
      <c r="Y588" s="15">
        <v>73</v>
      </c>
      <c r="Z588" s="15">
        <v>68</v>
      </c>
      <c r="AA588" s="15">
        <v>72</v>
      </c>
      <c r="AB588" s="15">
        <v>74</v>
      </c>
      <c r="AC588" s="15">
        <v>89</v>
      </c>
      <c r="AD588" s="15">
        <v>69</v>
      </c>
      <c r="AE588" s="15">
        <v>78</v>
      </c>
      <c r="AF588" s="15">
        <v>85</v>
      </c>
      <c r="AG588" s="15">
        <v>84</v>
      </c>
      <c r="AH588" s="15">
        <v>86</v>
      </c>
      <c r="AI588" s="15">
        <v>40</v>
      </c>
      <c r="AJ588" s="15">
        <v>40</v>
      </c>
      <c r="AK588" s="15">
        <v>40</v>
      </c>
      <c r="AL588" s="15">
        <v>40</v>
      </c>
      <c r="AM588" s="15">
        <v>40</v>
      </c>
      <c r="AN588" s="15">
        <v>2</v>
      </c>
      <c r="AO588" s="15">
        <v>2</v>
      </c>
      <c r="AP588" s="15">
        <v>5</v>
      </c>
      <c r="AQ588" s="15">
        <v>2</v>
      </c>
      <c r="AR588" t="s">
        <v>2164</v>
      </c>
    </row>
    <row r="589" spans="1:44" x14ac:dyDescent="0.25">
      <c r="A589" s="19">
        <v>588</v>
      </c>
      <c r="B589" s="19" t="s">
        <v>684</v>
      </c>
      <c r="C589" s="20" t="s">
        <v>122</v>
      </c>
      <c r="D589" s="22">
        <f>VLOOKUP(AR:AR,球员!A:F,6,FALSE)</f>
        <v>2</v>
      </c>
      <c r="E589" s="16" t="s">
        <v>374</v>
      </c>
      <c r="F589" s="16" t="s">
        <v>278</v>
      </c>
      <c r="G589" s="16" t="s">
        <v>135</v>
      </c>
      <c r="H589" s="15">
        <v>182</v>
      </c>
      <c r="I589" s="15">
        <v>70</v>
      </c>
      <c r="J589" s="15">
        <v>24</v>
      </c>
      <c r="K589" s="16" t="s">
        <v>53</v>
      </c>
      <c r="L589" s="21">
        <v>80</v>
      </c>
      <c r="M589" s="21">
        <v>37</v>
      </c>
      <c r="N589" s="21">
        <v>89</v>
      </c>
      <c r="O589" s="15">
        <v>70</v>
      </c>
      <c r="P589" s="15">
        <v>77</v>
      </c>
      <c r="Q589" s="15">
        <v>72</v>
      </c>
      <c r="R589" s="15">
        <v>73</v>
      </c>
      <c r="S589" s="15">
        <v>78</v>
      </c>
      <c r="T589" s="15">
        <v>83</v>
      </c>
      <c r="U589" s="15">
        <v>62</v>
      </c>
      <c r="V589" s="15">
        <v>76</v>
      </c>
      <c r="W589" s="15">
        <v>68</v>
      </c>
      <c r="X589" s="15">
        <v>73</v>
      </c>
      <c r="Y589" s="15">
        <v>77</v>
      </c>
      <c r="Z589" s="15">
        <v>73</v>
      </c>
      <c r="AA589" s="15">
        <v>72</v>
      </c>
      <c r="AB589" s="15">
        <v>74</v>
      </c>
      <c r="AC589" s="15">
        <v>76</v>
      </c>
      <c r="AD589" s="15">
        <v>75</v>
      </c>
      <c r="AE589" s="15">
        <v>76</v>
      </c>
      <c r="AF589" s="15">
        <v>75</v>
      </c>
      <c r="AG589" s="15">
        <v>73</v>
      </c>
      <c r="AH589" s="15">
        <v>82</v>
      </c>
      <c r="AI589" s="15">
        <v>40</v>
      </c>
      <c r="AJ589" s="15">
        <v>40</v>
      </c>
      <c r="AK589" s="15">
        <v>40</v>
      </c>
      <c r="AL589" s="15">
        <v>40</v>
      </c>
      <c r="AM589" s="15">
        <v>40</v>
      </c>
      <c r="AN589" s="15">
        <v>2</v>
      </c>
      <c r="AO589" s="15">
        <v>2</v>
      </c>
      <c r="AP589" s="15">
        <v>5</v>
      </c>
      <c r="AQ589" s="15">
        <v>2</v>
      </c>
      <c r="AR589" t="s">
        <v>1800</v>
      </c>
    </row>
    <row r="590" spans="1:44" x14ac:dyDescent="0.25">
      <c r="A590" s="36">
        <v>589</v>
      </c>
      <c r="B590" s="36" t="s">
        <v>460</v>
      </c>
      <c r="C590" s="37" t="s">
        <v>2049</v>
      </c>
      <c r="D590" s="22">
        <f>VLOOKUP(AR:AR,球员!A:F,6,FALSE)</f>
        <v>2</v>
      </c>
      <c r="E590" s="7" t="s">
        <v>390</v>
      </c>
      <c r="F590" s="7" t="s">
        <v>378</v>
      </c>
      <c r="G590" s="7" t="s">
        <v>283</v>
      </c>
      <c r="H590" s="6">
        <v>168</v>
      </c>
      <c r="I590" s="6">
        <v>65</v>
      </c>
      <c r="J590" s="6">
        <v>28</v>
      </c>
      <c r="K590" s="7" t="s">
        <v>47</v>
      </c>
      <c r="L590" s="9">
        <v>80</v>
      </c>
      <c r="M590" s="9">
        <v>31</v>
      </c>
      <c r="N590" s="9">
        <v>87</v>
      </c>
      <c r="O590" s="6">
        <v>73</v>
      </c>
      <c r="P590" s="6">
        <v>82</v>
      </c>
      <c r="Q590" s="6">
        <v>75</v>
      </c>
      <c r="R590" s="6">
        <v>79</v>
      </c>
      <c r="S590" s="6">
        <v>84</v>
      </c>
      <c r="T590" s="6">
        <v>82</v>
      </c>
      <c r="U590" s="6">
        <v>68</v>
      </c>
      <c r="V590" s="6">
        <v>60</v>
      </c>
      <c r="W590" s="6">
        <v>78</v>
      </c>
      <c r="X590" s="6">
        <v>79</v>
      </c>
      <c r="Y590" s="6">
        <v>74</v>
      </c>
      <c r="Z590" s="6">
        <v>77</v>
      </c>
      <c r="AA590" s="6">
        <v>77</v>
      </c>
      <c r="AB590" s="6">
        <v>74</v>
      </c>
      <c r="AC590" s="6">
        <v>69</v>
      </c>
      <c r="AD590" s="6">
        <v>80</v>
      </c>
      <c r="AE590" s="6">
        <v>76</v>
      </c>
      <c r="AF590" s="6">
        <v>69</v>
      </c>
      <c r="AG590" s="6">
        <v>70</v>
      </c>
      <c r="AH590" s="6">
        <v>70</v>
      </c>
      <c r="AI590" s="6">
        <v>40</v>
      </c>
      <c r="AJ590" s="6">
        <v>40</v>
      </c>
      <c r="AK590" s="6">
        <v>40</v>
      </c>
      <c r="AL590" s="6">
        <v>40</v>
      </c>
      <c r="AM590" s="6">
        <v>40</v>
      </c>
      <c r="AN590" s="6">
        <v>2</v>
      </c>
      <c r="AO590" s="6">
        <v>3</v>
      </c>
      <c r="AP590" s="6">
        <v>5</v>
      </c>
      <c r="AQ590" s="6">
        <v>3</v>
      </c>
      <c r="AR590" t="s">
        <v>2132</v>
      </c>
    </row>
    <row r="591" spans="1:44" x14ac:dyDescent="0.25">
      <c r="A591" s="36">
        <v>590</v>
      </c>
      <c r="B591" s="36" t="s">
        <v>685</v>
      </c>
      <c r="C591" s="37" t="s">
        <v>85</v>
      </c>
      <c r="D591" s="22">
        <f>VLOOKUP(AR:AR,球员!A:F,6,FALSE)</f>
        <v>2</v>
      </c>
      <c r="E591" s="7" t="s">
        <v>184</v>
      </c>
      <c r="F591" s="7" t="s">
        <v>56</v>
      </c>
      <c r="G591" s="7" t="s">
        <v>686</v>
      </c>
      <c r="H591" s="6">
        <v>181</v>
      </c>
      <c r="I591" s="6">
        <v>73</v>
      </c>
      <c r="J591" s="6">
        <v>24</v>
      </c>
      <c r="K591" s="7" t="s">
        <v>53</v>
      </c>
      <c r="L591" s="9">
        <v>80</v>
      </c>
      <c r="M591" s="9">
        <v>37</v>
      </c>
      <c r="N591" s="9">
        <v>88</v>
      </c>
      <c r="O591" s="6">
        <v>82</v>
      </c>
      <c r="P591" s="6">
        <v>74</v>
      </c>
      <c r="Q591" s="6">
        <v>81</v>
      </c>
      <c r="R591" s="6">
        <v>75</v>
      </c>
      <c r="S591" s="6">
        <v>77</v>
      </c>
      <c r="T591" s="6">
        <v>72</v>
      </c>
      <c r="U591" s="6">
        <v>80</v>
      </c>
      <c r="V591" s="6">
        <v>73</v>
      </c>
      <c r="W591" s="6">
        <v>74</v>
      </c>
      <c r="X591" s="6">
        <v>82</v>
      </c>
      <c r="Y591" s="6">
        <v>84</v>
      </c>
      <c r="Z591" s="6">
        <v>82</v>
      </c>
      <c r="AA591" s="6">
        <v>79</v>
      </c>
      <c r="AB591" s="6">
        <v>74</v>
      </c>
      <c r="AC591" s="6">
        <v>72</v>
      </c>
      <c r="AD591" s="6">
        <v>79</v>
      </c>
      <c r="AE591" s="6">
        <v>75</v>
      </c>
      <c r="AF591" s="6">
        <v>52</v>
      </c>
      <c r="AG591" s="6">
        <v>50</v>
      </c>
      <c r="AH591" s="6">
        <v>58</v>
      </c>
      <c r="AI591" s="6">
        <v>40</v>
      </c>
      <c r="AJ591" s="6">
        <v>40</v>
      </c>
      <c r="AK591" s="6">
        <v>40</v>
      </c>
      <c r="AL591" s="6">
        <v>40</v>
      </c>
      <c r="AM591" s="6">
        <v>40</v>
      </c>
      <c r="AN591" s="6">
        <v>1</v>
      </c>
      <c r="AO591" s="6">
        <v>1</v>
      </c>
      <c r="AP591" s="6">
        <v>3</v>
      </c>
      <c r="AQ591" s="6">
        <v>2</v>
      </c>
      <c r="AR591" t="s">
        <v>1801</v>
      </c>
    </row>
    <row r="592" spans="1:44" x14ac:dyDescent="0.25">
      <c r="A592" s="6">
        <v>591</v>
      </c>
      <c r="B592" s="6" t="s">
        <v>753</v>
      </c>
      <c r="C592" s="7" t="s">
        <v>2049</v>
      </c>
      <c r="D592" s="22" t="e">
        <f>VLOOKUP(AR:AR,球员!A:F,6,FALSE)</f>
        <v>#N/A</v>
      </c>
      <c r="E592" s="7" t="s">
        <v>272</v>
      </c>
      <c r="F592" s="7" t="s">
        <v>273</v>
      </c>
      <c r="G592" s="7" t="s">
        <v>186</v>
      </c>
      <c r="H592" s="6">
        <v>187</v>
      </c>
      <c r="I592" s="6">
        <v>78</v>
      </c>
      <c r="J592" s="6">
        <v>25</v>
      </c>
      <c r="K592" s="7" t="s">
        <v>53</v>
      </c>
      <c r="L592" s="9">
        <v>80</v>
      </c>
      <c r="M592" s="9">
        <v>35</v>
      </c>
      <c r="N592" s="9">
        <v>89</v>
      </c>
      <c r="O592" s="6">
        <v>72</v>
      </c>
      <c r="P592" s="6">
        <v>80</v>
      </c>
      <c r="Q592" s="6">
        <v>81</v>
      </c>
      <c r="R592" s="6">
        <v>81</v>
      </c>
      <c r="S592" s="6">
        <v>82</v>
      </c>
      <c r="T592" s="6">
        <v>81</v>
      </c>
      <c r="U592" s="6">
        <v>72</v>
      </c>
      <c r="V592" s="6">
        <v>65</v>
      </c>
      <c r="W592" s="6">
        <v>80</v>
      </c>
      <c r="X592" s="6">
        <v>79</v>
      </c>
      <c r="Y592" s="6">
        <v>73</v>
      </c>
      <c r="Z592" s="6">
        <v>75</v>
      </c>
      <c r="AA592" s="6">
        <v>84</v>
      </c>
      <c r="AB592" s="6">
        <v>72</v>
      </c>
      <c r="AC592" s="6">
        <v>76</v>
      </c>
      <c r="AD592" s="6">
        <v>73</v>
      </c>
      <c r="AE592" s="6">
        <v>79</v>
      </c>
      <c r="AF592" s="6">
        <v>69</v>
      </c>
      <c r="AG592" s="6">
        <v>73</v>
      </c>
      <c r="AH592" s="6">
        <v>67</v>
      </c>
      <c r="AI592" s="6">
        <v>40</v>
      </c>
      <c r="AJ592" s="6">
        <v>40</v>
      </c>
      <c r="AK592" s="6">
        <v>40</v>
      </c>
      <c r="AL592" s="6">
        <v>40</v>
      </c>
      <c r="AM592" s="6">
        <v>40</v>
      </c>
      <c r="AN592" s="6">
        <v>2</v>
      </c>
      <c r="AO592" s="6">
        <v>2</v>
      </c>
      <c r="AP592" s="6">
        <v>5</v>
      </c>
      <c r="AQ592" s="6">
        <v>2</v>
      </c>
      <c r="AR592" t="s">
        <v>2133</v>
      </c>
    </row>
    <row r="593" spans="1:44" x14ac:dyDescent="0.25">
      <c r="A593" s="36">
        <v>592</v>
      </c>
      <c r="B593" s="36" t="s">
        <v>590</v>
      </c>
      <c r="C593" s="37" t="s">
        <v>89</v>
      </c>
      <c r="D593" s="22">
        <f>VLOOKUP(AR:AR,球员!A:F,6,FALSE)</f>
        <v>2</v>
      </c>
      <c r="E593" s="7" t="s">
        <v>181</v>
      </c>
      <c r="F593" s="7" t="s">
        <v>64</v>
      </c>
      <c r="G593" s="7" t="s">
        <v>131</v>
      </c>
      <c r="H593" s="6">
        <v>195</v>
      </c>
      <c r="I593" s="6">
        <v>94</v>
      </c>
      <c r="J593" s="6">
        <v>25</v>
      </c>
      <c r="K593" s="7" t="s">
        <v>47</v>
      </c>
      <c r="L593" s="9">
        <v>80</v>
      </c>
      <c r="M593" s="9">
        <v>35</v>
      </c>
      <c r="N593" s="9">
        <v>90</v>
      </c>
      <c r="O593" s="6">
        <v>60</v>
      </c>
      <c r="P593" s="6">
        <v>70</v>
      </c>
      <c r="Q593" s="6">
        <v>63</v>
      </c>
      <c r="R593" s="6">
        <v>71</v>
      </c>
      <c r="S593" s="6">
        <v>72</v>
      </c>
      <c r="T593" s="6">
        <v>70</v>
      </c>
      <c r="U593" s="6">
        <v>59</v>
      </c>
      <c r="V593" s="6">
        <v>90</v>
      </c>
      <c r="W593" s="6">
        <v>56</v>
      </c>
      <c r="X593" s="6">
        <v>51</v>
      </c>
      <c r="Y593" s="6">
        <v>76</v>
      </c>
      <c r="Z593" s="6">
        <v>70</v>
      </c>
      <c r="AA593" s="6">
        <v>75</v>
      </c>
      <c r="AB593" s="6">
        <v>90</v>
      </c>
      <c r="AC593" s="6">
        <v>91</v>
      </c>
      <c r="AD593" s="6">
        <v>62</v>
      </c>
      <c r="AE593" s="6">
        <v>77</v>
      </c>
      <c r="AF593" s="6">
        <v>76</v>
      </c>
      <c r="AG593" s="6">
        <v>81</v>
      </c>
      <c r="AH593" s="6">
        <v>87</v>
      </c>
      <c r="AI593" s="6">
        <v>40</v>
      </c>
      <c r="AJ593" s="6">
        <v>40</v>
      </c>
      <c r="AK593" s="6">
        <v>40</v>
      </c>
      <c r="AL593" s="6">
        <v>40</v>
      </c>
      <c r="AM593" s="6">
        <v>40</v>
      </c>
      <c r="AN593" s="6">
        <v>2</v>
      </c>
      <c r="AO593" s="6">
        <v>2</v>
      </c>
      <c r="AP593" s="6">
        <v>5</v>
      </c>
      <c r="AQ593" s="6">
        <v>2</v>
      </c>
      <c r="AR593" t="s">
        <v>1802</v>
      </c>
    </row>
    <row r="594" spans="1:44" x14ac:dyDescent="0.25">
      <c r="A594" s="36">
        <v>593</v>
      </c>
      <c r="B594" s="36" t="s">
        <v>592</v>
      </c>
      <c r="C594" s="37" t="s">
        <v>2049</v>
      </c>
      <c r="D594" s="22">
        <f>VLOOKUP(AR:AR,球员!A:F,6,FALSE)</f>
        <v>2</v>
      </c>
      <c r="E594" s="7" t="s">
        <v>593</v>
      </c>
      <c r="F594" s="7" t="s">
        <v>324</v>
      </c>
      <c r="G594" s="7" t="s">
        <v>491</v>
      </c>
      <c r="H594" s="6">
        <v>184</v>
      </c>
      <c r="I594" s="6">
        <v>75</v>
      </c>
      <c r="J594" s="6">
        <v>30</v>
      </c>
      <c r="K594" s="7" t="s">
        <v>47</v>
      </c>
      <c r="L594" s="9">
        <v>80</v>
      </c>
      <c r="M594" s="9">
        <v>30</v>
      </c>
      <c r="N594" s="9">
        <v>88</v>
      </c>
      <c r="O594" s="6">
        <v>68</v>
      </c>
      <c r="P594" s="6">
        <v>78</v>
      </c>
      <c r="Q594" s="6">
        <v>75</v>
      </c>
      <c r="R594" s="6">
        <v>72</v>
      </c>
      <c r="S594" s="6">
        <v>84</v>
      </c>
      <c r="T594" s="6">
        <v>81</v>
      </c>
      <c r="U594" s="6">
        <v>63</v>
      </c>
      <c r="V594" s="6">
        <v>81</v>
      </c>
      <c r="W594" s="6">
        <v>61</v>
      </c>
      <c r="X594" s="6">
        <v>75</v>
      </c>
      <c r="Y594" s="6">
        <v>77</v>
      </c>
      <c r="Z594" s="6">
        <v>75</v>
      </c>
      <c r="AA594" s="6">
        <v>79</v>
      </c>
      <c r="AB594" s="6">
        <v>77</v>
      </c>
      <c r="AC594" s="6">
        <v>81</v>
      </c>
      <c r="AD594" s="6">
        <v>70</v>
      </c>
      <c r="AE594" s="6">
        <v>84</v>
      </c>
      <c r="AF594" s="6">
        <v>82</v>
      </c>
      <c r="AG594" s="6">
        <v>76</v>
      </c>
      <c r="AH594" s="6">
        <v>75</v>
      </c>
      <c r="AI594" s="6">
        <v>40</v>
      </c>
      <c r="AJ594" s="6">
        <v>40</v>
      </c>
      <c r="AK594" s="6">
        <v>40</v>
      </c>
      <c r="AL594" s="6">
        <v>40</v>
      </c>
      <c r="AM594" s="6">
        <v>40</v>
      </c>
      <c r="AN594" s="6">
        <v>3</v>
      </c>
      <c r="AO594" s="6">
        <v>3</v>
      </c>
      <c r="AP594" s="6">
        <v>5</v>
      </c>
      <c r="AQ594" s="6">
        <v>2</v>
      </c>
      <c r="AR594" t="s">
        <v>2134</v>
      </c>
    </row>
    <row r="595" spans="1:44" x14ac:dyDescent="0.25">
      <c r="A595" s="36">
        <v>594</v>
      </c>
      <c r="B595" s="36" t="s">
        <v>595</v>
      </c>
      <c r="C595" s="37" t="s">
        <v>85</v>
      </c>
      <c r="D595" s="22">
        <f>VLOOKUP(AR:AR,球员!A:F,6,FALSE)</f>
        <v>2</v>
      </c>
      <c r="E595" s="7" t="s">
        <v>465</v>
      </c>
      <c r="F595" s="7" t="s">
        <v>45</v>
      </c>
      <c r="G595" s="7" t="s">
        <v>65</v>
      </c>
      <c r="H595" s="6">
        <v>174</v>
      </c>
      <c r="I595" s="6">
        <v>69</v>
      </c>
      <c r="J595" s="6">
        <v>29</v>
      </c>
      <c r="K595" s="7" t="s">
        <v>53</v>
      </c>
      <c r="L595" s="9">
        <v>80</v>
      </c>
      <c r="M595" s="9">
        <v>31</v>
      </c>
      <c r="N595" s="9">
        <v>88</v>
      </c>
      <c r="O595" s="6">
        <v>80</v>
      </c>
      <c r="P595" s="6">
        <v>82</v>
      </c>
      <c r="Q595" s="6">
        <v>82</v>
      </c>
      <c r="R595" s="6">
        <v>78</v>
      </c>
      <c r="S595" s="6">
        <v>79</v>
      </c>
      <c r="T595" s="6">
        <v>76</v>
      </c>
      <c r="U595" s="6">
        <v>77</v>
      </c>
      <c r="V595" s="6">
        <v>62</v>
      </c>
      <c r="W595" s="6">
        <v>75</v>
      </c>
      <c r="X595" s="6">
        <v>78</v>
      </c>
      <c r="Y595" s="6">
        <v>80</v>
      </c>
      <c r="Z595" s="6">
        <v>82</v>
      </c>
      <c r="AA595" s="6">
        <v>78</v>
      </c>
      <c r="AB595" s="6">
        <v>64</v>
      </c>
      <c r="AC595" s="6">
        <v>69</v>
      </c>
      <c r="AD595" s="6">
        <v>80</v>
      </c>
      <c r="AE595" s="6">
        <v>78</v>
      </c>
      <c r="AF595" s="6">
        <v>52</v>
      </c>
      <c r="AG595" s="6">
        <v>53</v>
      </c>
      <c r="AH595" s="6">
        <v>64</v>
      </c>
      <c r="AI595" s="6">
        <v>40</v>
      </c>
      <c r="AJ595" s="6">
        <v>40</v>
      </c>
      <c r="AK595" s="6">
        <v>40</v>
      </c>
      <c r="AL595" s="6">
        <v>40</v>
      </c>
      <c r="AM595" s="6">
        <v>40</v>
      </c>
      <c r="AN595" s="6">
        <v>3</v>
      </c>
      <c r="AO595" s="6">
        <v>2</v>
      </c>
      <c r="AP595" s="6">
        <v>6</v>
      </c>
      <c r="AQ595" s="6">
        <v>2</v>
      </c>
      <c r="AR595" t="s">
        <v>1803</v>
      </c>
    </row>
    <row r="596" spans="1:44" x14ac:dyDescent="0.25">
      <c r="A596" s="36">
        <v>595</v>
      </c>
      <c r="B596" s="36" t="s">
        <v>688</v>
      </c>
      <c r="C596" s="37" t="s">
        <v>103</v>
      </c>
      <c r="D596" s="22">
        <f>VLOOKUP(AR:AR,球员!A:F,6,FALSE)</f>
        <v>2</v>
      </c>
      <c r="E596" s="7" t="s">
        <v>506</v>
      </c>
      <c r="F596" s="7" t="s">
        <v>51</v>
      </c>
      <c r="G596" s="7" t="s">
        <v>65</v>
      </c>
      <c r="H596" s="6">
        <v>181</v>
      </c>
      <c r="I596" s="6">
        <v>79</v>
      </c>
      <c r="J596" s="6">
        <v>29</v>
      </c>
      <c r="K596" s="7" t="s">
        <v>53</v>
      </c>
      <c r="L596" s="9">
        <v>80</v>
      </c>
      <c r="M596" s="9">
        <v>31</v>
      </c>
      <c r="N596" s="9">
        <v>88</v>
      </c>
      <c r="O596" s="6">
        <v>71</v>
      </c>
      <c r="P596" s="6">
        <v>74</v>
      </c>
      <c r="Q596" s="6">
        <v>64</v>
      </c>
      <c r="R596" s="6">
        <v>58</v>
      </c>
      <c r="S596" s="6">
        <v>67</v>
      </c>
      <c r="T596" s="6">
        <v>73</v>
      </c>
      <c r="U596" s="6">
        <v>66</v>
      </c>
      <c r="V596" s="6">
        <v>73</v>
      </c>
      <c r="W596" s="6">
        <v>70</v>
      </c>
      <c r="X596" s="6">
        <v>77</v>
      </c>
      <c r="Y596" s="6">
        <v>80</v>
      </c>
      <c r="Z596" s="6">
        <v>79</v>
      </c>
      <c r="AA596" s="6">
        <v>81</v>
      </c>
      <c r="AB596" s="6">
        <v>78</v>
      </c>
      <c r="AC596" s="6">
        <v>77</v>
      </c>
      <c r="AD596" s="6">
        <v>72</v>
      </c>
      <c r="AE596" s="6">
        <v>84</v>
      </c>
      <c r="AF596" s="6">
        <v>79</v>
      </c>
      <c r="AG596" s="6">
        <v>83</v>
      </c>
      <c r="AH596" s="6">
        <v>76</v>
      </c>
      <c r="AI596" s="6">
        <v>40</v>
      </c>
      <c r="AJ596" s="6">
        <v>40</v>
      </c>
      <c r="AK596" s="6">
        <v>40</v>
      </c>
      <c r="AL596" s="6">
        <v>40</v>
      </c>
      <c r="AM596" s="6">
        <v>40</v>
      </c>
      <c r="AN596" s="6">
        <v>1</v>
      </c>
      <c r="AO596" s="6">
        <v>2</v>
      </c>
      <c r="AP596" s="6">
        <v>6</v>
      </c>
      <c r="AQ596" s="6">
        <v>3</v>
      </c>
      <c r="AR596" t="s">
        <v>1804</v>
      </c>
    </row>
    <row r="597" spans="1:44" x14ac:dyDescent="0.25">
      <c r="A597" s="6">
        <v>596</v>
      </c>
      <c r="B597" s="6" t="s">
        <v>754</v>
      </c>
      <c r="C597" s="7" t="s">
        <v>2049</v>
      </c>
      <c r="D597" s="22" t="e">
        <f>VLOOKUP(AR:AR,球员!A:F,6,FALSE)</f>
        <v>#N/A</v>
      </c>
      <c r="E597" s="7" t="s">
        <v>683</v>
      </c>
      <c r="F597" s="7" t="s">
        <v>56</v>
      </c>
      <c r="G597" s="7" t="s">
        <v>80</v>
      </c>
      <c r="H597" s="6">
        <v>180</v>
      </c>
      <c r="I597" s="6">
        <v>75</v>
      </c>
      <c r="J597" s="6">
        <v>24</v>
      </c>
      <c r="K597" s="7" t="s">
        <v>47</v>
      </c>
      <c r="L597" s="9">
        <v>80</v>
      </c>
      <c r="M597" s="9">
        <v>37</v>
      </c>
      <c r="N597" s="9">
        <v>89</v>
      </c>
      <c r="O597" s="6">
        <v>73</v>
      </c>
      <c r="P597" s="6">
        <v>80</v>
      </c>
      <c r="Q597" s="6">
        <v>76</v>
      </c>
      <c r="R597" s="6">
        <v>72</v>
      </c>
      <c r="S597" s="6">
        <v>79</v>
      </c>
      <c r="T597" s="6">
        <v>82</v>
      </c>
      <c r="U597" s="6">
        <v>73</v>
      </c>
      <c r="V597" s="6">
        <v>70</v>
      </c>
      <c r="W597" s="6">
        <v>84</v>
      </c>
      <c r="X597" s="6">
        <v>83</v>
      </c>
      <c r="Y597" s="6">
        <v>77</v>
      </c>
      <c r="Z597" s="6">
        <v>78</v>
      </c>
      <c r="AA597" s="6">
        <v>82</v>
      </c>
      <c r="AB597" s="6">
        <v>75</v>
      </c>
      <c r="AC597" s="6">
        <v>74</v>
      </c>
      <c r="AD597" s="6">
        <v>77</v>
      </c>
      <c r="AE597" s="6">
        <v>82</v>
      </c>
      <c r="AF597" s="6">
        <v>73</v>
      </c>
      <c r="AG597" s="6">
        <v>74</v>
      </c>
      <c r="AH597" s="6">
        <v>72</v>
      </c>
      <c r="AI597" s="6">
        <v>40</v>
      </c>
      <c r="AJ597" s="6">
        <v>40</v>
      </c>
      <c r="AK597" s="6">
        <v>40</v>
      </c>
      <c r="AL597" s="6">
        <v>40</v>
      </c>
      <c r="AM597" s="6">
        <v>40</v>
      </c>
      <c r="AN597" s="6">
        <v>2</v>
      </c>
      <c r="AO597" s="6">
        <v>2</v>
      </c>
      <c r="AP597" s="6">
        <v>6</v>
      </c>
      <c r="AQ597" s="6">
        <v>1</v>
      </c>
      <c r="AR597" t="s">
        <v>2135</v>
      </c>
    </row>
    <row r="598" spans="1:44" x14ac:dyDescent="0.25">
      <c r="A598" s="6">
        <v>597</v>
      </c>
      <c r="B598" s="6" t="s">
        <v>769</v>
      </c>
      <c r="C598" s="7" t="s">
        <v>70</v>
      </c>
      <c r="D598" s="22" t="e">
        <f>VLOOKUP(AR:AR,球员!A:F,6,FALSE)</f>
        <v>#N/A</v>
      </c>
      <c r="E598" s="7" t="s">
        <v>676</v>
      </c>
      <c r="F598" s="7" t="s">
        <v>45</v>
      </c>
      <c r="G598" s="7" t="s">
        <v>80</v>
      </c>
      <c r="H598" s="6">
        <v>179</v>
      </c>
      <c r="I598" s="6">
        <v>77</v>
      </c>
      <c r="J598" s="6">
        <v>28</v>
      </c>
      <c r="K598" s="7" t="s">
        <v>53</v>
      </c>
      <c r="L598" s="9">
        <v>80</v>
      </c>
      <c r="M598" s="9">
        <v>31</v>
      </c>
      <c r="N598" s="9">
        <v>88</v>
      </c>
      <c r="O598" s="6">
        <v>81</v>
      </c>
      <c r="P598" s="6">
        <v>81</v>
      </c>
      <c r="Q598" s="6">
        <v>83</v>
      </c>
      <c r="R598" s="6">
        <v>80</v>
      </c>
      <c r="S598" s="6">
        <v>68</v>
      </c>
      <c r="T598" s="6">
        <v>64</v>
      </c>
      <c r="U598" s="6">
        <v>79</v>
      </c>
      <c r="V598" s="6">
        <v>70</v>
      </c>
      <c r="W598" s="6">
        <v>69</v>
      </c>
      <c r="X598" s="6">
        <v>72</v>
      </c>
      <c r="Y598" s="6">
        <v>86</v>
      </c>
      <c r="Z598" s="6">
        <v>87</v>
      </c>
      <c r="AA598" s="6">
        <v>83</v>
      </c>
      <c r="AB598" s="6">
        <v>67</v>
      </c>
      <c r="AC598" s="6">
        <v>69</v>
      </c>
      <c r="AD598" s="6">
        <v>74</v>
      </c>
      <c r="AE598" s="6">
        <v>75</v>
      </c>
      <c r="AF598" s="6">
        <v>51</v>
      </c>
      <c r="AG598" s="6">
        <v>55</v>
      </c>
      <c r="AH598" s="6">
        <v>82</v>
      </c>
      <c r="AI598" s="6">
        <v>40</v>
      </c>
      <c r="AJ598" s="6">
        <v>40</v>
      </c>
      <c r="AK598" s="6">
        <v>40</v>
      </c>
      <c r="AL598" s="6">
        <v>40</v>
      </c>
      <c r="AM598" s="6">
        <v>40</v>
      </c>
      <c r="AN598" s="6">
        <v>2</v>
      </c>
      <c r="AO598" s="6">
        <v>3</v>
      </c>
      <c r="AP598" s="6">
        <v>6</v>
      </c>
      <c r="AQ598" s="6">
        <v>1</v>
      </c>
      <c r="AR598" t="s">
        <v>1805</v>
      </c>
    </row>
    <row r="599" spans="1:44" x14ac:dyDescent="0.25">
      <c r="A599" s="6">
        <v>598</v>
      </c>
      <c r="B599" s="6" t="s">
        <v>690</v>
      </c>
      <c r="C599" s="7" t="s">
        <v>70</v>
      </c>
      <c r="D599" s="22" t="e">
        <f>VLOOKUP(AR:AR,球员!A:F,6,FALSE)</f>
        <v>#N/A</v>
      </c>
      <c r="E599" s="7" t="s">
        <v>593</v>
      </c>
      <c r="F599" s="7" t="s">
        <v>324</v>
      </c>
      <c r="G599" s="7" t="s">
        <v>472</v>
      </c>
      <c r="H599" s="6">
        <v>184</v>
      </c>
      <c r="I599" s="6">
        <v>85</v>
      </c>
      <c r="J599" s="6">
        <v>33</v>
      </c>
      <c r="K599" s="7" t="s">
        <v>47</v>
      </c>
      <c r="L599" s="9">
        <v>80</v>
      </c>
      <c r="M599" s="9">
        <v>27</v>
      </c>
      <c r="N599" s="9">
        <v>87</v>
      </c>
      <c r="O599" s="6">
        <v>83</v>
      </c>
      <c r="P599" s="6">
        <v>80</v>
      </c>
      <c r="Q599" s="6">
        <v>75</v>
      </c>
      <c r="R599" s="6">
        <v>76</v>
      </c>
      <c r="S599" s="6">
        <v>74</v>
      </c>
      <c r="T599" s="6">
        <v>74</v>
      </c>
      <c r="U599" s="6">
        <v>83</v>
      </c>
      <c r="V599" s="6">
        <v>80</v>
      </c>
      <c r="W599" s="6">
        <v>78</v>
      </c>
      <c r="X599" s="6">
        <v>71</v>
      </c>
      <c r="Y599" s="6">
        <v>77</v>
      </c>
      <c r="Z599" s="6">
        <v>76</v>
      </c>
      <c r="AA599" s="6">
        <v>79</v>
      </c>
      <c r="AB599" s="6">
        <v>76</v>
      </c>
      <c r="AC599" s="6">
        <v>78</v>
      </c>
      <c r="AD599" s="6">
        <v>74</v>
      </c>
      <c r="AE599" s="6">
        <v>73</v>
      </c>
      <c r="AF599" s="6">
        <v>50</v>
      </c>
      <c r="AG599" s="6">
        <v>48</v>
      </c>
      <c r="AH599" s="6">
        <v>63</v>
      </c>
      <c r="AI599" s="6">
        <v>40</v>
      </c>
      <c r="AJ599" s="6">
        <v>40</v>
      </c>
      <c r="AK599" s="6">
        <v>40</v>
      </c>
      <c r="AL599" s="6">
        <v>40</v>
      </c>
      <c r="AM599" s="6">
        <v>40</v>
      </c>
      <c r="AN599" s="6">
        <v>2</v>
      </c>
      <c r="AO599" s="6">
        <v>3</v>
      </c>
      <c r="AP599" s="6">
        <v>7</v>
      </c>
      <c r="AQ599" s="6">
        <v>2</v>
      </c>
      <c r="AR599" t="s">
        <v>1806</v>
      </c>
    </row>
    <row r="600" spans="1:44" x14ac:dyDescent="0.25">
      <c r="A600" s="6">
        <v>599</v>
      </c>
      <c r="B600" s="6" t="s">
        <v>776</v>
      </c>
      <c r="C600" s="7" t="s">
        <v>246</v>
      </c>
      <c r="D600" s="22" t="e">
        <f>VLOOKUP(AR:AR,球员!A:F,6,FALSE)</f>
        <v>#N/A</v>
      </c>
      <c r="E600" s="7" t="s">
        <v>565</v>
      </c>
      <c r="F600" s="7" t="s">
        <v>64</v>
      </c>
      <c r="G600" s="7" t="s">
        <v>468</v>
      </c>
      <c r="H600" s="6">
        <v>163</v>
      </c>
      <c r="I600" s="6">
        <v>62</v>
      </c>
      <c r="J600" s="6">
        <v>25</v>
      </c>
      <c r="K600" s="7" t="s">
        <v>47</v>
      </c>
      <c r="L600" s="9">
        <v>80</v>
      </c>
      <c r="M600" s="9">
        <v>35</v>
      </c>
      <c r="N600" s="9">
        <v>88</v>
      </c>
      <c r="O600" s="6">
        <v>74</v>
      </c>
      <c r="P600" s="6">
        <v>78</v>
      </c>
      <c r="Q600" s="6">
        <v>82</v>
      </c>
      <c r="R600" s="6">
        <v>85</v>
      </c>
      <c r="S600" s="6">
        <v>72</v>
      </c>
      <c r="T600" s="6">
        <v>75</v>
      </c>
      <c r="U600" s="6">
        <v>76</v>
      </c>
      <c r="V600" s="6">
        <v>56</v>
      </c>
      <c r="W600" s="6">
        <v>71</v>
      </c>
      <c r="X600" s="6">
        <v>74</v>
      </c>
      <c r="Y600" s="6">
        <v>89</v>
      </c>
      <c r="Z600" s="6">
        <v>92</v>
      </c>
      <c r="AA600" s="6">
        <v>73</v>
      </c>
      <c r="AB600" s="6">
        <v>63</v>
      </c>
      <c r="AC600" s="6">
        <v>61</v>
      </c>
      <c r="AD600" s="6">
        <v>89</v>
      </c>
      <c r="AE600" s="6">
        <v>75</v>
      </c>
      <c r="AF600" s="6">
        <v>53</v>
      </c>
      <c r="AG600" s="6">
        <v>53</v>
      </c>
      <c r="AH600" s="6">
        <v>69</v>
      </c>
      <c r="AI600" s="6">
        <v>40</v>
      </c>
      <c r="AJ600" s="6">
        <v>40</v>
      </c>
      <c r="AK600" s="6">
        <v>40</v>
      </c>
      <c r="AL600" s="6">
        <v>40</v>
      </c>
      <c r="AM600" s="6">
        <v>40</v>
      </c>
      <c r="AN600" s="6">
        <v>2</v>
      </c>
      <c r="AO600" s="6">
        <v>2</v>
      </c>
      <c r="AP600" s="6">
        <v>7</v>
      </c>
      <c r="AQ600" s="6">
        <v>2</v>
      </c>
      <c r="AR600" t="s">
        <v>1807</v>
      </c>
    </row>
    <row r="601" spans="1:44" x14ac:dyDescent="0.25">
      <c r="A601" s="6">
        <v>600</v>
      </c>
      <c r="B601" s="6" t="s">
        <v>1808</v>
      </c>
      <c r="C601" s="7" t="s">
        <v>2049</v>
      </c>
      <c r="D601" s="22" t="e">
        <f>VLOOKUP(AR:AR,球员!A:F,6,FALSE)</f>
        <v>#N/A</v>
      </c>
      <c r="E601" s="7" t="s">
        <v>415</v>
      </c>
      <c r="F601" s="7" t="s">
        <v>56</v>
      </c>
      <c r="G601" s="7" t="s">
        <v>80</v>
      </c>
      <c r="H601" s="6">
        <v>171</v>
      </c>
      <c r="I601" s="6">
        <v>62</v>
      </c>
      <c r="J601" s="6">
        <v>28</v>
      </c>
      <c r="K601" s="7" t="s">
        <v>47</v>
      </c>
      <c r="L601" s="9">
        <v>80</v>
      </c>
      <c r="M601" s="9">
        <v>31</v>
      </c>
      <c r="N601" s="9">
        <v>87</v>
      </c>
      <c r="O601" s="6">
        <v>71</v>
      </c>
      <c r="P601" s="6">
        <v>79</v>
      </c>
      <c r="Q601" s="6">
        <v>80</v>
      </c>
      <c r="R601" s="6">
        <v>81</v>
      </c>
      <c r="S601" s="6">
        <v>83</v>
      </c>
      <c r="T601" s="6">
        <v>81</v>
      </c>
      <c r="U601" s="6">
        <v>73</v>
      </c>
      <c r="V601" s="6">
        <v>61</v>
      </c>
      <c r="W601" s="6">
        <v>84</v>
      </c>
      <c r="X601" s="6">
        <v>86</v>
      </c>
      <c r="Y601" s="6">
        <v>74</v>
      </c>
      <c r="Z601" s="6">
        <v>80</v>
      </c>
      <c r="AA601" s="6">
        <v>84</v>
      </c>
      <c r="AB601" s="6">
        <v>67</v>
      </c>
      <c r="AC601" s="6">
        <v>66</v>
      </c>
      <c r="AD601" s="6">
        <v>82</v>
      </c>
      <c r="AE601" s="6">
        <v>75</v>
      </c>
      <c r="AF601" s="6">
        <v>57</v>
      </c>
      <c r="AG601" s="6">
        <v>60</v>
      </c>
      <c r="AH601" s="6">
        <v>70</v>
      </c>
      <c r="AI601" s="6">
        <v>40</v>
      </c>
      <c r="AJ601" s="6">
        <v>40</v>
      </c>
      <c r="AK601" s="6">
        <v>40</v>
      </c>
      <c r="AL601" s="6">
        <v>40</v>
      </c>
      <c r="AM601" s="6">
        <v>40</v>
      </c>
      <c r="AN601" s="6">
        <v>2</v>
      </c>
      <c r="AO601" s="6">
        <v>3</v>
      </c>
      <c r="AP601" s="6">
        <v>6</v>
      </c>
      <c r="AQ601" s="6">
        <v>2</v>
      </c>
      <c r="AR601" t="s">
        <v>2136</v>
      </c>
    </row>
    <row r="602" spans="1:44" x14ac:dyDescent="0.25">
      <c r="A602" s="6">
        <v>601</v>
      </c>
      <c r="B602" s="6" t="s">
        <v>693</v>
      </c>
      <c r="C602" s="7" t="s">
        <v>70</v>
      </c>
      <c r="D602" s="22" t="e">
        <f>VLOOKUP(AR:AR,球员!A:F,6,FALSE)</f>
        <v>#N/A</v>
      </c>
      <c r="E602" s="7" t="s">
        <v>394</v>
      </c>
      <c r="F602" s="7" t="s">
        <v>51</v>
      </c>
      <c r="G602" s="7" t="s">
        <v>409</v>
      </c>
      <c r="H602" s="6">
        <v>185</v>
      </c>
      <c r="I602" s="6">
        <v>74</v>
      </c>
      <c r="J602" s="6">
        <v>27</v>
      </c>
      <c r="K602" s="7" t="s">
        <v>47</v>
      </c>
      <c r="L602" s="9">
        <v>80</v>
      </c>
      <c r="M602" s="9">
        <v>32</v>
      </c>
      <c r="N602" s="9">
        <v>88</v>
      </c>
      <c r="O602" s="6">
        <v>83</v>
      </c>
      <c r="P602" s="6">
        <v>79</v>
      </c>
      <c r="Q602" s="6">
        <v>81</v>
      </c>
      <c r="R602" s="6">
        <v>73</v>
      </c>
      <c r="S602" s="6">
        <v>71</v>
      </c>
      <c r="T602" s="6">
        <v>78</v>
      </c>
      <c r="U602" s="6">
        <v>82</v>
      </c>
      <c r="V602" s="6">
        <v>73</v>
      </c>
      <c r="W602" s="6">
        <v>67</v>
      </c>
      <c r="X602" s="6">
        <v>72</v>
      </c>
      <c r="Y602" s="6">
        <v>79</v>
      </c>
      <c r="Z602" s="6">
        <v>82</v>
      </c>
      <c r="AA602" s="6">
        <v>79</v>
      </c>
      <c r="AB602" s="6">
        <v>73</v>
      </c>
      <c r="AC602" s="6">
        <v>78</v>
      </c>
      <c r="AD602" s="6">
        <v>77</v>
      </c>
      <c r="AE602" s="6">
        <v>75</v>
      </c>
      <c r="AF602" s="6">
        <v>45</v>
      </c>
      <c r="AG602" s="6">
        <v>50</v>
      </c>
      <c r="AH602" s="6">
        <v>63</v>
      </c>
      <c r="AI602" s="6">
        <v>40</v>
      </c>
      <c r="AJ602" s="6">
        <v>40</v>
      </c>
      <c r="AK602" s="6">
        <v>40</v>
      </c>
      <c r="AL602" s="6">
        <v>40</v>
      </c>
      <c r="AM602" s="6">
        <v>40</v>
      </c>
      <c r="AN602" s="6">
        <v>2</v>
      </c>
      <c r="AO602" s="6">
        <v>3</v>
      </c>
      <c r="AP602" s="6">
        <v>5</v>
      </c>
      <c r="AQ602" s="6">
        <v>2</v>
      </c>
      <c r="AR602" t="s">
        <v>1809</v>
      </c>
    </row>
    <row r="603" spans="1:44" x14ac:dyDescent="0.25">
      <c r="A603" s="6">
        <v>602</v>
      </c>
      <c r="B603" s="6" t="s">
        <v>719</v>
      </c>
      <c r="C603" s="7" t="s">
        <v>2049</v>
      </c>
      <c r="D603" s="22" t="e">
        <f>VLOOKUP(AR:AR,球员!A:F,6,FALSE)</f>
        <v>#N/A</v>
      </c>
      <c r="E603" s="7" t="s">
        <v>215</v>
      </c>
      <c r="F603" s="7" t="s">
        <v>56</v>
      </c>
      <c r="G603" s="7" t="s">
        <v>80</v>
      </c>
      <c r="H603" s="6">
        <v>167</v>
      </c>
      <c r="I603" s="6">
        <v>58</v>
      </c>
      <c r="J603" s="6">
        <v>22</v>
      </c>
      <c r="K603" s="7" t="s">
        <v>47</v>
      </c>
      <c r="L603" s="9">
        <v>80</v>
      </c>
      <c r="M603" s="9">
        <v>42</v>
      </c>
      <c r="N603" s="9">
        <v>90</v>
      </c>
      <c r="O603" s="6">
        <v>75</v>
      </c>
      <c r="P603" s="6">
        <v>81</v>
      </c>
      <c r="Q603" s="6">
        <v>80</v>
      </c>
      <c r="R603" s="6">
        <v>85</v>
      </c>
      <c r="S603" s="6">
        <v>81</v>
      </c>
      <c r="T603" s="6">
        <v>76</v>
      </c>
      <c r="U603" s="6">
        <v>68</v>
      </c>
      <c r="V603" s="6">
        <v>60</v>
      </c>
      <c r="W603" s="6">
        <v>79</v>
      </c>
      <c r="X603" s="6">
        <v>76</v>
      </c>
      <c r="Y603" s="6">
        <v>75</v>
      </c>
      <c r="Z603" s="6">
        <v>80</v>
      </c>
      <c r="AA603" s="6">
        <v>70</v>
      </c>
      <c r="AB603" s="6">
        <v>65</v>
      </c>
      <c r="AC603" s="6">
        <v>62</v>
      </c>
      <c r="AD603" s="6">
        <v>85</v>
      </c>
      <c r="AE603" s="6">
        <v>82</v>
      </c>
      <c r="AF603" s="6">
        <v>69</v>
      </c>
      <c r="AG603" s="6">
        <v>68</v>
      </c>
      <c r="AH603" s="6">
        <v>75</v>
      </c>
      <c r="AI603" s="6">
        <v>40</v>
      </c>
      <c r="AJ603" s="6">
        <v>40</v>
      </c>
      <c r="AK603" s="6">
        <v>40</v>
      </c>
      <c r="AL603" s="6">
        <v>40</v>
      </c>
      <c r="AM603" s="6">
        <v>40</v>
      </c>
      <c r="AN603" s="6">
        <v>2</v>
      </c>
      <c r="AO603" s="6">
        <v>3</v>
      </c>
      <c r="AP603" s="6">
        <v>5</v>
      </c>
      <c r="AQ603" s="6">
        <v>2</v>
      </c>
      <c r="AR603" t="s">
        <v>2137</v>
      </c>
    </row>
    <row r="604" spans="1:44" x14ac:dyDescent="0.25">
      <c r="A604" s="6">
        <v>603</v>
      </c>
      <c r="B604" s="6" t="s">
        <v>760</v>
      </c>
      <c r="C604" s="7" t="s">
        <v>89</v>
      </c>
      <c r="D604" s="22" t="e">
        <f>VLOOKUP(AR:AR,球员!A:F,6,FALSE)</f>
        <v>#N/A</v>
      </c>
      <c r="E604" s="7" t="s">
        <v>184</v>
      </c>
      <c r="F604" s="7" t="s">
        <v>56</v>
      </c>
      <c r="G604" s="7" t="s">
        <v>128</v>
      </c>
      <c r="H604" s="6">
        <v>192</v>
      </c>
      <c r="I604" s="6">
        <v>90</v>
      </c>
      <c r="J604" s="6">
        <v>23</v>
      </c>
      <c r="K604" s="7" t="s">
        <v>47</v>
      </c>
      <c r="L604" s="9">
        <v>80</v>
      </c>
      <c r="M604" s="9">
        <v>38</v>
      </c>
      <c r="N604" s="9">
        <v>89</v>
      </c>
      <c r="O604" s="6">
        <v>62</v>
      </c>
      <c r="P604" s="6">
        <v>70</v>
      </c>
      <c r="Q604" s="6">
        <v>65</v>
      </c>
      <c r="R604" s="6">
        <v>73</v>
      </c>
      <c r="S604" s="6">
        <v>73</v>
      </c>
      <c r="T604" s="6">
        <v>69</v>
      </c>
      <c r="U604" s="6">
        <v>60</v>
      </c>
      <c r="V604" s="6">
        <v>84</v>
      </c>
      <c r="W604" s="6">
        <v>59</v>
      </c>
      <c r="X604" s="6">
        <v>57</v>
      </c>
      <c r="Y604" s="6">
        <v>73</v>
      </c>
      <c r="Z604" s="6">
        <v>71</v>
      </c>
      <c r="AA604" s="6">
        <v>70</v>
      </c>
      <c r="AB604" s="6">
        <v>85</v>
      </c>
      <c r="AC604" s="6">
        <v>86</v>
      </c>
      <c r="AD604" s="6">
        <v>64</v>
      </c>
      <c r="AE604" s="6">
        <v>78</v>
      </c>
      <c r="AF604" s="6">
        <v>85</v>
      </c>
      <c r="AG604" s="6">
        <v>83</v>
      </c>
      <c r="AH604" s="6">
        <v>80</v>
      </c>
      <c r="AI604" s="6">
        <v>40</v>
      </c>
      <c r="AJ604" s="6">
        <v>40</v>
      </c>
      <c r="AK604" s="6">
        <v>40</v>
      </c>
      <c r="AL604" s="6">
        <v>40</v>
      </c>
      <c r="AM604" s="6">
        <v>40</v>
      </c>
      <c r="AN604" s="6">
        <v>2</v>
      </c>
      <c r="AO604" s="6">
        <v>3</v>
      </c>
      <c r="AP604" s="6">
        <v>6</v>
      </c>
      <c r="AQ604" s="6">
        <v>2</v>
      </c>
      <c r="AR604" t="s">
        <v>1810</v>
      </c>
    </row>
    <row r="605" spans="1:44" x14ac:dyDescent="0.25">
      <c r="A605" s="36">
        <v>604</v>
      </c>
      <c r="B605" s="36" t="s">
        <v>605</v>
      </c>
      <c r="C605" s="37" t="s">
        <v>191</v>
      </c>
      <c r="D605" s="22">
        <f>VLOOKUP(AR:AR,球员!A:F,6,FALSE)</f>
        <v>2</v>
      </c>
      <c r="E605" s="7" t="s">
        <v>184</v>
      </c>
      <c r="F605" s="7" t="s">
        <v>56</v>
      </c>
      <c r="G605" s="7" t="s">
        <v>80</v>
      </c>
      <c r="H605" s="6">
        <v>178</v>
      </c>
      <c r="I605" s="6">
        <v>64</v>
      </c>
      <c r="J605" s="6">
        <v>25</v>
      </c>
      <c r="K605" s="7" t="s">
        <v>47</v>
      </c>
      <c r="L605" s="9">
        <v>80</v>
      </c>
      <c r="M605" s="9">
        <v>35</v>
      </c>
      <c r="N605" s="9">
        <v>89</v>
      </c>
      <c r="O605" s="6">
        <v>68</v>
      </c>
      <c r="P605" s="6">
        <v>73</v>
      </c>
      <c r="Q605" s="6">
        <v>74</v>
      </c>
      <c r="R605" s="6">
        <v>71</v>
      </c>
      <c r="S605" s="6">
        <v>78</v>
      </c>
      <c r="T605" s="6">
        <v>84</v>
      </c>
      <c r="U605" s="6">
        <v>61</v>
      </c>
      <c r="V605" s="6">
        <v>66</v>
      </c>
      <c r="W605" s="6">
        <v>74</v>
      </c>
      <c r="X605" s="6">
        <v>84</v>
      </c>
      <c r="Y605" s="6">
        <v>82</v>
      </c>
      <c r="Z605" s="6">
        <v>84</v>
      </c>
      <c r="AA605" s="6">
        <v>75</v>
      </c>
      <c r="AB605" s="6">
        <v>73</v>
      </c>
      <c r="AC605" s="6">
        <v>73</v>
      </c>
      <c r="AD605" s="6">
        <v>75</v>
      </c>
      <c r="AE605" s="6">
        <v>82</v>
      </c>
      <c r="AF605" s="6">
        <v>71</v>
      </c>
      <c r="AG605" s="6">
        <v>73</v>
      </c>
      <c r="AH605" s="6">
        <v>65</v>
      </c>
      <c r="AI605" s="6">
        <v>40</v>
      </c>
      <c r="AJ605" s="6">
        <v>40</v>
      </c>
      <c r="AK605" s="6">
        <v>40</v>
      </c>
      <c r="AL605" s="6">
        <v>40</v>
      </c>
      <c r="AM605" s="6">
        <v>40</v>
      </c>
      <c r="AN605" s="6">
        <v>2</v>
      </c>
      <c r="AO605" s="6">
        <v>3</v>
      </c>
      <c r="AP605" s="6">
        <v>6</v>
      </c>
      <c r="AQ605" s="6">
        <v>2</v>
      </c>
      <c r="AR605" t="s">
        <v>1811</v>
      </c>
    </row>
    <row r="606" spans="1:44" x14ac:dyDescent="0.25">
      <c r="A606" s="6">
        <v>605</v>
      </c>
      <c r="B606" s="6" t="s">
        <v>730</v>
      </c>
      <c r="C606" s="7" t="s">
        <v>2049</v>
      </c>
      <c r="D606" s="22" t="e">
        <f>VLOOKUP(AR:AR,球员!A:F,6,FALSE)</f>
        <v>#N/A</v>
      </c>
      <c r="E606" s="7" t="s">
        <v>215</v>
      </c>
      <c r="F606" s="7" t="s">
        <v>56</v>
      </c>
      <c r="G606" s="7" t="s">
        <v>80</v>
      </c>
      <c r="H606" s="6">
        <v>172</v>
      </c>
      <c r="I606" s="6">
        <v>70</v>
      </c>
      <c r="J606" s="6">
        <v>25</v>
      </c>
      <c r="K606" s="7" t="s">
        <v>47</v>
      </c>
      <c r="L606" s="9">
        <v>80</v>
      </c>
      <c r="M606" s="9">
        <v>35</v>
      </c>
      <c r="N606" s="9">
        <v>88</v>
      </c>
      <c r="O606" s="6">
        <v>75</v>
      </c>
      <c r="P606" s="6">
        <v>81</v>
      </c>
      <c r="Q606" s="6">
        <v>79</v>
      </c>
      <c r="R606" s="6">
        <v>80</v>
      </c>
      <c r="S606" s="6">
        <v>81</v>
      </c>
      <c r="T606" s="6">
        <v>80</v>
      </c>
      <c r="U606" s="6">
        <v>70</v>
      </c>
      <c r="V606" s="6">
        <v>63</v>
      </c>
      <c r="W606" s="6">
        <v>74</v>
      </c>
      <c r="X606" s="6">
        <v>75</v>
      </c>
      <c r="Y606" s="6">
        <v>73</v>
      </c>
      <c r="Z606" s="6">
        <v>76</v>
      </c>
      <c r="AA606" s="6">
        <v>71</v>
      </c>
      <c r="AB606" s="6">
        <v>65</v>
      </c>
      <c r="AC606" s="6">
        <v>70</v>
      </c>
      <c r="AD606" s="6">
        <v>83</v>
      </c>
      <c r="AE606" s="6">
        <v>81</v>
      </c>
      <c r="AF606" s="6">
        <v>74</v>
      </c>
      <c r="AG606" s="6">
        <v>71</v>
      </c>
      <c r="AH606" s="6">
        <v>70</v>
      </c>
      <c r="AI606" s="6">
        <v>40</v>
      </c>
      <c r="AJ606" s="6">
        <v>40</v>
      </c>
      <c r="AK606" s="6">
        <v>40</v>
      </c>
      <c r="AL606" s="6">
        <v>40</v>
      </c>
      <c r="AM606" s="6">
        <v>40</v>
      </c>
      <c r="AN606" s="6">
        <v>2</v>
      </c>
      <c r="AO606" s="6">
        <v>2</v>
      </c>
      <c r="AP606" s="6">
        <v>6</v>
      </c>
      <c r="AQ606" s="6">
        <v>2</v>
      </c>
      <c r="AR606" t="s">
        <v>2138</v>
      </c>
    </row>
    <row r="607" spans="1:44" x14ac:dyDescent="0.25">
      <c r="A607" s="6">
        <v>606</v>
      </c>
      <c r="B607" s="6" t="s">
        <v>734</v>
      </c>
      <c r="C607" s="7" t="s">
        <v>43</v>
      </c>
      <c r="D607" s="22" t="e">
        <f>VLOOKUP(AR:AR,球员!A:F,6,FALSE)</f>
        <v>#N/A</v>
      </c>
      <c r="E607" s="7" t="s">
        <v>700</v>
      </c>
      <c r="F607" s="7" t="s">
        <v>56</v>
      </c>
      <c r="G607" s="7" t="s">
        <v>80</v>
      </c>
      <c r="H607" s="6">
        <v>175</v>
      </c>
      <c r="I607" s="6">
        <v>72</v>
      </c>
      <c r="J607" s="6">
        <v>23</v>
      </c>
      <c r="K607" s="7" t="s">
        <v>47</v>
      </c>
      <c r="L607" s="9">
        <v>80</v>
      </c>
      <c r="M607" s="9">
        <v>38</v>
      </c>
      <c r="N607" s="9">
        <v>90</v>
      </c>
      <c r="O607" s="6">
        <v>77</v>
      </c>
      <c r="P607" s="6">
        <v>80</v>
      </c>
      <c r="Q607" s="6">
        <v>82</v>
      </c>
      <c r="R607" s="6">
        <v>81</v>
      </c>
      <c r="S607" s="6">
        <v>72</v>
      </c>
      <c r="T607" s="6">
        <v>69</v>
      </c>
      <c r="U607" s="6">
        <v>75</v>
      </c>
      <c r="V607" s="6">
        <v>63</v>
      </c>
      <c r="W607" s="6">
        <v>71</v>
      </c>
      <c r="X607" s="6">
        <v>75</v>
      </c>
      <c r="Y607" s="6">
        <v>87</v>
      </c>
      <c r="Z607" s="6">
        <v>88</v>
      </c>
      <c r="AA607" s="6">
        <v>79</v>
      </c>
      <c r="AB607" s="6">
        <v>73</v>
      </c>
      <c r="AC607" s="6">
        <v>70</v>
      </c>
      <c r="AD607" s="6">
        <v>81</v>
      </c>
      <c r="AE607" s="6">
        <v>78</v>
      </c>
      <c r="AF607" s="6">
        <v>51</v>
      </c>
      <c r="AG607" s="6">
        <v>53</v>
      </c>
      <c r="AH607" s="6">
        <v>65</v>
      </c>
      <c r="AI607" s="6">
        <v>40</v>
      </c>
      <c r="AJ607" s="6">
        <v>40</v>
      </c>
      <c r="AK607" s="6">
        <v>40</v>
      </c>
      <c r="AL607" s="6">
        <v>40</v>
      </c>
      <c r="AM607" s="6">
        <v>40</v>
      </c>
      <c r="AN607" s="6">
        <v>2</v>
      </c>
      <c r="AO607" s="6">
        <v>2</v>
      </c>
      <c r="AP607" s="6">
        <v>5</v>
      </c>
      <c r="AQ607" s="6">
        <v>2</v>
      </c>
      <c r="AR607" t="s">
        <v>1812</v>
      </c>
    </row>
    <row r="608" spans="1:44" x14ac:dyDescent="0.25">
      <c r="A608" s="36">
        <v>607</v>
      </c>
      <c r="B608" s="36" t="s">
        <v>731</v>
      </c>
      <c r="C608" s="37" t="s">
        <v>2049</v>
      </c>
      <c r="D608" s="22">
        <f>VLOOKUP(AR:AR,球员!A:F,6,FALSE)</f>
        <v>2</v>
      </c>
      <c r="E608" s="7" t="s">
        <v>603</v>
      </c>
      <c r="F608" s="7" t="s">
        <v>45</v>
      </c>
      <c r="G608" s="7" t="s">
        <v>71</v>
      </c>
      <c r="H608" s="6">
        <v>172</v>
      </c>
      <c r="I608" s="6">
        <v>70</v>
      </c>
      <c r="J608" s="6">
        <v>24</v>
      </c>
      <c r="K608" s="7" t="s">
        <v>47</v>
      </c>
      <c r="L608" s="9">
        <v>80</v>
      </c>
      <c r="M608" s="9">
        <v>37</v>
      </c>
      <c r="N608" s="9">
        <v>89</v>
      </c>
      <c r="O608" s="6">
        <v>75</v>
      </c>
      <c r="P608" s="6">
        <v>78</v>
      </c>
      <c r="Q608" s="6">
        <v>78</v>
      </c>
      <c r="R608" s="6">
        <v>80</v>
      </c>
      <c r="S608" s="6">
        <v>77</v>
      </c>
      <c r="T608" s="6">
        <v>71</v>
      </c>
      <c r="U608" s="6">
        <v>70</v>
      </c>
      <c r="V608" s="6">
        <v>66</v>
      </c>
      <c r="W608" s="6">
        <v>61</v>
      </c>
      <c r="X608" s="6">
        <v>74</v>
      </c>
      <c r="Y608" s="6">
        <v>84</v>
      </c>
      <c r="Z608" s="6">
        <v>85</v>
      </c>
      <c r="AA608" s="6">
        <v>80</v>
      </c>
      <c r="AB608" s="6">
        <v>75</v>
      </c>
      <c r="AC608" s="6">
        <v>76</v>
      </c>
      <c r="AD608" s="6">
        <v>82</v>
      </c>
      <c r="AE608" s="6">
        <v>88</v>
      </c>
      <c r="AF608" s="6">
        <v>72</v>
      </c>
      <c r="AG608" s="6">
        <v>78</v>
      </c>
      <c r="AH608" s="6">
        <v>86</v>
      </c>
      <c r="AI608" s="6">
        <v>40</v>
      </c>
      <c r="AJ608" s="6">
        <v>40</v>
      </c>
      <c r="AK608" s="6">
        <v>40</v>
      </c>
      <c r="AL608" s="6">
        <v>40</v>
      </c>
      <c r="AM608" s="6">
        <v>40</v>
      </c>
      <c r="AN608" s="6">
        <v>3</v>
      </c>
      <c r="AO608" s="6">
        <v>3</v>
      </c>
      <c r="AP608" s="6">
        <v>5</v>
      </c>
      <c r="AQ608" s="6">
        <v>3</v>
      </c>
      <c r="AR608" t="s">
        <v>2139</v>
      </c>
    </row>
    <row r="609" spans="1:44" x14ac:dyDescent="0.25">
      <c r="A609" s="36">
        <v>608</v>
      </c>
      <c r="B609" s="36" t="s">
        <v>361</v>
      </c>
      <c r="C609" s="37" t="s">
        <v>89</v>
      </c>
      <c r="D609" s="22">
        <f>VLOOKUP(AR:AR,球员!A:F,6,FALSE)</f>
        <v>2</v>
      </c>
      <c r="E609" s="7" t="s">
        <v>63</v>
      </c>
      <c r="F609" s="7" t="s">
        <v>64</v>
      </c>
      <c r="G609" s="7" t="s">
        <v>283</v>
      </c>
      <c r="H609" s="6">
        <v>187</v>
      </c>
      <c r="I609" s="6">
        <v>77</v>
      </c>
      <c r="J609" s="6">
        <v>25</v>
      </c>
      <c r="K609" s="7" t="s">
        <v>47</v>
      </c>
      <c r="L609" s="9">
        <v>80</v>
      </c>
      <c r="M609" s="9">
        <v>35</v>
      </c>
      <c r="N609" s="9">
        <v>89</v>
      </c>
      <c r="O609" s="6">
        <v>53</v>
      </c>
      <c r="P609" s="6">
        <v>70</v>
      </c>
      <c r="Q609" s="6">
        <v>65</v>
      </c>
      <c r="R609" s="6">
        <v>67</v>
      </c>
      <c r="S609" s="6">
        <v>75</v>
      </c>
      <c r="T609" s="6">
        <v>71</v>
      </c>
      <c r="U609" s="6">
        <v>55</v>
      </c>
      <c r="V609" s="6">
        <v>83</v>
      </c>
      <c r="W609" s="6">
        <v>57</v>
      </c>
      <c r="X609" s="6">
        <v>63</v>
      </c>
      <c r="Y609" s="6">
        <v>80</v>
      </c>
      <c r="Z609" s="6">
        <v>76</v>
      </c>
      <c r="AA609" s="6">
        <v>72</v>
      </c>
      <c r="AB609" s="6">
        <v>80</v>
      </c>
      <c r="AC609" s="6">
        <v>85</v>
      </c>
      <c r="AD609" s="6">
        <v>73</v>
      </c>
      <c r="AE609" s="6">
        <v>78</v>
      </c>
      <c r="AF609" s="6">
        <v>85</v>
      </c>
      <c r="AG609" s="6">
        <v>81</v>
      </c>
      <c r="AH609" s="6">
        <v>85</v>
      </c>
      <c r="AI609" s="6">
        <v>40</v>
      </c>
      <c r="AJ609" s="6">
        <v>40</v>
      </c>
      <c r="AK609" s="6">
        <v>40</v>
      </c>
      <c r="AL609" s="6">
        <v>40</v>
      </c>
      <c r="AM609" s="6">
        <v>40</v>
      </c>
      <c r="AN609" s="6">
        <v>2</v>
      </c>
      <c r="AO609" s="6">
        <v>2</v>
      </c>
      <c r="AP609" s="6">
        <v>5</v>
      </c>
      <c r="AQ609" s="6">
        <v>2</v>
      </c>
      <c r="AR609" t="s">
        <v>1813</v>
      </c>
    </row>
    <row r="610" spans="1:44" x14ac:dyDescent="0.25">
      <c r="A610" s="36">
        <v>609</v>
      </c>
      <c r="B610" s="36" t="s">
        <v>697</v>
      </c>
      <c r="C610" s="37" t="s">
        <v>246</v>
      </c>
      <c r="D610" s="22">
        <f>VLOOKUP(AR:AR,球员!A:F,6,FALSE)</f>
        <v>2</v>
      </c>
      <c r="E610" s="7" t="s">
        <v>181</v>
      </c>
      <c r="F610" s="7" t="s">
        <v>64</v>
      </c>
      <c r="G610" s="7" t="s">
        <v>531</v>
      </c>
      <c r="H610" s="6">
        <v>180</v>
      </c>
      <c r="I610" s="6">
        <v>75</v>
      </c>
      <c r="J610" s="6">
        <v>23</v>
      </c>
      <c r="K610" s="7" t="s">
        <v>47</v>
      </c>
      <c r="L610" s="9">
        <v>80</v>
      </c>
      <c r="M610" s="9">
        <v>38</v>
      </c>
      <c r="N610" s="9">
        <v>88</v>
      </c>
      <c r="O610" s="6">
        <v>77</v>
      </c>
      <c r="P610" s="6">
        <v>86</v>
      </c>
      <c r="Q610" s="6">
        <v>86</v>
      </c>
      <c r="R610" s="6">
        <v>83</v>
      </c>
      <c r="S610" s="6">
        <v>80</v>
      </c>
      <c r="T610" s="6">
        <v>73</v>
      </c>
      <c r="U610" s="6">
        <v>69</v>
      </c>
      <c r="V610" s="6">
        <v>62</v>
      </c>
      <c r="W610" s="6">
        <v>65</v>
      </c>
      <c r="X610" s="6">
        <v>73</v>
      </c>
      <c r="Y610" s="6">
        <v>83</v>
      </c>
      <c r="Z610" s="6">
        <v>81</v>
      </c>
      <c r="AA610" s="6">
        <v>75</v>
      </c>
      <c r="AB610" s="6">
        <v>65</v>
      </c>
      <c r="AC610" s="6">
        <v>76</v>
      </c>
      <c r="AD610" s="6">
        <v>85</v>
      </c>
      <c r="AE610" s="6">
        <v>79</v>
      </c>
      <c r="AF610" s="6">
        <v>55</v>
      </c>
      <c r="AG610" s="6">
        <v>53</v>
      </c>
      <c r="AH610" s="6">
        <v>65</v>
      </c>
      <c r="AI610" s="6">
        <v>40</v>
      </c>
      <c r="AJ610" s="6">
        <v>40</v>
      </c>
      <c r="AK610" s="6">
        <v>40</v>
      </c>
      <c r="AL610" s="6">
        <v>40</v>
      </c>
      <c r="AM610" s="6">
        <v>40</v>
      </c>
      <c r="AN610" s="6">
        <v>2</v>
      </c>
      <c r="AO610" s="6">
        <v>2</v>
      </c>
      <c r="AP610" s="6">
        <v>4</v>
      </c>
      <c r="AQ610" s="6">
        <v>2</v>
      </c>
      <c r="AR610" t="s">
        <v>1814</v>
      </c>
    </row>
    <row r="611" spans="1:44" x14ac:dyDescent="0.25">
      <c r="A611" s="6">
        <v>610</v>
      </c>
      <c r="B611" s="6" t="s">
        <v>1815</v>
      </c>
      <c r="C611" s="7" t="s">
        <v>70</v>
      </c>
      <c r="D611" s="22" t="e">
        <f>VLOOKUP(AR:AR,球员!A:F,6,FALSE)</f>
        <v>#N/A</v>
      </c>
      <c r="E611" s="7" t="s">
        <v>658</v>
      </c>
      <c r="F611" s="7" t="s">
        <v>64</v>
      </c>
      <c r="G611" s="7" t="s">
        <v>57</v>
      </c>
      <c r="H611" s="6">
        <v>186</v>
      </c>
      <c r="I611" s="6">
        <v>76</v>
      </c>
      <c r="J611" s="6">
        <v>23</v>
      </c>
      <c r="K611" s="7" t="s">
        <v>47</v>
      </c>
      <c r="L611" s="9">
        <v>80</v>
      </c>
      <c r="M611" s="9">
        <v>38</v>
      </c>
      <c r="N611" s="9">
        <v>90</v>
      </c>
      <c r="O611" s="6">
        <v>82</v>
      </c>
      <c r="P611" s="6">
        <v>78</v>
      </c>
      <c r="Q611" s="6">
        <v>78</v>
      </c>
      <c r="R611" s="6">
        <v>81</v>
      </c>
      <c r="S611" s="6">
        <v>68</v>
      </c>
      <c r="T611" s="6">
        <v>64</v>
      </c>
      <c r="U611" s="6">
        <v>80</v>
      </c>
      <c r="V611" s="6">
        <v>75</v>
      </c>
      <c r="W611" s="6">
        <v>60</v>
      </c>
      <c r="X611" s="6">
        <v>67</v>
      </c>
      <c r="Y611" s="6">
        <v>79</v>
      </c>
      <c r="Z611" s="6">
        <v>78</v>
      </c>
      <c r="AA611" s="6">
        <v>78</v>
      </c>
      <c r="AB611" s="6">
        <v>79</v>
      </c>
      <c r="AC611" s="6">
        <v>85</v>
      </c>
      <c r="AD611" s="6">
        <v>72</v>
      </c>
      <c r="AE611" s="6">
        <v>78</v>
      </c>
      <c r="AF611" s="6">
        <v>51</v>
      </c>
      <c r="AG611" s="6">
        <v>53</v>
      </c>
      <c r="AH611" s="6">
        <v>80</v>
      </c>
      <c r="AI611" s="6">
        <v>40</v>
      </c>
      <c r="AJ611" s="6">
        <v>40</v>
      </c>
      <c r="AK611" s="6">
        <v>40</v>
      </c>
      <c r="AL611" s="6">
        <v>40</v>
      </c>
      <c r="AM611" s="6">
        <v>40</v>
      </c>
      <c r="AN611" s="6">
        <v>2</v>
      </c>
      <c r="AO611" s="6">
        <v>3</v>
      </c>
      <c r="AP611" s="6">
        <v>5</v>
      </c>
      <c r="AQ611" s="6">
        <v>2</v>
      </c>
      <c r="AR611" t="s">
        <v>1816</v>
      </c>
    </row>
    <row r="612" spans="1:44" x14ac:dyDescent="0.25">
      <c r="A612" s="36">
        <v>611</v>
      </c>
      <c r="B612" s="36" t="s">
        <v>480</v>
      </c>
      <c r="C612" s="37" t="s">
        <v>49</v>
      </c>
      <c r="D612" s="22">
        <f>VLOOKUP(AR:AR,球员!A:F,6,FALSE)</f>
        <v>2</v>
      </c>
      <c r="E612" s="7" t="s">
        <v>224</v>
      </c>
      <c r="F612" s="7" t="s">
        <v>225</v>
      </c>
      <c r="G612" s="7" t="s">
        <v>481</v>
      </c>
      <c r="H612" s="6">
        <v>186</v>
      </c>
      <c r="I612" s="6">
        <v>83</v>
      </c>
      <c r="J612" s="6">
        <v>28</v>
      </c>
      <c r="K612" s="7" t="s">
        <v>47</v>
      </c>
      <c r="L612" s="9">
        <v>80</v>
      </c>
      <c r="M612" s="9">
        <v>31</v>
      </c>
      <c r="N612" s="9">
        <v>87</v>
      </c>
      <c r="O612" s="6">
        <v>84</v>
      </c>
      <c r="P612" s="6">
        <v>71</v>
      </c>
      <c r="Q612" s="6">
        <v>74</v>
      </c>
      <c r="R612" s="6">
        <v>70</v>
      </c>
      <c r="S612" s="6">
        <v>70</v>
      </c>
      <c r="T612" s="6">
        <v>67</v>
      </c>
      <c r="U612" s="6">
        <v>82</v>
      </c>
      <c r="V612" s="6">
        <v>79</v>
      </c>
      <c r="W612" s="6">
        <v>68</v>
      </c>
      <c r="X612" s="6">
        <v>74</v>
      </c>
      <c r="Y612" s="6">
        <v>86</v>
      </c>
      <c r="Z612" s="6">
        <v>85</v>
      </c>
      <c r="AA612" s="6">
        <v>83</v>
      </c>
      <c r="AB612" s="6">
        <v>79</v>
      </c>
      <c r="AC612" s="6">
        <v>89</v>
      </c>
      <c r="AD612" s="6">
        <v>74</v>
      </c>
      <c r="AE612" s="6">
        <v>88</v>
      </c>
      <c r="AF612" s="6">
        <v>57</v>
      </c>
      <c r="AG612" s="6">
        <v>61</v>
      </c>
      <c r="AH612" s="6">
        <v>49</v>
      </c>
      <c r="AI612" s="6">
        <v>40</v>
      </c>
      <c r="AJ612" s="6">
        <v>40</v>
      </c>
      <c r="AK612" s="6">
        <v>40</v>
      </c>
      <c r="AL612" s="6">
        <v>40</v>
      </c>
      <c r="AM612" s="6">
        <v>40</v>
      </c>
      <c r="AN612" s="6">
        <v>2</v>
      </c>
      <c r="AO612" s="6">
        <v>2</v>
      </c>
      <c r="AP612" s="6">
        <v>6</v>
      </c>
      <c r="AQ612" s="6">
        <v>2</v>
      </c>
      <c r="AR612" t="s">
        <v>1817</v>
      </c>
    </row>
    <row r="613" spans="1:44" x14ac:dyDescent="0.25">
      <c r="A613" s="6">
        <v>612</v>
      </c>
      <c r="B613" s="6" t="s">
        <v>701</v>
      </c>
      <c r="C613" s="7" t="s">
        <v>122</v>
      </c>
      <c r="D613" s="22" t="e">
        <f>VLOOKUP(AR:AR,球员!A:F,6,FALSE)</f>
        <v>#N/A</v>
      </c>
      <c r="E613" s="7" t="s">
        <v>184</v>
      </c>
      <c r="F613" s="7" t="s">
        <v>56</v>
      </c>
      <c r="G613" s="7" t="s">
        <v>80</v>
      </c>
      <c r="H613" s="6">
        <v>185</v>
      </c>
      <c r="I613" s="6">
        <v>83</v>
      </c>
      <c r="J613" s="6">
        <v>22</v>
      </c>
      <c r="K613" s="7" t="s">
        <v>47</v>
      </c>
      <c r="L613" s="9">
        <v>80</v>
      </c>
      <c r="M613" s="9">
        <v>42</v>
      </c>
      <c r="N613" s="9">
        <v>90</v>
      </c>
      <c r="O613" s="6">
        <v>67</v>
      </c>
      <c r="P613" s="6">
        <v>74</v>
      </c>
      <c r="Q613" s="6">
        <v>72</v>
      </c>
      <c r="R613" s="6">
        <v>66</v>
      </c>
      <c r="S613" s="6">
        <v>79</v>
      </c>
      <c r="T613" s="6">
        <v>72</v>
      </c>
      <c r="U613" s="6">
        <v>60</v>
      </c>
      <c r="V613" s="6">
        <v>79</v>
      </c>
      <c r="W613" s="6">
        <v>63</v>
      </c>
      <c r="X613" s="6">
        <v>60</v>
      </c>
      <c r="Y613" s="6">
        <v>72</v>
      </c>
      <c r="Z613" s="6">
        <v>74</v>
      </c>
      <c r="AA613" s="6">
        <v>79</v>
      </c>
      <c r="AB613" s="6">
        <v>83</v>
      </c>
      <c r="AC613" s="6">
        <v>84</v>
      </c>
      <c r="AD613" s="6">
        <v>79</v>
      </c>
      <c r="AE613" s="6">
        <v>84</v>
      </c>
      <c r="AF613" s="6">
        <v>83</v>
      </c>
      <c r="AG613" s="6">
        <v>85</v>
      </c>
      <c r="AH613" s="6">
        <v>83</v>
      </c>
      <c r="AI613" s="6">
        <v>40</v>
      </c>
      <c r="AJ613" s="6">
        <v>40</v>
      </c>
      <c r="AK613" s="6">
        <v>40</v>
      </c>
      <c r="AL613" s="6">
        <v>40</v>
      </c>
      <c r="AM613" s="6">
        <v>40</v>
      </c>
      <c r="AN613" s="6">
        <v>2</v>
      </c>
      <c r="AO613" s="6">
        <v>2</v>
      </c>
      <c r="AP613" s="6">
        <v>6</v>
      </c>
      <c r="AQ613" s="6">
        <v>3</v>
      </c>
      <c r="AR613" t="s">
        <v>1818</v>
      </c>
    </row>
    <row r="614" spans="1:44" x14ac:dyDescent="0.25">
      <c r="A614" s="6">
        <v>613</v>
      </c>
      <c r="B614" s="6" t="s">
        <v>2011</v>
      </c>
      <c r="C614" s="7" t="s">
        <v>246</v>
      </c>
      <c r="D614" s="22" t="e">
        <f>VLOOKUP(AR:AR,球员!A:F,6,FALSE)</f>
        <v>#N/A</v>
      </c>
      <c r="E614" s="7" t="s">
        <v>369</v>
      </c>
      <c r="F614" s="7" t="s">
        <v>51</v>
      </c>
      <c r="G614" s="7" t="s">
        <v>65</v>
      </c>
      <c r="H614" s="6">
        <v>184</v>
      </c>
      <c r="I614" s="6">
        <v>73</v>
      </c>
      <c r="J614" s="6">
        <v>23</v>
      </c>
      <c r="K614" s="7" t="s">
        <v>53</v>
      </c>
      <c r="L614" s="9">
        <v>80</v>
      </c>
      <c r="M614" s="9">
        <v>38</v>
      </c>
      <c r="N614" s="9">
        <v>88</v>
      </c>
      <c r="O614" s="6">
        <v>74</v>
      </c>
      <c r="P614" s="6">
        <v>86</v>
      </c>
      <c r="Q614" s="6">
        <v>76</v>
      </c>
      <c r="R614" s="6">
        <v>74</v>
      </c>
      <c r="S614" s="6">
        <v>78</v>
      </c>
      <c r="T614" s="6">
        <v>83</v>
      </c>
      <c r="U614" s="6">
        <v>74</v>
      </c>
      <c r="V614" s="6">
        <v>70</v>
      </c>
      <c r="W614" s="6">
        <v>65</v>
      </c>
      <c r="X614" s="6">
        <v>78</v>
      </c>
      <c r="Y614" s="6">
        <v>80</v>
      </c>
      <c r="Z614" s="6">
        <v>77</v>
      </c>
      <c r="AA614" s="6">
        <v>74</v>
      </c>
      <c r="AB614" s="6">
        <v>75</v>
      </c>
      <c r="AC614" s="6">
        <v>73</v>
      </c>
      <c r="AD614" s="6">
        <v>67</v>
      </c>
      <c r="AE614" s="6">
        <v>86</v>
      </c>
      <c r="AF614" s="6">
        <v>71</v>
      </c>
      <c r="AG614" s="6">
        <v>67</v>
      </c>
      <c r="AH614" s="6">
        <v>71</v>
      </c>
      <c r="AI614" s="6">
        <v>40</v>
      </c>
      <c r="AJ614" s="6">
        <v>40</v>
      </c>
      <c r="AK614" s="6">
        <v>40</v>
      </c>
      <c r="AL614" s="6">
        <v>40</v>
      </c>
      <c r="AM614" s="6">
        <v>40</v>
      </c>
      <c r="AN614" s="6">
        <v>1</v>
      </c>
      <c r="AO614" s="6">
        <v>2</v>
      </c>
      <c r="AP614" s="6">
        <v>6</v>
      </c>
      <c r="AQ614" s="6">
        <v>2</v>
      </c>
      <c r="AR614" t="s">
        <v>2012</v>
      </c>
    </row>
    <row r="615" spans="1:44" x14ac:dyDescent="0.25">
      <c r="A615" s="6">
        <v>614</v>
      </c>
      <c r="B615" s="6" t="s">
        <v>1819</v>
      </c>
      <c r="C615" s="7" t="s">
        <v>70</v>
      </c>
      <c r="D615" s="22" t="e">
        <f>VLOOKUP(AR:AR,球员!A:F,6,FALSE)</f>
        <v>#N/A</v>
      </c>
      <c r="E615" s="7" t="s">
        <v>397</v>
      </c>
      <c r="F615" s="7" t="s">
        <v>273</v>
      </c>
      <c r="G615" s="7" t="s">
        <v>474</v>
      </c>
      <c r="H615" s="6">
        <v>176</v>
      </c>
      <c r="I615" s="6">
        <v>70</v>
      </c>
      <c r="J615" s="6">
        <v>32</v>
      </c>
      <c r="K615" s="7" t="s">
        <v>47</v>
      </c>
      <c r="L615" s="9">
        <v>80</v>
      </c>
      <c r="M615" s="9">
        <v>29</v>
      </c>
      <c r="N615" s="9">
        <v>87</v>
      </c>
      <c r="O615" s="6">
        <v>84</v>
      </c>
      <c r="P615" s="6">
        <v>80</v>
      </c>
      <c r="Q615" s="6">
        <v>79</v>
      </c>
      <c r="R615" s="6">
        <v>78</v>
      </c>
      <c r="S615" s="6">
        <v>73</v>
      </c>
      <c r="T615" s="6">
        <v>62</v>
      </c>
      <c r="U615" s="6">
        <v>83</v>
      </c>
      <c r="V615" s="6">
        <v>76</v>
      </c>
      <c r="W615" s="6">
        <v>69</v>
      </c>
      <c r="X615" s="6">
        <v>68</v>
      </c>
      <c r="Y615" s="6">
        <v>75</v>
      </c>
      <c r="Z615" s="6">
        <v>82</v>
      </c>
      <c r="AA615" s="6">
        <v>80</v>
      </c>
      <c r="AB615" s="6">
        <v>76</v>
      </c>
      <c r="AC615" s="6">
        <v>66</v>
      </c>
      <c r="AD615" s="6">
        <v>78</v>
      </c>
      <c r="AE615" s="6">
        <v>77</v>
      </c>
      <c r="AF615" s="6">
        <v>51</v>
      </c>
      <c r="AG615" s="6">
        <v>55</v>
      </c>
      <c r="AH615" s="6">
        <v>59</v>
      </c>
      <c r="AI615" s="6">
        <v>40</v>
      </c>
      <c r="AJ615" s="6">
        <v>40</v>
      </c>
      <c r="AK615" s="6">
        <v>40</v>
      </c>
      <c r="AL615" s="6">
        <v>40</v>
      </c>
      <c r="AM615" s="6">
        <v>40</v>
      </c>
      <c r="AN615" s="6">
        <v>2</v>
      </c>
      <c r="AO615" s="6">
        <v>3</v>
      </c>
      <c r="AP615" s="6">
        <v>7</v>
      </c>
      <c r="AQ615" s="6">
        <v>2</v>
      </c>
      <c r="AR615" t="s">
        <v>1820</v>
      </c>
    </row>
    <row r="616" spans="1:44" x14ac:dyDescent="0.25">
      <c r="A616" s="6">
        <v>615</v>
      </c>
      <c r="B616" s="6" t="s">
        <v>703</v>
      </c>
      <c r="C616" s="7" t="s">
        <v>62</v>
      </c>
      <c r="D616" s="22" t="e">
        <f>VLOOKUP(AR:AR,球员!A:F,6,FALSE)</f>
        <v>#N/A</v>
      </c>
      <c r="E616" s="7" t="s">
        <v>67</v>
      </c>
      <c r="F616" s="7" t="s">
        <v>67</v>
      </c>
      <c r="G616" s="7" t="s">
        <v>68</v>
      </c>
      <c r="H616" s="6">
        <v>189</v>
      </c>
      <c r="I616" s="6">
        <v>88</v>
      </c>
      <c r="J616" s="6">
        <v>29</v>
      </c>
      <c r="K616" s="7" t="s">
        <v>47</v>
      </c>
      <c r="L616" s="9">
        <v>80</v>
      </c>
      <c r="M616" s="9">
        <v>31</v>
      </c>
      <c r="N616" s="9">
        <v>86</v>
      </c>
      <c r="O616" s="6">
        <v>41</v>
      </c>
      <c r="P616" s="6">
        <v>63</v>
      </c>
      <c r="Q616" s="6">
        <v>61</v>
      </c>
      <c r="R616" s="6">
        <v>46</v>
      </c>
      <c r="S616" s="6">
        <v>74</v>
      </c>
      <c r="T616" s="6">
        <v>72</v>
      </c>
      <c r="U616" s="6">
        <v>46</v>
      </c>
      <c r="V616" s="6">
        <v>60</v>
      </c>
      <c r="W616" s="6">
        <v>55</v>
      </c>
      <c r="X616" s="6">
        <v>44</v>
      </c>
      <c r="Y616" s="6">
        <v>66</v>
      </c>
      <c r="Z616" s="6">
        <v>69</v>
      </c>
      <c r="AA616" s="6">
        <v>72</v>
      </c>
      <c r="AB616" s="6">
        <v>77</v>
      </c>
      <c r="AC616" s="6">
        <v>74</v>
      </c>
      <c r="AD616" s="6">
        <v>71</v>
      </c>
      <c r="AE616" s="6">
        <v>72</v>
      </c>
      <c r="AF616" s="6">
        <v>73</v>
      </c>
      <c r="AG616" s="6">
        <v>71</v>
      </c>
      <c r="AH616" s="6">
        <v>47</v>
      </c>
      <c r="AI616" s="6">
        <v>89</v>
      </c>
      <c r="AJ616" s="6">
        <v>85</v>
      </c>
      <c r="AK616" s="6">
        <v>88</v>
      </c>
      <c r="AL616" s="6">
        <v>86</v>
      </c>
      <c r="AM616" s="6">
        <v>87</v>
      </c>
      <c r="AN616" s="6">
        <v>2</v>
      </c>
      <c r="AO616" s="6">
        <v>2</v>
      </c>
      <c r="AP616" s="6">
        <v>5</v>
      </c>
      <c r="AQ616" s="6">
        <v>2</v>
      </c>
      <c r="AR616" t="s">
        <v>1821</v>
      </c>
    </row>
    <row r="617" spans="1:44" x14ac:dyDescent="0.25">
      <c r="A617" s="36">
        <v>616</v>
      </c>
      <c r="B617" s="36" t="s">
        <v>617</v>
      </c>
      <c r="C617" s="37" t="s">
        <v>70</v>
      </c>
      <c r="D617" s="22">
        <f>VLOOKUP(AR:AR,球员!A:F,6,FALSE)</f>
        <v>2</v>
      </c>
      <c r="E617" s="7" t="s">
        <v>67</v>
      </c>
      <c r="F617" s="7" t="s">
        <v>67</v>
      </c>
      <c r="G617" s="7" t="s">
        <v>46</v>
      </c>
      <c r="H617" s="6">
        <v>184</v>
      </c>
      <c r="I617" s="6">
        <v>84</v>
      </c>
      <c r="J617" s="6">
        <v>24</v>
      </c>
      <c r="K617" s="7" t="s">
        <v>47</v>
      </c>
      <c r="L617" s="9">
        <v>80</v>
      </c>
      <c r="M617" s="9">
        <v>37</v>
      </c>
      <c r="N617" s="9">
        <v>89</v>
      </c>
      <c r="O617" s="6">
        <v>82</v>
      </c>
      <c r="P617" s="6">
        <v>79</v>
      </c>
      <c r="Q617" s="6">
        <v>81</v>
      </c>
      <c r="R617" s="6">
        <v>71</v>
      </c>
      <c r="S617" s="6">
        <v>72</v>
      </c>
      <c r="T617" s="6">
        <v>60</v>
      </c>
      <c r="U617" s="6">
        <v>80</v>
      </c>
      <c r="V617" s="6">
        <v>80</v>
      </c>
      <c r="W617" s="6">
        <v>65</v>
      </c>
      <c r="X617" s="6">
        <v>68</v>
      </c>
      <c r="Y617" s="6">
        <v>82</v>
      </c>
      <c r="Z617" s="6">
        <v>78</v>
      </c>
      <c r="AA617" s="6">
        <v>77</v>
      </c>
      <c r="AB617" s="6">
        <v>83</v>
      </c>
      <c r="AC617" s="6">
        <v>83</v>
      </c>
      <c r="AD617" s="6">
        <v>76</v>
      </c>
      <c r="AE617" s="6">
        <v>81</v>
      </c>
      <c r="AF617" s="6">
        <v>44</v>
      </c>
      <c r="AG617" s="6">
        <v>45</v>
      </c>
      <c r="AH617" s="6">
        <v>66</v>
      </c>
      <c r="AI617" s="6">
        <v>40</v>
      </c>
      <c r="AJ617" s="6">
        <v>40</v>
      </c>
      <c r="AK617" s="6">
        <v>40</v>
      </c>
      <c r="AL617" s="6">
        <v>40</v>
      </c>
      <c r="AM617" s="6">
        <v>40</v>
      </c>
      <c r="AN617" s="6">
        <v>2</v>
      </c>
      <c r="AO617" s="6">
        <v>3</v>
      </c>
      <c r="AP617" s="6">
        <v>4</v>
      </c>
      <c r="AQ617" s="6">
        <v>1</v>
      </c>
      <c r="AR617" t="s">
        <v>1822</v>
      </c>
    </row>
    <row r="618" spans="1:44" x14ac:dyDescent="0.25">
      <c r="A618" s="36">
        <v>617</v>
      </c>
      <c r="B618" s="36" t="s">
        <v>619</v>
      </c>
      <c r="C618" s="37" t="s">
        <v>89</v>
      </c>
      <c r="D618" s="22">
        <f>VLOOKUP(AR:AR,球员!A:F,6,FALSE)</f>
        <v>2</v>
      </c>
      <c r="E618" s="7" t="s">
        <v>306</v>
      </c>
      <c r="F618" s="7" t="s">
        <v>64</v>
      </c>
      <c r="G618" s="7" t="s">
        <v>80</v>
      </c>
      <c r="H618" s="6">
        <v>194</v>
      </c>
      <c r="I618" s="6">
        <v>92</v>
      </c>
      <c r="J618" s="6">
        <v>22</v>
      </c>
      <c r="K618" s="7" t="s">
        <v>47</v>
      </c>
      <c r="L618" s="9">
        <v>80</v>
      </c>
      <c r="M618" s="9">
        <v>42</v>
      </c>
      <c r="N618" s="9">
        <v>89</v>
      </c>
      <c r="O618" s="6">
        <v>58</v>
      </c>
      <c r="P618" s="6">
        <v>70</v>
      </c>
      <c r="Q618" s="6">
        <v>63</v>
      </c>
      <c r="R618" s="6">
        <v>61</v>
      </c>
      <c r="S618" s="6">
        <v>69</v>
      </c>
      <c r="T618" s="6">
        <v>67</v>
      </c>
      <c r="U618" s="6">
        <v>52</v>
      </c>
      <c r="V618" s="6">
        <v>81</v>
      </c>
      <c r="W618" s="6">
        <v>56</v>
      </c>
      <c r="X618" s="6">
        <v>57</v>
      </c>
      <c r="Y618" s="6">
        <v>73</v>
      </c>
      <c r="Z618" s="6">
        <v>70</v>
      </c>
      <c r="AA618" s="6">
        <v>64</v>
      </c>
      <c r="AB618" s="6">
        <v>83</v>
      </c>
      <c r="AC618" s="6">
        <v>90</v>
      </c>
      <c r="AD618" s="6">
        <v>68</v>
      </c>
      <c r="AE618" s="6">
        <v>85</v>
      </c>
      <c r="AF618" s="6">
        <v>84</v>
      </c>
      <c r="AG618" s="6">
        <v>85</v>
      </c>
      <c r="AH618" s="6">
        <v>82</v>
      </c>
      <c r="AI618" s="6">
        <v>40</v>
      </c>
      <c r="AJ618" s="6">
        <v>40</v>
      </c>
      <c r="AK618" s="6">
        <v>40</v>
      </c>
      <c r="AL618" s="6">
        <v>40</v>
      </c>
      <c r="AM618" s="6">
        <v>40</v>
      </c>
      <c r="AN618" s="6">
        <v>2</v>
      </c>
      <c r="AO618" s="6">
        <v>2</v>
      </c>
      <c r="AP618" s="6">
        <v>5</v>
      </c>
      <c r="AQ618" s="6">
        <v>2</v>
      </c>
      <c r="AR618" t="s">
        <v>1823</v>
      </c>
    </row>
    <row r="619" spans="1:44" x14ac:dyDescent="0.25">
      <c r="A619" s="6">
        <v>618</v>
      </c>
      <c r="B619" s="6" t="s">
        <v>488</v>
      </c>
      <c r="C619" s="7" t="s">
        <v>70</v>
      </c>
      <c r="D619" s="22" t="e">
        <f>VLOOKUP(AR:AR,球员!A:F,6,FALSE)</f>
        <v>#N/A</v>
      </c>
      <c r="E619" s="7" t="s">
        <v>59</v>
      </c>
      <c r="F619" s="7" t="s">
        <v>51</v>
      </c>
      <c r="G619" s="7" t="s">
        <v>489</v>
      </c>
      <c r="H619" s="6">
        <v>180</v>
      </c>
      <c r="I619" s="6">
        <v>76</v>
      </c>
      <c r="J619" s="6">
        <v>26</v>
      </c>
      <c r="K619" s="7" t="s">
        <v>47</v>
      </c>
      <c r="L619" s="9">
        <v>80</v>
      </c>
      <c r="M619" s="9">
        <v>33</v>
      </c>
      <c r="N619" s="9">
        <v>87</v>
      </c>
      <c r="O619" s="6">
        <v>80</v>
      </c>
      <c r="P619" s="6">
        <v>72</v>
      </c>
      <c r="Q619" s="6">
        <v>75</v>
      </c>
      <c r="R619" s="6">
        <v>74</v>
      </c>
      <c r="S619" s="6">
        <v>72</v>
      </c>
      <c r="T619" s="6">
        <v>66</v>
      </c>
      <c r="U619" s="6">
        <v>81</v>
      </c>
      <c r="V619" s="6">
        <v>78</v>
      </c>
      <c r="W619" s="6">
        <v>80</v>
      </c>
      <c r="X619" s="6">
        <v>73</v>
      </c>
      <c r="Y619" s="6">
        <v>81</v>
      </c>
      <c r="Z619" s="6">
        <v>77</v>
      </c>
      <c r="AA619" s="6">
        <v>85</v>
      </c>
      <c r="AB619" s="6">
        <v>83</v>
      </c>
      <c r="AC619" s="6">
        <v>81</v>
      </c>
      <c r="AD619" s="6">
        <v>76</v>
      </c>
      <c r="AE619" s="6">
        <v>80</v>
      </c>
      <c r="AF619" s="6">
        <v>51</v>
      </c>
      <c r="AG619" s="6">
        <v>57</v>
      </c>
      <c r="AH619" s="6">
        <v>71</v>
      </c>
      <c r="AI619" s="6">
        <v>40</v>
      </c>
      <c r="AJ619" s="6">
        <v>40</v>
      </c>
      <c r="AK619" s="6">
        <v>40</v>
      </c>
      <c r="AL619" s="6">
        <v>40</v>
      </c>
      <c r="AM619" s="6">
        <v>40</v>
      </c>
      <c r="AN619" s="6">
        <v>2</v>
      </c>
      <c r="AO619" s="6">
        <v>2</v>
      </c>
      <c r="AP619" s="6">
        <v>4</v>
      </c>
      <c r="AQ619" s="6">
        <v>1</v>
      </c>
      <c r="AR619" t="s">
        <v>1824</v>
      </c>
    </row>
    <row r="620" spans="1:44" x14ac:dyDescent="0.25">
      <c r="A620" s="36">
        <v>619</v>
      </c>
      <c r="B620" s="36" t="s">
        <v>706</v>
      </c>
      <c r="C620" s="37" t="s">
        <v>202</v>
      </c>
      <c r="D620" s="22">
        <f>VLOOKUP(AR:AR,球员!A:F,6,FALSE)</f>
        <v>2</v>
      </c>
      <c r="E620" s="7" t="s">
        <v>249</v>
      </c>
      <c r="F620" s="7" t="s">
        <v>51</v>
      </c>
      <c r="G620" s="7" t="s">
        <v>65</v>
      </c>
      <c r="H620" s="6">
        <v>183</v>
      </c>
      <c r="I620" s="6">
        <v>72</v>
      </c>
      <c r="J620" s="6">
        <v>22</v>
      </c>
      <c r="K620" s="7" t="s">
        <v>47</v>
      </c>
      <c r="L620" s="9">
        <v>80</v>
      </c>
      <c r="M620" s="9">
        <v>42</v>
      </c>
      <c r="N620" s="9">
        <v>89</v>
      </c>
      <c r="O620" s="6">
        <v>79</v>
      </c>
      <c r="P620" s="6">
        <v>87</v>
      </c>
      <c r="Q620" s="6">
        <v>82</v>
      </c>
      <c r="R620" s="6">
        <v>77</v>
      </c>
      <c r="S620" s="6">
        <v>81</v>
      </c>
      <c r="T620" s="6">
        <v>82</v>
      </c>
      <c r="U620" s="6">
        <v>69</v>
      </c>
      <c r="V620" s="6">
        <v>60</v>
      </c>
      <c r="W620" s="6">
        <v>77</v>
      </c>
      <c r="X620" s="6">
        <v>72</v>
      </c>
      <c r="Y620" s="6">
        <v>80</v>
      </c>
      <c r="Z620" s="6">
        <v>83</v>
      </c>
      <c r="AA620" s="6">
        <v>74</v>
      </c>
      <c r="AB620" s="6">
        <v>65</v>
      </c>
      <c r="AC620" s="6">
        <v>65</v>
      </c>
      <c r="AD620" s="6">
        <v>79</v>
      </c>
      <c r="AE620" s="6">
        <v>76</v>
      </c>
      <c r="AF620" s="6">
        <v>62</v>
      </c>
      <c r="AG620" s="6">
        <v>61</v>
      </c>
      <c r="AH620" s="6">
        <v>64</v>
      </c>
      <c r="AI620" s="6">
        <v>40</v>
      </c>
      <c r="AJ620" s="6">
        <v>40</v>
      </c>
      <c r="AK620" s="6">
        <v>40</v>
      </c>
      <c r="AL620" s="6">
        <v>40</v>
      </c>
      <c r="AM620" s="6">
        <v>40</v>
      </c>
      <c r="AN620" s="6">
        <v>1</v>
      </c>
      <c r="AO620" s="6">
        <v>2</v>
      </c>
      <c r="AP620" s="6">
        <v>5</v>
      </c>
      <c r="AQ620" s="6">
        <v>1</v>
      </c>
      <c r="AR620" t="s">
        <v>1825</v>
      </c>
    </row>
    <row r="621" spans="1:44" x14ac:dyDescent="0.25">
      <c r="A621" s="6">
        <v>620</v>
      </c>
      <c r="B621" s="6" t="s">
        <v>1826</v>
      </c>
      <c r="C621" s="7" t="s">
        <v>85</v>
      </c>
      <c r="D621" s="22" t="e">
        <f>VLOOKUP(AR:AR,球员!A:F,6,FALSE)</f>
        <v>#N/A</v>
      </c>
      <c r="E621" s="7" t="s">
        <v>74</v>
      </c>
      <c r="F621" s="7" t="s">
        <v>64</v>
      </c>
      <c r="G621" s="7" t="s">
        <v>740</v>
      </c>
      <c r="H621" s="6">
        <v>172</v>
      </c>
      <c r="I621" s="6">
        <v>69</v>
      </c>
      <c r="J621" s="6">
        <v>21</v>
      </c>
      <c r="K621" s="7" t="s">
        <v>47</v>
      </c>
      <c r="L621" s="9">
        <v>80</v>
      </c>
      <c r="M621" s="9">
        <v>44</v>
      </c>
      <c r="N621" s="9">
        <v>91</v>
      </c>
      <c r="O621" s="6">
        <v>73</v>
      </c>
      <c r="P621" s="6">
        <v>80</v>
      </c>
      <c r="Q621" s="6">
        <v>87</v>
      </c>
      <c r="R621" s="6">
        <v>81</v>
      </c>
      <c r="S621" s="6">
        <v>71</v>
      </c>
      <c r="T621" s="6">
        <v>64</v>
      </c>
      <c r="U621" s="6">
        <v>68</v>
      </c>
      <c r="V621" s="6">
        <v>61</v>
      </c>
      <c r="W621" s="6">
        <v>60</v>
      </c>
      <c r="X621" s="6">
        <v>69</v>
      </c>
      <c r="Y621" s="6">
        <v>92</v>
      </c>
      <c r="Z621" s="6">
        <v>94</v>
      </c>
      <c r="AA621" s="6">
        <v>76</v>
      </c>
      <c r="AB621" s="6">
        <v>84</v>
      </c>
      <c r="AC621" s="6">
        <v>63</v>
      </c>
      <c r="AD621" s="6">
        <v>84</v>
      </c>
      <c r="AE621" s="6">
        <v>77</v>
      </c>
      <c r="AF621" s="6">
        <v>51</v>
      </c>
      <c r="AG621" s="6">
        <v>54</v>
      </c>
      <c r="AH621" s="6">
        <v>59</v>
      </c>
      <c r="AI621" s="6">
        <v>40</v>
      </c>
      <c r="AJ621" s="6">
        <v>40</v>
      </c>
      <c r="AK621" s="6">
        <v>40</v>
      </c>
      <c r="AL621" s="6">
        <v>40</v>
      </c>
      <c r="AM621" s="6">
        <v>40</v>
      </c>
      <c r="AN621" s="6">
        <v>2</v>
      </c>
      <c r="AO621" s="6">
        <v>3</v>
      </c>
      <c r="AP621" s="6">
        <v>4</v>
      </c>
      <c r="AQ621" s="6">
        <v>2</v>
      </c>
      <c r="AR621" t="s">
        <v>1827</v>
      </c>
    </row>
    <row r="622" spans="1:44" x14ac:dyDescent="0.25">
      <c r="A622" s="6">
        <v>621</v>
      </c>
      <c r="B622" s="6" t="s">
        <v>782</v>
      </c>
      <c r="C622" s="7" t="s">
        <v>103</v>
      </c>
      <c r="D622" s="22" t="e">
        <f>VLOOKUP(AR:AR,球员!A:F,6,FALSE)</f>
        <v>#N/A</v>
      </c>
      <c r="E622" s="7" t="s">
        <v>83</v>
      </c>
      <c r="F622" s="7" t="s">
        <v>64</v>
      </c>
      <c r="G622" s="7" t="s">
        <v>474</v>
      </c>
      <c r="H622" s="6">
        <v>175</v>
      </c>
      <c r="I622" s="6">
        <v>64</v>
      </c>
      <c r="J622" s="6">
        <v>23</v>
      </c>
      <c r="K622" s="7" t="s">
        <v>53</v>
      </c>
      <c r="L622" s="9">
        <v>80</v>
      </c>
      <c r="M622" s="9">
        <v>38</v>
      </c>
      <c r="N622" s="9">
        <v>89</v>
      </c>
      <c r="O622" s="6">
        <v>73</v>
      </c>
      <c r="P622" s="6">
        <v>78</v>
      </c>
      <c r="Q622" s="6">
        <v>79</v>
      </c>
      <c r="R622" s="6">
        <v>80</v>
      </c>
      <c r="S622" s="6">
        <v>80</v>
      </c>
      <c r="T622" s="6">
        <v>81</v>
      </c>
      <c r="U622" s="6">
        <v>64</v>
      </c>
      <c r="V622" s="6">
        <v>66</v>
      </c>
      <c r="W622" s="6">
        <v>75</v>
      </c>
      <c r="X622" s="6">
        <v>81</v>
      </c>
      <c r="Y622" s="6">
        <v>73</v>
      </c>
      <c r="Z622" s="6">
        <v>77</v>
      </c>
      <c r="AA622" s="6">
        <v>78</v>
      </c>
      <c r="AB622" s="6">
        <v>70</v>
      </c>
      <c r="AC622" s="6">
        <v>65</v>
      </c>
      <c r="AD622" s="6">
        <v>80</v>
      </c>
      <c r="AE622" s="6">
        <v>76</v>
      </c>
      <c r="AF622" s="6">
        <v>76</v>
      </c>
      <c r="AG622" s="6">
        <v>80</v>
      </c>
      <c r="AH622" s="6">
        <v>71</v>
      </c>
      <c r="AI622" s="6">
        <v>40</v>
      </c>
      <c r="AJ622" s="6">
        <v>40</v>
      </c>
      <c r="AK622" s="6">
        <v>40</v>
      </c>
      <c r="AL622" s="6">
        <v>40</v>
      </c>
      <c r="AM622" s="6">
        <v>40</v>
      </c>
      <c r="AN622" s="6">
        <v>1</v>
      </c>
      <c r="AO622" s="6">
        <v>2</v>
      </c>
      <c r="AP622" s="6">
        <v>6</v>
      </c>
      <c r="AQ622" s="6">
        <v>2</v>
      </c>
      <c r="AR622" t="s">
        <v>1828</v>
      </c>
    </row>
    <row r="623" spans="1:44" x14ac:dyDescent="0.25">
      <c r="A623" s="6">
        <v>622</v>
      </c>
      <c r="B623" s="6" t="s">
        <v>2013</v>
      </c>
      <c r="C623" s="7" t="s">
        <v>82</v>
      </c>
      <c r="D623" s="22" t="e">
        <f>VLOOKUP(AR:AR,球员!A:F,6,FALSE)</f>
        <v>#N/A</v>
      </c>
      <c r="E623" s="7" t="s">
        <v>354</v>
      </c>
      <c r="F623" s="7" t="s">
        <v>64</v>
      </c>
      <c r="G623" s="7" t="s">
        <v>96</v>
      </c>
      <c r="H623" s="6">
        <v>175</v>
      </c>
      <c r="I623" s="6">
        <v>73</v>
      </c>
      <c r="J623" s="6">
        <v>23</v>
      </c>
      <c r="K623" s="7" t="s">
        <v>47</v>
      </c>
      <c r="L623" s="9">
        <v>80</v>
      </c>
      <c r="M623" s="9">
        <v>38</v>
      </c>
      <c r="N623" s="9">
        <v>88</v>
      </c>
      <c r="O623" s="6">
        <v>75</v>
      </c>
      <c r="P623" s="6">
        <v>83</v>
      </c>
      <c r="Q623" s="6">
        <v>79</v>
      </c>
      <c r="R623" s="6">
        <v>78</v>
      </c>
      <c r="S623" s="6">
        <v>82</v>
      </c>
      <c r="T623" s="6">
        <v>81</v>
      </c>
      <c r="U623" s="6">
        <v>72</v>
      </c>
      <c r="V623" s="6">
        <v>60</v>
      </c>
      <c r="W623" s="6">
        <v>83</v>
      </c>
      <c r="X623" s="6">
        <v>81</v>
      </c>
      <c r="Y623" s="6">
        <v>75</v>
      </c>
      <c r="Z623" s="6">
        <v>78</v>
      </c>
      <c r="AA623" s="6">
        <v>83</v>
      </c>
      <c r="AB623" s="6">
        <v>64</v>
      </c>
      <c r="AC623" s="6">
        <v>65</v>
      </c>
      <c r="AD623" s="6">
        <v>80</v>
      </c>
      <c r="AE623" s="6">
        <v>76</v>
      </c>
      <c r="AF623" s="6">
        <v>58</v>
      </c>
      <c r="AG623" s="6">
        <v>55</v>
      </c>
      <c r="AH623" s="6">
        <v>67</v>
      </c>
      <c r="AI623" s="6">
        <v>40</v>
      </c>
      <c r="AJ623" s="6">
        <v>40</v>
      </c>
      <c r="AK623" s="6">
        <v>40</v>
      </c>
      <c r="AL623" s="6">
        <v>40</v>
      </c>
      <c r="AM623" s="6">
        <v>40</v>
      </c>
      <c r="AN623" s="6">
        <v>2</v>
      </c>
      <c r="AO623" s="6">
        <v>2</v>
      </c>
      <c r="AP623" s="6">
        <v>6</v>
      </c>
      <c r="AQ623" s="6">
        <v>2</v>
      </c>
      <c r="AR623" t="s">
        <v>2014</v>
      </c>
    </row>
    <row r="624" spans="1:44" x14ac:dyDescent="0.25">
      <c r="A624" s="6">
        <v>623</v>
      </c>
      <c r="B624" s="6" t="s">
        <v>2015</v>
      </c>
      <c r="C624" s="7" t="s">
        <v>191</v>
      </c>
      <c r="D624" s="22" t="e">
        <f>VLOOKUP(AR:AR,球员!A:F,6,FALSE)</f>
        <v>#N/A</v>
      </c>
      <c r="E624" s="7" t="s">
        <v>63</v>
      </c>
      <c r="F624" s="7" t="s">
        <v>64</v>
      </c>
      <c r="G624" s="7" t="s">
        <v>96</v>
      </c>
      <c r="H624" s="6">
        <v>183</v>
      </c>
      <c r="I624" s="6">
        <v>72</v>
      </c>
      <c r="J624" s="6">
        <v>22</v>
      </c>
      <c r="K624" s="7" t="s">
        <v>47</v>
      </c>
      <c r="L624" s="9">
        <v>80</v>
      </c>
      <c r="M624" s="9">
        <v>42</v>
      </c>
      <c r="N624" s="9">
        <v>90</v>
      </c>
      <c r="O624" s="6">
        <v>71</v>
      </c>
      <c r="P624" s="6">
        <v>70</v>
      </c>
      <c r="Q624" s="6">
        <v>77</v>
      </c>
      <c r="R624" s="6">
        <v>66</v>
      </c>
      <c r="S624" s="6">
        <v>68</v>
      </c>
      <c r="T624" s="6">
        <v>66</v>
      </c>
      <c r="U624" s="6">
        <v>53</v>
      </c>
      <c r="V624" s="6">
        <v>65</v>
      </c>
      <c r="W624" s="6">
        <v>55</v>
      </c>
      <c r="X624" s="6">
        <v>60</v>
      </c>
      <c r="Y624" s="6">
        <v>90</v>
      </c>
      <c r="Z624" s="6">
        <v>89</v>
      </c>
      <c r="AA624" s="6">
        <v>68</v>
      </c>
      <c r="AB624" s="6">
        <v>74</v>
      </c>
      <c r="AC624" s="6">
        <v>76</v>
      </c>
      <c r="AD624" s="6">
        <v>72</v>
      </c>
      <c r="AE624" s="6">
        <v>84</v>
      </c>
      <c r="AF624" s="6">
        <v>82</v>
      </c>
      <c r="AG624" s="6">
        <v>86</v>
      </c>
      <c r="AH624" s="6">
        <v>66</v>
      </c>
      <c r="AI624" s="6">
        <v>40</v>
      </c>
      <c r="AJ624" s="6">
        <v>40</v>
      </c>
      <c r="AK624" s="6">
        <v>40</v>
      </c>
      <c r="AL624" s="6">
        <v>40</v>
      </c>
      <c r="AM624" s="6">
        <v>40</v>
      </c>
      <c r="AN624" s="6">
        <v>2</v>
      </c>
      <c r="AO624" s="6">
        <v>2</v>
      </c>
      <c r="AP624" s="6">
        <v>6</v>
      </c>
      <c r="AQ624" s="6">
        <v>2</v>
      </c>
      <c r="AR624" t="s">
        <v>2016</v>
      </c>
    </row>
    <row r="625" spans="1:44" x14ac:dyDescent="0.25">
      <c r="A625" s="36">
        <v>624</v>
      </c>
      <c r="B625" s="36" t="s">
        <v>710</v>
      </c>
      <c r="C625" s="37" t="s">
        <v>246</v>
      </c>
      <c r="D625" s="22">
        <f>VLOOKUP(AR:AR,球员!A:F,6,FALSE)</f>
        <v>2</v>
      </c>
      <c r="E625" s="7" t="s">
        <v>593</v>
      </c>
      <c r="F625" s="7" t="s">
        <v>324</v>
      </c>
      <c r="G625" s="7" t="s">
        <v>472</v>
      </c>
      <c r="H625" s="6">
        <v>183</v>
      </c>
      <c r="I625" s="6">
        <v>79</v>
      </c>
      <c r="J625" s="6">
        <v>27</v>
      </c>
      <c r="K625" s="7" t="s">
        <v>47</v>
      </c>
      <c r="L625" s="9">
        <v>80</v>
      </c>
      <c r="M625" s="9">
        <v>32</v>
      </c>
      <c r="N625" s="9">
        <v>87</v>
      </c>
      <c r="O625" s="6">
        <v>80</v>
      </c>
      <c r="P625" s="6">
        <v>82</v>
      </c>
      <c r="Q625" s="6">
        <v>79</v>
      </c>
      <c r="R625" s="6">
        <v>78</v>
      </c>
      <c r="S625" s="6">
        <v>79</v>
      </c>
      <c r="T625" s="6">
        <v>75</v>
      </c>
      <c r="U625" s="6">
        <v>76</v>
      </c>
      <c r="V625" s="6">
        <v>75</v>
      </c>
      <c r="W625" s="6">
        <v>73</v>
      </c>
      <c r="X625" s="6">
        <v>75</v>
      </c>
      <c r="Y625" s="6">
        <v>78</v>
      </c>
      <c r="Z625" s="6">
        <v>77</v>
      </c>
      <c r="AA625" s="6">
        <v>83</v>
      </c>
      <c r="AB625" s="6">
        <v>77</v>
      </c>
      <c r="AC625" s="6">
        <v>71</v>
      </c>
      <c r="AD625" s="6">
        <v>79</v>
      </c>
      <c r="AE625" s="6">
        <v>88</v>
      </c>
      <c r="AF625" s="6">
        <v>63</v>
      </c>
      <c r="AG625" s="6">
        <v>59</v>
      </c>
      <c r="AH625" s="6">
        <v>67</v>
      </c>
      <c r="AI625" s="6">
        <v>40</v>
      </c>
      <c r="AJ625" s="6">
        <v>40</v>
      </c>
      <c r="AK625" s="6">
        <v>40</v>
      </c>
      <c r="AL625" s="6">
        <v>40</v>
      </c>
      <c r="AM625" s="6">
        <v>40</v>
      </c>
      <c r="AN625" s="6">
        <v>2</v>
      </c>
      <c r="AO625" s="6">
        <v>3</v>
      </c>
      <c r="AP625" s="6">
        <v>6</v>
      </c>
      <c r="AQ625" s="6">
        <v>2</v>
      </c>
      <c r="AR625" t="s">
        <v>1829</v>
      </c>
    </row>
    <row r="626" spans="1:44" x14ac:dyDescent="0.25">
      <c r="A626" s="36">
        <v>625</v>
      </c>
      <c r="B626" s="36" t="s">
        <v>711</v>
      </c>
      <c r="C626" s="37" t="s">
        <v>2049</v>
      </c>
      <c r="D626" s="22">
        <f>VLOOKUP(AR:AR,球员!A:F,6,FALSE)</f>
        <v>2</v>
      </c>
      <c r="E626" s="7" t="s">
        <v>387</v>
      </c>
      <c r="F626" s="7" t="s">
        <v>324</v>
      </c>
      <c r="G626" s="7" t="s">
        <v>491</v>
      </c>
      <c r="H626" s="6">
        <v>195</v>
      </c>
      <c r="I626" s="6">
        <v>79</v>
      </c>
      <c r="J626" s="6">
        <v>30</v>
      </c>
      <c r="K626" s="7" t="s">
        <v>47</v>
      </c>
      <c r="L626" s="9">
        <v>80</v>
      </c>
      <c r="M626" s="9">
        <v>30</v>
      </c>
      <c r="N626" s="9">
        <v>87</v>
      </c>
      <c r="O626" s="6">
        <v>77</v>
      </c>
      <c r="P626" s="6">
        <v>82</v>
      </c>
      <c r="Q626" s="6">
        <v>75</v>
      </c>
      <c r="R626" s="6">
        <v>75</v>
      </c>
      <c r="S626" s="6">
        <v>81</v>
      </c>
      <c r="T626" s="6">
        <v>75</v>
      </c>
      <c r="U626" s="6">
        <v>74</v>
      </c>
      <c r="V626" s="6">
        <v>82</v>
      </c>
      <c r="W626" s="6">
        <v>64</v>
      </c>
      <c r="X626" s="6">
        <v>70</v>
      </c>
      <c r="Y626" s="6">
        <v>75</v>
      </c>
      <c r="Z626" s="6">
        <v>69</v>
      </c>
      <c r="AA626" s="6">
        <v>80</v>
      </c>
      <c r="AB626" s="6">
        <v>76</v>
      </c>
      <c r="AC626" s="6">
        <v>81</v>
      </c>
      <c r="AD626" s="6">
        <v>72</v>
      </c>
      <c r="AE626" s="6">
        <v>88</v>
      </c>
      <c r="AF626" s="6">
        <v>72</v>
      </c>
      <c r="AG626" s="6">
        <v>69</v>
      </c>
      <c r="AH626" s="6">
        <v>75</v>
      </c>
      <c r="AI626" s="6">
        <v>40</v>
      </c>
      <c r="AJ626" s="6">
        <v>40</v>
      </c>
      <c r="AK626" s="6">
        <v>40</v>
      </c>
      <c r="AL626" s="6">
        <v>40</v>
      </c>
      <c r="AM626" s="6">
        <v>40</v>
      </c>
      <c r="AN626" s="6">
        <v>2</v>
      </c>
      <c r="AO626" s="6">
        <v>3</v>
      </c>
      <c r="AP626" s="6">
        <v>5</v>
      </c>
      <c r="AQ626" s="6">
        <v>2</v>
      </c>
      <c r="AR626" t="s">
        <v>2140</v>
      </c>
    </row>
    <row r="627" spans="1:44" x14ac:dyDescent="0.25">
      <c r="A627" s="6">
        <v>626</v>
      </c>
      <c r="B627" s="6" t="s">
        <v>778</v>
      </c>
      <c r="C627" s="7" t="s">
        <v>70</v>
      </c>
      <c r="D627" s="22" t="e">
        <f>VLOOKUP(AR:AR,球员!A:F,6,FALSE)</f>
        <v>#N/A</v>
      </c>
      <c r="E627" s="7" t="s">
        <v>717</v>
      </c>
      <c r="F627" s="7" t="s">
        <v>516</v>
      </c>
      <c r="G627" s="7" t="s">
        <v>779</v>
      </c>
      <c r="H627" s="6">
        <v>179</v>
      </c>
      <c r="I627" s="6">
        <v>70</v>
      </c>
      <c r="J627" s="6">
        <v>27</v>
      </c>
      <c r="K627" s="7" t="s">
        <v>47</v>
      </c>
      <c r="L627" s="9">
        <v>80</v>
      </c>
      <c r="M627" s="9">
        <v>32</v>
      </c>
      <c r="N627" s="9">
        <v>88</v>
      </c>
      <c r="O627" s="6">
        <v>82</v>
      </c>
      <c r="P627" s="6">
        <v>74</v>
      </c>
      <c r="Q627" s="6">
        <v>76</v>
      </c>
      <c r="R627" s="6">
        <v>70</v>
      </c>
      <c r="S627" s="6">
        <v>68</v>
      </c>
      <c r="T627" s="6">
        <v>63</v>
      </c>
      <c r="U627" s="6">
        <v>84</v>
      </c>
      <c r="V627" s="6">
        <v>81</v>
      </c>
      <c r="W627" s="6">
        <v>77</v>
      </c>
      <c r="X627" s="6">
        <v>70</v>
      </c>
      <c r="Y627" s="6">
        <v>85</v>
      </c>
      <c r="Z627" s="6">
        <v>84</v>
      </c>
      <c r="AA627" s="6">
        <v>79</v>
      </c>
      <c r="AB627" s="6">
        <v>86</v>
      </c>
      <c r="AC627" s="6">
        <v>74</v>
      </c>
      <c r="AD627" s="6">
        <v>70</v>
      </c>
      <c r="AE627" s="6">
        <v>72</v>
      </c>
      <c r="AF627" s="6">
        <v>51</v>
      </c>
      <c r="AG627" s="6">
        <v>56</v>
      </c>
      <c r="AH627" s="6">
        <v>68</v>
      </c>
      <c r="AI627" s="6">
        <v>40</v>
      </c>
      <c r="AJ627" s="6">
        <v>40</v>
      </c>
      <c r="AK627" s="6">
        <v>40</v>
      </c>
      <c r="AL627" s="6">
        <v>40</v>
      </c>
      <c r="AM627" s="6">
        <v>40</v>
      </c>
      <c r="AN627" s="6">
        <v>2</v>
      </c>
      <c r="AO627" s="6">
        <v>3</v>
      </c>
      <c r="AP627" s="6">
        <v>6</v>
      </c>
      <c r="AQ627" s="6">
        <v>2</v>
      </c>
      <c r="AR627" t="s">
        <v>1830</v>
      </c>
    </row>
    <row r="628" spans="1:44" x14ac:dyDescent="0.25">
      <c r="A628" s="6">
        <v>627</v>
      </c>
      <c r="B628" s="6" t="s">
        <v>739</v>
      </c>
      <c r="C628" s="7" t="s">
        <v>103</v>
      </c>
      <c r="D628" s="22" t="e">
        <f>VLOOKUP(AR:AR,球员!A:F,6,FALSE)</f>
        <v>#N/A</v>
      </c>
      <c r="E628" s="7" t="s">
        <v>50</v>
      </c>
      <c r="F628" s="7" t="s">
        <v>51</v>
      </c>
      <c r="G628" s="7" t="s">
        <v>65</v>
      </c>
      <c r="H628" s="6">
        <v>184</v>
      </c>
      <c r="I628" s="6">
        <v>78</v>
      </c>
      <c r="J628" s="6">
        <v>23</v>
      </c>
      <c r="K628" s="7" t="s">
        <v>53</v>
      </c>
      <c r="L628" s="9">
        <v>80</v>
      </c>
      <c r="M628" s="9">
        <v>38</v>
      </c>
      <c r="N628" s="9">
        <v>90</v>
      </c>
      <c r="O628" s="6">
        <v>76</v>
      </c>
      <c r="P628" s="6">
        <v>73</v>
      </c>
      <c r="Q628" s="6">
        <v>75</v>
      </c>
      <c r="R628" s="6">
        <v>69</v>
      </c>
      <c r="S628" s="6">
        <v>72</v>
      </c>
      <c r="T628" s="6">
        <v>75</v>
      </c>
      <c r="U628" s="6">
        <v>70</v>
      </c>
      <c r="V628" s="6">
        <v>75</v>
      </c>
      <c r="W628" s="6">
        <v>60</v>
      </c>
      <c r="X628" s="6">
        <v>79</v>
      </c>
      <c r="Y628" s="6">
        <v>87</v>
      </c>
      <c r="Z628" s="6">
        <v>79</v>
      </c>
      <c r="AA628" s="6">
        <v>68</v>
      </c>
      <c r="AB628" s="6">
        <v>78</v>
      </c>
      <c r="AC628" s="6">
        <v>76</v>
      </c>
      <c r="AD628" s="6">
        <v>66</v>
      </c>
      <c r="AE628" s="6">
        <v>83</v>
      </c>
      <c r="AF628" s="6">
        <v>73</v>
      </c>
      <c r="AG628" s="6">
        <v>76</v>
      </c>
      <c r="AH628" s="6">
        <v>71</v>
      </c>
      <c r="AI628" s="6">
        <v>40</v>
      </c>
      <c r="AJ628" s="6">
        <v>40</v>
      </c>
      <c r="AK628" s="6">
        <v>40</v>
      </c>
      <c r="AL628" s="6">
        <v>40</v>
      </c>
      <c r="AM628" s="6">
        <v>40</v>
      </c>
      <c r="AN628" s="6">
        <v>2</v>
      </c>
      <c r="AO628" s="6">
        <v>3</v>
      </c>
      <c r="AP628" s="6">
        <v>6</v>
      </c>
      <c r="AQ628" s="6">
        <v>2</v>
      </c>
      <c r="AR628" t="s">
        <v>1831</v>
      </c>
    </row>
    <row r="629" spans="1:44" x14ac:dyDescent="0.25">
      <c r="A629" s="6">
        <v>628</v>
      </c>
      <c r="B629" s="6" t="s">
        <v>756</v>
      </c>
      <c r="C629" s="7" t="s">
        <v>89</v>
      </c>
      <c r="D629" s="22" t="e">
        <f>VLOOKUP(AR:AR,球员!A:F,6,FALSE)</f>
        <v>#N/A</v>
      </c>
      <c r="E629" s="7" t="s">
        <v>593</v>
      </c>
      <c r="F629" s="7" t="s">
        <v>324</v>
      </c>
      <c r="G629" s="7" t="s">
        <v>757</v>
      </c>
      <c r="H629" s="6">
        <v>192</v>
      </c>
      <c r="I629" s="6">
        <v>83</v>
      </c>
      <c r="J629" s="6">
        <v>32</v>
      </c>
      <c r="K629" s="7" t="s">
        <v>47</v>
      </c>
      <c r="L629" s="9">
        <v>80</v>
      </c>
      <c r="M629" s="9">
        <v>29</v>
      </c>
      <c r="N629" s="9">
        <v>88</v>
      </c>
      <c r="O629" s="6">
        <v>59</v>
      </c>
      <c r="P629" s="6">
        <v>67</v>
      </c>
      <c r="Q629" s="6">
        <v>62</v>
      </c>
      <c r="R629" s="6">
        <v>57</v>
      </c>
      <c r="S629" s="6">
        <v>79</v>
      </c>
      <c r="T629" s="6">
        <v>79</v>
      </c>
      <c r="U629" s="6">
        <v>57</v>
      </c>
      <c r="V629" s="6">
        <v>85</v>
      </c>
      <c r="W629" s="6">
        <v>63</v>
      </c>
      <c r="X629" s="6">
        <v>73</v>
      </c>
      <c r="Y629" s="6">
        <v>72</v>
      </c>
      <c r="Z629" s="6">
        <v>67</v>
      </c>
      <c r="AA629" s="6">
        <v>79</v>
      </c>
      <c r="AB629" s="6">
        <v>82</v>
      </c>
      <c r="AC629" s="6">
        <v>86</v>
      </c>
      <c r="AD629" s="6">
        <v>73</v>
      </c>
      <c r="AE629" s="6">
        <v>80</v>
      </c>
      <c r="AF629" s="6">
        <v>84</v>
      </c>
      <c r="AG629" s="6">
        <v>80</v>
      </c>
      <c r="AH629" s="6">
        <v>84</v>
      </c>
      <c r="AI629" s="6">
        <v>40</v>
      </c>
      <c r="AJ629" s="6">
        <v>40</v>
      </c>
      <c r="AK629" s="6">
        <v>40</v>
      </c>
      <c r="AL629" s="6">
        <v>40</v>
      </c>
      <c r="AM629" s="6">
        <v>40</v>
      </c>
      <c r="AN629" s="6">
        <v>2</v>
      </c>
      <c r="AO629" s="6">
        <v>2</v>
      </c>
      <c r="AP629" s="6">
        <v>6</v>
      </c>
      <c r="AQ629" s="6">
        <v>2</v>
      </c>
      <c r="AR629" t="s">
        <v>1832</v>
      </c>
    </row>
    <row r="630" spans="1:44" x14ac:dyDescent="0.25">
      <c r="A630" s="6">
        <v>629</v>
      </c>
      <c r="B630" s="6" t="s">
        <v>712</v>
      </c>
      <c r="C630" s="7" t="s">
        <v>2049</v>
      </c>
      <c r="D630" s="22" t="e">
        <f>VLOOKUP(AR:AR,球员!A:F,6,FALSE)</f>
        <v>#N/A</v>
      </c>
      <c r="E630" s="7" t="s">
        <v>713</v>
      </c>
      <c r="F630" s="7" t="s">
        <v>375</v>
      </c>
      <c r="G630" s="7" t="s">
        <v>65</v>
      </c>
      <c r="H630" s="6">
        <v>170</v>
      </c>
      <c r="I630" s="6">
        <v>67</v>
      </c>
      <c r="J630" s="6">
        <v>39</v>
      </c>
      <c r="K630" s="7" t="s">
        <v>47</v>
      </c>
      <c r="L630" s="9">
        <v>80</v>
      </c>
      <c r="M630" s="9">
        <v>16</v>
      </c>
      <c r="N630" s="9">
        <v>85</v>
      </c>
      <c r="O630" s="6">
        <v>78</v>
      </c>
      <c r="P630" s="6">
        <v>86</v>
      </c>
      <c r="Q630" s="6">
        <v>84</v>
      </c>
      <c r="R630" s="6">
        <v>84</v>
      </c>
      <c r="S630" s="6">
        <v>92</v>
      </c>
      <c r="T630" s="6">
        <v>89</v>
      </c>
      <c r="U630" s="6">
        <v>71</v>
      </c>
      <c r="V630" s="6">
        <v>59</v>
      </c>
      <c r="W630" s="6">
        <v>86</v>
      </c>
      <c r="X630" s="6">
        <v>85</v>
      </c>
      <c r="Y630" s="6">
        <v>61</v>
      </c>
      <c r="Z630" s="6">
        <v>61</v>
      </c>
      <c r="AA630" s="6">
        <v>73</v>
      </c>
      <c r="AB630" s="6">
        <v>65</v>
      </c>
      <c r="AC630" s="6">
        <v>63</v>
      </c>
      <c r="AD630" s="6">
        <v>75</v>
      </c>
      <c r="AE630" s="6">
        <v>69</v>
      </c>
      <c r="AF630" s="6">
        <v>67</v>
      </c>
      <c r="AG630" s="6">
        <v>61</v>
      </c>
      <c r="AH630" s="6">
        <v>57</v>
      </c>
      <c r="AI630" s="6">
        <v>40</v>
      </c>
      <c r="AJ630" s="6">
        <v>40</v>
      </c>
      <c r="AK630" s="6">
        <v>40</v>
      </c>
      <c r="AL630" s="6">
        <v>40</v>
      </c>
      <c r="AM630" s="6">
        <v>40</v>
      </c>
      <c r="AN630" s="6">
        <v>1</v>
      </c>
      <c r="AO630" s="6">
        <v>2</v>
      </c>
      <c r="AP630" s="6">
        <v>6</v>
      </c>
      <c r="AQ630" s="6">
        <v>3</v>
      </c>
      <c r="AR630" t="s">
        <v>2141</v>
      </c>
    </row>
    <row r="631" spans="1:44" x14ac:dyDescent="0.25">
      <c r="A631" s="6">
        <v>630</v>
      </c>
      <c r="B631" s="6" t="s">
        <v>1833</v>
      </c>
      <c r="C631" s="7" t="s">
        <v>70</v>
      </c>
      <c r="D631" s="22" t="e">
        <f>VLOOKUP(AR:AR,球员!A:F,6,FALSE)</f>
        <v>#N/A</v>
      </c>
      <c r="E631" s="7" t="s">
        <v>1915</v>
      </c>
      <c r="F631" s="7" t="s">
        <v>375</v>
      </c>
      <c r="G631" s="7" t="s">
        <v>80</v>
      </c>
      <c r="H631" s="6">
        <v>184</v>
      </c>
      <c r="I631" s="6">
        <v>77</v>
      </c>
      <c r="J631" s="6">
        <v>34</v>
      </c>
      <c r="K631" s="7" t="s">
        <v>47</v>
      </c>
      <c r="L631" s="9">
        <v>80</v>
      </c>
      <c r="M631" s="9">
        <v>26</v>
      </c>
      <c r="N631" s="9">
        <v>87</v>
      </c>
      <c r="O631" s="6">
        <v>81</v>
      </c>
      <c r="P631" s="6">
        <v>78</v>
      </c>
      <c r="Q631" s="6">
        <v>73</v>
      </c>
      <c r="R631" s="6">
        <v>74</v>
      </c>
      <c r="S631" s="6">
        <v>76</v>
      </c>
      <c r="T631" s="6">
        <v>67</v>
      </c>
      <c r="U631" s="6">
        <v>83</v>
      </c>
      <c r="V631" s="6">
        <v>76</v>
      </c>
      <c r="W631" s="6">
        <v>59</v>
      </c>
      <c r="X631" s="6">
        <v>65</v>
      </c>
      <c r="Y631" s="6">
        <v>73</v>
      </c>
      <c r="Z631" s="6">
        <v>78</v>
      </c>
      <c r="AA631" s="6">
        <v>82</v>
      </c>
      <c r="AB631" s="6">
        <v>78</v>
      </c>
      <c r="AC631" s="6">
        <v>85</v>
      </c>
      <c r="AD631" s="6">
        <v>80</v>
      </c>
      <c r="AE631" s="6">
        <v>76</v>
      </c>
      <c r="AF631" s="6">
        <v>50</v>
      </c>
      <c r="AG631" s="6">
        <v>60</v>
      </c>
      <c r="AH631" s="6">
        <v>75</v>
      </c>
      <c r="AI631" s="6">
        <v>40</v>
      </c>
      <c r="AJ631" s="6">
        <v>40</v>
      </c>
      <c r="AK631" s="6">
        <v>40</v>
      </c>
      <c r="AL631" s="6">
        <v>40</v>
      </c>
      <c r="AM631" s="6">
        <v>40</v>
      </c>
      <c r="AN631" s="6">
        <v>3</v>
      </c>
      <c r="AO631" s="6">
        <v>4</v>
      </c>
      <c r="AP631" s="6">
        <v>6</v>
      </c>
      <c r="AQ631" s="6">
        <v>3</v>
      </c>
      <c r="AR631" t="s">
        <v>1834</v>
      </c>
    </row>
    <row r="632" spans="1:44" x14ac:dyDescent="0.25">
      <c r="A632" s="6">
        <v>631</v>
      </c>
      <c r="B632" s="6" t="s">
        <v>1835</v>
      </c>
      <c r="C632" s="7" t="s">
        <v>122</v>
      </c>
      <c r="D632" s="22" t="e">
        <f>VLOOKUP(AR:AR,球员!A:F,6,FALSE)</f>
        <v>#N/A</v>
      </c>
      <c r="E632" s="7" t="s">
        <v>1925</v>
      </c>
      <c r="F632" s="7" t="s">
        <v>375</v>
      </c>
      <c r="G632" s="7" t="s">
        <v>57</v>
      </c>
      <c r="H632" s="6">
        <v>188</v>
      </c>
      <c r="I632" s="6">
        <v>80</v>
      </c>
      <c r="J632" s="6">
        <v>30</v>
      </c>
      <c r="K632" s="7" t="s">
        <v>47</v>
      </c>
      <c r="L632" s="9">
        <v>80</v>
      </c>
      <c r="M632" s="9">
        <v>30</v>
      </c>
      <c r="N632" s="9">
        <v>88</v>
      </c>
      <c r="O632" s="6">
        <v>70</v>
      </c>
      <c r="P632" s="6">
        <v>75</v>
      </c>
      <c r="Q632" s="6">
        <v>75</v>
      </c>
      <c r="R632" s="6">
        <v>77</v>
      </c>
      <c r="S632" s="6">
        <v>79</v>
      </c>
      <c r="T632" s="6">
        <v>74</v>
      </c>
      <c r="U632" s="6">
        <v>65</v>
      </c>
      <c r="V632" s="6">
        <v>74</v>
      </c>
      <c r="W632" s="6">
        <v>60</v>
      </c>
      <c r="X632" s="6">
        <v>64</v>
      </c>
      <c r="Y632" s="6">
        <v>74</v>
      </c>
      <c r="Z632" s="6">
        <v>72</v>
      </c>
      <c r="AA632" s="6">
        <v>79</v>
      </c>
      <c r="AB632" s="6">
        <v>77</v>
      </c>
      <c r="AC632" s="6">
        <v>85</v>
      </c>
      <c r="AD632" s="6">
        <v>69</v>
      </c>
      <c r="AE632" s="6">
        <v>82</v>
      </c>
      <c r="AF632" s="6">
        <v>82</v>
      </c>
      <c r="AG632" s="6">
        <v>85</v>
      </c>
      <c r="AH632" s="6">
        <v>74</v>
      </c>
      <c r="AI632" s="6">
        <v>40</v>
      </c>
      <c r="AJ632" s="6">
        <v>40</v>
      </c>
      <c r="AK632" s="6">
        <v>40</v>
      </c>
      <c r="AL632" s="6">
        <v>40</v>
      </c>
      <c r="AM632" s="6">
        <v>40</v>
      </c>
      <c r="AN632" s="6">
        <v>2</v>
      </c>
      <c r="AO632" s="6">
        <v>3</v>
      </c>
      <c r="AP632" s="6">
        <v>7</v>
      </c>
      <c r="AQ632" s="6">
        <v>3</v>
      </c>
      <c r="AR632" t="s">
        <v>1836</v>
      </c>
    </row>
  </sheetData>
  <autoFilter ref="A1:AR632" xr:uid="{98C3A700-BC0E-43CC-850E-340E889A3E89}">
    <sortState ref="A2:AR632">
      <sortCondition ref="A1:A632"/>
    </sortState>
  </autoFilter>
  <sortState ref="A2:AP589">
    <sortCondition ref="D1"/>
  </sortState>
  <phoneticPr fontId="9" type="noConversion"/>
  <conditionalFormatting sqref="H2:H104857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4857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4857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48576">
    <cfRule type="duplicateValues" priority="50"/>
    <cfRule type="colorScale" priority="51">
      <colorScale>
        <cfvo type="min"/>
        <cfvo type="max"/>
        <color rgb="FFFF7128"/>
        <color rgb="FFFFEF9C"/>
      </colorScale>
    </cfRule>
    <cfRule type="iconSet" priority="52">
      <iconSet iconSet="3Arrows">
        <cfvo type="percent" val="0"/>
        <cfvo type="percent" val="33"/>
        <cfvo type="percent" val="67"/>
      </iconSet>
    </cfRule>
  </conditionalFormatting>
  <conditionalFormatting sqref="M2:M104857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04857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04857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3:D1048576 D1">
    <cfRule type="colorScale" priority="38">
      <colorScale>
        <cfvo type="min"/>
        <cfvo type="max"/>
        <color rgb="FFFFEF9C"/>
        <color rgb="FF63BE7B"/>
      </colorScale>
    </cfRule>
  </conditionalFormatting>
  <conditionalFormatting sqref="L2:L1048576 N2:AK104857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04857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 N1:AM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32">
    <cfRule type="colorScale" priority="1">
      <colorScale>
        <cfvo type="min"/>
        <cfvo type="max"/>
        <color rgb="FFFFEF9C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13"/>
  <sheetViews>
    <sheetView workbookViewId="0"/>
  </sheetViews>
  <sheetFormatPr defaultColWidth="9" defaultRowHeight="13.95" x14ac:dyDescent="0.25"/>
  <cols>
    <col min="1" max="1" width="27.77734375" style="32" customWidth="1"/>
    <col min="2" max="2" width="11.6640625" style="32" customWidth="1"/>
  </cols>
  <sheetData>
    <row r="1" spans="1:5" ht="15.75" x14ac:dyDescent="0.25">
      <c r="A1" s="27" t="s">
        <v>1144</v>
      </c>
      <c r="B1" s="27" t="s">
        <v>1145</v>
      </c>
    </row>
    <row r="2" spans="1:5" x14ac:dyDescent="0.25">
      <c r="A2" s="31" t="s">
        <v>1224</v>
      </c>
      <c r="B2" s="38" t="s">
        <v>589</v>
      </c>
    </row>
    <row r="3" spans="1:5" x14ac:dyDescent="0.25">
      <c r="A3" s="31" t="s">
        <v>1225</v>
      </c>
      <c r="B3" s="38" t="s">
        <v>186</v>
      </c>
    </row>
    <row r="4" spans="1:5" x14ac:dyDescent="0.25">
      <c r="A4" s="5" t="s">
        <v>1226</v>
      </c>
      <c r="B4" s="38" t="s">
        <v>52</v>
      </c>
    </row>
    <row r="5" spans="1:5" x14ac:dyDescent="0.25">
      <c r="A5" s="31" t="s">
        <v>1227</v>
      </c>
      <c r="B5" s="38" t="s">
        <v>203</v>
      </c>
    </row>
    <row r="6" spans="1:5" x14ac:dyDescent="0.25">
      <c r="A6" s="31" t="s">
        <v>1228</v>
      </c>
      <c r="B6" s="38" t="s">
        <v>173</v>
      </c>
    </row>
    <row r="7" spans="1:5" x14ac:dyDescent="0.25">
      <c r="A7" s="31" t="s">
        <v>1229</v>
      </c>
      <c r="B7" s="38" t="s">
        <v>757</v>
      </c>
    </row>
    <row r="8" spans="1:5" x14ac:dyDescent="0.25">
      <c r="A8" s="31" t="s">
        <v>1230</v>
      </c>
      <c r="B8" s="38" t="s">
        <v>75</v>
      </c>
    </row>
    <row r="9" spans="1:5" x14ac:dyDescent="0.25">
      <c r="A9" s="31" t="s">
        <v>1231</v>
      </c>
      <c r="B9" s="38" t="s">
        <v>158</v>
      </c>
    </row>
    <row r="10" spans="1:5" x14ac:dyDescent="0.25">
      <c r="A10" s="5" t="s">
        <v>1232</v>
      </c>
      <c r="B10" s="38" t="s">
        <v>57</v>
      </c>
    </row>
    <row r="11" spans="1:5" x14ac:dyDescent="0.25">
      <c r="A11" s="31" t="s">
        <v>1233</v>
      </c>
      <c r="B11" s="38" t="s">
        <v>686</v>
      </c>
    </row>
    <row r="12" spans="1:5" x14ac:dyDescent="0.25">
      <c r="A12" s="31" t="s">
        <v>1234</v>
      </c>
      <c r="B12" s="38" t="s">
        <v>409</v>
      </c>
    </row>
    <row r="13" spans="1:5" x14ac:dyDescent="0.25">
      <c r="A13" s="31" t="s">
        <v>1235</v>
      </c>
      <c r="B13" s="38" t="s">
        <v>260</v>
      </c>
      <c r="E13" s="4"/>
    </row>
    <row r="14" spans="1:5" x14ac:dyDescent="0.25">
      <c r="A14" s="31" t="s">
        <v>1236</v>
      </c>
      <c r="B14" s="38" t="s">
        <v>118</v>
      </c>
    </row>
    <row r="15" spans="1:5" x14ac:dyDescent="0.25">
      <c r="A15" s="31" t="s">
        <v>1237</v>
      </c>
      <c r="B15" s="38" t="s">
        <v>131</v>
      </c>
    </row>
    <row r="16" spans="1:5" x14ac:dyDescent="0.25">
      <c r="A16" s="31" t="s">
        <v>1238</v>
      </c>
      <c r="B16" s="38" t="s">
        <v>413</v>
      </c>
    </row>
    <row r="17" spans="1:2" x14ac:dyDescent="0.25">
      <c r="A17" s="31" t="s">
        <v>1239</v>
      </c>
      <c r="B17" s="38" t="s">
        <v>162</v>
      </c>
    </row>
    <row r="18" spans="1:2" x14ac:dyDescent="0.25">
      <c r="A18" s="31" t="s">
        <v>1240</v>
      </c>
      <c r="B18" s="38" t="s">
        <v>283</v>
      </c>
    </row>
    <row r="19" spans="1:2" x14ac:dyDescent="0.25">
      <c r="A19" s="31" t="s">
        <v>1241</v>
      </c>
      <c r="B19" s="38" t="s">
        <v>60</v>
      </c>
    </row>
    <row r="20" spans="1:2" x14ac:dyDescent="0.25">
      <c r="A20" s="31" t="s">
        <v>1242</v>
      </c>
      <c r="B20" s="38" t="s">
        <v>298</v>
      </c>
    </row>
    <row r="21" spans="1:2" x14ac:dyDescent="0.25">
      <c r="A21" s="31" t="s">
        <v>1243</v>
      </c>
      <c r="B21" s="38" t="s">
        <v>128</v>
      </c>
    </row>
    <row r="22" spans="1:2" x14ac:dyDescent="0.25">
      <c r="A22" s="31" t="s">
        <v>1244</v>
      </c>
      <c r="B22" s="38" t="s">
        <v>489</v>
      </c>
    </row>
    <row r="23" spans="1:2" x14ac:dyDescent="0.25">
      <c r="A23" s="31" t="s">
        <v>1245</v>
      </c>
      <c r="B23" s="38" t="s">
        <v>87</v>
      </c>
    </row>
    <row r="24" spans="1:2" x14ac:dyDescent="0.25">
      <c r="A24" s="31" t="s">
        <v>1246</v>
      </c>
      <c r="B24" s="38" t="s">
        <v>96</v>
      </c>
    </row>
    <row r="25" spans="1:2" x14ac:dyDescent="0.25">
      <c r="A25" s="31" t="s">
        <v>1247</v>
      </c>
      <c r="B25" s="38" t="s">
        <v>424</v>
      </c>
    </row>
    <row r="26" spans="1:2" x14ac:dyDescent="0.25">
      <c r="A26" s="31" t="s">
        <v>1248</v>
      </c>
      <c r="B26" s="38" t="s">
        <v>80</v>
      </c>
    </row>
    <row r="27" spans="1:2" x14ac:dyDescent="0.25">
      <c r="A27" s="31" t="s">
        <v>1249</v>
      </c>
      <c r="B27" s="38" t="s">
        <v>108</v>
      </c>
    </row>
    <row r="28" spans="1:2" x14ac:dyDescent="0.25">
      <c r="A28" s="31" t="s">
        <v>1250</v>
      </c>
      <c r="B28" s="38" t="s">
        <v>556</v>
      </c>
    </row>
    <row r="29" spans="1:2" x14ac:dyDescent="0.25">
      <c r="A29" s="31" t="s">
        <v>1251</v>
      </c>
      <c r="B29" s="38" t="s">
        <v>68</v>
      </c>
    </row>
    <row r="30" spans="1:2" x14ac:dyDescent="0.25">
      <c r="A30" s="31" t="s">
        <v>1252</v>
      </c>
      <c r="B30" s="38" t="s">
        <v>288</v>
      </c>
    </row>
    <row r="31" spans="1:2" x14ac:dyDescent="0.25">
      <c r="A31" s="31" t="s">
        <v>1253</v>
      </c>
      <c r="B31" s="38" t="s">
        <v>165</v>
      </c>
    </row>
    <row r="32" spans="1:2" x14ac:dyDescent="0.25">
      <c r="A32" s="31" t="s">
        <v>1254</v>
      </c>
      <c r="B32" s="38" t="s">
        <v>356</v>
      </c>
    </row>
    <row r="33" spans="1:2" x14ac:dyDescent="0.25">
      <c r="A33" s="31" t="s">
        <v>1255</v>
      </c>
      <c r="B33" s="38" t="s">
        <v>646</v>
      </c>
    </row>
    <row r="34" spans="1:2" x14ac:dyDescent="0.25">
      <c r="A34" s="31" t="s">
        <v>1256</v>
      </c>
      <c r="B34" s="38" t="s">
        <v>265</v>
      </c>
    </row>
    <row r="35" spans="1:2" x14ac:dyDescent="0.25">
      <c r="A35" s="31" t="s">
        <v>1257</v>
      </c>
      <c r="B35" s="38" t="s">
        <v>677</v>
      </c>
    </row>
    <row r="36" spans="1:2" x14ac:dyDescent="0.25">
      <c r="A36" s="31" t="s">
        <v>1258</v>
      </c>
      <c r="B36" s="38" t="s">
        <v>654</v>
      </c>
    </row>
    <row r="37" spans="1:2" x14ac:dyDescent="0.25">
      <c r="A37" s="31" t="s">
        <v>1259</v>
      </c>
      <c r="B37" s="38" t="s">
        <v>99</v>
      </c>
    </row>
    <row r="38" spans="1:2" x14ac:dyDescent="0.25">
      <c r="A38" s="31" t="s">
        <v>1260</v>
      </c>
      <c r="B38" s="38" t="s">
        <v>296</v>
      </c>
    </row>
    <row r="39" spans="1:2" x14ac:dyDescent="0.25">
      <c r="A39" s="31" t="s">
        <v>1261</v>
      </c>
      <c r="B39" s="38" t="s">
        <v>507</v>
      </c>
    </row>
    <row r="40" spans="1:2" x14ac:dyDescent="0.25">
      <c r="A40" s="31" t="s">
        <v>1262</v>
      </c>
      <c r="B40" s="38" t="s">
        <v>431</v>
      </c>
    </row>
    <row r="41" spans="1:2" x14ac:dyDescent="0.25">
      <c r="A41" s="31" t="s">
        <v>1263</v>
      </c>
      <c r="B41" s="38" t="s">
        <v>481</v>
      </c>
    </row>
    <row r="42" spans="1:2" x14ac:dyDescent="0.25">
      <c r="A42" s="31" t="s">
        <v>1264</v>
      </c>
      <c r="B42" s="38" t="s">
        <v>345</v>
      </c>
    </row>
    <row r="43" spans="1:2" x14ac:dyDescent="0.25">
      <c r="A43" s="31" t="s">
        <v>1265</v>
      </c>
      <c r="B43" s="38" t="s">
        <v>332</v>
      </c>
    </row>
    <row r="44" spans="1:2" x14ac:dyDescent="0.25">
      <c r="A44" s="31" t="s">
        <v>1266</v>
      </c>
      <c r="B44" s="38" t="s">
        <v>150</v>
      </c>
    </row>
    <row r="45" spans="1:2" x14ac:dyDescent="0.25">
      <c r="A45" s="31" t="s">
        <v>1267</v>
      </c>
      <c r="B45" s="38" t="s">
        <v>135</v>
      </c>
    </row>
    <row r="46" spans="1:2" x14ac:dyDescent="0.25">
      <c r="A46" s="31" t="s">
        <v>1268</v>
      </c>
      <c r="B46" s="38" t="s">
        <v>531</v>
      </c>
    </row>
    <row r="47" spans="1:2" x14ac:dyDescent="0.25">
      <c r="A47" s="31" t="s">
        <v>1269</v>
      </c>
      <c r="B47" s="38" t="s">
        <v>233</v>
      </c>
    </row>
    <row r="48" spans="1:2" x14ac:dyDescent="0.25">
      <c r="A48" s="31" t="s">
        <v>1270</v>
      </c>
      <c r="B48" s="38" t="s">
        <v>500</v>
      </c>
    </row>
    <row r="49" spans="1:2" x14ac:dyDescent="0.25">
      <c r="A49" s="31" t="s">
        <v>1271</v>
      </c>
      <c r="B49" s="38" t="s">
        <v>77</v>
      </c>
    </row>
    <row r="50" spans="1:2" x14ac:dyDescent="0.25">
      <c r="A50" s="5" t="s">
        <v>1272</v>
      </c>
      <c r="B50" s="38" t="s">
        <v>46</v>
      </c>
    </row>
    <row r="51" spans="1:2" x14ac:dyDescent="0.25">
      <c r="A51" s="31" t="s">
        <v>1273</v>
      </c>
      <c r="B51" s="38" t="s">
        <v>258</v>
      </c>
    </row>
    <row r="52" spans="1:2" x14ac:dyDescent="0.25">
      <c r="A52" s="31" t="s">
        <v>1274</v>
      </c>
      <c r="B52" s="38" t="s">
        <v>334</v>
      </c>
    </row>
    <row r="53" spans="1:2" x14ac:dyDescent="0.25">
      <c r="A53" s="31" t="s">
        <v>1275</v>
      </c>
      <c r="B53" s="38" t="s">
        <v>491</v>
      </c>
    </row>
    <row r="54" spans="1:2" x14ac:dyDescent="0.25">
      <c r="A54" s="31" t="s">
        <v>1276</v>
      </c>
      <c r="B54" s="38" t="s">
        <v>468</v>
      </c>
    </row>
    <row r="55" spans="1:2" x14ac:dyDescent="0.25">
      <c r="A55" s="31" t="s">
        <v>1277</v>
      </c>
      <c r="B55" s="38" t="s">
        <v>144</v>
      </c>
    </row>
    <row r="56" spans="1:2" x14ac:dyDescent="0.25">
      <c r="A56" s="31" t="s">
        <v>1278</v>
      </c>
      <c r="B56" s="38" t="s">
        <v>205</v>
      </c>
    </row>
    <row r="57" spans="1:2" x14ac:dyDescent="0.25">
      <c r="A57" s="31" t="s">
        <v>1279</v>
      </c>
      <c r="B57" s="38" t="s">
        <v>154</v>
      </c>
    </row>
    <row r="58" spans="1:2" x14ac:dyDescent="0.25">
      <c r="A58" s="31" t="s">
        <v>1280</v>
      </c>
      <c r="B58" s="38" t="s">
        <v>93</v>
      </c>
    </row>
    <row r="59" spans="1:2" x14ac:dyDescent="0.25">
      <c r="A59" s="31" t="s">
        <v>1281</v>
      </c>
      <c r="B59" s="38" t="s">
        <v>65</v>
      </c>
    </row>
    <row r="60" spans="1:2" x14ac:dyDescent="0.25">
      <c r="A60" s="31" t="s">
        <v>1282</v>
      </c>
      <c r="B60" s="38" t="s">
        <v>472</v>
      </c>
    </row>
    <row r="61" spans="1:2" x14ac:dyDescent="0.25">
      <c r="A61" s="31" t="s">
        <v>1283</v>
      </c>
      <c r="B61" s="38" t="s">
        <v>313</v>
      </c>
    </row>
    <row r="62" spans="1:2" x14ac:dyDescent="0.25">
      <c r="A62" s="31" t="s">
        <v>1284</v>
      </c>
      <c r="B62" s="38" t="s">
        <v>779</v>
      </c>
    </row>
    <row r="63" spans="1:2" x14ac:dyDescent="0.25">
      <c r="A63" s="31" t="s">
        <v>1285</v>
      </c>
      <c r="B63" s="38" t="s">
        <v>484</v>
      </c>
    </row>
    <row r="64" spans="1:2" x14ac:dyDescent="0.25">
      <c r="A64" s="31" t="s">
        <v>1286</v>
      </c>
      <c r="B64" s="38" t="s">
        <v>668</v>
      </c>
    </row>
    <row r="65" spans="1:2" x14ac:dyDescent="0.25">
      <c r="A65" s="31" t="s">
        <v>1287</v>
      </c>
      <c r="B65" s="38" t="s">
        <v>379</v>
      </c>
    </row>
    <row r="66" spans="1:2" x14ac:dyDescent="0.25">
      <c r="A66" s="31" t="s">
        <v>1288</v>
      </c>
      <c r="B66" s="38" t="s">
        <v>474</v>
      </c>
    </row>
    <row r="67" spans="1:2" x14ac:dyDescent="0.25">
      <c r="A67" s="31" t="s">
        <v>1289</v>
      </c>
      <c r="B67" s="38" t="s">
        <v>71</v>
      </c>
    </row>
    <row r="68" spans="1:2" x14ac:dyDescent="0.25">
      <c r="A68" s="31" t="s">
        <v>1290</v>
      </c>
      <c r="B68" s="38" t="s">
        <v>740</v>
      </c>
    </row>
    <row r="69" spans="1:2" x14ac:dyDescent="0.25">
      <c r="A69" s="31" t="s">
        <v>1291</v>
      </c>
      <c r="B69" s="38" t="s">
        <v>577</v>
      </c>
    </row>
    <row r="70" spans="1:2" x14ac:dyDescent="0.25">
      <c r="A70" s="31" t="s">
        <v>1292</v>
      </c>
      <c r="B70" s="38" t="s">
        <v>105</v>
      </c>
    </row>
    <row r="71" spans="1:2" x14ac:dyDescent="0.25">
      <c r="A71" s="31"/>
      <c r="B71" s="31"/>
    </row>
    <row r="72" spans="1:2" x14ac:dyDescent="0.25">
      <c r="A72" s="31"/>
      <c r="B72" s="31"/>
    </row>
    <row r="73" spans="1:2" x14ac:dyDescent="0.25">
      <c r="A73" s="31"/>
      <c r="B73" s="31"/>
    </row>
    <row r="74" spans="1:2" x14ac:dyDescent="0.25">
      <c r="A74" s="31"/>
      <c r="B74" s="31"/>
    </row>
    <row r="75" spans="1:2" x14ac:dyDescent="0.25">
      <c r="A75" s="31"/>
      <c r="B75" s="31"/>
    </row>
    <row r="76" spans="1:2" x14ac:dyDescent="0.25">
      <c r="A76" s="31"/>
      <c r="B76" s="31"/>
    </row>
    <row r="77" spans="1:2" x14ac:dyDescent="0.25">
      <c r="A77" s="31"/>
      <c r="B77" s="31"/>
    </row>
    <row r="78" spans="1:2" x14ac:dyDescent="0.25">
      <c r="A78" s="31"/>
      <c r="B78" s="31"/>
    </row>
    <row r="79" spans="1:2" x14ac:dyDescent="0.25">
      <c r="A79" s="31"/>
      <c r="B79" s="31"/>
    </row>
    <row r="80" spans="1:2" x14ac:dyDescent="0.25">
      <c r="A80" s="31"/>
      <c r="B80" s="31"/>
    </row>
    <row r="81" spans="1:2" x14ac:dyDescent="0.25">
      <c r="A81" s="31"/>
      <c r="B81" s="31"/>
    </row>
    <row r="82" spans="1:2" x14ac:dyDescent="0.25">
      <c r="A82" s="31"/>
      <c r="B82" s="31"/>
    </row>
    <row r="83" spans="1:2" x14ac:dyDescent="0.25">
      <c r="A83" s="31"/>
      <c r="B83" s="31"/>
    </row>
    <row r="84" spans="1:2" x14ac:dyDescent="0.25">
      <c r="A84" s="31"/>
      <c r="B84" s="31"/>
    </row>
    <row r="85" spans="1:2" x14ac:dyDescent="0.25">
      <c r="A85" s="31"/>
      <c r="B85" s="31"/>
    </row>
    <row r="86" spans="1:2" x14ac:dyDescent="0.25">
      <c r="A86" s="31"/>
      <c r="B86" s="31"/>
    </row>
    <row r="87" spans="1:2" x14ac:dyDescent="0.25">
      <c r="A87" s="28"/>
    </row>
    <row r="88" spans="1:2" x14ac:dyDescent="0.25">
      <c r="A88" s="28"/>
    </row>
    <row r="89" spans="1:2" x14ac:dyDescent="0.25">
      <c r="A89" s="28"/>
    </row>
    <row r="90" spans="1:2" x14ac:dyDescent="0.25">
      <c r="A90" s="28"/>
    </row>
    <row r="91" spans="1:2" x14ac:dyDescent="0.25">
      <c r="A91" s="28"/>
    </row>
    <row r="92" spans="1:2" x14ac:dyDescent="0.25">
      <c r="A92" s="28"/>
    </row>
    <row r="93" spans="1:2" x14ac:dyDescent="0.25">
      <c r="A93" s="28"/>
    </row>
    <row r="94" spans="1:2" x14ac:dyDescent="0.25">
      <c r="A94" s="28"/>
    </row>
    <row r="95" spans="1:2" x14ac:dyDescent="0.25">
      <c r="A95" s="28"/>
    </row>
    <row r="96" spans="1:2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28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  <row r="652" spans="1:1" x14ac:dyDescent="0.25">
      <c r="A652" s="28"/>
    </row>
    <row r="653" spans="1:1" x14ac:dyDescent="0.25">
      <c r="A653" s="28"/>
    </row>
    <row r="654" spans="1:1" x14ac:dyDescent="0.25">
      <c r="A654" s="28"/>
    </row>
    <row r="655" spans="1:1" x14ac:dyDescent="0.25">
      <c r="A655" s="28"/>
    </row>
    <row r="656" spans="1:1" x14ac:dyDescent="0.25">
      <c r="A656" s="28"/>
    </row>
    <row r="657" spans="1:1" x14ac:dyDescent="0.25">
      <c r="A657" s="28"/>
    </row>
    <row r="658" spans="1:1" x14ac:dyDescent="0.25">
      <c r="A658" s="28"/>
    </row>
    <row r="659" spans="1:1" x14ac:dyDescent="0.25">
      <c r="A659" s="28"/>
    </row>
    <row r="660" spans="1:1" x14ac:dyDescent="0.25">
      <c r="A660" s="28"/>
    </row>
    <row r="661" spans="1:1" x14ac:dyDescent="0.25">
      <c r="A661" s="28"/>
    </row>
    <row r="662" spans="1:1" x14ac:dyDescent="0.25">
      <c r="A662" s="28"/>
    </row>
    <row r="663" spans="1:1" x14ac:dyDescent="0.25">
      <c r="A663" s="28"/>
    </row>
    <row r="664" spans="1:1" x14ac:dyDescent="0.25">
      <c r="A664" s="28"/>
    </row>
    <row r="665" spans="1:1" x14ac:dyDescent="0.25">
      <c r="A665" s="28"/>
    </row>
    <row r="666" spans="1:1" x14ac:dyDescent="0.25">
      <c r="A666" s="28"/>
    </row>
    <row r="667" spans="1:1" x14ac:dyDescent="0.25">
      <c r="A667" s="28"/>
    </row>
    <row r="668" spans="1:1" x14ac:dyDescent="0.25">
      <c r="A668" s="28"/>
    </row>
    <row r="669" spans="1:1" x14ac:dyDescent="0.25">
      <c r="A669" s="28"/>
    </row>
    <row r="670" spans="1:1" x14ac:dyDescent="0.25">
      <c r="A670" s="28"/>
    </row>
    <row r="671" spans="1:1" x14ac:dyDescent="0.25">
      <c r="A671" s="28"/>
    </row>
    <row r="672" spans="1:1" x14ac:dyDescent="0.25">
      <c r="A672" s="28"/>
    </row>
    <row r="673" spans="1:1" x14ac:dyDescent="0.25">
      <c r="A673" s="28"/>
    </row>
    <row r="674" spans="1:1" x14ac:dyDescent="0.25">
      <c r="A674" s="28"/>
    </row>
    <row r="675" spans="1:1" x14ac:dyDescent="0.25">
      <c r="A675" s="28"/>
    </row>
    <row r="676" spans="1:1" x14ac:dyDescent="0.25">
      <c r="A676" s="28"/>
    </row>
    <row r="677" spans="1:1" x14ac:dyDescent="0.25">
      <c r="A677" s="28"/>
    </row>
    <row r="678" spans="1:1" x14ac:dyDescent="0.25">
      <c r="A678" s="28"/>
    </row>
    <row r="679" spans="1:1" x14ac:dyDescent="0.25">
      <c r="A679" s="28"/>
    </row>
    <row r="680" spans="1:1" x14ac:dyDescent="0.25">
      <c r="A680" s="28"/>
    </row>
    <row r="681" spans="1:1" x14ac:dyDescent="0.25">
      <c r="A681" s="28"/>
    </row>
    <row r="682" spans="1:1" x14ac:dyDescent="0.25">
      <c r="A682" s="28"/>
    </row>
    <row r="683" spans="1:1" x14ac:dyDescent="0.25">
      <c r="A683" s="28"/>
    </row>
    <row r="684" spans="1:1" x14ac:dyDescent="0.25">
      <c r="A684" s="28"/>
    </row>
    <row r="685" spans="1:1" x14ac:dyDescent="0.25">
      <c r="A685" s="28"/>
    </row>
    <row r="686" spans="1:1" x14ac:dyDescent="0.25">
      <c r="A686" s="28"/>
    </row>
    <row r="687" spans="1:1" x14ac:dyDescent="0.25">
      <c r="A687" s="28"/>
    </row>
    <row r="688" spans="1:1" x14ac:dyDescent="0.25">
      <c r="A688" s="28"/>
    </row>
    <row r="689" spans="1:1" x14ac:dyDescent="0.25">
      <c r="A689" s="28"/>
    </row>
    <row r="690" spans="1:1" x14ac:dyDescent="0.25">
      <c r="A690" s="28"/>
    </row>
    <row r="691" spans="1:1" x14ac:dyDescent="0.25">
      <c r="A691" s="28"/>
    </row>
    <row r="692" spans="1:1" x14ac:dyDescent="0.25">
      <c r="A692" s="28"/>
    </row>
    <row r="693" spans="1:1" x14ac:dyDescent="0.25">
      <c r="A693" s="28"/>
    </row>
    <row r="694" spans="1:1" x14ac:dyDescent="0.25">
      <c r="A694" s="28"/>
    </row>
    <row r="695" spans="1:1" x14ac:dyDescent="0.25">
      <c r="A695" s="28"/>
    </row>
    <row r="696" spans="1:1" x14ac:dyDescent="0.25">
      <c r="A696" s="28"/>
    </row>
    <row r="697" spans="1:1" x14ac:dyDescent="0.25">
      <c r="A697" s="28"/>
    </row>
    <row r="698" spans="1:1" x14ac:dyDescent="0.25">
      <c r="A698" s="28"/>
    </row>
    <row r="699" spans="1:1" x14ac:dyDescent="0.25">
      <c r="A699" s="28"/>
    </row>
    <row r="700" spans="1:1" x14ac:dyDescent="0.25">
      <c r="A700" s="28"/>
    </row>
    <row r="701" spans="1:1" x14ac:dyDescent="0.25">
      <c r="A701" s="28"/>
    </row>
    <row r="702" spans="1:1" x14ac:dyDescent="0.25">
      <c r="A702" s="28"/>
    </row>
    <row r="703" spans="1:1" x14ac:dyDescent="0.25">
      <c r="A703" s="28"/>
    </row>
    <row r="704" spans="1:1" x14ac:dyDescent="0.25">
      <c r="A704" s="28"/>
    </row>
    <row r="705" spans="1:1" x14ac:dyDescent="0.25">
      <c r="A705" s="28"/>
    </row>
    <row r="706" spans="1:1" x14ac:dyDescent="0.25">
      <c r="A706" s="28"/>
    </row>
    <row r="707" spans="1:1" x14ac:dyDescent="0.25">
      <c r="A707" s="28"/>
    </row>
    <row r="708" spans="1:1" x14ac:dyDescent="0.25">
      <c r="A708" s="28"/>
    </row>
    <row r="709" spans="1:1" x14ac:dyDescent="0.25">
      <c r="A709" s="28"/>
    </row>
    <row r="710" spans="1:1" x14ac:dyDescent="0.25">
      <c r="A710" s="28"/>
    </row>
    <row r="711" spans="1:1" x14ac:dyDescent="0.25">
      <c r="A711" s="28"/>
    </row>
    <row r="712" spans="1:1" x14ac:dyDescent="0.25">
      <c r="A712" s="28"/>
    </row>
    <row r="713" spans="1:1" x14ac:dyDescent="0.25">
      <c r="A713" s="28"/>
    </row>
  </sheetData>
  <sortState ref="A2:B70">
    <sortCondition ref="A2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C4631-4F0D-4D01-8E8D-DE584E41BBD1}">
  <dimension ref="A1:F91"/>
  <sheetViews>
    <sheetView workbookViewId="0"/>
  </sheetViews>
  <sheetFormatPr defaultRowHeight="13.95" x14ac:dyDescent="0.25"/>
  <sheetData>
    <row r="1" spans="1:6" ht="15.75" x14ac:dyDescent="0.25">
      <c r="A1" s="39" t="s">
        <v>1293</v>
      </c>
      <c r="B1" s="39" t="s">
        <v>1294</v>
      </c>
      <c r="C1" s="39" t="s">
        <v>1295</v>
      </c>
      <c r="D1" s="39" t="s">
        <v>1296</v>
      </c>
      <c r="E1" s="39" t="s">
        <v>1963</v>
      </c>
      <c r="F1" s="39" t="s">
        <v>1297</v>
      </c>
    </row>
    <row r="2" spans="1:6" ht="15.75" x14ac:dyDescent="0.25">
      <c r="A2" s="39">
        <v>1</v>
      </c>
      <c r="B2" s="39"/>
      <c r="C2" s="39"/>
      <c r="D2" s="39"/>
      <c r="E2" s="39"/>
      <c r="F2" s="39"/>
    </row>
    <row r="3" spans="1:6" ht="15.75" x14ac:dyDescent="0.25">
      <c r="A3" s="39">
        <v>2</v>
      </c>
      <c r="B3" s="3" t="s">
        <v>14</v>
      </c>
      <c r="C3" s="3" t="s">
        <v>26</v>
      </c>
      <c r="D3" s="3" t="s">
        <v>24</v>
      </c>
      <c r="E3" s="3"/>
      <c r="F3" s="3" t="s">
        <v>36</v>
      </c>
    </row>
    <row r="4" spans="1:6" ht="15.75" x14ac:dyDescent="0.25">
      <c r="A4" s="39">
        <v>3</v>
      </c>
      <c r="B4" s="3" t="s">
        <v>15</v>
      </c>
      <c r="C4" s="3" t="s">
        <v>25</v>
      </c>
      <c r="D4" s="3" t="s">
        <v>23</v>
      </c>
      <c r="E4" s="3"/>
      <c r="F4" s="3" t="s">
        <v>32</v>
      </c>
    </row>
    <row r="5" spans="1:6" ht="15.75" x14ac:dyDescent="0.25">
      <c r="A5" s="39">
        <v>4</v>
      </c>
      <c r="B5" s="3" t="s">
        <v>16</v>
      </c>
      <c r="C5" s="3" t="s">
        <v>20</v>
      </c>
      <c r="D5" s="3" t="s">
        <v>28</v>
      </c>
      <c r="E5" s="3"/>
      <c r="F5" s="3" t="s">
        <v>33</v>
      </c>
    </row>
    <row r="6" spans="1:6" ht="15.75" x14ac:dyDescent="0.25">
      <c r="A6" s="39">
        <v>5</v>
      </c>
      <c r="B6" s="3" t="s">
        <v>17</v>
      </c>
      <c r="C6" s="3" t="s">
        <v>19</v>
      </c>
      <c r="D6" s="3" t="s">
        <v>30</v>
      </c>
      <c r="E6" s="3" t="s">
        <v>1965</v>
      </c>
      <c r="F6" s="3" t="s">
        <v>35</v>
      </c>
    </row>
    <row r="7" spans="1:6" ht="15.75" x14ac:dyDescent="0.25">
      <c r="A7" s="39">
        <v>6</v>
      </c>
      <c r="B7" s="3" t="s">
        <v>1964</v>
      </c>
      <c r="C7" s="3" t="s">
        <v>18</v>
      </c>
      <c r="D7" s="3" t="s">
        <v>29</v>
      </c>
      <c r="E7" s="3" t="s">
        <v>31</v>
      </c>
      <c r="F7" s="3"/>
    </row>
    <row r="8" spans="1:6" ht="15.75" x14ac:dyDescent="0.25">
      <c r="A8" s="39">
        <v>7</v>
      </c>
      <c r="B8" s="3" t="s">
        <v>14</v>
      </c>
      <c r="C8" s="3" t="s">
        <v>26</v>
      </c>
      <c r="D8" s="3" t="s">
        <v>24</v>
      </c>
      <c r="E8" s="3"/>
      <c r="F8" s="3" t="s">
        <v>36</v>
      </c>
    </row>
    <row r="9" spans="1:6" ht="15.75" x14ac:dyDescent="0.25">
      <c r="A9" s="39">
        <v>8</v>
      </c>
      <c r="B9" s="3" t="s">
        <v>16</v>
      </c>
      <c r="C9" s="3" t="s">
        <v>20</v>
      </c>
      <c r="D9" s="3" t="s">
        <v>28</v>
      </c>
      <c r="E9" s="3"/>
      <c r="F9" s="3" t="s">
        <v>33</v>
      </c>
    </row>
    <row r="10" spans="1:6" ht="15.75" x14ac:dyDescent="0.25">
      <c r="A10" s="39">
        <v>9</v>
      </c>
      <c r="B10" s="3" t="s">
        <v>15</v>
      </c>
      <c r="C10" s="3" t="s">
        <v>25</v>
      </c>
      <c r="D10" s="3" t="s">
        <v>23</v>
      </c>
      <c r="E10" s="3"/>
      <c r="F10" s="3" t="s">
        <v>32</v>
      </c>
    </row>
    <row r="11" spans="1:6" ht="15.75" x14ac:dyDescent="0.25">
      <c r="A11" s="39">
        <v>10</v>
      </c>
      <c r="B11" s="3" t="s">
        <v>1964</v>
      </c>
      <c r="C11" s="3" t="s">
        <v>18</v>
      </c>
      <c r="D11" s="3" t="s">
        <v>29</v>
      </c>
      <c r="E11" s="3" t="s">
        <v>31</v>
      </c>
      <c r="F11" s="3"/>
    </row>
    <row r="12" spans="1:6" ht="15.75" x14ac:dyDescent="0.25">
      <c r="A12" s="39">
        <v>11</v>
      </c>
      <c r="B12" s="3" t="s">
        <v>17</v>
      </c>
      <c r="C12" s="3" t="s">
        <v>19</v>
      </c>
      <c r="D12" s="3" t="s">
        <v>30</v>
      </c>
      <c r="E12" s="3" t="s">
        <v>1965</v>
      </c>
      <c r="F12" s="3" t="s">
        <v>35</v>
      </c>
    </row>
    <row r="13" spans="1:6" ht="15.75" x14ac:dyDescent="0.25">
      <c r="A13" s="39">
        <v>12</v>
      </c>
      <c r="B13" s="3" t="s">
        <v>22</v>
      </c>
      <c r="C13" s="3" t="s">
        <v>21</v>
      </c>
      <c r="D13" s="3" t="s">
        <v>27</v>
      </c>
      <c r="E13" s="3"/>
      <c r="F13" s="3" t="s">
        <v>34</v>
      </c>
    </row>
    <row r="14" spans="1:6" ht="15.75" x14ac:dyDescent="0.25">
      <c r="A14" s="39">
        <v>13</v>
      </c>
      <c r="B14" s="3" t="s">
        <v>15</v>
      </c>
      <c r="C14" s="3" t="s">
        <v>25</v>
      </c>
      <c r="D14" s="3" t="s">
        <v>23</v>
      </c>
      <c r="E14" s="3"/>
      <c r="F14" s="3" t="s">
        <v>32</v>
      </c>
    </row>
    <row r="15" spans="1:6" ht="15.75" x14ac:dyDescent="0.25">
      <c r="A15" s="39">
        <v>14</v>
      </c>
      <c r="B15" s="3" t="s">
        <v>1964</v>
      </c>
      <c r="C15" s="3" t="s">
        <v>18</v>
      </c>
      <c r="D15" s="3" t="s">
        <v>29</v>
      </c>
      <c r="E15" s="3" t="s">
        <v>31</v>
      </c>
      <c r="F15" s="3"/>
    </row>
    <row r="16" spans="1:6" ht="15.75" x14ac:dyDescent="0.25">
      <c r="A16" s="39">
        <v>15</v>
      </c>
      <c r="B16" s="3" t="s">
        <v>14</v>
      </c>
      <c r="C16" s="3" t="s">
        <v>26</v>
      </c>
      <c r="D16" s="3" t="s">
        <v>24</v>
      </c>
      <c r="E16" s="3"/>
      <c r="F16" s="3" t="s">
        <v>36</v>
      </c>
    </row>
    <row r="17" spans="1:6" ht="15.75" x14ac:dyDescent="0.25">
      <c r="A17" s="39">
        <v>16</v>
      </c>
      <c r="B17" s="3" t="s">
        <v>16</v>
      </c>
      <c r="C17" s="3" t="s">
        <v>20</v>
      </c>
      <c r="D17" s="3" t="s">
        <v>28</v>
      </c>
      <c r="E17" s="3"/>
      <c r="F17" s="3" t="s">
        <v>33</v>
      </c>
    </row>
    <row r="18" spans="1:6" ht="15.75" x14ac:dyDescent="0.25">
      <c r="A18" s="39">
        <v>17</v>
      </c>
      <c r="B18" s="3" t="s">
        <v>22</v>
      </c>
      <c r="C18" s="3" t="s">
        <v>21</v>
      </c>
      <c r="D18" s="3" t="s">
        <v>27</v>
      </c>
      <c r="E18" s="3"/>
      <c r="F18" s="3" t="s">
        <v>34</v>
      </c>
    </row>
    <row r="19" spans="1:6" ht="15.75" x14ac:dyDescent="0.25">
      <c r="A19" s="39">
        <v>18</v>
      </c>
      <c r="B19" s="3" t="s">
        <v>17</v>
      </c>
      <c r="C19" s="3" t="s">
        <v>19</v>
      </c>
      <c r="D19" s="3" t="s">
        <v>30</v>
      </c>
      <c r="E19" s="3" t="s">
        <v>1965</v>
      </c>
      <c r="F19" s="3" t="s">
        <v>35</v>
      </c>
    </row>
    <row r="20" spans="1:6" ht="15.75" x14ac:dyDescent="0.25">
      <c r="A20" s="39">
        <v>19</v>
      </c>
      <c r="B20" s="3" t="s">
        <v>16</v>
      </c>
      <c r="C20" s="3" t="s">
        <v>20</v>
      </c>
      <c r="D20" s="3" t="s">
        <v>28</v>
      </c>
      <c r="E20" s="3"/>
      <c r="F20" s="3" t="s">
        <v>33</v>
      </c>
    </row>
    <row r="21" spans="1:6" ht="15.75" x14ac:dyDescent="0.25">
      <c r="A21" s="39">
        <v>20</v>
      </c>
      <c r="B21" s="3" t="s">
        <v>14</v>
      </c>
      <c r="C21" s="3" t="s">
        <v>26</v>
      </c>
      <c r="D21" s="3" t="s">
        <v>24</v>
      </c>
      <c r="E21" s="3"/>
      <c r="F21" s="3" t="s">
        <v>36</v>
      </c>
    </row>
    <row r="22" spans="1:6" ht="15.75" x14ac:dyDescent="0.25">
      <c r="A22" s="39">
        <v>21</v>
      </c>
      <c r="B22" s="3" t="s">
        <v>17</v>
      </c>
      <c r="C22" s="3" t="s">
        <v>19</v>
      </c>
      <c r="D22" s="3" t="s">
        <v>30</v>
      </c>
      <c r="E22" s="3" t="s">
        <v>1965</v>
      </c>
      <c r="F22" s="3" t="s">
        <v>35</v>
      </c>
    </row>
    <row r="23" spans="1:6" ht="15.75" x14ac:dyDescent="0.25">
      <c r="A23" s="39">
        <v>22</v>
      </c>
      <c r="B23" s="3" t="s">
        <v>1964</v>
      </c>
      <c r="C23" s="3" t="s">
        <v>18</v>
      </c>
      <c r="D23" s="3" t="s">
        <v>29</v>
      </c>
      <c r="E23" s="3" t="s">
        <v>31</v>
      </c>
      <c r="F23" s="3"/>
    </row>
    <row r="24" spans="1:6" ht="15.75" x14ac:dyDescent="0.25">
      <c r="A24" s="39">
        <v>23</v>
      </c>
      <c r="B24" s="3" t="s">
        <v>15</v>
      </c>
      <c r="C24" s="3" t="s">
        <v>25</v>
      </c>
      <c r="D24" s="3" t="s">
        <v>23</v>
      </c>
      <c r="E24" s="3"/>
      <c r="F24" s="3" t="s">
        <v>32</v>
      </c>
    </row>
    <row r="25" spans="1:6" ht="15.75" x14ac:dyDescent="0.25">
      <c r="A25" s="39">
        <v>24</v>
      </c>
      <c r="B25" s="3" t="s">
        <v>22</v>
      </c>
      <c r="C25" s="3" t="s">
        <v>21</v>
      </c>
      <c r="D25" s="3" t="s">
        <v>27</v>
      </c>
      <c r="E25" s="3"/>
      <c r="F25" s="3" t="s">
        <v>34</v>
      </c>
    </row>
    <row r="26" spans="1:6" ht="15.75" x14ac:dyDescent="0.25">
      <c r="A26" s="39">
        <v>25</v>
      </c>
      <c r="B26" s="3" t="s">
        <v>17</v>
      </c>
      <c r="C26" s="3" t="s">
        <v>19</v>
      </c>
      <c r="D26" s="3" t="s">
        <v>30</v>
      </c>
      <c r="E26" s="3" t="s">
        <v>1965</v>
      </c>
      <c r="F26" s="3" t="s">
        <v>35</v>
      </c>
    </row>
    <row r="27" spans="1:6" ht="15.75" x14ac:dyDescent="0.25">
      <c r="A27" s="39">
        <v>26</v>
      </c>
      <c r="B27" s="3" t="s">
        <v>15</v>
      </c>
      <c r="C27" s="3" t="s">
        <v>25</v>
      </c>
      <c r="D27" s="3" t="s">
        <v>23</v>
      </c>
      <c r="E27" s="3"/>
      <c r="F27" s="3" t="s">
        <v>32</v>
      </c>
    </row>
    <row r="28" spans="1:6" ht="15.75" x14ac:dyDescent="0.25">
      <c r="A28" s="39">
        <v>27</v>
      </c>
      <c r="B28" s="3" t="s">
        <v>1964</v>
      </c>
      <c r="C28" s="3" t="s">
        <v>18</v>
      </c>
      <c r="D28" s="3" t="s">
        <v>29</v>
      </c>
      <c r="E28" s="3" t="s">
        <v>31</v>
      </c>
      <c r="F28" s="3"/>
    </row>
    <row r="29" spans="1:6" ht="15.75" x14ac:dyDescent="0.25">
      <c r="A29" s="39">
        <v>28</v>
      </c>
      <c r="B29" s="3" t="s">
        <v>22</v>
      </c>
      <c r="C29" s="3" t="s">
        <v>21</v>
      </c>
      <c r="D29" s="3" t="s">
        <v>27</v>
      </c>
      <c r="E29" s="3"/>
      <c r="F29" s="3" t="s">
        <v>34</v>
      </c>
    </row>
    <row r="30" spans="1:6" ht="15.75" x14ac:dyDescent="0.25">
      <c r="A30" s="39">
        <v>29</v>
      </c>
      <c r="B30" s="3" t="s">
        <v>14</v>
      </c>
      <c r="C30" s="3" t="s">
        <v>26</v>
      </c>
      <c r="D30" s="3" t="s">
        <v>24</v>
      </c>
      <c r="E30" s="3"/>
      <c r="F30" s="3" t="s">
        <v>36</v>
      </c>
    </row>
    <row r="31" spans="1:6" ht="15.75" x14ac:dyDescent="0.25">
      <c r="A31" s="39">
        <v>30</v>
      </c>
      <c r="B31" s="3" t="s">
        <v>16</v>
      </c>
      <c r="C31" s="3" t="s">
        <v>20</v>
      </c>
      <c r="D31" s="3" t="s">
        <v>28</v>
      </c>
      <c r="E31" s="3"/>
      <c r="F31" s="3" t="s">
        <v>33</v>
      </c>
    </row>
    <row r="32" spans="1:6" ht="15.75" x14ac:dyDescent="0.25">
      <c r="A32" s="39">
        <v>31</v>
      </c>
      <c r="B32" s="3" t="s">
        <v>1964</v>
      </c>
      <c r="C32" s="3" t="s">
        <v>18</v>
      </c>
      <c r="D32" s="3" t="s">
        <v>29</v>
      </c>
      <c r="E32" s="3" t="s">
        <v>31</v>
      </c>
      <c r="F32" s="3"/>
    </row>
    <row r="33" spans="1:6" ht="15.75" x14ac:dyDescent="0.25">
      <c r="A33" s="39">
        <v>32</v>
      </c>
      <c r="B33" s="3" t="s">
        <v>22</v>
      </c>
      <c r="C33" s="3" t="s">
        <v>21</v>
      </c>
      <c r="D33" s="3" t="s">
        <v>27</v>
      </c>
      <c r="E33" s="3"/>
      <c r="F33" s="3" t="s">
        <v>34</v>
      </c>
    </row>
    <row r="34" spans="1:6" ht="15.75" x14ac:dyDescent="0.25">
      <c r="A34" s="39">
        <v>33</v>
      </c>
      <c r="B34" s="3" t="s">
        <v>15</v>
      </c>
      <c r="C34" s="3" t="s">
        <v>25</v>
      </c>
      <c r="D34" s="3" t="s">
        <v>23</v>
      </c>
      <c r="E34" s="3"/>
      <c r="F34" s="3" t="s">
        <v>32</v>
      </c>
    </row>
    <row r="35" spans="1:6" ht="15.75" x14ac:dyDescent="0.25">
      <c r="A35" s="39">
        <v>34</v>
      </c>
      <c r="B35" s="3" t="s">
        <v>17</v>
      </c>
      <c r="C35" s="3" t="s">
        <v>19</v>
      </c>
      <c r="D35" s="3" t="s">
        <v>30</v>
      </c>
      <c r="E35" s="3" t="s">
        <v>1965</v>
      </c>
      <c r="F35" s="3" t="s">
        <v>35</v>
      </c>
    </row>
    <row r="36" spans="1:6" ht="15.75" x14ac:dyDescent="0.25">
      <c r="A36" s="39">
        <v>35</v>
      </c>
      <c r="B36" s="3" t="s">
        <v>16</v>
      </c>
      <c r="C36" s="3" t="s">
        <v>20</v>
      </c>
      <c r="D36" s="3" t="s">
        <v>28</v>
      </c>
      <c r="E36" s="3"/>
      <c r="F36" s="3" t="s">
        <v>33</v>
      </c>
    </row>
    <row r="37" spans="1:6" ht="15.75" x14ac:dyDescent="0.25">
      <c r="A37" s="39">
        <v>36</v>
      </c>
      <c r="B37" s="3" t="s">
        <v>14</v>
      </c>
      <c r="C37" s="3" t="s">
        <v>26</v>
      </c>
      <c r="D37" s="3" t="s">
        <v>24</v>
      </c>
      <c r="E37" s="3"/>
      <c r="F37" s="3" t="s">
        <v>36</v>
      </c>
    </row>
    <row r="38" spans="1:6" ht="15.75" x14ac:dyDescent="0.25">
      <c r="A38" s="39">
        <v>37</v>
      </c>
      <c r="B38" s="3" t="s">
        <v>22</v>
      </c>
      <c r="C38" s="3" t="s">
        <v>21</v>
      </c>
      <c r="D38" s="3" t="s">
        <v>27</v>
      </c>
      <c r="E38" s="3"/>
      <c r="F38" s="3" t="s">
        <v>34</v>
      </c>
    </row>
    <row r="39" spans="1:6" ht="15.75" x14ac:dyDescent="0.25">
      <c r="A39" s="39">
        <v>38</v>
      </c>
      <c r="B39" s="3" t="s">
        <v>17</v>
      </c>
      <c r="C39" s="3" t="s">
        <v>19</v>
      </c>
      <c r="D39" s="3" t="s">
        <v>30</v>
      </c>
      <c r="E39" s="3" t="s">
        <v>1965</v>
      </c>
      <c r="F39" s="3" t="s">
        <v>35</v>
      </c>
    </row>
    <row r="40" spans="1:6" ht="15.75" x14ac:dyDescent="0.25">
      <c r="A40" s="39">
        <v>39</v>
      </c>
      <c r="B40" s="3" t="s">
        <v>16</v>
      </c>
      <c r="C40" s="3" t="s">
        <v>20</v>
      </c>
      <c r="D40" s="3" t="s">
        <v>28</v>
      </c>
      <c r="E40" s="3"/>
      <c r="F40" s="3" t="s">
        <v>33</v>
      </c>
    </row>
    <row r="41" spans="1:6" ht="15.75" x14ac:dyDescent="0.25">
      <c r="A41" s="39">
        <v>40</v>
      </c>
      <c r="B41" s="3" t="s">
        <v>15</v>
      </c>
      <c r="C41" s="3" t="s">
        <v>25</v>
      </c>
      <c r="D41" s="3" t="s">
        <v>23</v>
      </c>
      <c r="E41" s="3"/>
      <c r="F41" s="3" t="s">
        <v>32</v>
      </c>
    </row>
    <row r="42" spans="1:6" ht="15.75" x14ac:dyDescent="0.25">
      <c r="A42" s="39">
        <v>41</v>
      </c>
      <c r="B42" s="3" t="s">
        <v>1964</v>
      </c>
      <c r="C42" s="3" t="s">
        <v>18</v>
      </c>
      <c r="D42" s="3" t="s">
        <v>29</v>
      </c>
      <c r="E42" s="3" t="s">
        <v>31</v>
      </c>
      <c r="F42" s="3"/>
    </row>
    <row r="43" spans="1:6" ht="15.75" x14ac:dyDescent="0.25">
      <c r="A43" s="39">
        <v>42</v>
      </c>
      <c r="B43" s="3" t="s">
        <v>14</v>
      </c>
      <c r="C43" s="3" t="s">
        <v>26</v>
      </c>
      <c r="D43" s="3" t="s">
        <v>24</v>
      </c>
      <c r="E43" s="3"/>
      <c r="F43" s="3" t="s">
        <v>36</v>
      </c>
    </row>
    <row r="44" spans="1:6" ht="15.75" x14ac:dyDescent="0.25">
      <c r="A44" s="39">
        <v>43</v>
      </c>
      <c r="B44" s="3" t="s">
        <v>15</v>
      </c>
      <c r="C44" s="3" t="s">
        <v>25</v>
      </c>
      <c r="D44" s="3" t="s">
        <v>23</v>
      </c>
      <c r="E44" s="3"/>
      <c r="F44" s="3" t="s">
        <v>32</v>
      </c>
    </row>
    <row r="45" spans="1:6" ht="15.75" x14ac:dyDescent="0.25">
      <c r="A45" s="39">
        <v>44</v>
      </c>
      <c r="B45" s="3" t="s">
        <v>1964</v>
      </c>
      <c r="C45" s="3" t="s">
        <v>18</v>
      </c>
      <c r="D45" s="3" t="s">
        <v>29</v>
      </c>
      <c r="E45" s="3" t="s">
        <v>31</v>
      </c>
      <c r="F45" s="3"/>
    </row>
    <row r="46" spans="1:6" ht="15.75" x14ac:dyDescent="0.25">
      <c r="A46" s="39">
        <v>45</v>
      </c>
      <c r="B46" s="3" t="s">
        <v>14</v>
      </c>
      <c r="C46" s="3" t="s">
        <v>26</v>
      </c>
      <c r="D46" s="3" t="s">
        <v>24</v>
      </c>
      <c r="E46" s="3"/>
      <c r="F46" s="3" t="s">
        <v>36</v>
      </c>
    </row>
    <row r="47" spans="1:6" ht="15.75" x14ac:dyDescent="0.25">
      <c r="A47" s="39">
        <v>46</v>
      </c>
      <c r="B47" s="3" t="s">
        <v>16</v>
      </c>
      <c r="C47" s="3" t="s">
        <v>20</v>
      </c>
      <c r="D47" s="3" t="s">
        <v>28</v>
      </c>
      <c r="E47" s="3"/>
      <c r="F47" s="3" t="s">
        <v>33</v>
      </c>
    </row>
    <row r="48" spans="1:6" ht="15.75" x14ac:dyDescent="0.25">
      <c r="A48" s="39">
        <v>47</v>
      </c>
      <c r="B48" s="3" t="s">
        <v>22</v>
      </c>
      <c r="C48" s="3" t="s">
        <v>21</v>
      </c>
      <c r="D48" s="3" t="s">
        <v>27</v>
      </c>
      <c r="E48" s="3"/>
      <c r="F48" s="3" t="s">
        <v>34</v>
      </c>
    </row>
    <row r="49" spans="1:6" ht="15.75" x14ac:dyDescent="0.25">
      <c r="A49" s="39">
        <v>48</v>
      </c>
      <c r="B49" s="3" t="s">
        <v>17</v>
      </c>
      <c r="C49" s="3" t="s">
        <v>19</v>
      </c>
      <c r="D49" s="3" t="s">
        <v>30</v>
      </c>
      <c r="E49" s="3" t="s">
        <v>1965</v>
      </c>
      <c r="F49" s="3" t="s">
        <v>35</v>
      </c>
    </row>
    <row r="50" spans="1:6" ht="15.75" x14ac:dyDescent="0.25">
      <c r="A50" s="39">
        <v>49</v>
      </c>
      <c r="B50" s="3" t="s">
        <v>14</v>
      </c>
      <c r="C50" s="3" t="s">
        <v>26</v>
      </c>
      <c r="D50" s="3" t="s">
        <v>24</v>
      </c>
      <c r="E50" s="3"/>
      <c r="F50" s="3" t="s">
        <v>36</v>
      </c>
    </row>
    <row r="51" spans="1:6" ht="15.75" x14ac:dyDescent="0.25">
      <c r="A51" s="39">
        <v>50</v>
      </c>
      <c r="B51" s="3" t="s">
        <v>15</v>
      </c>
      <c r="C51" s="3" t="s">
        <v>25</v>
      </c>
      <c r="D51" s="3" t="s">
        <v>23</v>
      </c>
      <c r="E51" s="3"/>
      <c r="F51" s="3" t="s">
        <v>32</v>
      </c>
    </row>
    <row r="52" spans="1:6" ht="15.75" x14ac:dyDescent="0.25">
      <c r="A52" s="39">
        <v>51</v>
      </c>
      <c r="B52" s="3" t="s">
        <v>16</v>
      </c>
      <c r="C52" s="3" t="s">
        <v>20</v>
      </c>
      <c r="D52" s="3" t="s">
        <v>28</v>
      </c>
      <c r="E52" s="3"/>
      <c r="F52" s="3" t="s">
        <v>33</v>
      </c>
    </row>
    <row r="53" spans="1:6" ht="15.75" x14ac:dyDescent="0.25">
      <c r="A53" s="39">
        <v>52</v>
      </c>
      <c r="B53" s="3" t="s">
        <v>17</v>
      </c>
      <c r="C53" s="3" t="s">
        <v>19</v>
      </c>
      <c r="D53" s="3" t="s">
        <v>30</v>
      </c>
      <c r="E53" s="3" t="s">
        <v>1965</v>
      </c>
      <c r="F53" s="3" t="s">
        <v>35</v>
      </c>
    </row>
    <row r="54" spans="1:6" ht="15.75" x14ac:dyDescent="0.25">
      <c r="A54" s="39">
        <v>53</v>
      </c>
      <c r="B54" s="3" t="s">
        <v>1964</v>
      </c>
      <c r="C54" s="3" t="s">
        <v>18</v>
      </c>
      <c r="D54" s="3" t="s">
        <v>29</v>
      </c>
      <c r="E54" s="3" t="s">
        <v>31</v>
      </c>
      <c r="F54" s="3"/>
    </row>
    <row r="55" spans="1:6" ht="15.75" x14ac:dyDescent="0.25">
      <c r="A55" s="39">
        <v>54</v>
      </c>
      <c r="B55" s="3" t="s">
        <v>22</v>
      </c>
      <c r="C55" s="3" t="s">
        <v>21</v>
      </c>
      <c r="D55" s="3" t="s">
        <v>27</v>
      </c>
      <c r="E55" s="3"/>
      <c r="F55" s="3" t="s">
        <v>34</v>
      </c>
    </row>
    <row r="56" spans="1:6" ht="15.75" x14ac:dyDescent="0.25">
      <c r="A56" s="39">
        <v>55</v>
      </c>
      <c r="B56" s="3" t="s">
        <v>14</v>
      </c>
      <c r="C56" s="3" t="s">
        <v>26</v>
      </c>
      <c r="D56" s="3" t="s">
        <v>24</v>
      </c>
      <c r="E56" s="3"/>
      <c r="F56" s="3" t="s">
        <v>36</v>
      </c>
    </row>
    <row r="57" spans="1:6" ht="15.75" x14ac:dyDescent="0.25">
      <c r="A57" s="39">
        <v>56</v>
      </c>
      <c r="B57" s="3" t="s">
        <v>16</v>
      </c>
      <c r="C57" s="3" t="s">
        <v>20</v>
      </c>
      <c r="D57" s="3" t="s">
        <v>28</v>
      </c>
      <c r="E57" s="3"/>
      <c r="F57" s="3" t="s">
        <v>33</v>
      </c>
    </row>
    <row r="58" spans="1:6" ht="15.75" x14ac:dyDescent="0.25">
      <c r="A58" s="39">
        <v>57</v>
      </c>
      <c r="B58" s="3" t="s">
        <v>15</v>
      </c>
      <c r="C58" s="3" t="s">
        <v>25</v>
      </c>
      <c r="D58" s="3" t="s">
        <v>23</v>
      </c>
      <c r="E58" s="3"/>
      <c r="F58" s="3" t="s">
        <v>32</v>
      </c>
    </row>
    <row r="59" spans="1:6" ht="15.75" x14ac:dyDescent="0.25">
      <c r="A59" s="39">
        <v>58</v>
      </c>
      <c r="B59" s="3" t="s">
        <v>1964</v>
      </c>
      <c r="C59" s="3" t="s">
        <v>18</v>
      </c>
      <c r="D59" s="3" t="s">
        <v>29</v>
      </c>
      <c r="E59" s="3" t="s">
        <v>31</v>
      </c>
      <c r="F59" s="3"/>
    </row>
    <row r="60" spans="1:6" ht="15.75" x14ac:dyDescent="0.25">
      <c r="A60" s="39">
        <v>59</v>
      </c>
      <c r="B60" s="3" t="s">
        <v>17</v>
      </c>
      <c r="C60" s="3" t="s">
        <v>19</v>
      </c>
      <c r="D60" s="3" t="s">
        <v>30</v>
      </c>
      <c r="E60" s="3" t="s">
        <v>1965</v>
      </c>
      <c r="F60" s="3" t="s">
        <v>35</v>
      </c>
    </row>
    <row r="61" spans="1:6" ht="15.75" x14ac:dyDescent="0.25">
      <c r="A61" s="39">
        <v>60</v>
      </c>
      <c r="B61" s="3" t="s">
        <v>22</v>
      </c>
      <c r="C61" s="3" t="s">
        <v>21</v>
      </c>
      <c r="D61" s="3" t="s">
        <v>27</v>
      </c>
      <c r="E61" s="3"/>
      <c r="F61" s="3" t="s">
        <v>34</v>
      </c>
    </row>
    <row r="62" spans="1:6" ht="15.75" x14ac:dyDescent="0.25">
      <c r="A62" s="39">
        <v>61</v>
      </c>
      <c r="B62" s="3" t="s">
        <v>14</v>
      </c>
      <c r="C62" s="3" t="s">
        <v>26</v>
      </c>
      <c r="D62" s="3" t="s">
        <v>24</v>
      </c>
      <c r="E62" s="3"/>
      <c r="F62" s="3" t="s">
        <v>36</v>
      </c>
    </row>
    <row r="63" spans="1:6" ht="15.75" x14ac:dyDescent="0.25">
      <c r="A63" s="39">
        <v>62</v>
      </c>
      <c r="B63" s="3" t="s">
        <v>16</v>
      </c>
      <c r="C63" s="3" t="s">
        <v>20</v>
      </c>
      <c r="D63" s="3" t="s">
        <v>28</v>
      </c>
      <c r="E63" s="3"/>
      <c r="F63" s="3" t="s">
        <v>33</v>
      </c>
    </row>
    <row r="64" spans="1:6" ht="15.75" x14ac:dyDescent="0.25">
      <c r="A64" s="39">
        <v>63</v>
      </c>
      <c r="B64" s="3" t="s">
        <v>15</v>
      </c>
      <c r="C64" s="3" t="s">
        <v>25</v>
      </c>
      <c r="D64" s="3" t="s">
        <v>23</v>
      </c>
      <c r="E64" s="3"/>
      <c r="F64" s="3" t="s">
        <v>32</v>
      </c>
    </row>
    <row r="65" spans="1:6" ht="15.75" x14ac:dyDescent="0.25">
      <c r="A65" s="39">
        <v>64</v>
      </c>
      <c r="B65" s="3" t="s">
        <v>1964</v>
      </c>
      <c r="C65" s="3" t="s">
        <v>18</v>
      </c>
      <c r="D65" s="3" t="s">
        <v>29</v>
      </c>
      <c r="E65" s="3" t="s">
        <v>31</v>
      </c>
      <c r="F65" s="3"/>
    </row>
    <row r="66" spans="1:6" ht="15.75" x14ac:dyDescent="0.25">
      <c r="A66" s="39">
        <v>65</v>
      </c>
      <c r="B66" s="3" t="s">
        <v>17</v>
      </c>
      <c r="C66" s="3" t="s">
        <v>19</v>
      </c>
      <c r="D66" s="3" t="s">
        <v>30</v>
      </c>
      <c r="E66" s="3" t="s">
        <v>1965</v>
      </c>
      <c r="F66" s="3" t="s">
        <v>35</v>
      </c>
    </row>
    <row r="67" spans="1:6" ht="15.75" x14ac:dyDescent="0.25">
      <c r="A67" s="39">
        <v>66</v>
      </c>
      <c r="B67" s="3" t="s">
        <v>22</v>
      </c>
      <c r="C67" s="3" t="s">
        <v>21</v>
      </c>
      <c r="D67" s="3" t="s">
        <v>27</v>
      </c>
      <c r="E67" s="3"/>
      <c r="F67" s="3" t="s">
        <v>34</v>
      </c>
    </row>
    <row r="68" spans="1:6" ht="15.75" x14ac:dyDescent="0.25">
      <c r="A68" s="39">
        <v>67</v>
      </c>
      <c r="B68" s="3" t="s">
        <v>14</v>
      </c>
      <c r="C68" s="3" t="s">
        <v>26</v>
      </c>
      <c r="D68" s="3" t="s">
        <v>24</v>
      </c>
      <c r="E68" s="3"/>
      <c r="F68" s="3" t="s">
        <v>36</v>
      </c>
    </row>
    <row r="69" spans="1:6" ht="15.75" x14ac:dyDescent="0.25">
      <c r="A69" s="39">
        <v>68</v>
      </c>
      <c r="B69" s="3" t="s">
        <v>16</v>
      </c>
      <c r="C69" s="3" t="s">
        <v>20</v>
      </c>
      <c r="D69" s="3" t="s">
        <v>28</v>
      </c>
      <c r="E69" s="3"/>
      <c r="F69" s="3" t="s">
        <v>33</v>
      </c>
    </row>
    <row r="70" spans="1:6" ht="15.75" x14ac:dyDescent="0.25">
      <c r="A70" s="39">
        <v>69</v>
      </c>
      <c r="B70" s="3" t="s">
        <v>15</v>
      </c>
      <c r="C70" s="3" t="s">
        <v>25</v>
      </c>
      <c r="D70" s="3" t="s">
        <v>23</v>
      </c>
      <c r="E70" s="3"/>
      <c r="F70" s="3" t="s">
        <v>32</v>
      </c>
    </row>
    <row r="71" spans="1:6" ht="15.75" x14ac:dyDescent="0.25">
      <c r="A71" s="39">
        <v>70</v>
      </c>
      <c r="B71" s="3" t="s">
        <v>1964</v>
      </c>
      <c r="C71" s="3" t="s">
        <v>18</v>
      </c>
      <c r="D71" s="3" t="s">
        <v>29</v>
      </c>
      <c r="E71" s="3" t="s">
        <v>31</v>
      </c>
      <c r="F71" s="3"/>
    </row>
    <row r="72" spans="1:6" ht="15.75" x14ac:dyDescent="0.25">
      <c r="A72" s="39">
        <v>71</v>
      </c>
      <c r="B72" s="3" t="s">
        <v>17</v>
      </c>
      <c r="C72" s="3" t="s">
        <v>19</v>
      </c>
      <c r="D72" s="3" t="s">
        <v>30</v>
      </c>
      <c r="E72" s="3" t="s">
        <v>1965</v>
      </c>
      <c r="F72" s="3" t="s">
        <v>35</v>
      </c>
    </row>
    <row r="73" spans="1:6" ht="15.75" x14ac:dyDescent="0.25">
      <c r="A73" s="39">
        <v>72</v>
      </c>
      <c r="B73" s="3" t="s">
        <v>22</v>
      </c>
      <c r="C73" s="3" t="s">
        <v>21</v>
      </c>
      <c r="D73" s="3" t="s">
        <v>27</v>
      </c>
      <c r="E73" s="3"/>
      <c r="F73" s="3" t="s">
        <v>34</v>
      </c>
    </row>
    <row r="74" spans="1:6" ht="15.75" x14ac:dyDescent="0.25">
      <c r="A74" s="39">
        <v>73</v>
      </c>
      <c r="B74" s="3" t="s">
        <v>14</v>
      </c>
      <c r="C74" s="3" t="s">
        <v>26</v>
      </c>
      <c r="D74" s="3" t="s">
        <v>24</v>
      </c>
      <c r="E74" s="3"/>
      <c r="F74" s="3" t="s">
        <v>36</v>
      </c>
    </row>
    <row r="75" spans="1:6" ht="15.75" x14ac:dyDescent="0.25">
      <c r="A75" s="39">
        <v>74</v>
      </c>
      <c r="B75" s="3" t="s">
        <v>16</v>
      </c>
      <c r="C75" s="3" t="s">
        <v>20</v>
      </c>
      <c r="D75" s="3" t="s">
        <v>28</v>
      </c>
      <c r="E75" s="3"/>
      <c r="F75" s="3" t="s">
        <v>33</v>
      </c>
    </row>
    <row r="76" spans="1:6" ht="15.75" x14ac:dyDescent="0.25">
      <c r="A76" s="39">
        <v>75</v>
      </c>
      <c r="B76" s="3" t="s">
        <v>15</v>
      </c>
      <c r="C76" s="3" t="s">
        <v>25</v>
      </c>
      <c r="D76" s="3" t="s">
        <v>23</v>
      </c>
      <c r="E76" s="3"/>
      <c r="F76" s="3" t="s">
        <v>32</v>
      </c>
    </row>
    <row r="77" spans="1:6" ht="15.75" x14ac:dyDescent="0.25">
      <c r="A77" s="39">
        <v>76</v>
      </c>
      <c r="B77" s="3" t="s">
        <v>1964</v>
      </c>
      <c r="C77" s="3" t="s">
        <v>18</v>
      </c>
      <c r="D77" s="3" t="s">
        <v>29</v>
      </c>
      <c r="E77" s="3" t="s">
        <v>31</v>
      </c>
      <c r="F77" s="3"/>
    </row>
    <row r="78" spans="1:6" ht="15.75" x14ac:dyDescent="0.25">
      <c r="A78" s="39">
        <v>77</v>
      </c>
      <c r="B78" s="3" t="s">
        <v>17</v>
      </c>
      <c r="C78" s="3" t="s">
        <v>19</v>
      </c>
      <c r="D78" s="3" t="s">
        <v>30</v>
      </c>
      <c r="E78" s="3" t="s">
        <v>1965</v>
      </c>
      <c r="F78" s="3" t="s">
        <v>35</v>
      </c>
    </row>
    <row r="79" spans="1:6" ht="15.75" x14ac:dyDescent="0.25">
      <c r="A79" s="39">
        <v>78</v>
      </c>
      <c r="B79" s="3" t="s">
        <v>22</v>
      </c>
      <c r="C79" s="3" t="s">
        <v>21</v>
      </c>
      <c r="D79" s="3" t="s">
        <v>27</v>
      </c>
      <c r="E79" s="3"/>
      <c r="F79" s="3" t="s">
        <v>34</v>
      </c>
    </row>
    <row r="80" spans="1:6" ht="15.75" x14ac:dyDescent="0.25">
      <c r="A80" s="39">
        <v>79</v>
      </c>
      <c r="B80" s="3" t="s">
        <v>14</v>
      </c>
      <c r="C80" s="3" t="s">
        <v>26</v>
      </c>
      <c r="D80" s="3" t="s">
        <v>24</v>
      </c>
      <c r="E80" s="3"/>
      <c r="F80" s="3" t="s">
        <v>36</v>
      </c>
    </row>
    <row r="81" spans="1:6" ht="15.75" x14ac:dyDescent="0.25">
      <c r="A81" s="39">
        <v>80</v>
      </c>
      <c r="B81" s="3" t="s">
        <v>16</v>
      </c>
      <c r="C81" s="3" t="s">
        <v>20</v>
      </c>
      <c r="D81" s="3" t="s">
        <v>28</v>
      </c>
      <c r="E81" s="3"/>
      <c r="F81" s="3" t="s">
        <v>33</v>
      </c>
    </row>
    <row r="82" spans="1:6" ht="15.75" x14ac:dyDescent="0.25">
      <c r="A82" s="39">
        <v>81</v>
      </c>
      <c r="B82" s="3" t="s">
        <v>15</v>
      </c>
      <c r="C82" s="3" t="s">
        <v>25</v>
      </c>
      <c r="D82" s="3" t="s">
        <v>23</v>
      </c>
      <c r="E82" s="3"/>
      <c r="F82" s="3" t="s">
        <v>32</v>
      </c>
    </row>
    <row r="83" spans="1:6" ht="15.75" x14ac:dyDescent="0.25">
      <c r="A83" s="39">
        <v>82</v>
      </c>
      <c r="B83" s="3" t="s">
        <v>1964</v>
      </c>
      <c r="C83" s="3" t="s">
        <v>18</v>
      </c>
      <c r="D83" s="3" t="s">
        <v>29</v>
      </c>
      <c r="E83" s="3" t="s">
        <v>31</v>
      </c>
      <c r="F83" s="3"/>
    </row>
    <row r="84" spans="1:6" ht="15.75" x14ac:dyDescent="0.25">
      <c r="A84" s="39">
        <v>83</v>
      </c>
      <c r="B84" s="3" t="s">
        <v>17</v>
      </c>
      <c r="C84" s="3" t="s">
        <v>19</v>
      </c>
      <c r="D84" s="3" t="s">
        <v>30</v>
      </c>
      <c r="E84" s="3" t="s">
        <v>1965</v>
      </c>
      <c r="F84" s="3" t="s">
        <v>35</v>
      </c>
    </row>
    <row r="85" spans="1:6" ht="15.75" x14ac:dyDescent="0.25">
      <c r="A85" s="39">
        <v>84</v>
      </c>
      <c r="B85" s="3" t="s">
        <v>22</v>
      </c>
      <c r="C85" s="3" t="s">
        <v>21</v>
      </c>
      <c r="D85" s="3" t="s">
        <v>27</v>
      </c>
      <c r="E85" s="3"/>
      <c r="F85" s="3" t="s">
        <v>34</v>
      </c>
    </row>
    <row r="86" spans="1:6" ht="15.75" x14ac:dyDescent="0.25">
      <c r="A86" s="39">
        <v>85</v>
      </c>
      <c r="B86" s="3" t="s">
        <v>14</v>
      </c>
      <c r="C86" s="3" t="s">
        <v>26</v>
      </c>
      <c r="D86" s="3" t="s">
        <v>24</v>
      </c>
      <c r="E86" s="3"/>
      <c r="F86" s="3" t="s">
        <v>36</v>
      </c>
    </row>
    <row r="87" spans="1:6" ht="15.75" x14ac:dyDescent="0.25">
      <c r="A87" s="39">
        <v>86</v>
      </c>
      <c r="B87" s="3" t="s">
        <v>16</v>
      </c>
      <c r="C87" s="3" t="s">
        <v>20</v>
      </c>
      <c r="D87" s="3" t="s">
        <v>28</v>
      </c>
      <c r="E87" s="3"/>
      <c r="F87" s="3" t="s">
        <v>33</v>
      </c>
    </row>
    <row r="88" spans="1:6" ht="15.75" x14ac:dyDescent="0.25">
      <c r="A88" s="39">
        <v>87</v>
      </c>
      <c r="B88" s="3" t="s">
        <v>15</v>
      </c>
      <c r="C88" s="3" t="s">
        <v>25</v>
      </c>
      <c r="D88" s="3" t="s">
        <v>23</v>
      </c>
      <c r="E88" s="3"/>
      <c r="F88" s="3" t="s">
        <v>32</v>
      </c>
    </row>
    <row r="89" spans="1:6" ht="15.75" x14ac:dyDescent="0.25">
      <c r="A89" s="39">
        <v>88</v>
      </c>
      <c r="B89" s="3" t="s">
        <v>1964</v>
      </c>
      <c r="C89" s="3" t="s">
        <v>18</v>
      </c>
      <c r="D89" s="3" t="s">
        <v>29</v>
      </c>
      <c r="E89" s="3" t="s">
        <v>31</v>
      </c>
      <c r="F89" s="3"/>
    </row>
    <row r="90" spans="1:6" ht="15.75" x14ac:dyDescent="0.25">
      <c r="A90" s="39">
        <v>89</v>
      </c>
      <c r="B90" s="3" t="s">
        <v>17</v>
      </c>
      <c r="C90" s="3" t="s">
        <v>19</v>
      </c>
      <c r="D90" s="3" t="s">
        <v>30</v>
      </c>
      <c r="E90" s="3" t="s">
        <v>1965</v>
      </c>
      <c r="F90" s="3" t="s">
        <v>35</v>
      </c>
    </row>
    <row r="91" spans="1:6" ht="15.75" x14ac:dyDescent="0.25">
      <c r="A91" s="39">
        <v>90</v>
      </c>
      <c r="B91" s="3" t="s">
        <v>22</v>
      </c>
      <c r="C91" s="3" t="s">
        <v>21</v>
      </c>
      <c r="D91" s="3" t="s">
        <v>27</v>
      </c>
      <c r="E91" s="3"/>
      <c r="F91" s="3" t="s">
        <v>34</v>
      </c>
    </row>
  </sheetData>
  <autoFilter ref="A1:F91" xr:uid="{30FCDCCE-1D44-4A4C-BE1A-3213DA60C6B0}">
    <sortState ref="A2:F91">
      <sortCondition ref="A1:A91"/>
    </sortState>
  </autoFilter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131"/>
  <sheetViews>
    <sheetView workbookViewId="0">
      <pane xSplit="4" ySplit="1" topLeftCell="E2" activePane="bottomRight" state="frozen"/>
      <selection activeCell="V20" sqref="V20"/>
      <selection pane="topRight" activeCell="V20" sqref="V20"/>
      <selection pane="bottomLeft" activeCell="V20" sqref="V20"/>
      <selection pane="bottomRight"/>
    </sheetView>
  </sheetViews>
  <sheetFormatPr defaultColWidth="9" defaultRowHeight="15.75" x14ac:dyDescent="0.25"/>
  <cols>
    <col min="1" max="1" width="4.77734375" style="6" customWidth="1"/>
    <col min="2" max="2" width="20.77734375" style="6" customWidth="1"/>
    <col min="3" max="3" width="6.77734375" style="7" customWidth="1"/>
    <col min="4" max="4" width="5.77734375" style="18" customWidth="1"/>
    <col min="5" max="5" width="10.77734375" style="7" customWidth="1"/>
    <col min="6" max="7" width="7.77734375" style="7" customWidth="1"/>
    <col min="8" max="10" width="7.77734375" style="6" customWidth="1"/>
    <col min="11" max="11" width="7.77734375" style="7" customWidth="1"/>
    <col min="12" max="14" width="7.77734375" style="9" customWidth="1"/>
    <col min="15" max="41" width="7.77734375" style="6" customWidth="1"/>
    <col min="42" max="42" width="10.77734375" style="18" customWidth="1"/>
  </cols>
  <sheetData>
    <row r="1" spans="1:4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1837</v>
      </c>
      <c r="S1" s="8" t="s">
        <v>17</v>
      </c>
      <c r="T1" s="8" t="s">
        <v>18</v>
      </c>
      <c r="U1" s="8" t="s">
        <v>19</v>
      </c>
      <c r="V1" s="8" t="s">
        <v>22</v>
      </c>
      <c r="W1" s="26" t="s">
        <v>1838</v>
      </c>
      <c r="X1" s="8" t="s">
        <v>21</v>
      </c>
      <c r="Y1" s="8" t="s">
        <v>26</v>
      </c>
      <c r="Z1" s="8" t="s">
        <v>27</v>
      </c>
      <c r="AA1" s="8" t="s">
        <v>25</v>
      </c>
      <c r="AB1" s="8" t="s">
        <v>30</v>
      </c>
      <c r="AC1" s="8" t="s">
        <v>29</v>
      </c>
      <c r="AD1" s="8" t="s">
        <v>28</v>
      </c>
      <c r="AE1" s="8" t="s">
        <v>31</v>
      </c>
      <c r="AF1" s="8" t="s">
        <v>23</v>
      </c>
      <c r="AG1" s="8" t="s">
        <v>24</v>
      </c>
      <c r="AH1" s="26" t="s">
        <v>1930</v>
      </c>
      <c r="AI1" s="8" t="s">
        <v>32</v>
      </c>
      <c r="AJ1" s="8" t="s">
        <v>33</v>
      </c>
      <c r="AK1" s="8" t="s">
        <v>34</v>
      </c>
      <c r="AL1" s="8" t="s">
        <v>35</v>
      </c>
      <c r="AM1" s="26" t="s">
        <v>36</v>
      </c>
      <c r="AN1" s="8" t="s">
        <v>39</v>
      </c>
      <c r="AO1" s="8" t="s">
        <v>40</v>
      </c>
      <c r="AP1" s="8" t="s">
        <v>37</v>
      </c>
      <c r="AQ1" s="8" t="s">
        <v>38</v>
      </c>
      <c r="AR1" s="8" t="s">
        <v>41</v>
      </c>
    </row>
    <row r="2" spans="1:44" x14ac:dyDescent="0.25">
      <c r="A2" s="19">
        <v>1</v>
      </c>
      <c r="B2" s="19" t="s">
        <v>48</v>
      </c>
      <c r="C2" s="20" t="s">
        <v>85</v>
      </c>
      <c r="D2" s="22">
        <f>VLOOKUP(AR:AR,球员!A:F,6,FALSE)</f>
        <v>3</v>
      </c>
      <c r="E2" s="16" t="s">
        <v>50</v>
      </c>
      <c r="F2" s="16" t="s">
        <v>51</v>
      </c>
      <c r="G2" s="16" t="s">
        <v>52</v>
      </c>
      <c r="H2" s="15">
        <v>170</v>
      </c>
      <c r="I2" s="15">
        <v>72</v>
      </c>
      <c r="J2" s="15">
        <v>32</v>
      </c>
      <c r="K2" s="16" t="s">
        <v>53</v>
      </c>
      <c r="L2" s="21">
        <v>94</v>
      </c>
      <c r="M2" s="21">
        <v>19</v>
      </c>
      <c r="N2" s="21">
        <v>98</v>
      </c>
      <c r="O2" s="15">
        <v>98</v>
      </c>
      <c r="P2" s="15">
        <v>99</v>
      </c>
      <c r="Q2" s="15">
        <v>99</v>
      </c>
      <c r="R2" s="15">
        <v>99</v>
      </c>
      <c r="S2" s="15">
        <v>91</v>
      </c>
      <c r="T2" s="15">
        <v>88</v>
      </c>
      <c r="U2" s="15">
        <v>98</v>
      </c>
      <c r="V2" s="15">
        <v>67</v>
      </c>
      <c r="W2" s="15">
        <v>97</v>
      </c>
      <c r="X2" s="15">
        <v>92</v>
      </c>
      <c r="Y2" s="15">
        <v>89</v>
      </c>
      <c r="Z2" s="15">
        <v>94</v>
      </c>
      <c r="AA2" s="15">
        <v>84</v>
      </c>
      <c r="AB2" s="15">
        <v>68</v>
      </c>
      <c r="AC2" s="15">
        <v>73</v>
      </c>
      <c r="AD2" s="15">
        <v>97</v>
      </c>
      <c r="AE2" s="15">
        <v>87</v>
      </c>
      <c r="AF2" s="15">
        <v>48</v>
      </c>
      <c r="AG2" s="15">
        <v>53</v>
      </c>
      <c r="AH2" s="15">
        <v>62</v>
      </c>
      <c r="AI2" s="15">
        <v>40</v>
      </c>
      <c r="AJ2" s="15">
        <v>40</v>
      </c>
      <c r="AK2" s="15">
        <v>40</v>
      </c>
      <c r="AL2" s="15">
        <v>40</v>
      </c>
      <c r="AM2" s="15">
        <v>40</v>
      </c>
      <c r="AN2" s="15">
        <v>1</v>
      </c>
      <c r="AO2" s="15">
        <v>3</v>
      </c>
      <c r="AP2" s="15">
        <v>7</v>
      </c>
      <c r="AQ2" s="15">
        <v>3</v>
      </c>
      <c r="AR2" t="s">
        <v>1299</v>
      </c>
    </row>
    <row r="3" spans="1:44" x14ac:dyDescent="0.25">
      <c r="A3" s="15">
        <v>2</v>
      </c>
      <c r="B3" s="15" t="s">
        <v>42</v>
      </c>
      <c r="C3" s="16" t="s">
        <v>43</v>
      </c>
      <c r="D3" s="22" t="e">
        <f>VLOOKUP(AR:AR,球员!A:F,6,FALSE)</f>
        <v>#N/A</v>
      </c>
      <c r="E3" s="16" t="s">
        <v>44</v>
      </c>
      <c r="F3" s="16" t="s">
        <v>45</v>
      </c>
      <c r="G3" s="16" t="s">
        <v>46</v>
      </c>
      <c r="H3" s="15">
        <v>187</v>
      </c>
      <c r="I3" s="15">
        <v>83</v>
      </c>
      <c r="J3" s="15">
        <v>34</v>
      </c>
      <c r="K3" s="16" t="s">
        <v>47</v>
      </c>
      <c r="L3" s="21">
        <v>94</v>
      </c>
      <c r="M3" s="21">
        <v>19</v>
      </c>
      <c r="N3" s="21">
        <v>97</v>
      </c>
      <c r="O3" s="15">
        <v>96</v>
      </c>
      <c r="P3" s="15">
        <v>94</v>
      </c>
      <c r="Q3" s="15">
        <v>93</v>
      </c>
      <c r="R3" s="15">
        <v>91</v>
      </c>
      <c r="S3" s="15">
        <v>86</v>
      </c>
      <c r="T3" s="15">
        <v>83</v>
      </c>
      <c r="U3" s="15">
        <v>94</v>
      </c>
      <c r="V3" s="15">
        <v>95</v>
      </c>
      <c r="W3" s="15">
        <v>86</v>
      </c>
      <c r="X3" s="15">
        <v>85</v>
      </c>
      <c r="Y3" s="15">
        <v>91</v>
      </c>
      <c r="Z3" s="15">
        <v>90</v>
      </c>
      <c r="AA3" s="15">
        <v>97</v>
      </c>
      <c r="AB3" s="15">
        <v>99</v>
      </c>
      <c r="AC3" s="15">
        <v>89</v>
      </c>
      <c r="AD3" s="15">
        <v>88</v>
      </c>
      <c r="AE3" s="15">
        <v>87</v>
      </c>
      <c r="AF3" s="15">
        <v>52</v>
      </c>
      <c r="AG3" s="15">
        <v>58</v>
      </c>
      <c r="AH3" s="15">
        <v>70</v>
      </c>
      <c r="AI3" s="15">
        <v>40</v>
      </c>
      <c r="AJ3" s="15">
        <v>40</v>
      </c>
      <c r="AK3" s="15">
        <v>40</v>
      </c>
      <c r="AL3" s="15">
        <v>40</v>
      </c>
      <c r="AM3" s="15">
        <v>40</v>
      </c>
      <c r="AN3" s="15">
        <v>4</v>
      </c>
      <c r="AO3" s="15">
        <v>3</v>
      </c>
      <c r="AP3" s="15">
        <v>7</v>
      </c>
      <c r="AQ3" s="15">
        <v>3</v>
      </c>
      <c r="AR3" t="s">
        <v>1298</v>
      </c>
    </row>
    <row r="4" spans="1:44" x14ac:dyDescent="0.25">
      <c r="A4" s="19">
        <v>3</v>
      </c>
      <c r="B4" s="19" t="s">
        <v>54</v>
      </c>
      <c r="C4" s="20" t="s">
        <v>43</v>
      </c>
      <c r="D4" s="22">
        <f>VLOOKUP(AR:AR,球员!A:F,6,FALSE)</f>
        <v>3</v>
      </c>
      <c r="E4" s="16" t="s">
        <v>55</v>
      </c>
      <c r="F4" s="16" t="s">
        <v>56</v>
      </c>
      <c r="G4" s="16" t="s">
        <v>57</v>
      </c>
      <c r="H4" s="15">
        <v>175</v>
      </c>
      <c r="I4" s="15">
        <v>68</v>
      </c>
      <c r="J4" s="15">
        <v>27</v>
      </c>
      <c r="K4" s="16" t="s">
        <v>47</v>
      </c>
      <c r="L4" s="21">
        <v>92</v>
      </c>
      <c r="M4" s="21">
        <v>23</v>
      </c>
      <c r="N4" s="21">
        <v>97</v>
      </c>
      <c r="O4" s="15">
        <v>92</v>
      </c>
      <c r="P4" s="15">
        <v>95</v>
      </c>
      <c r="Q4" s="15">
        <v>99</v>
      </c>
      <c r="R4" s="15">
        <v>96</v>
      </c>
      <c r="S4" s="15">
        <v>90</v>
      </c>
      <c r="T4" s="15">
        <v>88</v>
      </c>
      <c r="U4" s="15">
        <v>90</v>
      </c>
      <c r="V4" s="15">
        <v>69</v>
      </c>
      <c r="W4" s="15">
        <v>94</v>
      </c>
      <c r="X4" s="15">
        <v>91</v>
      </c>
      <c r="Y4" s="15">
        <v>93</v>
      </c>
      <c r="Z4" s="15">
        <v>95</v>
      </c>
      <c r="AA4" s="15">
        <v>84</v>
      </c>
      <c r="AB4" s="15">
        <v>70</v>
      </c>
      <c r="AC4" s="15">
        <v>67</v>
      </c>
      <c r="AD4" s="15">
        <v>95</v>
      </c>
      <c r="AE4" s="15">
        <v>86</v>
      </c>
      <c r="AF4" s="15">
        <v>52</v>
      </c>
      <c r="AG4" s="15">
        <v>53</v>
      </c>
      <c r="AH4" s="15">
        <v>62</v>
      </c>
      <c r="AI4" s="15">
        <v>40</v>
      </c>
      <c r="AJ4" s="15">
        <v>40</v>
      </c>
      <c r="AK4" s="15">
        <v>40</v>
      </c>
      <c r="AL4" s="15">
        <v>40</v>
      </c>
      <c r="AM4" s="15">
        <v>40</v>
      </c>
      <c r="AN4" s="15">
        <v>3</v>
      </c>
      <c r="AO4" s="15">
        <v>4</v>
      </c>
      <c r="AP4" s="15">
        <v>6</v>
      </c>
      <c r="AQ4" s="15">
        <v>1</v>
      </c>
      <c r="AR4" t="s">
        <v>1300</v>
      </c>
    </row>
    <row r="5" spans="1:44" x14ac:dyDescent="0.25">
      <c r="A5" s="19">
        <v>4</v>
      </c>
      <c r="B5" s="19" t="s">
        <v>90</v>
      </c>
      <c r="C5" s="20" t="s">
        <v>70</v>
      </c>
      <c r="D5" s="22">
        <f>VLOOKUP(AR:AR,球员!A:F,6,FALSE)</f>
        <v>3</v>
      </c>
      <c r="E5" s="16" t="s">
        <v>83</v>
      </c>
      <c r="F5" s="16" t="s">
        <v>64</v>
      </c>
      <c r="G5" s="16" t="s">
        <v>52</v>
      </c>
      <c r="H5" s="15">
        <v>173</v>
      </c>
      <c r="I5" s="15">
        <v>70</v>
      </c>
      <c r="J5" s="15">
        <v>31</v>
      </c>
      <c r="K5" s="16" t="s">
        <v>47</v>
      </c>
      <c r="L5" s="21">
        <v>91</v>
      </c>
      <c r="M5" s="21">
        <v>21</v>
      </c>
      <c r="N5" s="21">
        <v>97</v>
      </c>
      <c r="O5" s="15">
        <v>97</v>
      </c>
      <c r="P5" s="15">
        <v>91</v>
      </c>
      <c r="Q5" s="15">
        <v>92</v>
      </c>
      <c r="R5" s="15">
        <v>89</v>
      </c>
      <c r="S5" s="15">
        <v>82</v>
      </c>
      <c r="T5" s="15">
        <v>72</v>
      </c>
      <c r="U5" s="15">
        <v>97</v>
      </c>
      <c r="V5" s="15">
        <v>80</v>
      </c>
      <c r="W5" s="15">
        <v>77</v>
      </c>
      <c r="X5" s="15">
        <v>82</v>
      </c>
      <c r="Y5" s="15">
        <v>88</v>
      </c>
      <c r="Z5" s="15">
        <v>90</v>
      </c>
      <c r="AA5" s="15">
        <v>89</v>
      </c>
      <c r="AB5" s="15">
        <v>87</v>
      </c>
      <c r="AC5" s="15">
        <v>77</v>
      </c>
      <c r="AD5" s="15">
        <v>92</v>
      </c>
      <c r="AE5" s="15">
        <v>82</v>
      </c>
      <c r="AF5" s="15">
        <v>53</v>
      </c>
      <c r="AG5" s="15">
        <v>56</v>
      </c>
      <c r="AH5" s="15">
        <v>74</v>
      </c>
      <c r="AI5" s="15">
        <v>40</v>
      </c>
      <c r="AJ5" s="15">
        <v>40</v>
      </c>
      <c r="AK5" s="15">
        <v>40</v>
      </c>
      <c r="AL5" s="15">
        <v>40</v>
      </c>
      <c r="AM5" s="15">
        <v>40</v>
      </c>
      <c r="AN5" s="15">
        <v>2</v>
      </c>
      <c r="AO5" s="15">
        <v>3</v>
      </c>
      <c r="AP5" s="15">
        <v>7</v>
      </c>
      <c r="AQ5" s="15">
        <v>2</v>
      </c>
      <c r="AR5" t="s">
        <v>1301</v>
      </c>
    </row>
    <row r="6" spans="1:44" x14ac:dyDescent="0.25">
      <c r="A6" s="19">
        <v>5</v>
      </c>
      <c r="B6" s="19" t="s">
        <v>145</v>
      </c>
      <c r="C6" s="20" t="s">
        <v>70</v>
      </c>
      <c r="D6" s="22">
        <f>VLOOKUP(AR:AR,球员!A:F,6,FALSE)</f>
        <v>3</v>
      </c>
      <c r="E6" s="16" t="s">
        <v>55</v>
      </c>
      <c r="F6" s="16" t="s">
        <v>56</v>
      </c>
      <c r="G6" s="16" t="s">
        <v>80</v>
      </c>
      <c r="H6" s="15">
        <v>178</v>
      </c>
      <c r="I6" s="15">
        <v>73</v>
      </c>
      <c r="J6" s="15">
        <v>21</v>
      </c>
      <c r="K6" s="16" t="s">
        <v>47</v>
      </c>
      <c r="L6" s="21">
        <v>90</v>
      </c>
      <c r="M6" s="21">
        <v>38</v>
      </c>
      <c r="N6" s="21">
        <v>97</v>
      </c>
      <c r="O6" s="15">
        <v>94</v>
      </c>
      <c r="P6" s="15">
        <v>95</v>
      </c>
      <c r="Q6" s="15">
        <v>98</v>
      </c>
      <c r="R6" s="15">
        <v>95</v>
      </c>
      <c r="S6" s="15">
        <v>87</v>
      </c>
      <c r="T6" s="15">
        <v>74</v>
      </c>
      <c r="U6" s="15">
        <v>94</v>
      </c>
      <c r="V6" s="15">
        <v>81</v>
      </c>
      <c r="W6" s="15">
        <v>76</v>
      </c>
      <c r="X6" s="15">
        <v>81</v>
      </c>
      <c r="Y6" s="15">
        <v>99</v>
      </c>
      <c r="Z6" s="15">
        <v>99</v>
      </c>
      <c r="AA6" s="15">
        <v>86</v>
      </c>
      <c r="AB6" s="15">
        <v>92</v>
      </c>
      <c r="AC6" s="15">
        <v>75</v>
      </c>
      <c r="AD6" s="15">
        <v>93</v>
      </c>
      <c r="AE6" s="15">
        <v>88</v>
      </c>
      <c r="AF6" s="15">
        <v>66</v>
      </c>
      <c r="AG6" s="15">
        <v>61</v>
      </c>
      <c r="AH6" s="15">
        <v>65</v>
      </c>
      <c r="AI6" s="15">
        <v>40</v>
      </c>
      <c r="AJ6" s="15">
        <v>40</v>
      </c>
      <c r="AK6" s="15">
        <v>40</v>
      </c>
      <c r="AL6" s="15">
        <v>40</v>
      </c>
      <c r="AM6" s="15">
        <v>40</v>
      </c>
      <c r="AN6" s="15">
        <v>3</v>
      </c>
      <c r="AO6" s="15">
        <v>3</v>
      </c>
      <c r="AP6" s="15">
        <v>6</v>
      </c>
      <c r="AQ6" s="15">
        <v>2</v>
      </c>
      <c r="AR6" t="s">
        <v>1315</v>
      </c>
    </row>
    <row r="7" spans="1:44" x14ac:dyDescent="0.25">
      <c r="A7" s="19">
        <v>6</v>
      </c>
      <c r="B7" s="19" t="s">
        <v>69</v>
      </c>
      <c r="C7" s="20" t="s">
        <v>70</v>
      </c>
      <c r="D7" s="22">
        <f>VLOOKUP(AR:AR,球员!A:F,6,FALSE)</f>
        <v>3</v>
      </c>
      <c r="E7" s="16" t="s">
        <v>50</v>
      </c>
      <c r="F7" s="16" t="s">
        <v>51</v>
      </c>
      <c r="G7" s="16" t="s">
        <v>71</v>
      </c>
      <c r="H7" s="15">
        <v>182</v>
      </c>
      <c r="I7" s="15">
        <v>86</v>
      </c>
      <c r="J7" s="15">
        <v>32</v>
      </c>
      <c r="K7" s="16" t="s">
        <v>47</v>
      </c>
      <c r="L7" s="21">
        <v>91</v>
      </c>
      <c r="M7" s="21">
        <v>21</v>
      </c>
      <c r="N7" s="21">
        <v>96</v>
      </c>
      <c r="O7" s="15">
        <v>95</v>
      </c>
      <c r="P7" s="15">
        <v>88</v>
      </c>
      <c r="Q7" s="15">
        <v>87</v>
      </c>
      <c r="R7" s="15">
        <v>87</v>
      </c>
      <c r="S7" s="15">
        <v>84</v>
      </c>
      <c r="T7" s="15">
        <v>79</v>
      </c>
      <c r="U7" s="15">
        <v>95</v>
      </c>
      <c r="V7" s="15">
        <v>80</v>
      </c>
      <c r="W7" s="15">
        <v>86</v>
      </c>
      <c r="X7" s="15">
        <v>86</v>
      </c>
      <c r="Y7" s="15">
        <v>83</v>
      </c>
      <c r="Z7" s="15">
        <v>86</v>
      </c>
      <c r="AA7" s="15">
        <v>89</v>
      </c>
      <c r="AB7" s="15">
        <v>79</v>
      </c>
      <c r="AC7" s="15">
        <v>90</v>
      </c>
      <c r="AD7" s="15">
        <v>93</v>
      </c>
      <c r="AE7" s="15">
        <v>85</v>
      </c>
      <c r="AF7" s="15">
        <v>63</v>
      </c>
      <c r="AG7" s="15">
        <v>62</v>
      </c>
      <c r="AH7" s="15">
        <v>94</v>
      </c>
      <c r="AI7" s="15">
        <v>40</v>
      </c>
      <c r="AJ7" s="15">
        <v>40</v>
      </c>
      <c r="AK7" s="15">
        <v>40</v>
      </c>
      <c r="AL7" s="15">
        <v>40</v>
      </c>
      <c r="AM7" s="15">
        <v>40</v>
      </c>
      <c r="AN7" s="15">
        <v>3</v>
      </c>
      <c r="AO7" s="15">
        <v>3</v>
      </c>
      <c r="AP7" s="15">
        <v>6</v>
      </c>
      <c r="AQ7" s="15">
        <v>2</v>
      </c>
      <c r="AR7" t="s">
        <v>1302</v>
      </c>
    </row>
    <row r="8" spans="1:44" x14ac:dyDescent="0.25">
      <c r="A8" s="19">
        <v>7</v>
      </c>
      <c r="B8" s="19" t="s">
        <v>73</v>
      </c>
      <c r="C8" s="20" t="s">
        <v>43</v>
      </c>
      <c r="D8" s="22">
        <f>VLOOKUP(AR:AR,球员!A:F,6,FALSE)</f>
        <v>3</v>
      </c>
      <c r="E8" s="16" t="s">
        <v>59</v>
      </c>
      <c r="F8" s="16" t="s">
        <v>51</v>
      </c>
      <c r="G8" s="16" t="s">
        <v>75</v>
      </c>
      <c r="H8" s="15">
        <v>173</v>
      </c>
      <c r="I8" s="15">
        <v>76</v>
      </c>
      <c r="J8" s="15">
        <v>28</v>
      </c>
      <c r="K8" s="16" t="s">
        <v>47</v>
      </c>
      <c r="L8" s="21">
        <v>91</v>
      </c>
      <c r="M8" s="21">
        <v>21</v>
      </c>
      <c r="N8" s="21">
        <v>96</v>
      </c>
      <c r="O8" s="15">
        <v>90</v>
      </c>
      <c r="P8" s="15">
        <v>95</v>
      </c>
      <c r="Q8" s="15">
        <v>99</v>
      </c>
      <c r="R8" s="15">
        <v>96</v>
      </c>
      <c r="S8" s="15">
        <v>90</v>
      </c>
      <c r="T8" s="15">
        <v>83</v>
      </c>
      <c r="U8" s="15">
        <v>89</v>
      </c>
      <c r="V8" s="15">
        <v>62</v>
      </c>
      <c r="W8" s="15">
        <v>82</v>
      </c>
      <c r="X8" s="15">
        <v>85</v>
      </c>
      <c r="Y8" s="15">
        <v>93</v>
      </c>
      <c r="Z8" s="15">
        <v>97</v>
      </c>
      <c r="AA8" s="15">
        <v>84</v>
      </c>
      <c r="AB8" s="15">
        <v>62</v>
      </c>
      <c r="AC8" s="15">
        <v>73</v>
      </c>
      <c r="AD8" s="15">
        <v>99</v>
      </c>
      <c r="AE8" s="15">
        <v>83</v>
      </c>
      <c r="AF8" s="15">
        <v>55</v>
      </c>
      <c r="AG8" s="15">
        <v>51</v>
      </c>
      <c r="AH8" s="15">
        <v>68</v>
      </c>
      <c r="AI8" s="15">
        <v>40</v>
      </c>
      <c r="AJ8" s="15">
        <v>40</v>
      </c>
      <c r="AK8" s="15">
        <v>40</v>
      </c>
      <c r="AL8" s="15">
        <v>40</v>
      </c>
      <c r="AM8" s="15">
        <v>40</v>
      </c>
      <c r="AN8" s="15">
        <v>3</v>
      </c>
      <c r="AO8" s="15">
        <v>4</v>
      </c>
      <c r="AP8" s="15">
        <v>8</v>
      </c>
      <c r="AQ8" s="15">
        <v>2</v>
      </c>
      <c r="AR8" t="s">
        <v>1303</v>
      </c>
    </row>
    <row r="9" spans="1:44" x14ac:dyDescent="0.25">
      <c r="A9" s="19">
        <v>8</v>
      </c>
      <c r="B9" s="19" t="s">
        <v>134</v>
      </c>
      <c r="C9" s="34" t="s">
        <v>89</v>
      </c>
      <c r="D9" s="22">
        <f>VLOOKUP(AR:AR,球员!A:F,6,FALSE)</f>
        <v>3</v>
      </c>
      <c r="E9" s="16" t="s">
        <v>86</v>
      </c>
      <c r="F9" s="16" t="s">
        <v>64</v>
      </c>
      <c r="G9" s="16" t="s">
        <v>135</v>
      </c>
      <c r="H9" s="15">
        <v>193</v>
      </c>
      <c r="I9" s="15">
        <v>92</v>
      </c>
      <c r="J9" s="15">
        <v>28</v>
      </c>
      <c r="K9" s="16" t="s">
        <v>47</v>
      </c>
      <c r="L9" s="21">
        <v>91</v>
      </c>
      <c r="M9" s="21">
        <v>21</v>
      </c>
      <c r="N9" s="21">
        <v>96</v>
      </c>
      <c r="O9" s="15">
        <v>66</v>
      </c>
      <c r="P9" s="15">
        <v>79</v>
      </c>
      <c r="Q9" s="15">
        <v>79</v>
      </c>
      <c r="R9" s="15">
        <v>83</v>
      </c>
      <c r="S9" s="15">
        <v>86</v>
      </c>
      <c r="T9" s="15">
        <v>84</v>
      </c>
      <c r="U9" s="15">
        <v>66</v>
      </c>
      <c r="V9" s="15">
        <v>94</v>
      </c>
      <c r="W9" s="15">
        <v>80</v>
      </c>
      <c r="X9" s="15">
        <v>72</v>
      </c>
      <c r="Y9" s="15">
        <v>83</v>
      </c>
      <c r="Z9" s="15">
        <v>76</v>
      </c>
      <c r="AA9" s="15">
        <v>88</v>
      </c>
      <c r="AB9" s="15">
        <v>93</v>
      </c>
      <c r="AC9" s="15">
        <v>97</v>
      </c>
      <c r="AD9" s="15">
        <v>69</v>
      </c>
      <c r="AE9" s="15">
        <v>88</v>
      </c>
      <c r="AF9" s="15">
        <v>98</v>
      </c>
      <c r="AG9" s="15">
        <v>96</v>
      </c>
      <c r="AH9" s="15">
        <v>92</v>
      </c>
      <c r="AI9" s="15">
        <v>40</v>
      </c>
      <c r="AJ9" s="15">
        <v>40</v>
      </c>
      <c r="AK9" s="15">
        <v>40</v>
      </c>
      <c r="AL9" s="15">
        <v>40</v>
      </c>
      <c r="AM9" s="15">
        <v>40</v>
      </c>
      <c r="AN9" s="15">
        <v>2</v>
      </c>
      <c r="AO9" s="15">
        <v>2</v>
      </c>
      <c r="AP9" s="15">
        <v>8</v>
      </c>
      <c r="AQ9" s="15">
        <v>3</v>
      </c>
      <c r="AR9" t="s">
        <v>1304</v>
      </c>
    </row>
    <row r="10" spans="1:44" x14ac:dyDescent="0.25">
      <c r="A10" s="19">
        <v>9</v>
      </c>
      <c r="B10" s="19" t="s">
        <v>76</v>
      </c>
      <c r="C10" s="20" t="s">
        <v>70</v>
      </c>
      <c r="D10" s="22">
        <f>VLOOKUP(AR:AR,球员!A:F,6,FALSE)</f>
        <v>3</v>
      </c>
      <c r="E10" s="16" t="s">
        <v>1888</v>
      </c>
      <c r="F10" s="16" t="s">
        <v>273</v>
      </c>
      <c r="G10" s="16" t="s">
        <v>77</v>
      </c>
      <c r="H10" s="15">
        <v>185</v>
      </c>
      <c r="I10" s="15">
        <v>79</v>
      </c>
      <c r="J10" s="15">
        <v>31</v>
      </c>
      <c r="K10" s="16" t="s">
        <v>47</v>
      </c>
      <c r="L10" s="21">
        <v>90</v>
      </c>
      <c r="M10" s="21">
        <v>22</v>
      </c>
      <c r="N10" s="21">
        <v>96</v>
      </c>
      <c r="O10" s="15">
        <v>97</v>
      </c>
      <c r="P10" s="15">
        <v>93</v>
      </c>
      <c r="Q10" s="15">
        <v>88</v>
      </c>
      <c r="R10" s="15">
        <v>77</v>
      </c>
      <c r="S10" s="15">
        <v>77</v>
      </c>
      <c r="T10" s="15">
        <v>72</v>
      </c>
      <c r="U10" s="15">
        <v>96</v>
      </c>
      <c r="V10" s="15">
        <v>90</v>
      </c>
      <c r="W10" s="15">
        <v>81</v>
      </c>
      <c r="X10" s="15">
        <v>77</v>
      </c>
      <c r="Y10" s="15">
        <v>86</v>
      </c>
      <c r="Z10" s="15">
        <v>82</v>
      </c>
      <c r="AA10" s="15">
        <v>90</v>
      </c>
      <c r="AB10" s="15">
        <v>92</v>
      </c>
      <c r="AC10" s="15">
        <v>88</v>
      </c>
      <c r="AD10" s="15">
        <v>83</v>
      </c>
      <c r="AE10" s="15">
        <v>83</v>
      </c>
      <c r="AF10" s="15">
        <v>56</v>
      </c>
      <c r="AG10" s="15">
        <v>54</v>
      </c>
      <c r="AH10" s="15">
        <v>67</v>
      </c>
      <c r="AI10" s="15">
        <v>40</v>
      </c>
      <c r="AJ10" s="15">
        <v>40</v>
      </c>
      <c r="AK10" s="15">
        <v>40</v>
      </c>
      <c r="AL10" s="15">
        <v>40</v>
      </c>
      <c r="AM10" s="15">
        <v>40</v>
      </c>
      <c r="AN10" s="15">
        <v>3</v>
      </c>
      <c r="AO10" s="15">
        <v>3</v>
      </c>
      <c r="AP10" s="15">
        <v>7</v>
      </c>
      <c r="AQ10" s="15">
        <v>3</v>
      </c>
      <c r="AR10" t="s">
        <v>1307</v>
      </c>
    </row>
    <row r="11" spans="1:44" x14ac:dyDescent="0.25">
      <c r="A11" s="19">
        <v>10</v>
      </c>
      <c r="B11" s="19" t="s">
        <v>623</v>
      </c>
      <c r="C11" s="20" t="s">
        <v>89</v>
      </c>
      <c r="D11" s="22">
        <f>VLOOKUP(AR:AR,球员!A:F,6,FALSE)</f>
        <v>3</v>
      </c>
      <c r="E11" s="16" t="s">
        <v>44</v>
      </c>
      <c r="F11" s="16" t="s">
        <v>45</v>
      </c>
      <c r="G11" s="16" t="s">
        <v>135</v>
      </c>
      <c r="H11" s="15">
        <v>188</v>
      </c>
      <c r="I11" s="15">
        <v>89</v>
      </c>
      <c r="J11" s="15">
        <v>20</v>
      </c>
      <c r="K11" s="16" t="s">
        <v>47</v>
      </c>
      <c r="L11" s="21">
        <v>86</v>
      </c>
      <c r="M11" s="21">
        <v>47</v>
      </c>
      <c r="N11" s="21">
        <v>96</v>
      </c>
      <c r="O11" s="15">
        <v>76</v>
      </c>
      <c r="P11" s="15">
        <v>85</v>
      </c>
      <c r="Q11" s="15">
        <v>81</v>
      </c>
      <c r="R11" s="15">
        <v>83</v>
      </c>
      <c r="S11" s="15">
        <v>86</v>
      </c>
      <c r="T11" s="15">
        <v>86</v>
      </c>
      <c r="U11" s="15">
        <v>71</v>
      </c>
      <c r="V11" s="15">
        <v>94</v>
      </c>
      <c r="W11" s="15">
        <v>68</v>
      </c>
      <c r="X11" s="15">
        <v>70</v>
      </c>
      <c r="Y11" s="15">
        <v>85</v>
      </c>
      <c r="Z11" s="15">
        <v>80</v>
      </c>
      <c r="AA11" s="15">
        <v>90</v>
      </c>
      <c r="AB11" s="15">
        <v>96</v>
      </c>
      <c r="AC11" s="15">
        <v>95</v>
      </c>
      <c r="AD11" s="15">
        <v>78</v>
      </c>
      <c r="AE11" s="15">
        <v>89</v>
      </c>
      <c r="AF11" s="15">
        <v>96</v>
      </c>
      <c r="AG11" s="15">
        <v>96</v>
      </c>
      <c r="AH11" s="15">
        <v>88</v>
      </c>
      <c r="AI11" s="15">
        <v>40</v>
      </c>
      <c r="AJ11" s="15">
        <v>40</v>
      </c>
      <c r="AK11" s="15">
        <v>40</v>
      </c>
      <c r="AL11" s="15">
        <v>40</v>
      </c>
      <c r="AM11" s="15">
        <v>40</v>
      </c>
      <c r="AN11" s="15">
        <v>3</v>
      </c>
      <c r="AO11" s="15">
        <v>3</v>
      </c>
      <c r="AP11" s="15">
        <v>6</v>
      </c>
      <c r="AQ11" s="15">
        <v>2</v>
      </c>
      <c r="AR11" t="s">
        <v>1368</v>
      </c>
    </row>
    <row r="12" spans="1:44" x14ac:dyDescent="0.25">
      <c r="A12" s="19">
        <v>11</v>
      </c>
      <c r="B12" s="19" t="s">
        <v>97</v>
      </c>
      <c r="C12" s="20" t="s">
        <v>89</v>
      </c>
      <c r="D12" s="22">
        <f>VLOOKUP(AR:AR,球员!A:F,6,FALSE)</f>
        <v>3</v>
      </c>
      <c r="E12" s="16" t="s">
        <v>50</v>
      </c>
      <c r="F12" s="16" t="s">
        <v>51</v>
      </c>
      <c r="G12" s="16" t="s">
        <v>65</v>
      </c>
      <c r="H12" s="15">
        <v>194</v>
      </c>
      <c r="I12" s="15">
        <v>85</v>
      </c>
      <c r="J12" s="15">
        <v>32</v>
      </c>
      <c r="K12" s="16" t="s">
        <v>47</v>
      </c>
      <c r="L12" s="21">
        <v>90</v>
      </c>
      <c r="M12" s="21">
        <v>22</v>
      </c>
      <c r="N12" s="21">
        <v>95</v>
      </c>
      <c r="O12" s="15">
        <v>70</v>
      </c>
      <c r="P12" s="15">
        <v>82</v>
      </c>
      <c r="Q12" s="15">
        <v>77</v>
      </c>
      <c r="R12" s="15">
        <v>84</v>
      </c>
      <c r="S12" s="15">
        <v>89</v>
      </c>
      <c r="T12" s="15">
        <v>88</v>
      </c>
      <c r="U12" s="15">
        <v>73</v>
      </c>
      <c r="V12" s="15">
        <v>95</v>
      </c>
      <c r="W12" s="15">
        <v>72</v>
      </c>
      <c r="X12" s="15">
        <v>68</v>
      </c>
      <c r="Y12" s="15">
        <v>80</v>
      </c>
      <c r="Z12" s="15">
        <v>73</v>
      </c>
      <c r="AA12" s="15">
        <v>84</v>
      </c>
      <c r="AB12" s="15">
        <v>91</v>
      </c>
      <c r="AC12" s="15">
        <v>94</v>
      </c>
      <c r="AD12" s="15">
        <v>76</v>
      </c>
      <c r="AE12" s="15">
        <v>92</v>
      </c>
      <c r="AF12" s="15">
        <v>97</v>
      </c>
      <c r="AG12" s="15">
        <v>96</v>
      </c>
      <c r="AH12" s="15">
        <v>87</v>
      </c>
      <c r="AI12" s="15">
        <v>40</v>
      </c>
      <c r="AJ12" s="15">
        <v>40</v>
      </c>
      <c r="AK12" s="15">
        <v>40</v>
      </c>
      <c r="AL12" s="15">
        <v>40</v>
      </c>
      <c r="AM12" s="15">
        <v>40</v>
      </c>
      <c r="AN12" s="15">
        <v>2</v>
      </c>
      <c r="AO12" s="15">
        <v>2</v>
      </c>
      <c r="AP12" s="15">
        <v>7</v>
      </c>
      <c r="AQ12" s="15">
        <v>3</v>
      </c>
      <c r="AR12" t="s">
        <v>1306</v>
      </c>
    </row>
    <row r="13" spans="1:44" x14ac:dyDescent="0.25">
      <c r="A13" s="19">
        <v>12</v>
      </c>
      <c r="B13" s="19" t="s">
        <v>81</v>
      </c>
      <c r="C13" s="20" t="s">
        <v>82</v>
      </c>
      <c r="D13" s="22">
        <f>VLOOKUP(AR:AR,球员!A:F,6,FALSE)</f>
        <v>3</v>
      </c>
      <c r="E13" s="16" t="s">
        <v>83</v>
      </c>
      <c r="F13" s="16" t="s">
        <v>64</v>
      </c>
      <c r="G13" s="16" t="s">
        <v>75</v>
      </c>
      <c r="H13" s="15">
        <v>181</v>
      </c>
      <c r="I13" s="15">
        <v>68</v>
      </c>
      <c r="J13" s="15">
        <v>28</v>
      </c>
      <c r="K13" s="16" t="s">
        <v>47</v>
      </c>
      <c r="L13" s="21">
        <v>90</v>
      </c>
      <c r="M13" s="21">
        <v>22</v>
      </c>
      <c r="N13" s="21">
        <v>95</v>
      </c>
      <c r="O13" s="15">
        <v>90</v>
      </c>
      <c r="P13" s="15">
        <v>94</v>
      </c>
      <c r="Q13" s="15">
        <v>91</v>
      </c>
      <c r="R13" s="15">
        <v>94</v>
      </c>
      <c r="S13" s="15">
        <v>96</v>
      </c>
      <c r="T13" s="15">
        <v>96</v>
      </c>
      <c r="U13" s="15">
        <v>88</v>
      </c>
      <c r="V13" s="15">
        <v>64</v>
      </c>
      <c r="W13" s="15">
        <v>88</v>
      </c>
      <c r="X13" s="15">
        <v>82</v>
      </c>
      <c r="Y13" s="15">
        <v>82</v>
      </c>
      <c r="Z13" s="15">
        <v>81</v>
      </c>
      <c r="AA13" s="15">
        <v>90</v>
      </c>
      <c r="AB13" s="15">
        <v>69</v>
      </c>
      <c r="AC13" s="15">
        <v>78</v>
      </c>
      <c r="AD13" s="15">
        <v>85</v>
      </c>
      <c r="AE13" s="15">
        <v>91</v>
      </c>
      <c r="AF13" s="15">
        <v>54</v>
      </c>
      <c r="AG13" s="15">
        <v>57</v>
      </c>
      <c r="AH13" s="15">
        <v>60</v>
      </c>
      <c r="AI13" s="15">
        <v>40</v>
      </c>
      <c r="AJ13" s="15">
        <v>40</v>
      </c>
      <c r="AK13" s="15">
        <v>40</v>
      </c>
      <c r="AL13" s="15">
        <v>40</v>
      </c>
      <c r="AM13" s="15">
        <v>40</v>
      </c>
      <c r="AN13" s="15">
        <v>3</v>
      </c>
      <c r="AO13" s="15">
        <v>4</v>
      </c>
      <c r="AP13" s="15">
        <v>6</v>
      </c>
      <c r="AQ13" s="15">
        <v>2</v>
      </c>
      <c r="AR13" t="s">
        <v>1311</v>
      </c>
    </row>
    <row r="14" spans="1:44" x14ac:dyDescent="0.25">
      <c r="A14" s="19">
        <v>13</v>
      </c>
      <c r="B14" s="19" t="s">
        <v>94</v>
      </c>
      <c r="C14" s="20" t="s">
        <v>70</v>
      </c>
      <c r="D14" s="22">
        <f>VLOOKUP(AR:AR,球员!A:F,6,FALSE)</f>
        <v>3</v>
      </c>
      <c r="E14" s="16" t="s">
        <v>95</v>
      </c>
      <c r="F14" s="16" t="s">
        <v>64</v>
      </c>
      <c r="G14" s="16" t="s">
        <v>96</v>
      </c>
      <c r="H14" s="15">
        <v>188</v>
      </c>
      <c r="I14" s="15">
        <v>76</v>
      </c>
      <c r="J14" s="15">
        <v>26</v>
      </c>
      <c r="K14" s="16" t="s">
        <v>47</v>
      </c>
      <c r="L14" s="21">
        <v>90</v>
      </c>
      <c r="M14" s="21">
        <v>25</v>
      </c>
      <c r="N14" s="21">
        <v>95</v>
      </c>
      <c r="O14" s="15">
        <v>97</v>
      </c>
      <c r="P14" s="15">
        <v>87</v>
      </c>
      <c r="Q14" s="15">
        <v>84</v>
      </c>
      <c r="R14" s="15">
        <v>83</v>
      </c>
      <c r="S14" s="15">
        <v>85</v>
      </c>
      <c r="T14" s="15">
        <v>85</v>
      </c>
      <c r="U14" s="15">
        <v>98</v>
      </c>
      <c r="V14" s="15">
        <v>89</v>
      </c>
      <c r="W14" s="15">
        <v>79</v>
      </c>
      <c r="X14" s="15">
        <v>78</v>
      </c>
      <c r="Y14" s="15">
        <v>82</v>
      </c>
      <c r="Z14" s="15">
        <v>80</v>
      </c>
      <c r="AA14" s="15">
        <v>91</v>
      </c>
      <c r="AB14" s="15">
        <v>83</v>
      </c>
      <c r="AC14" s="15">
        <v>90</v>
      </c>
      <c r="AD14" s="15">
        <v>74</v>
      </c>
      <c r="AE14" s="15">
        <v>92</v>
      </c>
      <c r="AF14" s="15">
        <v>59</v>
      </c>
      <c r="AG14" s="15">
        <v>60</v>
      </c>
      <c r="AH14" s="15">
        <v>80</v>
      </c>
      <c r="AI14" s="15">
        <v>40</v>
      </c>
      <c r="AJ14" s="15">
        <v>40</v>
      </c>
      <c r="AK14" s="15">
        <v>40</v>
      </c>
      <c r="AL14" s="15">
        <v>40</v>
      </c>
      <c r="AM14" s="15">
        <v>40</v>
      </c>
      <c r="AN14" s="15">
        <v>2</v>
      </c>
      <c r="AO14" s="15">
        <v>3</v>
      </c>
      <c r="AP14" s="15">
        <v>7</v>
      </c>
      <c r="AQ14" s="15">
        <v>3</v>
      </c>
      <c r="AR14" t="s">
        <v>1312</v>
      </c>
    </row>
    <row r="15" spans="1:44" x14ac:dyDescent="0.25">
      <c r="A15" s="19">
        <v>14</v>
      </c>
      <c r="B15" s="19" t="s">
        <v>84</v>
      </c>
      <c r="C15" s="20" t="s">
        <v>85</v>
      </c>
      <c r="D15" s="22">
        <f>VLOOKUP(AR:AR,球员!A:F,6,FALSE)</f>
        <v>3</v>
      </c>
      <c r="E15" s="16" t="s">
        <v>86</v>
      </c>
      <c r="F15" s="16" t="s">
        <v>64</v>
      </c>
      <c r="G15" s="16" t="s">
        <v>87</v>
      </c>
      <c r="H15" s="15">
        <v>175</v>
      </c>
      <c r="I15" s="15">
        <v>71</v>
      </c>
      <c r="J15" s="15">
        <v>27</v>
      </c>
      <c r="K15" s="16" t="s">
        <v>53</v>
      </c>
      <c r="L15" s="21">
        <v>90</v>
      </c>
      <c r="M15" s="21">
        <v>24</v>
      </c>
      <c r="N15" s="21">
        <v>95</v>
      </c>
      <c r="O15" s="15">
        <v>92</v>
      </c>
      <c r="P15" s="15">
        <v>93</v>
      </c>
      <c r="Q15" s="15">
        <v>92</v>
      </c>
      <c r="R15" s="15">
        <v>94</v>
      </c>
      <c r="S15" s="15">
        <v>84</v>
      </c>
      <c r="T15" s="15">
        <v>82</v>
      </c>
      <c r="U15" s="15">
        <v>90</v>
      </c>
      <c r="V15" s="15">
        <v>64</v>
      </c>
      <c r="W15" s="15">
        <v>79</v>
      </c>
      <c r="X15" s="15">
        <v>88</v>
      </c>
      <c r="Y15" s="15">
        <v>96</v>
      </c>
      <c r="Z15" s="15">
        <v>98</v>
      </c>
      <c r="AA15" s="15">
        <v>82</v>
      </c>
      <c r="AB15" s="15">
        <v>72</v>
      </c>
      <c r="AC15" s="15">
        <v>73</v>
      </c>
      <c r="AD15" s="15">
        <v>94</v>
      </c>
      <c r="AE15" s="15">
        <v>88</v>
      </c>
      <c r="AF15" s="15">
        <v>54</v>
      </c>
      <c r="AG15" s="15">
        <v>55</v>
      </c>
      <c r="AH15" s="15">
        <v>86</v>
      </c>
      <c r="AI15" s="15">
        <v>40</v>
      </c>
      <c r="AJ15" s="15">
        <v>40</v>
      </c>
      <c r="AK15" s="15">
        <v>40</v>
      </c>
      <c r="AL15" s="15">
        <v>40</v>
      </c>
      <c r="AM15" s="15">
        <v>40</v>
      </c>
      <c r="AN15" s="15">
        <v>2</v>
      </c>
      <c r="AO15" s="15">
        <v>2</v>
      </c>
      <c r="AP15" s="15">
        <v>7</v>
      </c>
      <c r="AQ15" s="15">
        <v>2</v>
      </c>
      <c r="AR15" t="s">
        <v>1313</v>
      </c>
    </row>
    <row r="16" spans="1:44" x14ac:dyDescent="0.25">
      <c r="A16" s="19">
        <v>15</v>
      </c>
      <c r="B16" s="19" t="s">
        <v>211</v>
      </c>
      <c r="C16" s="20" t="s">
        <v>43</v>
      </c>
      <c r="D16" s="22">
        <f>VLOOKUP(AR:AR,球员!A:F,6,FALSE)</f>
        <v>3</v>
      </c>
      <c r="E16" s="16" t="s">
        <v>83</v>
      </c>
      <c r="F16" s="16" t="s">
        <v>64</v>
      </c>
      <c r="G16" s="16" t="s">
        <v>96</v>
      </c>
      <c r="H16" s="15">
        <v>170</v>
      </c>
      <c r="I16" s="15">
        <v>69</v>
      </c>
      <c r="J16" s="15">
        <v>25</v>
      </c>
      <c r="K16" s="16" t="s">
        <v>47</v>
      </c>
      <c r="L16" s="21">
        <v>89</v>
      </c>
      <c r="M16" s="21">
        <v>29</v>
      </c>
      <c r="N16" s="21">
        <v>95</v>
      </c>
      <c r="O16" s="15">
        <v>93</v>
      </c>
      <c r="P16" s="15">
        <v>91</v>
      </c>
      <c r="Q16" s="15">
        <v>92</v>
      </c>
      <c r="R16" s="15">
        <v>98</v>
      </c>
      <c r="S16" s="15">
        <v>88</v>
      </c>
      <c r="T16" s="15">
        <v>83</v>
      </c>
      <c r="U16" s="15">
        <v>87</v>
      </c>
      <c r="V16" s="15">
        <v>64</v>
      </c>
      <c r="W16" s="15">
        <v>71</v>
      </c>
      <c r="X16" s="15">
        <v>79</v>
      </c>
      <c r="Y16" s="15">
        <v>98</v>
      </c>
      <c r="Z16" s="15">
        <v>99</v>
      </c>
      <c r="AA16" s="15">
        <v>82</v>
      </c>
      <c r="AB16" s="15">
        <v>70</v>
      </c>
      <c r="AC16" s="15">
        <v>70</v>
      </c>
      <c r="AD16" s="15">
        <v>96</v>
      </c>
      <c r="AE16" s="15">
        <v>87</v>
      </c>
      <c r="AF16" s="15">
        <v>62</v>
      </c>
      <c r="AG16" s="15">
        <v>64</v>
      </c>
      <c r="AH16" s="15">
        <v>63</v>
      </c>
      <c r="AI16" s="15">
        <v>40</v>
      </c>
      <c r="AJ16" s="15">
        <v>40</v>
      </c>
      <c r="AK16" s="15">
        <v>40</v>
      </c>
      <c r="AL16" s="15">
        <v>40</v>
      </c>
      <c r="AM16" s="15">
        <v>40</v>
      </c>
      <c r="AN16" s="15">
        <v>2</v>
      </c>
      <c r="AO16" s="15">
        <v>2</v>
      </c>
      <c r="AP16" s="15">
        <v>7</v>
      </c>
      <c r="AQ16" s="15">
        <v>2</v>
      </c>
      <c r="AR16" t="s">
        <v>1317</v>
      </c>
    </row>
    <row r="17" spans="1:44" x14ac:dyDescent="0.25">
      <c r="A17" s="19">
        <v>16</v>
      </c>
      <c r="B17" s="19" t="s">
        <v>182</v>
      </c>
      <c r="C17" s="20" t="s">
        <v>43</v>
      </c>
      <c r="D17" s="22">
        <f>VLOOKUP(AR:AR,球员!A:F,6,FALSE)</f>
        <v>3</v>
      </c>
      <c r="E17" s="16" t="s">
        <v>86</v>
      </c>
      <c r="F17" s="16" t="s">
        <v>64</v>
      </c>
      <c r="G17" s="16" t="s">
        <v>144</v>
      </c>
      <c r="H17" s="15">
        <v>175</v>
      </c>
      <c r="I17" s="15">
        <v>69</v>
      </c>
      <c r="J17" s="15">
        <v>27</v>
      </c>
      <c r="K17" s="16" t="s">
        <v>47</v>
      </c>
      <c r="L17" s="21">
        <v>89</v>
      </c>
      <c r="M17" s="21">
        <v>25</v>
      </c>
      <c r="N17" s="21">
        <v>95</v>
      </c>
      <c r="O17" s="15">
        <v>90</v>
      </c>
      <c r="P17" s="15">
        <v>93</v>
      </c>
      <c r="Q17" s="15">
        <v>93</v>
      </c>
      <c r="R17" s="15">
        <v>94</v>
      </c>
      <c r="S17" s="15">
        <v>80</v>
      </c>
      <c r="T17" s="15">
        <v>76</v>
      </c>
      <c r="U17" s="15">
        <v>90</v>
      </c>
      <c r="V17" s="15">
        <v>77</v>
      </c>
      <c r="W17" s="15">
        <v>71</v>
      </c>
      <c r="X17" s="15">
        <v>76</v>
      </c>
      <c r="Y17" s="15">
        <v>98</v>
      </c>
      <c r="Z17" s="15">
        <v>98</v>
      </c>
      <c r="AA17" s="15">
        <v>85</v>
      </c>
      <c r="AB17" s="15">
        <v>85</v>
      </c>
      <c r="AC17" s="15">
        <v>74</v>
      </c>
      <c r="AD17" s="15">
        <v>88</v>
      </c>
      <c r="AE17" s="15">
        <v>89</v>
      </c>
      <c r="AF17" s="15">
        <v>54</v>
      </c>
      <c r="AG17" s="15">
        <v>59</v>
      </c>
      <c r="AH17" s="15">
        <v>91</v>
      </c>
      <c r="AI17" s="15">
        <v>40</v>
      </c>
      <c r="AJ17" s="15">
        <v>40</v>
      </c>
      <c r="AK17" s="15">
        <v>40</v>
      </c>
      <c r="AL17" s="15">
        <v>40</v>
      </c>
      <c r="AM17" s="15">
        <v>40</v>
      </c>
      <c r="AN17" s="15">
        <v>2</v>
      </c>
      <c r="AO17" s="15">
        <v>3</v>
      </c>
      <c r="AP17" s="15">
        <v>7</v>
      </c>
      <c r="AQ17" s="15">
        <v>3</v>
      </c>
      <c r="AR17" t="s">
        <v>1319</v>
      </c>
    </row>
    <row r="18" spans="1:44" x14ac:dyDescent="0.25">
      <c r="A18" s="15">
        <v>17</v>
      </c>
      <c r="B18" s="15" t="s">
        <v>188</v>
      </c>
      <c r="C18" s="16" t="s">
        <v>85</v>
      </c>
      <c r="D18" s="22" t="e">
        <f>VLOOKUP(AR:AR,球员!A:F,6,FALSE)</f>
        <v>#N/A</v>
      </c>
      <c r="E18" s="16" t="s">
        <v>83</v>
      </c>
      <c r="F18" s="16" t="s">
        <v>64</v>
      </c>
      <c r="G18" s="16" t="s">
        <v>46</v>
      </c>
      <c r="H18" s="15">
        <v>173</v>
      </c>
      <c r="I18" s="15">
        <v>64</v>
      </c>
      <c r="J18" s="15">
        <v>25</v>
      </c>
      <c r="K18" s="16" t="s">
        <v>53</v>
      </c>
      <c r="L18" s="21">
        <v>88</v>
      </c>
      <c r="M18" s="21">
        <v>30</v>
      </c>
      <c r="N18" s="21">
        <v>95</v>
      </c>
      <c r="O18" s="15">
        <v>89</v>
      </c>
      <c r="P18" s="15">
        <v>97</v>
      </c>
      <c r="Q18" s="15">
        <v>98</v>
      </c>
      <c r="R18" s="15">
        <v>97</v>
      </c>
      <c r="S18" s="15">
        <v>91</v>
      </c>
      <c r="T18" s="15">
        <v>91</v>
      </c>
      <c r="U18" s="15">
        <v>85</v>
      </c>
      <c r="V18" s="15">
        <v>65</v>
      </c>
      <c r="W18" s="15">
        <v>77</v>
      </c>
      <c r="X18" s="15">
        <v>86</v>
      </c>
      <c r="Y18" s="15">
        <v>85</v>
      </c>
      <c r="Z18" s="15">
        <v>91</v>
      </c>
      <c r="AA18" s="15">
        <v>80</v>
      </c>
      <c r="AB18" s="15">
        <v>75</v>
      </c>
      <c r="AC18" s="15">
        <v>65</v>
      </c>
      <c r="AD18" s="15">
        <v>95</v>
      </c>
      <c r="AE18" s="15">
        <v>92</v>
      </c>
      <c r="AF18" s="15">
        <v>58</v>
      </c>
      <c r="AG18" s="15">
        <v>60</v>
      </c>
      <c r="AH18" s="15">
        <v>70</v>
      </c>
      <c r="AI18" s="15">
        <v>40</v>
      </c>
      <c r="AJ18" s="15">
        <v>40</v>
      </c>
      <c r="AK18" s="15">
        <v>40</v>
      </c>
      <c r="AL18" s="15">
        <v>40</v>
      </c>
      <c r="AM18" s="15">
        <v>40</v>
      </c>
      <c r="AN18" s="15">
        <v>1</v>
      </c>
      <c r="AO18" s="15">
        <v>2</v>
      </c>
      <c r="AP18" s="15">
        <v>7</v>
      </c>
      <c r="AQ18" s="15">
        <v>3</v>
      </c>
      <c r="AR18" t="s">
        <v>1327</v>
      </c>
    </row>
    <row r="19" spans="1:44" x14ac:dyDescent="0.25">
      <c r="A19" s="19">
        <v>18</v>
      </c>
      <c r="B19" s="19" t="s">
        <v>220</v>
      </c>
      <c r="C19" s="20" t="s">
        <v>70</v>
      </c>
      <c r="D19" s="22">
        <f>VLOOKUP(AR:AR,球员!A:F,6,FALSE)</f>
        <v>3</v>
      </c>
      <c r="E19" s="16" t="s">
        <v>83</v>
      </c>
      <c r="F19" s="16" t="s">
        <v>64</v>
      </c>
      <c r="G19" s="16" t="s">
        <v>57</v>
      </c>
      <c r="H19" s="15">
        <v>175</v>
      </c>
      <c r="I19" s="15">
        <v>73</v>
      </c>
      <c r="J19" s="15">
        <v>22</v>
      </c>
      <c r="K19" s="16" t="s">
        <v>47</v>
      </c>
      <c r="L19" s="21">
        <v>85</v>
      </c>
      <c r="M19" s="21">
        <v>39</v>
      </c>
      <c r="N19" s="21">
        <v>95</v>
      </c>
      <c r="O19" s="15">
        <v>94</v>
      </c>
      <c r="P19" s="15">
        <v>90</v>
      </c>
      <c r="Q19" s="15">
        <v>92</v>
      </c>
      <c r="R19" s="15">
        <v>87</v>
      </c>
      <c r="S19" s="15">
        <v>81</v>
      </c>
      <c r="T19" s="15">
        <v>71</v>
      </c>
      <c r="U19" s="15">
        <v>92</v>
      </c>
      <c r="V19" s="15">
        <v>81</v>
      </c>
      <c r="W19" s="15">
        <v>77</v>
      </c>
      <c r="X19" s="15">
        <v>80</v>
      </c>
      <c r="Y19" s="15">
        <v>91</v>
      </c>
      <c r="Z19" s="15">
        <v>94</v>
      </c>
      <c r="AA19" s="15">
        <v>85</v>
      </c>
      <c r="AB19" s="15">
        <v>87</v>
      </c>
      <c r="AC19" s="15">
        <v>76</v>
      </c>
      <c r="AD19" s="15">
        <v>97</v>
      </c>
      <c r="AE19" s="15">
        <v>90</v>
      </c>
      <c r="AF19" s="15">
        <v>53</v>
      </c>
      <c r="AG19" s="15">
        <v>57</v>
      </c>
      <c r="AH19" s="15">
        <v>82</v>
      </c>
      <c r="AI19" s="15">
        <v>40</v>
      </c>
      <c r="AJ19" s="15">
        <v>40</v>
      </c>
      <c r="AK19" s="15">
        <v>40</v>
      </c>
      <c r="AL19" s="15">
        <v>40</v>
      </c>
      <c r="AM19" s="15">
        <v>40</v>
      </c>
      <c r="AN19" s="15">
        <v>2</v>
      </c>
      <c r="AO19" s="15">
        <v>3</v>
      </c>
      <c r="AP19" s="15">
        <v>6</v>
      </c>
      <c r="AQ19" s="15">
        <v>2</v>
      </c>
      <c r="AR19" t="s">
        <v>1406</v>
      </c>
    </row>
    <row r="20" spans="1:44" x14ac:dyDescent="0.25">
      <c r="A20" s="19">
        <v>19</v>
      </c>
      <c r="B20" s="19" t="s">
        <v>88</v>
      </c>
      <c r="C20" s="20" t="s">
        <v>89</v>
      </c>
      <c r="D20" s="22">
        <f>VLOOKUP(AR:AR,球员!A:F,6,FALSE)</f>
        <v>3</v>
      </c>
      <c r="E20" s="16" t="s">
        <v>59</v>
      </c>
      <c r="F20" s="16" t="s">
        <v>51</v>
      </c>
      <c r="G20" s="16" t="s">
        <v>65</v>
      </c>
      <c r="H20" s="15">
        <v>184</v>
      </c>
      <c r="I20" s="15">
        <v>82</v>
      </c>
      <c r="J20" s="15">
        <v>33</v>
      </c>
      <c r="K20" s="16" t="s">
        <v>47</v>
      </c>
      <c r="L20" s="21">
        <v>90</v>
      </c>
      <c r="M20" s="21">
        <v>21</v>
      </c>
      <c r="N20" s="21">
        <v>94</v>
      </c>
      <c r="O20" s="15">
        <v>69</v>
      </c>
      <c r="P20" s="15">
        <v>80</v>
      </c>
      <c r="Q20" s="15">
        <v>78</v>
      </c>
      <c r="R20" s="15">
        <v>78</v>
      </c>
      <c r="S20" s="15">
        <v>80</v>
      </c>
      <c r="T20" s="15">
        <v>83</v>
      </c>
      <c r="U20" s="15">
        <v>77</v>
      </c>
      <c r="V20" s="15">
        <v>96</v>
      </c>
      <c r="W20" s="15">
        <v>70</v>
      </c>
      <c r="X20" s="15">
        <v>73</v>
      </c>
      <c r="Y20" s="15">
        <v>82</v>
      </c>
      <c r="Z20" s="15">
        <v>77</v>
      </c>
      <c r="AA20" s="15">
        <v>79</v>
      </c>
      <c r="AB20" s="15">
        <v>98</v>
      </c>
      <c r="AC20" s="15">
        <v>88</v>
      </c>
      <c r="AD20" s="15">
        <v>84</v>
      </c>
      <c r="AE20" s="15">
        <v>88</v>
      </c>
      <c r="AF20" s="15">
        <v>90</v>
      </c>
      <c r="AG20" s="15">
        <v>94</v>
      </c>
      <c r="AH20" s="15">
        <v>95</v>
      </c>
      <c r="AI20" s="15">
        <v>40</v>
      </c>
      <c r="AJ20" s="15">
        <v>40</v>
      </c>
      <c r="AK20" s="15">
        <v>40</v>
      </c>
      <c r="AL20" s="15">
        <v>40</v>
      </c>
      <c r="AM20" s="15">
        <v>40</v>
      </c>
      <c r="AN20" s="15">
        <v>2</v>
      </c>
      <c r="AO20" s="15">
        <v>3</v>
      </c>
      <c r="AP20" s="15">
        <v>7</v>
      </c>
      <c r="AQ20" s="15">
        <v>3</v>
      </c>
      <c r="AR20" t="s">
        <v>1305</v>
      </c>
    </row>
    <row r="21" spans="1:44" x14ac:dyDescent="0.25">
      <c r="A21" s="19">
        <v>20</v>
      </c>
      <c r="B21" s="19" t="s">
        <v>78</v>
      </c>
      <c r="C21" s="20" t="s">
        <v>70</v>
      </c>
      <c r="D21" s="22">
        <f>VLOOKUP(AR:AR,球员!A:F,6,FALSE)</f>
        <v>3</v>
      </c>
      <c r="E21" s="16" t="s">
        <v>50</v>
      </c>
      <c r="F21" s="16" t="s">
        <v>51</v>
      </c>
      <c r="G21" s="16" t="s">
        <v>80</v>
      </c>
      <c r="H21" s="15">
        <v>176</v>
      </c>
      <c r="I21" s="15">
        <v>73</v>
      </c>
      <c r="J21" s="15">
        <v>28</v>
      </c>
      <c r="K21" s="16" t="s">
        <v>53</v>
      </c>
      <c r="L21" s="21">
        <v>90</v>
      </c>
      <c r="M21" s="21">
        <v>22</v>
      </c>
      <c r="N21" s="21">
        <v>94</v>
      </c>
      <c r="O21" s="15">
        <v>94</v>
      </c>
      <c r="P21" s="15">
        <v>90</v>
      </c>
      <c r="Q21" s="15">
        <v>87</v>
      </c>
      <c r="R21" s="15">
        <v>85</v>
      </c>
      <c r="S21" s="15">
        <v>88</v>
      </c>
      <c r="T21" s="15">
        <v>84</v>
      </c>
      <c r="U21" s="15">
        <v>92</v>
      </c>
      <c r="V21" s="15">
        <v>76</v>
      </c>
      <c r="W21" s="15">
        <v>85</v>
      </c>
      <c r="X21" s="15">
        <v>87</v>
      </c>
      <c r="Y21" s="15">
        <v>90</v>
      </c>
      <c r="Z21" s="15">
        <v>91</v>
      </c>
      <c r="AA21" s="15">
        <v>95</v>
      </c>
      <c r="AB21" s="15">
        <v>85</v>
      </c>
      <c r="AC21" s="15">
        <v>76</v>
      </c>
      <c r="AD21" s="15">
        <v>91</v>
      </c>
      <c r="AE21" s="15">
        <v>87</v>
      </c>
      <c r="AF21" s="15">
        <v>58</v>
      </c>
      <c r="AG21" s="15">
        <v>69</v>
      </c>
      <c r="AH21" s="15">
        <v>72</v>
      </c>
      <c r="AI21" s="15">
        <v>40</v>
      </c>
      <c r="AJ21" s="15">
        <v>40</v>
      </c>
      <c r="AK21" s="15">
        <v>40</v>
      </c>
      <c r="AL21" s="15">
        <v>40</v>
      </c>
      <c r="AM21" s="15">
        <v>40</v>
      </c>
      <c r="AN21" s="15">
        <v>1</v>
      </c>
      <c r="AO21" s="15">
        <v>1</v>
      </c>
      <c r="AP21" s="15">
        <v>6</v>
      </c>
      <c r="AQ21" s="15">
        <v>3</v>
      </c>
      <c r="AR21" t="s">
        <v>1309</v>
      </c>
    </row>
    <row r="22" spans="1:44" x14ac:dyDescent="0.25">
      <c r="A22" s="19">
        <v>21</v>
      </c>
      <c r="B22" s="19" t="s">
        <v>92</v>
      </c>
      <c r="C22" s="20" t="s">
        <v>62</v>
      </c>
      <c r="D22" s="22">
        <f>VLOOKUP(AR:AR,球员!A:F,6,FALSE)</f>
        <v>3</v>
      </c>
      <c r="E22" s="16" t="s">
        <v>79</v>
      </c>
      <c r="F22" s="16" t="s">
        <v>51</v>
      </c>
      <c r="G22" s="16" t="s">
        <v>93</v>
      </c>
      <c r="H22" s="15">
        <v>188</v>
      </c>
      <c r="I22" s="15">
        <v>87</v>
      </c>
      <c r="J22" s="15">
        <v>26</v>
      </c>
      <c r="K22" s="16" t="s">
        <v>47</v>
      </c>
      <c r="L22" s="21">
        <v>90</v>
      </c>
      <c r="M22" s="21">
        <v>25</v>
      </c>
      <c r="N22" s="21">
        <v>94</v>
      </c>
      <c r="O22" s="15">
        <v>44</v>
      </c>
      <c r="P22" s="15">
        <v>69</v>
      </c>
      <c r="Q22" s="15">
        <v>58</v>
      </c>
      <c r="R22" s="15">
        <v>50</v>
      </c>
      <c r="S22" s="15">
        <v>70</v>
      </c>
      <c r="T22" s="15">
        <v>70</v>
      </c>
      <c r="U22" s="15">
        <v>45</v>
      </c>
      <c r="V22" s="15">
        <v>71</v>
      </c>
      <c r="W22" s="15">
        <v>69</v>
      </c>
      <c r="X22" s="15">
        <v>60</v>
      </c>
      <c r="Y22" s="15">
        <v>69</v>
      </c>
      <c r="Z22" s="15">
        <v>64</v>
      </c>
      <c r="AA22" s="15">
        <v>88</v>
      </c>
      <c r="AB22" s="15">
        <v>91</v>
      </c>
      <c r="AC22" s="15">
        <v>91</v>
      </c>
      <c r="AD22" s="15">
        <v>74</v>
      </c>
      <c r="AE22" s="15">
        <v>69</v>
      </c>
      <c r="AF22" s="15">
        <v>58</v>
      </c>
      <c r="AG22" s="15">
        <v>62</v>
      </c>
      <c r="AH22" s="15">
        <v>59</v>
      </c>
      <c r="AI22" s="15">
        <v>99</v>
      </c>
      <c r="AJ22" s="15">
        <v>99</v>
      </c>
      <c r="AK22" s="15">
        <v>95</v>
      </c>
      <c r="AL22" s="15">
        <v>99</v>
      </c>
      <c r="AM22" s="15">
        <v>99</v>
      </c>
      <c r="AN22" s="15">
        <v>1</v>
      </c>
      <c r="AO22" s="15">
        <v>1</v>
      </c>
      <c r="AP22" s="15">
        <v>7</v>
      </c>
      <c r="AQ22" s="15">
        <v>3</v>
      </c>
      <c r="AR22" t="s">
        <v>1310</v>
      </c>
    </row>
    <row r="23" spans="1:44" x14ac:dyDescent="0.25">
      <c r="A23" s="19">
        <v>22</v>
      </c>
      <c r="B23" s="19" t="s">
        <v>142</v>
      </c>
      <c r="C23" s="20" t="s">
        <v>62</v>
      </c>
      <c r="D23" s="22">
        <f>VLOOKUP(AR:AR,球员!A:F,6,FALSE)</f>
        <v>3</v>
      </c>
      <c r="E23" s="16" t="s">
        <v>86</v>
      </c>
      <c r="F23" s="16" t="s">
        <v>64</v>
      </c>
      <c r="G23" s="16" t="s">
        <v>57</v>
      </c>
      <c r="H23" s="15">
        <v>191</v>
      </c>
      <c r="I23" s="15">
        <v>91</v>
      </c>
      <c r="J23" s="15">
        <v>27</v>
      </c>
      <c r="K23" s="16" t="s">
        <v>47</v>
      </c>
      <c r="L23" s="21">
        <v>90</v>
      </c>
      <c r="M23" s="21">
        <v>24</v>
      </c>
      <c r="N23" s="21">
        <v>94</v>
      </c>
      <c r="O23" s="15">
        <v>44</v>
      </c>
      <c r="P23" s="15">
        <v>72</v>
      </c>
      <c r="Q23" s="15">
        <v>69</v>
      </c>
      <c r="R23" s="15">
        <v>71</v>
      </c>
      <c r="S23" s="15">
        <v>73</v>
      </c>
      <c r="T23" s="15">
        <v>76</v>
      </c>
      <c r="U23" s="15">
        <v>47</v>
      </c>
      <c r="V23" s="15">
        <v>73</v>
      </c>
      <c r="W23" s="15">
        <v>69</v>
      </c>
      <c r="X23" s="15">
        <v>67</v>
      </c>
      <c r="Y23" s="15">
        <v>69</v>
      </c>
      <c r="Z23" s="15">
        <v>71</v>
      </c>
      <c r="AA23" s="15">
        <v>90</v>
      </c>
      <c r="AB23" s="15">
        <v>92</v>
      </c>
      <c r="AC23" s="15">
        <v>91</v>
      </c>
      <c r="AD23" s="15">
        <v>72</v>
      </c>
      <c r="AE23" s="15">
        <v>69</v>
      </c>
      <c r="AF23" s="15">
        <v>70</v>
      </c>
      <c r="AG23" s="15">
        <v>60</v>
      </c>
      <c r="AH23" s="15">
        <v>54</v>
      </c>
      <c r="AI23" s="15">
        <v>99</v>
      </c>
      <c r="AJ23" s="15">
        <v>99</v>
      </c>
      <c r="AK23" s="15">
        <v>97</v>
      </c>
      <c r="AL23" s="15">
        <v>99</v>
      </c>
      <c r="AM23" s="15">
        <v>98</v>
      </c>
      <c r="AN23" s="15">
        <v>2</v>
      </c>
      <c r="AO23" s="15">
        <v>2</v>
      </c>
      <c r="AP23" s="15">
        <v>6</v>
      </c>
      <c r="AQ23" s="15">
        <v>3</v>
      </c>
      <c r="AR23" t="s">
        <v>1314</v>
      </c>
    </row>
    <row r="24" spans="1:44" x14ac:dyDescent="0.25">
      <c r="A24" s="19">
        <v>23</v>
      </c>
      <c r="B24" s="19" t="s">
        <v>58</v>
      </c>
      <c r="C24" s="20" t="s">
        <v>2049</v>
      </c>
      <c r="D24" s="22">
        <f>VLOOKUP(AR:AR,球员!A:F,6,FALSE)</f>
        <v>3</v>
      </c>
      <c r="E24" s="16" t="s">
        <v>59</v>
      </c>
      <c r="F24" s="16" t="s">
        <v>51</v>
      </c>
      <c r="G24" s="16" t="s">
        <v>60</v>
      </c>
      <c r="H24" s="15">
        <v>172</v>
      </c>
      <c r="I24" s="15">
        <v>66</v>
      </c>
      <c r="J24" s="15">
        <v>34</v>
      </c>
      <c r="K24" s="16" t="s">
        <v>47</v>
      </c>
      <c r="L24" s="21">
        <v>89</v>
      </c>
      <c r="M24" s="21">
        <v>21</v>
      </c>
      <c r="N24" s="21">
        <v>94</v>
      </c>
      <c r="O24" s="15">
        <v>81</v>
      </c>
      <c r="P24" s="15">
        <v>95</v>
      </c>
      <c r="Q24" s="15">
        <v>93</v>
      </c>
      <c r="R24" s="15">
        <v>89</v>
      </c>
      <c r="S24" s="15">
        <v>98</v>
      </c>
      <c r="T24" s="15">
        <v>92</v>
      </c>
      <c r="U24" s="15">
        <v>79</v>
      </c>
      <c r="V24" s="15">
        <v>62</v>
      </c>
      <c r="W24" s="15">
        <v>83</v>
      </c>
      <c r="X24" s="15">
        <v>84</v>
      </c>
      <c r="Y24" s="15">
        <v>81</v>
      </c>
      <c r="Z24" s="15">
        <v>87</v>
      </c>
      <c r="AA24" s="15">
        <v>82</v>
      </c>
      <c r="AB24" s="15">
        <v>66</v>
      </c>
      <c r="AC24" s="15">
        <v>63</v>
      </c>
      <c r="AD24" s="15">
        <v>95</v>
      </c>
      <c r="AE24" s="15">
        <v>86</v>
      </c>
      <c r="AF24" s="15">
        <v>74</v>
      </c>
      <c r="AG24" s="15">
        <v>81</v>
      </c>
      <c r="AH24" s="15">
        <v>74</v>
      </c>
      <c r="AI24" s="15">
        <v>40</v>
      </c>
      <c r="AJ24" s="15">
        <v>40</v>
      </c>
      <c r="AK24" s="15">
        <v>40</v>
      </c>
      <c r="AL24" s="15">
        <v>40</v>
      </c>
      <c r="AM24" s="15">
        <v>40</v>
      </c>
      <c r="AN24" s="15">
        <v>2</v>
      </c>
      <c r="AO24" s="15">
        <v>3</v>
      </c>
      <c r="AP24" s="15">
        <v>7</v>
      </c>
      <c r="AQ24" s="15">
        <v>2</v>
      </c>
      <c r="AR24" t="s">
        <v>2051</v>
      </c>
    </row>
    <row r="25" spans="1:44" x14ac:dyDescent="0.25">
      <c r="A25" s="19">
        <v>24</v>
      </c>
      <c r="B25" s="19" t="s">
        <v>1971</v>
      </c>
      <c r="C25" s="20" t="s">
        <v>122</v>
      </c>
      <c r="D25" s="22">
        <f>VLOOKUP(AR:AR,球员!A:F,6,FALSE)</f>
        <v>3</v>
      </c>
      <c r="E25" s="16" t="s">
        <v>50</v>
      </c>
      <c r="F25" s="16" t="s">
        <v>51</v>
      </c>
      <c r="G25" s="16" t="s">
        <v>65</v>
      </c>
      <c r="H25" s="15">
        <v>189</v>
      </c>
      <c r="I25" s="15">
        <v>76</v>
      </c>
      <c r="J25" s="15">
        <v>31</v>
      </c>
      <c r="K25" s="16" t="s">
        <v>47</v>
      </c>
      <c r="L25" s="21">
        <v>89</v>
      </c>
      <c r="M25" s="21">
        <v>23</v>
      </c>
      <c r="N25" s="21">
        <v>94</v>
      </c>
      <c r="O25" s="15">
        <v>76</v>
      </c>
      <c r="P25" s="15">
        <v>90</v>
      </c>
      <c r="Q25" s="15">
        <v>85</v>
      </c>
      <c r="R25" s="15">
        <v>94</v>
      </c>
      <c r="S25" s="15">
        <v>96</v>
      </c>
      <c r="T25" s="15">
        <v>92</v>
      </c>
      <c r="U25" s="15">
        <v>66</v>
      </c>
      <c r="V25" s="15">
        <v>79</v>
      </c>
      <c r="W25" s="15">
        <v>70</v>
      </c>
      <c r="X25" s="15">
        <v>70</v>
      </c>
      <c r="Y25" s="15">
        <v>74</v>
      </c>
      <c r="Z25" s="15">
        <v>67</v>
      </c>
      <c r="AA25" s="15">
        <v>77</v>
      </c>
      <c r="AB25" s="15">
        <v>82</v>
      </c>
      <c r="AC25" s="15">
        <v>87</v>
      </c>
      <c r="AD25" s="15">
        <v>86</v>
      </c>
      <c r="AE25" s="15">
        <v>91</v>
      </c>
      <c r="AF25" s="15">
        <v>94</v>
      </c>
      <c r="AG25" s="15">
        <v>91</v>
      </c>
      <c r="AH25" s="15">
        <v>87</v>
      </c>
      <c r="AI25" s="15">
        <v>40</v>
      </c>
      <c r="AJ25" s="15">
        <v>40</v>
      </c>
      <c r="AK25" s="15">
        <v>40</v>
      </c>
      <c r="AL25" s="15">
        <v>40</v>
      </c>
      <c r="AM25" s="15">
        <v>40</v>
      </c>
      <c r="AN25" s="15">
        <v>2</v>
      </c>
      <c r="AO25" s="15">
        <v>2</v>
      </c>
      <c r="AP25" s="15">
        <v>7</v>
      </c>
      <c r="AQ25" s="15">
        <v>2</v>
      </c>
      <c r="AR25" t="s">
        <v>1972</v>
      </c>
    </row>
    <row r="26" spans="1:44" x14ac:dyDescent="0.25">
      <c r="A26" s="19">
        <v>25</v>
      </c>
      <c r="B26" s="19" t="s">
        <v>141</v>
      </c>
      <c r="C26" s="20" t="s">
        <v>62</v>
      </c>
      <c r="D26" s="22">
        <f>VLOOKUP(AR:AR,球员!A:F,6,FALSE)</f>
        <v>3</v>
      </c>
      <c r="E26" s="16" t="s">
        <v>83</v>
      </c>
      <c r="F26" s="16" t="s">
        <v>64</v>
      </c>
      <c r="G26" s="16" t="s">
        <v>57</v>
      </c>
      <c r="H26" s="15">
        <v>188</v>
      </c>
      <c r="I26" s="15">
        <v>86</v>
      </c>
      <c r="J26" s="15">
        <v>26</v>
      </c>
      <c r="K26" s="16" t="s">
        <v>53</v>
      </c>
      <c r="L26" s="21">
        <v>89</v>
      </c>
      <c r="M26" s="21">
        <v>26</v>
      </c>
      <c r="N26" s="21">
        <v>94</v>
      </c>
      <c r="O26" s="15">
        <v>44</v>
      </c>
      <c r="P26" s="15">
        <v>77</v>
      </c>
      <c r="Q26" s="15">
        <v>75</v>
      </c>
      <c r="R26" s="15">
        <v>83</v>
      </c>
      <c r="S26" s="15">
        <v>79</v>
      </c>
      <c r="T26" s="15">
        <v>84</v>
      </c>
      <c r="U26" s="15">
        <v>49</v>
      </c>
      <c r="V26" s="15">
        <v>63</v>
      </c>
      <c r="W26" s="15">
        <v>64</v>
      </c>
      <c r="X26" s="15">
        <v>68</v>
      </c>
      <c r="Y26" s="15">
        <v>74</v>
      </c>
      <c r="Z26" s="15">
        <v>75</v>
      </c>
      <c r="AA26" s="15">
        <v>94</v>
      </c>
      <c r="AB26" s="15">
        <v>91</v>
      </c>
      <c r="AC26" s="15">
        <v>88</v>
      </c>
      <c r="AD26" s="15">
        <v>74</v>
      </c>
      <c r="AE26" s="15">
        <v>64</v>
      </c>
      <c r="AF26" s="15">
        <v>67</v>
      </c>
      <c r="AG26" s="15">
        <v>49</v>
      </c>
      <c r="AH26" s="15">
        <v>64</v>
      </c>
      <c r="AI26" s="15">
        <v>99</v>
      </c>
      <c r="AJ26" s="15">
        <v>99</v>
      </c>
      <c r="AK26" s="15">
        <v>99</v>
      </c>
      <c r="AL26" s="15">
        <v>99</v>
      </c>
      <c r="AM26" s="15">
        <v>97</v>
      </c>
      <c r="AN26" s="15">
        <v>2</v>
      </c>
      <c r="AO26" s="15">
        <v>2</v>
      </c>
      <c r="AP26" s="15">
        <v>7</v>
      </c>
      <c r="AQ26" s="15">
        <v>3</v>
      </c>
      <c r="AR26" t="s">
        <v>1318</v>
      </c>
    </row>
    <row r="27" spans="1:44" x14ac:dyDescent="0.25">
      <c r="A27" s="15">
        <v>26</v>
      </c>
      <c r="B27" s="15" t="s">
        <v>112</v>
      </c>
      <c r="C27" s="16" t="s">
        <v>62</v>
      </c>
      <c r="D27" s="22" t="e">
        <f>VLOOKUP(AR:AR,球员!A:F,6,FALSE)</f>
        <v>#N/A</v>
      </c>
      <c r="E27" s="16" t="s">
        <v>50</v>
      </c>
      <c r="F27" s="16" t="s">
        <v>51</v>
      </c>
      <c r="G27" s="16" t="s">
        <v>68</v>
      </c>
      <c r="H27" s="15">
        <v>187</v>
      </c>
      <c r="I27" s="15">
        <v>85</v>
      </c>
      <c r="J27" s="15">
        <v>27</v>
      </c>
      <c r="K27" s="16" t="s">
        <v>47</v>
      </c>
      <c r="L27" s="21">
        <v>89</v>
      </c>
      <c r="M27" s="21">
        <v>25</v>
      </c>
      <c r="N27" s="21">
        <v>94</v>
      </c>
      <c r="O27" s="15">
        <v>47</v>
      </c>
      <c r="P27" s="15">
        <v>72</v>
      </c>
      <c r="Q27" s="15">
        <v>70</v>
      </c>
      <c r="R27" s="15">
        <v>73</v>
      </c>
      <c r="S27" s="15">
        <v>80</v>
      </c>
      <c r="T27" s="15">
        <v>81</v>
      </c>
      <c r="U27" s="15">
        <v>51</v>
      </c>
      <c r="V27" s="15">
        <v>64</v>
      </c>
      <c r="W27" s="15">
        <v>64</v>
      </c>
      <c r="X27" s="15">
        <v>66</v>
      </c>
      <c r="Y27" s="15">
        <v>69</v>
      </c>
      <c r="Z27" s="15">
        <v>66</v>
      </c>
      <c r="AA27" s="15">
        <v>89</v>
      </c>
      <c r="AB27" s="15">
        <v>90</v>
      </c>
      <c r="AC27" s="15">
        <v>86</v>
      </c>
      <c r="AD27" s="15">
        <v>72</v>
      </c>
      <c r="AE27" s="15">
        <v>72</v>
      </c>
      <c r="AF27" s="15">
        <v>61</v>
      </c>
      <c r="AG27" s="15">
        <v>57</v>
      </c>
      <c r="AH27" s="15">
        <v>57</v>
      </c>
      <c r="AI27" s="15">
        <v>99</v>
      </c>
      <c r="AJ27" s="15">
        <v>98</v>
      </c>
      <c r="AK27" s="15">
        <v>98</v>
      </c>
      <c r="AL27" s="15">
        <v>99</v>
      </c>
      <c r="AM27" s="15">
        <v>99</v>
      </c>
      <c r="AN27" s="15">
        <v>2</v>
      </c>
      <c r="AO27" s="15">
        <v>3</v>
      </c>
      <c r="AP27" s="15">
        <v>8</v>
      </c>
      <c r="AQ27" s="15">
        <v>3</v>
      </c>
      <c r="AR27" t="s">
        <v>1320</v>
      </c>
    </row>
    <row r="28" spans="1:44" x14ac:dyDescent="0.25">
      <c r="A28" s="19">
        <v>27</v>
      </c>
      <c r="B28" s="19" t="s">
        <v>100</v>
      </c>
      <c r="C28" s="20" t="s">
        <v>82</v>
      </c>
      <c r="D28" s="22">
        <f>VLOOKUP(AR:AR,球员!A:F,6,FALSE)</f>
        <v>3</v>
      </c>
      <c r="E28" s="16" t="s">
        <v>83</v>
      </c>
      <c r="F28" s="16" t="s">
        <v>64</v>
      </c>
      <c r="G28" s="16" t="s">
        <v>65</v>
      </c>
      <c r="H28" s="15">
        <v>173</v>
      </c>
      <c r="I28" s="15">
        <v>67</v>
      </c>
      <c r="J28" s="15">
        <v>33</v>
      </c>
      <c r="K28" s="16" t="s">
        <v>53</v>
      </c>
      <c r="L28" s="21">
        <v>88</v>
      </c>
      <c r="M28" s="21">
        <v>23</v>
      </c>
      <c r="N28" s="21">
        <v>94</v>
      </c>
      <c r="O28" s="15">
        <v>91</v>
      </c>
      <c r="P28" s="15">
        <v>98</v>
      </c>
      <c r="Q28" s="15">
        <v>92</v>
      </c>
      <c r="R28" s="15">
        <v>95</v>
      </c>
      <c r="S28" s="15">
        <v>99</v>
      </c>
      <c r="T28" s="15">
        <v>90</v>
      </c>
      <c r="U28" s="15">
        <v>80</v>
      </c>
      <c r="V28" s="15">
        <v>66</v>
      </c>
      <c r="W28" s="15">
        <v>83</v>
      </c>
      <c r="X28" s="15">
        <v>87</v>
      </c>
      <c r="Y28" s="15">
        <v>74</v>
      </c>
      <c r="Z28" s="15">
        <v>77</v>
      </c>
      <c r="AA28" s="15">
        <v>78</v>
      </c>
      <c r="AB28" s="15">
        <v>74</v>
      </c>
      <c r="AC28" s="15">
        <v>69</v>
      </c>
      <c r="AD28" s="15">
        <v>98</v>
      </c>
      <c r="AE28" s="15">
        <v>84</v>
      </c>
      <c r="AF28" s="15">
        <v>66</v>
      </c>
      <c r="AG28" s="15">
        <v>63</v>
      </c>
      <c r="AH28" s="15">
        <v>66</v>
      </c>
      <c r="AI28" s="15">
        <v>40</v>
      </c>
      <c r="AJ28" s="15">
        <v>40</v>
      </c>
      <c r="AK28" s="15">
        <v>40</v>
      </c>
      <c r="AL28" s="15">
        <v>40</v>
      </c>
      <c r="AM28" s="15">
        <v>40</v>
      </c>
      <c r="AN28" s="15">
        <v>1</v>
      </c>
      <c r="AO28" s="15">
        <v>2</v>
      </c>
      <c r="AP28" s="15">
        <v>6</v>
      </c>
      <c r="AQ28" s="15">
        <v>2</v>
      </c>
      <c r="AR28" t="s">
        <v>1322</v>
      </c>
    </row>
    <row r="29" spans="1:44" x14ac:dyDescent="0.25">
      <c r="A29" s="15">
        <v>28</v>
      </c>
      <c r="B29" s="15" t="s">
        <v>91</v>
      </c>
      <c r="C29" s="16" t="s">
        <v>70</v>
      </c>
      <c r="D29" s="22" t="e">
        <f>VLOOKUP(AR:AR,球员!A:F,6,FALSE)</f>
        <v>#N/A</v>
      </c>
      <c r="E29" s="16" t="s">
        <v>55</v>
      </c>
      <c r="F29" s="16" t="s">
        <v>56</v>
      </c>
      <c r="G29" s="16" t="s">
        <v>71</v>
      </c>
      <c r="H29" s="15">
        <v>184</v>
      </c>
      <c r="I29" s="15">
        <v>71</v>
      </c>
      <c r="J29" s="15">
        <v>32</v>
      </c>
      <c r="K29" s="16" t="s">
        <v>47</v>
      </c>
      <c r="L29" s="21">
        <v>88</v>
      </c>
      <c r="M29" s="21">
        <v>23</v>
      </c>
      <c r="N29" s="21">
        <v>94</v>
      </c>
      <c r="O29" s="15">
        <v>95</v>
      </c>
      <c r="P29" s="15">
        <v>85</v>
      </c>
      <c r="Q29" s="15">
        <v>84</v>
      </c>
      <c r="R29" s="15">
        <v>82</v>
      </c>
      <c r="S29" s="15">
        <v>79</v>
      </c>
      <c r="T29" s="15">
        <v>77</v>
      </c>
      <c r="U29" s="15">
        <v>93</v>
      </c>
      <c r="V29" s="15">
        <v>92</v>
      </c>
      <c r="W29" s="15">
        <v>87</v>
      </c>
      <c r="X29" s="15">
        <v>84</v>
      </c>
      <c r="Y29" s="15">
        <v>86</v>
      </c>
      <c r="Z29" s="15">
        <v>82</v>
      </c>
      <c r="AA29" s="15">
        <v>91</v>
      </c>
      <c r="AB29" s="15">
        <v>91</v>
      </c>
      <c r="AC29" s="15">
        <v>84</v>
      </c>
      <c r="AD29" s="15">
        <v>76</v>
      </c>
      <c r="AE29" s="15">
        <v>88</v>
      </c>
      <c r="AF29" s="15">
        <v>60</v>
      </c>
      <c r="AG29" s="15">
        <v>59</v>
      </c>
      <c r="AH29" s="15">
        <v>79</v>
      </c>
      <c r="AI29" s="15">
        <v>40</v>
      </c>
      <c r="AJ29" s="15">
        <v>40</v>
      </c>
      <c r="AK29" s="15">
        <v>40</v>
      </c>
      <c r="AL29" s="15">
        <v>40</v>
      </c>
      <c r="AM29" s="15">
        <v>40</v>
      </c>
      <c r="AN29" s="15">
        <v>3</v>
      </c>
      <c r="AO29" s="15">
        <v>3</v>
      </c>
      <c r="AP29" s="15">
        <v>6</v>
      </c>
      <c r="AQ29" s="15">
        <v>3</v>
      </c>
      <c r="AR29" t="s">
        <v>1323</v>
      </c>
    </row>
    <row r="30" spans="1:44" x14ac:dyDescent="0.25">
      <c r="A30" s="19">
        <v>29</v>
      </c>
      <c r="B30" s="19" t="s">
        <v>127</v>
      </c>
      <c r="C30" s="20" t="s">
        <v>82</v>
      </c>
      <c r="D30" s="22">
        <f>VLOOKUP(AR:AR,球员!A:F,6,FALSE)</f>
        <v>3</v>
      </c>
      <c r="E30" s="16" t="s">
        <v>95</v>
      </c>
      <c r="F30" s="16" t="s">
        <v>64</v>
      </c>
      <c r="G30" s="16" t="s">
        <v>128</v>
      </c>
      <c r="H30" s="15">
        <v>180</v>
      </c>
      <c r="I30" s="15">
        <v>71</v>
      </c>
      <c r="J30" s="15">
        <v>27</v>
      </c>
      <c r="K30" s="16" t="s">
        <v>47</v>
      </c>
      <c r="L30" s="21">
        <v>88</v>
      </c>
      <c r="M30" s="21">
        <v>26</v>
      </c>
      <c r="N30" s="21">
        <v>94</v>
      </c>
      <c r="O30" s="15">
        <v>88</v>
      </c>
      <c r="P30" s="15">
        <v>96</v>
      </c>
      <c r="Q30" s="15">
        <v>89</v>
      </c>
      <c r="R30" s="15">
        <v>92</v>
      </c>
      <c r="S30" s="15">
        <v>95</v>
      </c>
      <c r="T30" s="15">
        <v>93</v>
      </c>
      <c r="U30" s="15">
        <v>85</v>
      </c>
      <c r="V30" s="15">
        <v>65</v>
      </c>
      <c r="W30" s="15">
        <v>91</v>
      </c>
      <c r="X30" s="15">
        <v>87</v>
      </c>
      <c r="Y30" s="15">
        <v>79</v>
      </c>
      <c r="Z30" s="15">
        <v>81</v>
      </c>
      <c r="AA30" s="15">
        <v>89</v>
      </c>
      <c r="AB30" s="15">
        <v>65</v>
      </c>
      <c r="AC30" s="15">
        <v>69</v>
      </c>
      <c r="AD30" s="15">
        <v>89</v>
      </c>
      <c r="AE30" s="15">
        <v>96</v>
      </c>
      <c r="AF30" s="15">
        <v>63</v>
      </c>
      <c r="AG30" s="15">
        <v>63</v>
      </c>
      <c r="AH30" s="15">
        <v>66</v>
      </c>
      <c r="AI30" s="15">
        <v>40</v>
      </c>
      <c r="AJ30" s="15">
        <v>40</v>
      </c>
      <c r="AK30" s="15">
        <v>40</v>
      </c>
      <c r="AL30" s="15">
        <v>40</v>
      </c>
      <c r="AM30" s="15">
        <v>40</v>
      </c>
      <c r="AN30" s="15">
        <v>2</v>
      </c>
      <c r="AO30" s="15">
        <v>3</v>
      </c>
      <c r="AP30" s="15">
        <v>7</v>
      </c>
      <c r="AQ30" s="15">
        <v>2</v>
      </c>
      <c r="AR30" t="s">
        <v>1325</v>
      </c>
    </row>
    <row r="31" spans="1:44" x14ac:dyDescent="0.25">
      <c r="A31" s="19">
        <v>30</v>
      </c>
      <c r="B31" s="19" t="s">
        <v>109</v>
      </c>
      <c r="C31" s="20" t="s">
        <v>43</v>
      </c>
      <c r="D31" s="22">
        <f>VLOOKUP(AR:AR,球员!A:F,6,FALSE)</f>
        <v>3</v>
      </c>
      <c r="E31" s="16" t="s">
        <v>1888</v>
      </c>
      <c r="F31" s="16" t="s">
        <v>273</v>
      </c>
      <c r="G31" s="16" t="s">
        <v>57</v>
      </c>
      <c r="H31" s="15">
        <v>172</v>
      </c>
      <c r="I31" s="15">
        <v>68</v>
      </c>
      <c r="J31" s="15">
        <v>27</v>
      </c>
      <c r="K31" s="16" t="s">
        <v>47</v>
      </c>
      <c r="L31" s="21">
        <v>87</v>
      </c>
      <c r="M31" s="21">
        <v>27</v>
      </c>
      <c r="N31" s="21">
        <v>94</v>
      </c>
      <c r="O31" s="15">
        <v>88</v>
      </c>
      <c r="P31" s="15">
        <v>98</v>
      </c>
      <c r="Q31" s="15">
        <v>95</v>
      </c>
      <c r="R31" s="15">
        <v>97</v>
      </c>
      <c r="S31" s="15">
        <v>93</v>
      </c>
      <c r="T31" s="15">
        <v>87</v>
      </c>
      <c r="U31" s="15">
        <v>82</v>
      </c>
      <c r="V31" s="15">
        <v>68</v>
      </c>
      <c r="W31" s="15">
        <v>89</v>
      </c>
      <c r="X31" s="15">
        <v>90</v>
      </c>
      <c r="Y31" s="15">
        <v>84</v>
      </c>
      <c r="Z31" s="15">
        <v>88</v>
      </c>
      <c r="AA31" s="15">
        <v>88</v>
      </c>
      <c r="AB31" s="15">
        <v>73</v>
      </c>
      <c r="AC31" s="15">
        <v>68</v>
      </c>
      <c r="AD31" s="15">
        <v>96</v>
      </c>
      <c r="AE31" s="15">
        <v>85</v>
      </c>
      <c r="AF31" s="15">
        <v>55</v>
      </c>
      <c r="AG31" s="15">
        <v>57</v>
      </c>
      <c r="AH31" s="15">
        <v>65</v>
      </c>
      <c r="AI31" s="15">
        <v>40</v>
      </c>
      <c r="AJ31" s="15">
        <v>40</v>
      </c>
      <c r="AK31" s="15">
        <v>40</v>
      </c>
      <c r="AL31" s="15">
        <v>40</v>
      </c>
      <c r="AM31" s="15">
        <v>40</v>
      </c>
      <c r="AN31" s="15">
        <v>2</v>
      </c>
      <c r="AO31" s="15">
        <v>3</v>
      </c>
      <c r="AP31" s="15">
        <v>5</v>
      </c>
      <c r="AQ31" s="15">
        <v>2</v>
      </c>
      <c r="AR31" t="s">
        <v>1336</v>
      </c>
    </row>
    <row r="32" spans="1:44" x14ac:dyDescent="0.25">
      <c r="A32" s="19">
        <v>31</v>
      </c>
      <c r="B32" s="19" t="s">
        <v>213</v>
      </c>
      <c r="C32" s="20" t="s">
        <v>2049</v>
      </c>
      <c r="D32" s="22">
        <f>VLOOKUP(AR:AR,球员!A:F,6,FALSE)</f>
        <v>3</v>
      </c>
      <c r="E32" s="16" t="s">
        <v>55</v>
      </c>
      <c r="F32" s="16" t="s">
        <v>56</v>
      </c>
      <c r="G32" s="16" t="s">
        <v>99</v>
      </c>
      <c r="H32" s="15">
        <v>165</v>
      </c>
      <c r="I32" s="15">
        <v>60</v>
      </c>
      <c r="J32" s="15">
        <v>27</v>
      </c>
      <c r="K32" s="16" t="s">
        <v>47</v>
      </c>
      <c r="L32" s="21">
        <v>87</v>
      </c>
      <c r="M32" s="21">
        <v>27</v>
      </c>
      <c r="N32" s="21">
        <v>94</v>
      </c>
      <c r="O32" s="15">
        <v>67</v>
      </c>
      <c r="P32" s="15">
        <v>94</v>
      </c>
      <c r="Q32" s="15">
        <v>94</v>
      </c>
      <c r="R32" s="15">
        <v>99</v>
      </c>
      <c r="S32" s="15">
        <v>96</v>
      </c>
      <c r="T32" s="15">
        <v>94</v>
      </c>
      <c r="U32" s="15">
        <v>62</v>
      </c>
      <c r="V32" s="15">
        <v>53</v>
      </c>
      <c r="W32" s="15">
        <v>74</v>
      </c>
      <c r="X32" s="15">
        <v>82</v>
      </c>
      <c r="Y32" s="15">
        <v>78</v>
      </c>
      <c r="Z32" s="15">
        <v>86</v>
      </c>
      <c r="AA32" s="15">
        <v>82</v>
      </c>
      <c r="AB32" s="15">
        <v>65</v>
      </c>
      <c r="AC32" s="15">
        <v>76</v>
      </c>
      <c r="AD32" s="15">
        <v>91</v>
      </c>
      <c r="AE32" s="15">
        <v>87</v>
      </c>
      <c r="AF32" s="15">
        <v>82</v>
      </c>
      <c r="AG32" s="15">
        <v>87</v>
      </c>
      <c r="AH32" s="15">
        <v>80</v>
      </c>
      <c r="AI32" s="15">
        <v>40</v>
      </c>
      <c r="AJ32" s="15">
        <v>40</v>
      </c>
      <c r="AK32" s="15">
        <v>40</v>
      </c>
      <c r="AL32" s="15">
        <v>40</v>
      </c>
      <c r="AM32" s="15">
        <v>40</v>
      </c>
      <c r="AN32" s="15">
        <v>2</v>
      </c>
      <c r="AO32" s="15">
        <v>3</v>
      </c>
      <c r="AP32" s="15">
        <v>6</v>
      </c>
      <c r="AQ32" s="15">
        <v>1</v>
      </c>
      <c r="AR32" t="s">
        <v>2057</v>
      </c>
    </row>
    <row r="33" spans="1:44" x14ac:dyDescent="0.25">
      <c r="A33" s="19">
        <v>32</v>
      </c>
      <c r="B33" s="19" t="s">
        <v>111</v>
      </c>
      <c r="C33" s="20" t="s">
        <v>49</v>
      </c>
      <c r="D33" s="22">
        <f>VLOOKUP(AR:AR,球员!A:F,6,FALSE)</f>
        <v>3</v>
      </c>
      <c r="E33" s="16" t="s">
        <v>44</v>
      </c>
      <c r="F33" s="16" t="s">
        <v>45</v>
      </c>
      <c r="G33" s="16" t="s">
        <v>52</v>
      </c>
      <c r="H33" s="15">
        <v>177</v>
      </c>
      <c r="I33" s="15">
        <v>75</v>
      </c>
      <c r="J33" s="15">
        <v>26</v>
      </c>
      <c r="K33" s="16" t="s">
        <v>53</v>
      </c>
      <c r="L33" s="21">
        <v>87</v>
      </c>
      <c r="M33" s="21">
        <v>27</v>
      </c>
      <c r="N33" s="21">
        <v>94</v>
      </c>
      <c r="O33" s="15">
        <v>89</v>
      </c>
      <c r="P33" s="15">
        <v>94</v>
      </c>
      <c r="Q33" s="15">
        <v>92</v>
      </c>
      <c r="R33" s="15">
        <v>94</v>
      </c>
      <c r="S33" s="15">
        <v>89</v>
      </c>
      <c r="T33" s="15">
        <v>86</v>
      </c>
      <c r="U33" s="15">
        <v>90</v>
      </c>
      <c r="V33" s="15">
        <v>68</v>
      </c>
      <c r="W33" s="15">
        <v>90</v>
      </c>
      <c r="X33" s="15">
        <v>91</v>
      </c>
      <c r="Y33" s="15">
        <v>84</v>
      </c>
      <c r="Z33" s="15">
        <v>89</v>
      </c>
      <c r="AA33" s="15">
        <v>90</v>
      </c>
      <c r="AB33" s="15">
        <v>73</v>
      </c>
      <c r="AC33" s="15">
        <v>71</v>
      </c>
      <c r="AD33" s="15">
        <v>95</v>
      </c>
      <c r="AE33" s="15">
        <v>84</v>
      </c>
      <c r="AF33" s="15">
        <v>54</v>
      </c>
      <c r="AG33" s="15">
        <v>56</v>
      </c>
      <c r="AH33" s="15">
        <v>67</v>
      </c>
      <c r="AI33" s="15">
        <v>40</v>
      </c>
      <c r="AJ33" s="15">
        <v>40</v>
      </c>
      <c r="AK33" s="15">
        <v>40</v>
      </c>
      <c r="AL33" s="15">
        <v>40</v>
      </c>
      <c r="AM33" s="15">
        <v>40</v>
      </c>
      <c r="AN33" s="15">
        <v>2</v>
      </c>
      <c r="AO33" s="15">
        <v>2</v>
      </c>
      <c r="AP33" s="15">
        <v>5</v>
      </c>
      <c r="AQ33" s="15">
        <v>2</v>
      </c>
      <c r="AR33" t="s">
        <v>1340</v>
      </c>
    </row>
    <row r="34" spans="1:44" x14ac:dyDescent="0.25">
      <c r="A34" s="15">
        <v>33</v>
      </c>
      <c r="B34" s="15" t="s">
        <v>190</v>
      </c>
      <c r="C34" s="16" t="s">
        <v>191</v>
      </c>
      <c r="D34" s="22" t="e">
        <f>VLOOKUP(AR:AR,球员!A:F,6,FALSE)</f>
        <v>#N/A</v>
      </c>
      <c r="E34" s="16" t="s">
        <v>1888</v>
      </c>
      <c r="F34" s="16" t="s">
        <v>273</v>
      </c>
      <c r="G34" s="16" t="s">
        <v>68</v>
      </c>
      <c r="H34" s="15">
        <v>176</v>
      </c>
      <c r="I34" s="15">
        <v>70</v>
      </c>
      <c r="J34" s="15">
        <v>24</v>
      </c>
      <c r="K34" s="16" t="s">
        <v>47</v>
      </c>
      <c r="L34" s="21">
        <v>87</v>
      </c>
      <c r="M34" s="21">
        <v>32</v>
      </c>
      <c r="N34" s="21">
        <v>94</v>
      </c>
      <c r="O34" s="15">
        <v>79</v>
      </c>
      <c r="P34" s="15">
        <v>87</v>
      </c>
      <c r="Q34" s="15">
        <v>85</v>
      </c>
      <c r="R34" s="15">
        <v>86</v>
      </c>
      <c r="S34" s="15">
        <v>90</v>
      </c>
      <c r="T34" s="15">
        <v>91</v>
      </c>
      <c r="U34" s="15">
        <v>76</v>
      </c>
      <c r="V34" s="15">
        <v>77</v>
      </c>
      <c r="W34" s="15">
        <v>74</v>
      </c>
      <c r="X34" s="15">
        <v>87</v>
      </c>
      <c r="Y34" s="15">
        <v>85</v>
      </c>
      <c r="Z34" s="15">
        <v>89</v>
      </c>
      <c r="AA34" s="15">
        <v>83</v>
      </c>
      <c r="AB34" s="15">
        <v>88</v>
      </c>
      <c r="AC34" s="15">
        <v>76</v>
      </c>
      <c r="AD34" s="15">
        <v>89</v>
      </c>
      <c r="AE34" s="15">
        <v>96</v>
      </c>
      <c r="AF34" s="15">
        <v>83</v>
      </c>
      <c r="AG34" s="15">
        <v>86</v>
      </c>
      <c r="AH34" s="15">
        <v>77</v>
      </c>
      <c r="AI34" s="15">
        <v>40</v>
      </c>
      <c r="AJ34" s="15">
        <v>40</v>
      </c>
      <c r="AK34" s="15">
        <v>40</v>
      </c>
      <c r="AL34" s="15">
        <v>40</v>
      </c>
      <c r="AM34" s="15">
        <v>40</v>
      </c>
      <c r="AN34" s="15">
        <v>2</v>
      </c>
      <c r="AO34" s="15">
        <v>3</v>
      </c>
      <c r="AP34" s="15">
        <v>7</v>
      </c>
      <c r="AQ34" s="15">
        <v>3</v>
      </c>
      <c r="AR34" t="s">
        <v>1342</v>
      </c>
    </row>
    <row r="35" spans="1:44" x14ac:dyDescent="0.25">
      <c r="A35" s="19">
        <v>34</v>
      </c>
      <c r="B35" s="19" t="s">
        <v>293</v>
      </c>
      <c r="C35" s="20" t="s">
        <v>89</v>
      </c>
      <c r="D35" s="22">
        <f>VLOOKUP(AR:AR,球员!A:F,6,FALSE)</f>
        <v>3</v>
      </c>
      <c r="E35" s="16" t="s">
        <v>140</v>
      </c>
      <c r="F35" s="16" t="s">
        <v>45</v>
      </c>
      <c r="G35" s="16" t="s">
        <v>154</v>
      </c>
      <c r="H35" s="15">
        <v>188</v>
      </c>
      <c r="I35" s="15">
        <v>80</v>
      </c>
      <c r="J35" s="15">
        <v>24</v>
      </c>
      <c r="K35" s="16" t="s">
        <v>47</v>
      </c>
      <c r="L35" s="21">
        <v>87</v>
      </c>
      <c r="M35" s="21">
        <v>32</v>
      </c>
      <c r="N35" s="21">
        <v>94</v>
      </c>
      <c r="O35" s="15">
        <v>70</v>
      </c>
      <c r="P35" s="15">
        <v>76</v>
      </c>
      <c r="Q35" s="15">
        <v>68</v>
      </c>
      <c r="R35" s="15">
        <v>78</v>
      </c>
      <c r="S35" s="15">
        <v>80</v>
      </c>
      <c r="T35" s="15">
        <v>82</v>
      </c>
      <c r="U35" s="15">
        <v>69</v>
      </c>
      <c r="V35" s="15">
        <v>93</v>
      </c>
      <c r="W35" s="15">
        <v>65</v>
      </c>
      <c r="X35" s="15">
        <v>64</v>
      </c>
      <c r="Y35" s="15">
        <v>80</v>
      </c>
      <c r="Z35" s="15">
        <v>76</v>
      </c>
      <c r="AA35" s="15">
        <v>84</v>
      </c>
      <c r="AB35" s="15">
        <v>90</v>
      </c>
      <c r="AC35" s="15">
        <v>94</v>
      </c>
      <c r="AD35" s="15">
        <v>77</v>
      </c>
      <c r="AE35" s="15">
        <v>90</v>
      </c>
      <c r="AF35" s="15">
        <v>98</v>
      </c>
      <c r="AG35" s="15">
        <v>96</v>
      </c>
      <c r="AH35" s="15">
        <v>94</v>
      </c>
      <c r="AI35" s="15">
        <v>40</v>
      </c>
      <c r="AJ35" s="15">
        <v>40</v>
      </c>
      <c r="AK35" s="15">
        <v>40</v>
      </c>
      <c r="AL35" s="15">
        <v>40</v>
      </c>
      <c r="AM35" s="15">
        <v>40</v>
      </c>
      <c r="AN35" s="15">
        <v>2</v>
      </c>
      <c r="AO35" s="15">
        <v>2</v>
      </c>
      <c r="AP35" s="15">
        <v>6</v>
      </c>
      <c r="AQ35" s="15">
        <v>3</v>
      </c>
      <c r="AR35" t="s">
        <v>1343</v>
      </c>
    </row>
    <row r="36" spans="1:44" x14ac:dyDescent="0.25">
      <c r="A36" s="19">
        <v>35</v>
      </c>
      <c r="B36" s="19" t="s">
        <v>219</v>
      </c>
      <c r="C36" s="20" t="s">
        <v>43</v>
      </c>
      <c r="D36" s="22">
        <f>VLOOKUP(AR:AR,球员!A:F,6,FALSE)</f>
        <v>3</v>
      </c>
      <c r="E36" s="16" t="s">
        <v>83</v>
      </c>
      <c r="F36" s="16" t="s">
        <v>64</v>
      </c>
      <c r="G36" s="16" t="s">
        <v>68</v>
      </c>
      <c r="H36" s="15">
        <v>183</v>
      </c>
      <c r="I36" s="15">
        <v>75</v>
      </c>
      <c r="J36" s="15">
        <v>23</v>
      </c>
      <c r="K36" s="16" t="s">
        <v>53</v>
      </c>
      <c r="L36" s="21">
        <v>86</v>
      </c>
      <c r="M36" s="21">
        <v>34</v>
      </c>
      <c r="N36" s="21">
        <v>94</v>
      </c>
      <c r="O36" s="15">
        <v>87</v>
      </c>
      <c r="P36" s="15">
        <v>90</v>
      </c>
      <c r="Q36" s="15">
        <v>92</v>
      </c>
      <c r="R36" s="15">
        <v>92</v>
      </c>
      <c r="S36" s="15">
        <v>83</v>
      </c>
      <c r="T36" s="15">
        <v>86</v>
      </c>
      <c r="U36" s="15">
        <v>86</v>
      </c>
      <c r="V36" s="15">
        <v>75</v>
      </c>
      <c r="W36" s="15">
        <v>86</v>
      </c>
      <c r="X36" s="15">
        <v>85</v>
      </c>
      <c r="Y36" s="15">
        <v>99</v>
      </c>
      <c r="Z36" s="15">
        <v>97</v>
      </c>
      <c r="AA36" s="15">
        <v>91</v>
      </c>
      <c r="AB36" s="15">
        <v>69</v>
      </c>
      <c r="AC36" s="15">
        <v>76</v>
      </c>
      <c r="AD36" s="15">
        <v>91</v>
      </c>
      <c r="AE36" s="15">
        <v>84</v>
      </c>
      <c r="AF36" s="15">
        <v>50</v>
      </c>
      <c r="AG36" s="15">
        <v>47</v>
      </c>
      <c r="AH36" s="15">
        <v>57</v>
      </c>
      <c r="AI36" s="15">
        <v>40</v>
      </c>
      <c r="AJ36" s="15">
        <v>40</v>
      </c>
      <c r="AK36" s="15">
        <v>40</v>
      </c>
      <c r="AL36" s="15">
        <v>40</v>
      </c>
      <c r="AM36" s="15">
        <v>40</v>
      </c>
      <c r="AN36" s="15">
        <v>2</v>
      </c>
      <c r="AO36" s="15">
        <v>2</v>
      </c>
      <c r="AP36" s="15">
        <v>5</v>
      </c>
      <c r="AQ36" s="15">
        <v>2</v>
      </c>
      <c r="AR36" t="s">
        <v>1366</v>
      </c>
    </row>
    <row r="37" spans="1:44" x14ac:dyDescent="0.25">
      <c r="A37" s="15">
        <v>36</v>
      </c>
      <c r="B37" s="15" t="s">
        <v>371</v>
      </c>
      <c r="C37" s="16" t="s">
        <v>43</v>
      </c>
      <c r="D37" s="22" t="e">
        <f>VLOOKUP(AR:AR,球员!A:F,6,FALSE)</f>
        <v>#N/A</v>
      </c>
      <c r="E37" s="16" t="s">
        <v>50</v>
      </c>
      <c r="F37" s="16" t="s">
        <v>51</v>
      </c>
      <c r="G37" s="16" t="s">
        <v>80</v>
      </c>
      <c r="H37" s="15">
        <v>178</v>
      </c>
      <c r="I37" s="15">
        <v>67</v>
      </c>
      <c r="J37" s="15">
        <v>22</v>
      </c>
      <c r="K37" s="16" t="s">
        <v>47</v>
      </c>
      <c r="L37" s="21">
        <v>86</v>
      </c>
      <c r="M37" s="21">
        <v>38</v>
      </c>
      <c r="N37" s="21">
        <v>94</v>
      </c>
      <c r="O37" s="15">
        <v>87</v>
      </c>
      <c r="P37" s="15">
        <v>94</v>
      </c>
      <c r="Q37" s="15">
        <v>94</v>
      </c>
      <c r="R37" s="15">
        <v>92</v>
      </c>
      <c r="S37" s="15">
        <v>86</v>
      </c>
      <c r="T37" s="15">
        <v>78</v>
      </c>
      <c r="U37" s="15">
        <v>85</v>
      </c>
      <c r="V37" s="15">
        <v>66</v>
      </c>
      <c r="W37" s="15">
        <v>79</v>
      </c>
      <c r="X37" s="15">
        <v>89</v>
      </c>
      <c r="Y37" s="15">
        <v>97</v>
      </c>
      <c r="Z37" s="15">
        <v>99</v>
      </c>
      <c r="AA37" s="15">
        <v>86</v>
      </c>
      <c r="AB37" s="15">
        <v>71</v>
      </c>
      <c r="AC37" s="15">
        <v>71</v>
      </c>
      <c r="AD37" s="15">
        <v>91</v>
      </c>
      <c r="AE37" s="15">
        <v>82</v>
      </c>
      <c r="AF37" s="15">
        <v>57</v>
      </c>
      <c r="AG37" s="15">
        <v>58</v>
      </c>
      <c r="AH37" s="15">
        <v>81</v>
      </c>
      <c r="AI37" s="15">
        <v>40</v>
      </c>
      <c r="AJ37" s="15">
        <v>40</v>
      </c>
      <c r="AK37" s="15">
        <v>40</v>
      </c>
      <c r="AL37" s="15">
        <v>40</v>
      </c>
      <c r="AM37" s="15">
        <v>40</v>
      </c>
      <c r="AN37" s="15">
        <v>4</v>
      </c>
      <c r="AO37" s="15">
        <v>4</v>
      </c>
      <c r="AP37" s="15">
        <v>6</v>
      </c>
      <c r="AQ37" s="15">
        <v>1</v>
      </c>
      <c r="AR37" t="s">
        <v>1367</v>
      </c>
    </row>
    <row r="38" spans="1:44" x14ac:dyDescent="0.25">
      <c r="A38" s="15">
        <v>37</v>
      </c>
      <c r="B38" s="15" t="s">
        <v>61</v>
      </c>
      <c r="C38" s="16" t="s">
        <v>62</v>
      </c>
      <c r="D38" s="22" t="e">
        <f>VLOOKUP(AR:AR,球员!A:F,6,FALSE)</f>
        <v>#N/A</v>
      </c>
      <c r="E38" s="16" t="s">
        <v>63</v>
      </c>
      <c r="F38" s="16" t="s">
        <v>64</v>
      </c>
      <c r="G38" s="16" t="s">
        <v>65</v>
      </c>
      <c r="H38" s="15">
        <v>193</v>
      </c>
      <c r="I38" s="15">
        <v>82</v>
      </c>
      <c r="J38" s="15">
        <v>29</v>
      </c>
      <c r="K38" s="16" t="s">
        <v>47</v>
      </c>
      <c r="L38" s="21">
        <v>90</v>
      </c>
      <c r="M38" s="21">
        <v>22</v>
      </c>
      <c r="N38" s="21">
        <v>93</v>
      </c>
      <c r="O38" s="15">
        <v>46</v>
      </c>
      <c r="P38" s="15">
        <v>68</v>
      </c>
      <c r="Q38" s="15">
        <v>47</v>
      </c>
      <c r="R38" s="15">
        <v>50</v>
      </c>
      <c r="S38" s="15">
        <v>74</v>
      </c>
      <c r="T38" s="15">
        <v>74</v>
      </c>
      <c r="U38" s="15">
        <v>47</v>
      </c>
      <c r="V38" s="15">
        <v>72</v>
      </c>
      <c r="W38" s="15">
        <v>69</v>
      </c>
      <c r="X38" s="15">
        <v>53</v>
      </c>
      <c r="Y38" s="15">
        <v>72</v>
      </c>
      <c r="Z38" s="15">
        <v>69</v>
      </c>
      <c r="AA38" s="15">
        <v>74</v>
      </c>
      <c r="AB38" s="15">
        <v>86</v>
      </c>
      <c r="AC38" s="15">
        <v>86</v>
      </c>
      <c r="AD38" s="15">
        <v>67</v>
      </c>
      <c r="AE38" s="15">
        <v>69</v>
      </c>
      <c r="AF38" s="15">
        <v>46</v>
      </c>
      <c r="AG38" s="15">
        <v>47</v>
      </c>
      <c r="AH38" s="15">
        <v>51</v>
      </c>
      <c r="AI38" s="15">
        <v>99</v>
      </c>
      <c r="AJ38" s="15">
        <v>98</v>
      </c>
      <c r="AK38" s="15">
        <v>95</v>
      </c>
      <c r="AL38" s="15">
        <v>99</v>
      </c>
      <c r="AM38" s="15">
        <v>99</v>
      </c>
      <c r="AN38" s="15">
        <v>2</v>
      </c>
      <c r="AO38" s="15">
        <v>3</v>
      </c>
      <c r="AP38" s="15">
        <v>6</v>
      </c>
      <c r="AQ38" s="15">
        <v>3</v>
      </c>
      <c r="AR38" t="s">
        <v>1308</v>
      </c>
    </row>
    <row r="39" spans="1:44" x14ac:dyDescent="0.25">
      <c r="A39" s="15">
        <v>38</v>
      </c>
      <c r="B39" s="15" t="s">
        <v>66</v>
      </c>
      <c r="C39" s="16" t="s">
        <v>62</v>
      </c>
      <c r="D39" s="22" t="e">
        <f>VLOOKUP(AR:AR,球员!A:F,6,FALSE)</f>
        <v>#N/A</v>
      </c>
      <c r="E39" s="16" t="s">
        <v>1888</v>
      </c>
      <c r="F39" s="16" t="s">
        <v>273</v>
      </c>
      <c r="G39" s="16" t="s">
        <v>68</v>
      </c>
      <c r="H39" s="15">
        <v>193</v>
      </c>
      <c r="I39" s="15">
        <v>92</v>
      </c>
      <c r="J39" s="15">
        <v>33</v>
      </c>
      <c r="K39" s="16" t="s">
        <v>47</v>
      </c>
      <c r="L39" s="21">
        <v>89</v>
      </c>
      <c r="M39" s="21">
        <v>22</v>
      </c>
      <c r="N39" s="21">
        <v>93</v>
      </c>
      <c r="O39" s="15">
        <v>47</v>
      </c>
      <c r="P39" s="15">
        <v>71</v>
      </c>
      <c r="Q39" s="15">
        <v>61</v>
      </c>
      <c r="R39" s="15">
        <v>56</v>
      </c>
      <c r="S39" s="15">
        <v>70</v>
      </c>
      <c r="T39" s="15">
        <v>79</v>
      </c>
      <c r="U39" s="15">
        <v>45</v>
      </c>
      <c r="V39" s="15">
        <v>72</v>
      </c>
      <c r="W39" s="15">
        <v>65</v>
      </c>
      <c r="X39" s="15">
        <v>59</v>
      </c>
      <c r="Y39" s="15">
        <v>65</v>
      </c>
      <c r="Z39" s="15">
        <v>58</v>
      </c>
      <c r="AA39" s="15">
        <v>89</v>
      </c>
      <c r="AB39" s="15">
        <v>89</v>
      </c>
      <c r="AC39" s="15">
        <v>92</v>
      </c>
      <c r="AD39" s="15">
        <v>71</v>
      </c>
      <c r="AE39" s="15">
        <v>72</v>
      </c>
      <c r="AF39" s="15">
        <v>63</v>
      </c>
      <c r="AG39" s="15">
        <v>55</v>
      </c>
      <c r="AH39" s="15">
        <v>54</v>
      </c>
      <c r="AI39" s="15">
        <v>97</v>
      </c>
      <c r="AJ39" s="15">
        <v>95</v>
      </c>
      <c r="AK39" s="15">
        <v>95</v>
      </c>
      <c r="AL39" s="15">
        <v>99</v>
      </c>
      <c r="AM39" s="15">
        <v>99</v>
      </c>
      <c r="AN39" s="15">
        <v>2</v>
      </c>
      <c r="AO39" s="15">
        <v>3</v>
      </c>
      <c r="AP39" s="15">
        <v>7</v>
      </c>
      <c r="AQ39" s="15">
        <v>2</v>
      </c>
      <c r="AR39" t="s">
        <v>1316</v>
      </c>
    </row>
    <row r="40" spans="1:44" x14ac:dyDescent="0.25">
      <c r="A40" s="19">
        <v>39</v>
      </c>
      <c r="B40" s="19" t="s">
        <v>115</v>
      </c>
      <c r="C40" s="20" t="s">
        <v>70</v>
      </c>
      <c r="D40" s="22">
        <f>VLOOKUP(AR:AR,球员!A:F,6,FALSE)</f>
        <v>3</v>
      </c>
      <c r="E40" s="16" t="s">
        <v>59</v>
      </c>
      <c r="F40" s="16" t="s">
        <v>51</v>
      </c>
      <c r="G40" s="16" t="s">
        <v>80</v>
      </c>
      <c r="H40" s="15">
        <v>185</v>
      </c>
      <c r="I40" s="15">
        <v>81</v>
      </c>
      <c r="J40" s="15">
        <v>32</v>
      </c>
      <c r="K40" s="16" t="s">
        <v>47</v>
      </c>
      <c r="L40" s="21">
        <v>88</v>
      </c>
      <c r="M40" s="21">
        <v>23</v>
      </c>
      <c r="N40" s="21">
        <v>93</v>
      </c>
      <c r="O40" s="15">
        <v>90</v>
      </c>
      <c r="P40" s="15">
        <v>96</v>
      </c>
      <c r="Q40" s="15">
        <v>90</v>
      </c>
      <c r="R40" s="15">
        <v>92</v>
      </c>
      <c r="S40" s="15">
        <v>91</v>
      </c>
      <c r="T40" s="15">
        <v>64</v>
      </c>
      <c r="U40" s="15">
        <v>91</v>
      </c>
      <c r="V40" s="15">
        <v>75</v>
      </c>
      <c r="W40" s="15">
        <v>72</v>
      </c>
      <c r="X40" s="15">
        <v>79</v>
      </c>
      <c r="Y40" s="15">
        <v>82</v>
      </c>
      <c r="Z40" s="15">
        <v>85</v>
      </c>
      <c r="AA40" s="15">
        <v>91</v>
      </c>
      <c r="AB40" s="15">
        <v>78</v>
      </c>
      <c r="AC40" s="15">
        <v>88</v>
      </c>
      <c r="AD40" s="15">
        <v>81</v>
      </c>
      <c r="AE40" s="15">
        <v>79</v>
      </c>
      <c r="AF40" s="15">
        <v>60</v>
      </c>
      <c r="AG40" s="15">
        <v>58</v>
      </c>
      <c r="AH40" s="15">
        <v>76</v>
      </c>
      <c r="AI40" s="15">
        <v>40</v>
      </c>
      <c r="AJ40" s="15">
        <v>40</v>
      </c>
      <c r="AK40" s="15">
        <v>40</v>
      </c>
      <c r="AL40" s="15">
        <v>40</v>
      </c>
      <c r="AM40" s="15">
        <v>40</v>
      </c>
      <c r="AN40" s="15">
        <v>2</v>
      </c>
      <c r="AO40" s="15">
        <v>2</v>
      </c>
      <c r="AP40" s="15">
        <v>6</v>
      </c>
      <c r="AQ40" s="15">
        <v>1</v>
      </c>
      <c r="AR40" t="s">
        <v>1321</v>
      </c>
    </row>
    <row r="41" spans="1:44" x14ac:dyDescent="0.25">
      <c r="A41" s="19">
        <v>40</v>
      </c>
      <c r="B41" s="19" t="s">
        <v>72</v>
      </c>
      <c r="C41" s="20" t="s">
        <v>2049</v>
      </c>
      <c r="D41" s="22">
        <f>VLOOKUP(AR:AR,球员!A:F,6,FALSE)</f>
        <v>3</v>
      </c>
      <c r="E41" s="16" t="s">
        <v>59</v>
      </c>
      <c r="F41" s="16" t="s">
        <v>51</v>
      </c>
      <c r="G41" s="16" t="s">
        <v>68</v>
      </c>
      <c r="H41" s="15">
        <v>183</v>
      </c>
      <c r="I41" s="15">
        <v>76</v>
      </c>
      <c r="J41" s="15">
        <v>29</v>
      </c>
      <c r="K41" s="16" t="s">
        <v>47</v>
      </c>
      <c r="L41" s="21">
        <v>88</v>
      </c>
      <c r="M41" s="21">
        <v>24</v>
      </c>
      <c r="N41" s="21">
        <v>93</v>
      </c>
      <c r="O41" s="15">
        <v>79</v>
      </c>
      <c r="P41" s="15">
        <v>98</v>
      </c>
      <c r="Q41" s="15">
        <v>82</v>
      </c>
      <c r="R41" s="15">
        <v>86</v>
      </c>
      <c r="S41" s="15">
        <v>96</v>
      </c>
      <c r="T41" s="15">
        <v>95</v>
      </c>
      <c r="U41" s="15">
        <v>84</v>
      </c>
      <c r="V41" s="15">
        <v>68</v>
      </c>
      <c r="W41" s="15">
        <v>87</v>
      </c>
      <c r="X41" s="15">
        <v>88</v>
      </c>
      <c r="Y41" s="15">
        <v>76</v>
      </c>
      <c r="Z41" s="15">
        <v>79</v>
      </c>
      <c r="AA41" s="15">
        <v>91</v>
      </c>
      <c r="AB41" s="15">
        <v>68</v>
      </c>
      <c r="AC41" s="15">
        <v>84</v>
      </c>
      <c r="AD41" s="15">
        <v>82</v>
      </c>
      <c r="AE41" s="15">
        <v>86</v>
      </c>
      <c r="AF41" s="15">
        <v>78</v>
      </c>
      <c r="AG41" s="15">
        <v>76</v>
      </c>
      <c r="AH41" s="15">
        <v>78</v>
      </c>
      <c r="AI41" s="15">
        <v>40</v>
      </c>
      <c r="AJ41" s="15">
        <v>40</v>
      </c>
      <c r="AK41" s="15">
        <v>40</v>
      </c>
      <c r="AL41" s="15">
        <v>40</v>
      </c>
      <c r="AM41" s="15">
        <v>40</v>
      </c>
      <c r="AN41" s="15">
        <v>3</v>
      </c>
      <c r="AO41" s="15">
        <v>3</v>
      </c>
      <c r="AP41" s="15">
        <v>5</v>
      </c>
      <c r="AQ41" s="15">
        <v>1</v>
      </c>
      <c r="AR41" t="s">
        <v>2052</v>
      </c>
    </row>
    <row r="42" spans="1:44" x14ac:dyDescent="0.25">
      <c r="A42" s="15">
        <v>41</v>
      </c>
      <c r="B42" s="15" t="s">
        <v>106</v>
      </c>
      <c r="C42" s="16" t="s">
        <v>70</v>
      </c>
      <c r="D42" s="22" t="e">
        <f>VLOOKUP(AR:AR,球员!A:F,6,FALSE)</f>
        <v>#N/A</v>
      </c>
      <c r="E42" s="16" t="s">
        <v>107</v>
      </c>
      <c r="F42" s="16" t="s">
        <v>64</v>
      </c>
      <c r="G42" s="16" t="s">
        <v>108</v>
      </c>
      <c r="H42" s="15">
        <v>187</v>
      </c>
      <c r="I42" s="15">
        <v>80</v>
      </c>
      <c r="J42" s="15">
        <v>30</v>
      </c>
      <c r="K42" s="16" t="s">
        <v>47</v>
      </c>
      <c r="L42" s="21">
        <v>88</v>
      </c>
      <c r="M42" s="21">
        <v>24</v>
      </c>
      <c r="N42" s="21">
        <v>93</v>
      </c>
      <c r="O42" s="15">
        <v>94</v>
      </c>
      <c r="P42" s="15">
        <v>85</v>
      </c>
      <c r="Q42" s="15">
        <v>87</v>
      </c>
      <c r="R42" s="15">
        <v>86</v>
      </c>
      <c r="S42" s="15">
        <v>80</v>
      </c>
      <c r="T42" s="15">
        <v>80</v>
      </c>
      <c r="U42" s="15">
        <v>92</v>
      </c>
      <c r="V42" s="15">
        <v>83</v>
      </c>
      <c r="W42" s="15">
        <v>74</v>
      </c>
      <c r="X42" s="15">
        <v>86</v>
      </c>
      <c r="Y42" s="15">
        <v>99</v>
      </c>
      <c r="Z42" s="15">
        <v>97</v>
      </c>
      <c r="AA42" s="15">
        <v>87</v>
      </c>
      <c r="AB42" s="15">
        <v>84</v>
      </c>
      <c r="AC42" s="15">
        <v>79</v>
      </c>
      <c r="AD42" s="15">
        <v>76</v>
      </c>
      <c r="AE42" s="15">
        <v>83</v>
      </c>
      <c r="AF42" s="15">
        <v>54</v>
      </c>
      <c r="AG42" s="15">
        <v>55</v>
      </c>
      <c r="AH42" s="15">
        <v>59</v>
      </c>
      <c r="AI42" s="15">
        <v>40</v>
      </c>
      <c r="AJ42" s="15">
        <v>40</v>
      </c>
      <c r="AK42" s="15">
        <v>40</v>
      </c>
      <c r="AL42" s="15">
        <v>40</v>
      </c>
      <c r="AM42" s="15">
        <v>40</v>
      </c>
      <c r="AN42" s="15">
        <v>2</v>
      </c>
      <c r="AO42" s="15">
        <v>3</v>
      </c>
      <c r="AP42" s="15">
        <v>6</v>
      </c>
      <c r="AQ42" s="15">
        <v>3</v>
      </c>
      <c r="AR42" t="s">
        <v>1324</v>
      </c>
    </row>
    <row r="43" spans="1:44" x14ac:dyDescent="0.25">
      <c r="A43" s="19">
        <v>42</v>
      </c>
      <c r="B43" s="19" t="s">
        <v>129</v>
      </c>
      <c r="C43" s="20" t="s">
        <v>2049</v>
      </c>
      <c r="D43" s="22">
        <f>VLOOKUP(AR:AR,球员!A:F,6,FALSE)</f>
        <v>3</v>
      </c>
      <c r="E43" s="16" t="s">
        <v>1888</v>
      </c>
      <c r="F43" s="16" t="s">
        <v>273</v>
      </c>
      <c r="G43" s="16" t="s">
        <v>65</v>
      </c>
      <c r="H43" s="15">
        <v>174</v>
      </c>
      <c r="I43" s="15">
        <v>70</v>
      </c>
      <c r="J43" s="15">
        <v>28</v>
      </c>
      <c r="K43" s="16" t="s">
        <v>47</v>
      </c>
      <c r="L43" s="21">
        <v>88</v>
      </c>
      <c r="M43" s="21">
        <v>24</v>
      </c>
      <c r="N43" s="21">
        <v>93</v>
      </c>
      <c r="O43" s="15">
        <v>82</v>
      </c>
      <c r="P43" s="15">
        <v>94</v>
      </c>
      <c r="Q43" s="15">
        <v>97</v>
      </c>
      <c r="R43" s="15">
        <v>94</v>
      </c>
      <c r="S43" s="15">
        <v>96</v>
      </c>
      <c r="T43" s="15">
        <v>91</v>
      </c>
      <c r="U43" s="15">
        <v>79</v>
      </c>
      <c r="V43" s="15">
        <v>64</v>
      </c>
      <c r="W43" s="15">
        <v>83</v>
      </c>
      <c r="X43" s="15">
        <v>92</v>
      </c>
      <c r="Y43" s="15">
        <v>76</v>
      </c>
      <c r="Z43" s="15">
        <v>83</v>
      </c>
      <c r="AA43" s="15">
        <v>81</v>
      </c>
      <c r="AB43" s="15">
        <v>79</v>
      </c>
      <c r="AC43" s="15">
        <v>67</v>
      </c>
      <c r="AD43" s="15">
        <v>93</v>
      </c>
      <c r="AE43" s="15">
        <v>83</v>
      </c>
      <c r="AF43" s="15">
        <v>62</v>
      </c>
      <c r="AG43" s="15">
        <v>71</v>
      </c>
      <c r="AH43" s="15">
        <v>69</v>
      </c>
      <c r="AI43" s="15">
        <v>40</v>
      </c>
      <c r="AJ43" s="15">
        <v>40</v>
      </c>
      <c r="AK43" s="15">
        <v>40</v>
      </c>
      <c r="AL43" s="15">
        <v>40</v>
      </c>
      <c r="AM43" s="15">
        <v>40</v>
      </c>
      <c r="AN43" s="15">
        <v>2</v>
      </c>
      <c r="AO43" s="15">
        <v>3</v>
      </c>
      <c r="AP43" s="15">
        <v>7</v>
      </c>
      <c r="AQ43" s="15">
        <v>1</v>
      </c>
      <c r="AR43" t="s">
        <v>2053</v>
      </c>
    </row>
    <row r="44" spans="1:44" x14ac:dyDescent="0.25">
      <c r="A44" s="19">
        <v>43</v>
      </c>
      <c r="B44" s="19" t="s">
        <v>179</v>
      </c>
      <c r="C44" s="20" t="s">
        <v>2049</v>
      </c>
      <c r="D44" s="22">
        <f>VLOOKUP(AR:AR,球员!A:F,6,FALSE)</f>
        <v>3</v>
      </c>
      <c r="E44" s="16" t="s">
        <v>63</v>
      </c>
      <c r="F44" s="16" t="s">
        <v>64</v>
      </c>
      <c r="G44" s="16" t="s">
        <v>80</v>
      </c>
      <c r="H44" s="15">
        <v>191</v>
      </c>
      <c r="I44" s="15">
        <v>84</v>
      </c>
      <c r="J44" s="15">
        <v>26</v>
      </c>
      <c r="K44" s="16" t="s">
        <v>47</v>
      </c>
      <c r="L44" s="21">
        <v>88</v>
      </c>
      <c r="M44" s="21">
        <v>27</v>
      </c>
      <c r="N44" s="21">
        <v>93</v>
      </c>
      <c r="O44" s="15">
        <v>86</v>
      </c>
      <c r="P44" s="15">
        <v>93</v>
      </c>
      <c r="Q44" s="15">
        <v>89</v>
      </c>
      <c r="R44" s="15">
        <v>85</v>
      </c>
      <c r="S44" s="15">
        <v>89</v>
      </c>
      <c r="T44" s="15">
        <v>93</v>
      </c>
      <c r="U44" s="15">
        <v>80</v>
      </c>
      <c r="V44" s="15">
        <v>79</v>
      </c>
      <c r="W44" s="15">
        <v>85</v>
      </c>
      <c r="X44" s="15">
        <v>87</v>
      </c>
      <c r="Y44" s="15">
        <v>84</v>
      </c>
      <c r="Z44" s="15">
        <v>76</v>
      </c>
      <c r="AA44" s="15">
        <v>93</v>
      </c>
      <c r="AB44" s="15">
        <v>86</v>
      </c>
      <c r="AC44" s="15">
        <v>93</v>
      </c>
      <c r="AD44" s="15">
        <v>75</v>
      </c>
      <c r="AE44" s="15">
        <v>90</v>
      </c>
      <c r="AF44" s="15">
        <v>71</v>
      </c>
      <c r="AG44" s="15">
        <v>73</v>
      </c>
      <c r="AH44" s="15">
        <v>85</v>
      </c>
      <c r="AI44" s="15">
        <v>40</v>
      </c>
      <c r="AJ44" s="15">
        <v>40</v>
      </c>
      <c r="AK44" s="15">
        <v>40</v>
      </c>
      <c r="AL44" s="15">
        <v>40</v>
      </c>
      <c r="AM44" s="15">
        <v>40</v>
      </c>
      <c r="AN44" s="15">
        <v>2</v>
      </c>
      <c r="AO44" s="15">
        <v>3</v>
      </c>
      <c r="AP44" s="15">
        <v>6</v>
      </c>
      <c r="AQ44" s="15">
        <v>2</v>
      </c>
      <c r="AR44" t="s">
        <v>2054</v>
      </c>
    </row>
    <row r="45" spans="1:44" x14ac:dyDescent="0.25">
      <c r="A45" s="19">
        <v>44</v>
      </c>
      <c r="B45" s="19" t="s">
        <v>143</v>
      </c>
      <c r="C45" s="20" t="s">
        <v>89</v>
      </c>
      <c r="D45" s="22">
        <f>VLOOKUP(AR:AR,球员!A:F,6,FALSE)</f>
        <v>3</v>
      </c>
      <c r="E45" s="16" t="s">
        <v>138</v>
      </c>
      <c r="F45" s="16" t="s">
        <v>45</v>
      </c>
      <c r="G45" s="16" t="s">
        <v>144</v>
      </c>
      <c r="H45" s="15">
        <v>195</v>
      </c>
      <c r="I45" s="15">
        <v>89</v>
      </c>
      <c r="J45" s="15">
        <v>28</v>
      </c>
      <c r="K45" s="16" t="s">
        <v>47</v>
      </c>
      <c r="L45" s="21">
        <v>88</v>
      </c>
      <c r="M45" s="21">
        <v>24</v>
      </c>
      <c r="N45" s="21">
        <v>93</v>
      </c>
      <c r="O45" s="15">
        <v>66</v>
      </c>
      <c r="P45" s="15">
        <v>78</v>
      </c>
      <c r="Q45" s="15">
        <v>77</v>
      </c>
      <c r="R45" s="15">
        <v>68</v>
      </c>
      <c r="S45" s="15">
        <v>79</v>
      </c>
      <c r="T45" s="15">
        <v>73</v>
      </c>
      <c r="U45" s="15">
        <v>67</v>
      </c>
      <c r="V45" s="15">
        <v>91</v>
      </c>
      <c r="W45" s="15">
        <v>64</v>
      </c>
      <c r="X45" s="15">
        <v>57</v>
      </c>
      <c r="Y45" s="15">
        <v>92</v>
      </c>
      <c r="Z45" s="15">
        <v>81</v>
      </c>
      <c r="AA45" s="15">
        <v>72</v>
      </c>
      <c r="AB45" s="15">
        <v>91</v>
      </c>
      <c r="AC45" s="15">
        <v>99</v>
      </c>
      <c r="AD45" s="15">
        <v>75</v>
      </c>
      <c r="AE45" s="15">
        <v>83</v>
      </c>
      <c r="AF45" s="15">
        <v>96</v>
      </c>
      <c r="AG45" s="15">
        <v>95</v>
      </c>
      <c r="AH45" s="15">
        <v>94</v>
      </c>
      <c r="AI45" s="15">
        <v>40</v>
      </c>
      <c r="AJ45" s="15">
        <v>40</v>
      </c>
      <c r="AK45" s="15">
        <v>40</v>
      </c>
      <c r="AL45" s="15">
        <v>40</v>
      </c>
      <c r="AM45" s="15">
        <v>40</v>
      </c>
      <c r="AN45" s="15">
        <v>2</v>
      </c>
      <c r="AO45" s="15">
        <v>2</v>
      </c>
      <c r="AP45" s="15">
        <v>6</v>
      </c>
      <c r="AQ45" s="15">
        <v>3</v>
      </c>
      <c r="AR45" t="s">
        <v>1326</v>
      </c>
    </row>
    <row r="46" spans="1:44" x14ac:dyDescent="0.25">
      <c r="A46" s="19">
        <v>45</v>
      </c>
      <c r="B46" s="19" t="s">
        <v>116</v>
      </c>
      <c r="C46" s="20" t="s">
        <v>89</v>
      </c>
      <c r="D46" s="22">
        <f>VLOOKUP(AR:AR,球员!A:F,6,FALSE)</f>
        <v>3</v>
      </c>
      <c r="E46" s="16" t="s">
        <v>140</v>
      </c>
      <c r="F46" s="16" t="s">
        <v>45</v>
      </c>
      <c r="G46" s="16" t="s">
        <v>71</v>
      </c>
      <c r="H46" s="15">
        <v>187</v>
      </c>
      <c r="I46" s="15">
        <v>78</v>
      </c>
      <c r="J46" s="15">
        <v>33</v>
      </c>
      <c r="K46" s="16" t="s">
        <v>47</v>
      </c>
      <c r="L46" s="21">
        <v>87</v>
      </c>
      <c r="M46" s="21">
        <v>23</v>
      </c>
      <c r="N46" s="21">
        <v>93</v>
      </c>
      <c r="O46" s="15">
        <v>68</v>
      </c>
      <c r="P46" s="15">
        <v>74</v>
      </c>
      <c r="Q46" s="15">
        <v>71</v>
      </c>
      <c r="R46" s="15">
        <v>82</v>
      </c>
      <c r="S46" s="15">
        <v>80</v>
      </c>
      <c r="T46" s="15">
        <v>79</v>
      </c>
      <c r="U46" s="15">
        <v>68</v>
      </c>
      <c r="V46" s="15">
        <v>96</v>
      </c>
      <c r="W46" s="15">
        <v>69</v>
      </c>
      <c r="X46" s="15">
        <v>65</v>
      </c>
      <c r="Y46" s="15">
        <v>76</v>
      </c>
      <c r="Z46" s="15">
        <v>70</v>
      </c>
      <c r="AA46" s="15">
        <v>81</v>
      </c>
      <c r="AB46" s="15">
        <v>89</v>
      </c>
      <c r="AC46" s="15">
        <v>92</v>
      </c>
      <c r="AD46" s="15">
        <v>70</v>
      </c>
      <c r="AE46" s="15">
        <v>89</v>
      </c>
      <c r="AF46" s="15">
        <v>97</v>
      </c>
      <c r="AG46" s="15">
        <v>94</v>
      </c>
      <c r="AH46" s="15">
        <v>99</v>
      </c>
      <c r="AI46" s="15">
        <v>40</v>
      </c>
      <c r="AJ46" s="15">
        <v>40</v>
      </c>
      <c r="AK46" s="15">
        <v>40</v>
      </c>
      <c r="AL46" s="15">
        <v>40</v>
      </c>
      <c r="AM46" s="15">
        <v>40</v>
      </c>
      <c r="AN46" s="15">
        <v>1</v>
      </c>
      <c r="AO46" s="15">
        <v>1</v>
      </c>
      <c r="AP46" s="15">
        <v>7</v>
      </c>
      <c r="AQ46" s="15">
        <v>2</v>
      </c>
      <c r="AR46" t="s">
        <v>1331</v>
      </c>
    </row>
    <row r="47" spans="1:44" x14ac:dyDescent="0.25">
      <c r="A47" s="19">
        <v>46</v>
      </c>
      <c r="B47" s="19" t="s">
        <v>104</v>
      </c>
      <c r="C47" s="20" t="s">
        <v>85</v>
      </c>
      <c r="D47" s="22">
        <f>VLOOKUP(AR:AR,球员!A:F,6,FALSE)</f>
        <v>2</v>
      </c>
      <c r="E47" s="16" t="s">
        <v>59</v>
      </c>
      <c r="F47" s="16" t="s">
        <v>51</v>
      </c>
      <c r="G47" s="16" t="s">
        <v>105</v>
      </c>
      <c r="H47" s="15">
        <v>185</v>
      </c>
      <c r="I47" s="15">
        <v>82</v>
      </c>
      <c r="J47" s="15">
        <v>30</v>
      </c>
      <c r="K47" s="16" t="s">
        <v>53</v>
      </c>
      <c r="L47" s="21">
        <v>87</v>
      </c>
      <c r="M47" s="21">
        <v>25</v>
      </c>
      <c r="N47" s="21">
        <v>93</v>
      </c>
      <c r="O47" s="15">
        <v>85</v>
      </c>
      <c r="P47" s="15">
        <v>90</v>
      </c>
      <c r="Q47" s="15">
        <v>92</v>
      </c>
      <c r="R47" s="15">
        <v>87</v>
      </c>
      <c r="S47" s="15">
        <v>87</v>
      </c>
      <c r="T47" s="15">
        <v>81</v>
      </c>
      <c r="U47" s="15">
        <v>87</v>
      </c>
      <c r="V47" s="15">
        <v>81</v>
      </c>
      <c r="W47" s="15">
        <v>83</v>
      </c>
      <c r="X47" s="15">
        <v>84</v>
      </c>
      <c r="Y47" s="15">
        <v>94</v>
      </c>
      <c r="Z47" s="15">
        <v>91</v>
      </c>
      <c r="AA47" s="15">
        <v>95</v>
      </c>
      <c r="AB47" s="15">
        <v>88</v>
      </c>
      <c r="AC47" s="15">
        <v>86</v>
      </c>
      <c r="AD47" s="15">
        <v>87</v>
      </c>
      <c r="AE47" s="15">
        <v>79</v>
      </c>
      <c r="AF47" s="15">
        <v>55</v>
      </c>
      <c r="AG47" s="15">
        <v>57</v>
      </c>
      <c r="AH47" s="15">
        <v>62</v>
      </c>
      <c r="AI47" s="15">
        <v>40</v>
      </c>
      <c r="AJ47" s="15">
        <v>40</v>
      </c>
      <c r="AK47" s="15">
        <v>40</v>
      </c>
      <c r="AL47" s="15">
        <v>40</v>
      </c>
      <c r="AM47" s="15">
        <v>40</v>
      </c>
      <c r="AN47" s="15">
        <v>1</v>
      </c>
      <c r="AO47" s="15">
        <v>1</v>
      </c>
      <c r="AP47" s="15">
        <v>5</v>
      </c>
      <c r="AQ47" s="15">
        <v>1</v>
      </c>
      <c r="AR47" t="s">
        <v>1332</v>
      </c>
    </row>
    <row r="48" spans="1:44" x14ac:dyDescent="0.25">
      <c r="A48" s="19">
        <v>47</v>
      </c>
      <c r="B48" s="19" t="s">
        <v>157</v>
      </c>
      <c r="C48" s="20" t="s">
        <v>122</v>
      </c>
      <c r="D48" s="22">
        <f>VLOOKUP(AR:AR,球员!A:F,6,FALSE)</f>
        <v>3</v>
      </c>
      <c r="E48" s="16" t="s">
        <v>44</v>
      </c>
      <c r="F48" s="16" t="s">
        <v>45</v>
      </c>
      <c r="G48" s="16" t="s">
        <v>158</v>
      </c>
      <c r="H48" s="15">
        <v>178</v>
      </c>
      <c r="I48" s="15">
        <v>72</v>
      </c>
      <c r="J48" s="15">
        <v>29</v>
      </c>
      <c r="K48" s="16" t="s">
        <v>47</v>
      </c>
      <c r="L48" s="21">
        <v>87</v>
      </c>
      <c r="M48" s="21">
        <v>24</v>
      </c>
      <c r="N48" s="21">
        <v>93</v>
      </c>
      <c r="O48" s="15">
        <v>72</v>
      </c>
      <c r="P48" s="15">
        <v>92</v>
      </c>
      <c r="Q48" s="15">
        <v>89</v>
      </c>
      <c r="R48" s="15">
        <v>83</v>
      </c>
      <c r="S48" s="15">
        <v>94</v>
      </c>
      <c r="T48" s="15">
        <v>90</v>
      </c>
      <c r="U48" s="15">
        <v>69</v>
      </c>
      <c r="V48" s="15">
        <v>68</v>
      </c>
      <c r="W48" s="15">
        <v>95</v>
      </c>
      <c r="X48" s="15">
        <v>89</v>
      </c>
      <c r="Y48" s="15">
        <v>77</v>
      </c>
      <c r="Z48" s="15">
        <v>77</v>
      </c>
      <c r="AA48" s="15">
        <v>83</v>
      </c>
      <c r="AB48" s="15">
        <v>72</v>
      </c>
      <c r="AC48" s="15">
        <v>72</v>
      </c>
      <c r="AD48" s="15">
        <v>87</v>
      </c>
      <c r="AE48" s="15">
        <v>85</v>
      </c>
      <c r="AF48" s="15">
        <v>82</v>
      </c>
      <c r="AG48" s="15">
        <v>80</v>
      </c>
      <c r="AH48" s="15">
        <v>78</v>
      </c>
      <c r="AI48" s="15">
        <v>40</v>
      </c>
      <c r="AJ48" s="15">
        <v>40</v>
      </c>
      <c r="AK48" s="15">
        <v>40</v>
      </c>
      <c r="AL48" s="15">
        <v>40</v>
      </c>
      <c r="AM48" s="15">
        <v>40</v>
      </c>
      <c r="AN48" s="15">
        <v>3</v>
      </c>
      <c r="AO48" s="15">
        <v>3</v>
      </c>
      <c r="AP48" s="15">
        <v>5</v>
      </c>
      <c r="AQ48" s="15">
        <v>2</v>
      </c>
      <c r="AR48" t="s">
        <v>1333</v>
      </c>
    </row>
    <row r="49" spans="1:44" x14ac:dyDescent="0.25">
      <c r="A49" s="19">
        <v>48</v>
      </c>
      <c r="B49" s="19" t="s">
        <v>177</v>
      </c>
      <c r="C49" s="20" t="s">
        <v>89</v>
      </c>
      <c r="D49" s="22">
        <f>VLOOKUP(AR:AR,球员!A:F,6,FALSE)</f>
        <v>3</v>
      </c>
      <c r="E49" s="16" t="s">
        <v>59</v>
      </c>
      <c r="F49" s="16" t="s">
        <v>51</v>
      </c>
      <c r="G49" s="16" t="s">
        <v>80</v>
      </c>
      <c r="H49" s="15">
        <v>191</v>
      </c>
      <c r="I49" s="15">
        <v>81</v>
      </c>
      <c r="J49" s="15">
        <v>26</v>
      </c>
      <c r="K49" s="16" t="s">
        <v>47</v>
      </c>
      <c r="L49" s="21">
        <v>87</v>
      </c>
      <c r="M49" s="21">
        <v>27</v>
      </c>
      <c r="N49" s="21">
        <v>93</v>
      </c>
      <c r="O49" s="15">
        <v>62</v>
      </c>
      <c r="P49" s="15">
        <v>85</v>
      </c>
      <c r="Q49" s="15">
        <v>73</v>
      </c>
      <c r="R49" s="15">
        <v>75</v>
      </c>
      <c r="S49" s="15">
        <v>82</v>
      </c>
      <c r="T49" s="15">
        <v>87</v>
      </c>
      <c r="U49" s="15">
        <v>62</v>
      </c>
      <c r="V49" s="15">
        <v>90</v>
      </c>
      <c r="W49" s="15">
        <v>64</v>
      </c>
      <c r="X49" s="15">
        <v>66</v>
      </c>
      <c r="Y49" s="15">
        <v>90</v>
      </c>
      <c r="Z49" s="15">
        <v>84</v>
      </c>
      <c r="AA49" s="15">
        <v>79</v>
      </c>
      <c r="AB49" s="15">
        <v>92</v>
      </c>
      <c r="AC49" s="15">
        <v>95</v>
      </c>
      <c r="AD49" s="15">
        <v>79</v>
      </c>
      <c r="AE49" s="15">
        <v>88</v>
      </c>
      <c r="AF49" s="15">
        <v>93</v>
      </c>
      <c r="AG49" s="15">
        <v>91</v>
      </c>
      <c r="AH49" s="15">
        <v>89</v>
      </c>
      <c r="AI49" s="15">
        <v>40</v>
      </c>
      <c r="AJ49" s="15">
        <v>40</v>
      </c>
      <c r="AK49" s="15">
        <v>40</v>
      </c>
      <c r="AL49" s="15">
        <v>40</v>
      </c>
      <c r="AM49" s="15">
        <v>40</v>
      </c>
      <c r="AN49" s="15">
        <v>1</v>
      </c>
      <c r="AO49" s="15">
        <v>2</v>
      </c>
      <c r="AP49" s="15">
        <v>5</v>
      </c>
      <c r="AQ49" s="15">
        <v>1</v>
      </c>
      <c r="AR49" t="s">
        <v>1337</v>
      </c>
    </row>
    <row r="50" spans="1:44" x14ac:dyDescent="0.25">
      <c r="A50" s="19">
        <v>49</v>
      </c>
      <c r="B50" s="19" t="s">
        <v>110</v>
      </c>
      <c r="C50" s="20" t="s">
        <v>82</v>
      </c>
      <c r="D50" s="22">
        <f>VLOOKUP(AR:AR,球员!A:F,6,FALSE)</f>
        <v>2</v>
      </c>
      <c r="E50" s="16" t="s">
        <v>67</v>
      </c>
      <c r="F50" s="16" t="s">
        <v>67</v>
      </c>
      <c r="G50" s="16" t="s">
        <v>68</v>
      </c>
      <c r="H50" s="15">
        <v>180</v>
      </c>
      <c r="I50" s="15">
        <v>71</v>
      </c>
      <c r="J50" s="15">
        <v>30</v>
      </c>
      <c r="K50" s="16" t="s">
        <v>47</v>
      </c>
      <c r="L50" s="21">
        <v>87</v>
      </c>
      <c r="M50" s="21">
        <v>25</v>
      </c>
      <c r="N50" s="21">
        <v>93</v>
      </c>
      <c r="O50" s="15">
        <v>87</v>
      </c>
      <c r="P50" s="15">
        <v>92</v>
      </c>
      <c r="Q50" s="15">
        <v>93</v>
      </c>
      <c r="R50" s="15">
        <v>89</v>
      </c>
      <c r="S50" s="15">
        <v>89</v>
      </c>
      <c r="T50" s="15">
        <v>86</v>
      </c>
      <c r="U50" s="15">
        <v>88</v>
      </c>
      <c r="V50" s="15">
        <v>66</v>
      </c>
      <c r="W50" s="15">
        <v>90</v>
      </c>
      <c r="X50" s="15">
        <v>89</v>
      </c>
      <c r="Y50" s="15">
        <v>91</v>
      </c>
      <c r="Z50" s="15">
        <v>87</v>
      </c>
      <c r="AA50" s="15">
        <v>92</v>
      </c>
      <c r="AB50" s="15">
        <v>81</v>
      </c>
      <c r="AC50" s="15">
        <v>73</v>
      </c>
      <c r="AD50" s="15">
        <v>85</v>
      </c>
      <c r="AE50" s="15">
        <v>84</v>
      </c>
      <c r="AF50" s="15">
        <v>57</v>
      </c>
      <c r="AG50" s="15">
        <v>57</v>
      </c>
      <c r="AH50" s="15">
        <v>62</v>
      </c>
      <c r="AI50" s="15">
        <v>40</v>
      </c>
      <c r="AJ50" s="15">
        <v>40</v>
      </c>
      <c r="AK50" s="15">
        <v>40</v>
      </c>
      <c r="AL50" s="15">
        <v>40</v>
      </c>
      <c r="AM50" s="15">
        <v>40</v>
      </c>
      <c r="AN50" s="15">
        <v>3</v>
      </c>
      <c r="AO50" s="15">
        <v>4</v>
      </c>
      <c r="AP50" s="15">
        <v>7</v>
      </c>
      <c r="AQ50" s="15">
        <v>1</v>
      </c>
      <c r="AR50" t="s">
        <v>1339</v>
      </c>
    </row>
    <row r="51" spans="1:44" x14ac:dyDescent="0.25">
      <c r="A51" s="19">
        <v>50</v>
      </c>
      <c r="B51" s="19" t="s">
        <v>187</v>
      </c>
      <c r="C51" s="20" t="s">
        <v>2049</v>
      </c>
      <c r="D51" s="22">
        <f>VLOOKUP(AR:AR,球员!A:F,6,FALSE)</f>
        <v>3</v>
      </c>
      <c r="E51" s="16" t="s">
        <v>79</v>
      </c>
      <c r="F51" s="16" t="s">
        <v>51</v>
      </c>
      <c r="G51" s="16" t="s">
        <v>65</v>
      </c>
      <c r="H51" s="15">
        <v>184</v>
      </c>
      <c r="I51" s="15">
        <v>77</v>
      </c>
      <c r="J51" s="15">
        <v>25</v>
      </c>
      <c r="K51" s="16" t="s">
        <v>53</v>
      </c>
      <c r="L51" s="21">
        <v>87</v>
      </c>
      <c r="M51" s="21">
        <v>30</v>
      </c>
      <c r="N51" s="21">
        <v>93</v>
      </c>
      <c r="O51" s="15">
        <v>85</v>
      </c>
      <c r="P51" s="15">
        <v>92</v>
      </c>
      <c r="Q51" s="15">
        <v>90</v>
      </c>
      <c r="R51" s="15">
        <v>89</v>
      </c>
      <c r="S51" s="15">
        <v>93</v>
      </c>
      <c r="T51" s="15">
        <v>84</v>
      </c>
      <c r="U51" s="15">
        <v>82</v>
      </c>
      <c r="V51" s="15">
        <v>86</v>
      </c>
      <c r="W51" s="15">
        <v>76</v>
      </c>
      <c r="X51" s="15">
        <v>76</v>
      </c>
      <c r="Y51" s="15">
        <v>84</v>
      </c>
      <c r="Z51" s="15">
        <v>86</v>
      </c>
      <c r="AA51" s="15">
        <v>80</v>
      </c>
      <c r="AB51" s="15">
        <v>84</v>
      </c>
      <c r="AC51" s="15">
        <v>83</v>
      </c>
      <c r="AD51" s="15">
        <v>80</v>
      </c>
      <c r="AE51" s="15">
        <v>90</v>
      </c>
      <c r="AF51" s="15">
        <v>82</v>
      </c>
      <c r="AG51" s="15">
        <v>86</v>
      </c>
      <c r="AH51" s="15">
        <v>87</v>
      </c>
      <c r="AI51" s="15">
        <v>40</v>
      </c>
      <c r="AJ51" s="15">
        <v>40</v>
      </c>
      <c r="AK51" s="15">
        <v>40</v>
      </c>
      <c r="AL51" s="15">
        <v>40</v>
      </c>
      <c r="AM51" s="15">
        <v>40</v>
      </c>
      <c r="AN51" s="15">
        <v>1</v>
      </c>
      <c r="AO51" s="15">
        <v>2</v>
      </c>
      <c r="AP51" s="15">
        <v>7</v>
      </c>
      <c r="AQ51" s="15">
        <v>2</v>
      </c>
      <c r="AR51" t="s">
        <v>2058</v>
      </c>
    </row>
    <row r="52" spans="1:44" x14ac:dyDescent="0.25">
      <c r="A52" s="19">
        <v>51</v>
      </c>
      <c r="B52" s="19" t="s">
        <v>189</v>
      </c>
      <c r="C52" s="20" t="s">
        <v>70</v>
      </c>
      <c r="D52" s="22">
        <f>VLOOKUP(AR:AR,球员!A:F,6,FALSE)</f>
        <v>2</v>
      </c>
      <c r="E52" s="16" t="s">
        <v>86</v>
      </c>
      <c r="F52" s="16" t="s">
        <v>64</v>
      </c>
      <c r="G52" s="16" t="s">
        <v>57</v>
      </c>
      <c r="H52" s="15">
        <v>181</v>
      </c>
      <c r="I52" s="15">
        <v>76</v>
      </c>
      <c r="J52" s="15">
        <v>28</v>
      </c>
      <c r="K52" s="16" t="s">
        <v>47</v>
      </c>
      <c r="L52" s="21">
        <v>87</v>
      </c>
      <c r="M52" s="21">
        <v>25</v>
      </c>
      <c r="N52" s="21">
        <v>93</v>
      </c>
      <c r="O52" s="15">
        <v>90</v>
      </c>
      <c r="P52" s="15">
        <v>91</v>
      </c>
      <c r="Q52" s="15">
        <v>89</v>
      </c>
      <c r="R52" s="15">
        <v>93</v>
      </c>
      <c r="S52" s="15">
        <v>88</v>
      </c>
      <c r="T52" s="15">
        <v>77</v>
      </c>
      <c r="U52" s="15">
        <v>90</v>
      </c>
      <c r="V52" s="15">
        <v>78</v>
      </c>
      <c r="W52" s="15">
        <v>78</v>
      </c>
      <c r="X52" s="15">
        <v>83</v>
      </c>
      <c r="Y52" s="15">
        <v>84</v>
      </c>
      <c r="Z52" s="15">
        <v>82</v>
      </c>
      <c r="AA52" s="15">
        <v>84</v>
      </c>
      <c r="AB52" s="15">
        <v>87</v>
      </c>
      <c r="AC52" s="15">
        <v>82</v>
      </c>
      <c r="AD52" s="15">
        <v>87</v>
      </c>
      <c r="AE52" s="15">
        <v>90</v>
      </c>
      <c r="AF52" s="15">
        <v>54</v>
      </c>
      <c r="AG52" s="15">
        <v>56</v>
      </c>
      <c r="AH52" s="15">
        <v>76</v>
      </c>
      <c r="AI52" s="15">
        <v>40</v>
      </c>
      <c r="AJ52" s="15">
        <v>40</v>
      </c>
      <c r="AK52" s="15">
        <v>40</v>
      </c>
      <c r="AL52" s="15">
        <v>40</v>
      </c>
      <c r="AM52" s="15">
        <v>40</v>
      </c>
      <c r="AN52" s="15">
        <v>2</v>
      </c>
      <c r="AO52" s="15">
        <v>3</v>
      </c>
      <c r="AP52" s="15">
        <v>6</v>
      </c>
      <c r="AQ52" s="15">
        <v>2</v>
      </c>
      <c r="AR52" t="s">
        <v>1341</v>
      </c>
    </row>
    <row r="53" spans="1:44" x14ac:dyDescent="0.25">
      <c r="A53" s="19">
        <v>52</v>
      </c>
      <c r="B53" s="19" t="s">
        <v>159</v>
      </c>
      <c r="C53" s="20" t="s">
        <v>70</v>
      </c>
      <c r="D53" s="22">
        <f>VLOOKUP(AR:AR,球员!A:F,6,FALSE)</f>
        <v>2</v>
      </c>
      <c r="E53" s="16" t="s">
        <v>160</v>
      </c>
      <c r="F53" s="16" t="s">
        <v>45</v>
      </c>
      <c r="G53" s="16" t="s">
        <v>158</v>
      </c>
      <c r="H53" s="15">
        <v>193</v>
      </c>
      <c r="I53" s="15">
        <v>80</v>
      </c>
      <c r="J53" s="15">
        <v>33</v>
      </c>
      <c r="K53" s="16" t="s">
        <v>47</v>
      </c>
      <c r="L53" s="21">
        <v>86</v>
      </c>
      <c r="M53" s="21">
        <v>24</v>
      </c>
      <c r="N53" s="21">
        <v>93</v>
      </c>
      <c r="O53" s="15">
        <v>94</v>
      </c>
      <c r="P53" s="15">
        <v>88</v>
      </c>
      <c r="Q53" s="15">
        <v>82</v>
      </c>
      <c r="R53" s="15">
        <v>87</v>
      </c>
      <c r="S53" s="15">
        <v>81</v>
      </c>
      <c r="T53" s="15">
        <v>77</v>
      </c>
      <c r="U53" s="15">
        <v>93</v>
      </c>
      <c r="V53" s="15">
        <v>91</v>
      </c>
      <c r="W53" s="15">
        <v>66</v>
      </c>
      <c r="X53" s="15">
        <v>75</v>
      </c>
      <c r="Y53" s="15">
        <v>78</v>
      </c>
      <c r="Z53" s="15">
        <v>73</v>
      </c>
      <c r="AA53" s="15">
        <v>90</v>
      </c>
      <c r="AB53" s="15">
        <v>75</v>
      </c>
      <c r="AC53" s="15">
        <v>91</v>
      </c>
      <c r="AD53" s="15">
        <v>86</v>
      </c>
      <c r="AE53" s="15">
        <v>82</v>
      </c>
      <c r="AF53" s="15">
        <v>54</v>
      </c>
      <c r="AG53" s="15">
        <v>59</v>
      </c>
      <c r="AH53" s="15">
        <v>69</v>
      </c>
      <c r="AI53" s="15">
        <v>40</v>
      </c>
      <c r="AJ53" s="15">
        <v>40</v>
      </c>
      <c r="AK53" s="15">
        <v>40</v>
      </c>
      <c r="AL53" s="15">
        <v>40</v>
      </c>
      <c r="AM53" s="15">
        <v>40</v>
      </c>
      <c r="AN53" s="15">
        <v>4</v>
      </c>
      <c r="AO53" s="15">
        <v>4</v>
      </c>
      <c r="AP53" s="15">
        <v>7</v>
      </c>
      <c r="AQ53" s="15">
        <v>2</v>
      </c>
      <c r="AR53" t="s">
        <v>1348</v>
      </c>
    </row>
    <row r="54" spans="1:44" x14ac:dyDescent="0.25">
      <c r="A54" s="19">
        <v>53</v>
      </c>
      <c r="B54" s="19" t="s">
        <v>172</v>
      </c>
      <c r="C54" s="20" t="s">
        <v>103</v>
      </c>
      <c r="D54" s="22">
        <f>VLOOKUP(AR:AR,球员!A:F,6,FALSE)</f>
        <v>3</v>
      </c>
      <c r="E54" s="16" t="s">
        <v>1888</v>
      </c>
      <c r="F54" s="16" t="s">
        <v>273</v>
      </c>
      <c r="G54" s="16" t="s">
        <v>173</v>
      </c>
      <c r="H54" s="15">
        <v>180</v>
      </c>
      <c r="I54" s="15">
        <v>76</v>
      </c>
      <c r="J54" s="15">
        <v>27</v>
      </c>
      <c r="K54" s="16" t="s">
        <v>53</v>
      </c>
      <c r="L54" s="21">
        <v>86</v>
      </c>
      <c r="M54" s="21">
        <v>27</v>
      </c>
      <c r="N54" s="21">
        <v>93</v>
      </c>
      <c r="O54" s="15">
        <v>76</v>
      </c>
      <c r="P54" s="15">
        <v>91</v>
      </c>
      <c r="Q54" s="15">
        <v>87</v>
      </c>
      <c r="R54" s="15">
        <v>86</v>
      </c>
      <c r="S54" s="15">
        <v>92</v>
      </c>
      <c r="T54" s="15">
        <v>90</v>
      </c>
      <c r="U54" s="15">
        <v>74</v>
      </c>
      <c r="V54" s="15">
        <v>72</v>
      </c>
      <c r="W54" s="15">
        <v>89</v>
      </c>
      <c r="X54" s="15">
        <v>87</v>
      </c>
      <c r="Y54" s="15">
        <v>91</v>
      </c>
      <c r="Z54" s="15">
        <v>88</v>
      </c>
      <c r="AA54" s="15">
        <v>85</v>
      </c>
      <c r="AB54" s="15">
        <v>85</v>
      </c>
      <c r="AC54" s="15">
        <v>67</v>
      </c>
      <c r="AD54" s="15">
        <v>78</v>
      </c>
      <c r="AE54" s="15">
        <v>92</v>
      </c>
      <c r="AF54" s="15">
        <v>80</v>
      </c>
      <c r="AG54" s="15">
        <v>86</v>
      </c>
      <c r="AH54" s="15">
        <v>72</v>
      </c>
      <c r="AI54" s="15">
        <v>40</v>
      </c>
      <c r="AJ54" s="15">
        <v>40</v>
      </c>
      <c r="AK54" s="15">
        <v>40</v>
      </c>
      <c r="AL54" s="15">
        <v>40</v>
      </c>
      <c r="AM54" s="15">
        <v>40</v>
      </c>
      <c r="AN54" s="15">
        <v>1</v>
      </c>
      <c r="AO54" s="15">
        <v>3</v>
      </c>
      <c r="AP54" s="15">
        <v>6</v>
      </c>
      <c r="AQ54" s="15">
        <v>2</v>
      </c>
      <c r="AR54" t="s">
        <v>1354</v>
      </c>
    </row>
    <row r="55" spans="1:44" x14ac:dyDescent="0.25">
      <c r="A55" s="15">
        <v>54</v>
      </c>
      <c r="B55" s="15" t="s">
        <v>136</v>
      </c>
      <c r="C55" s="16" t="s">
        <v>89</v>
      </c>
      <c r="D55" s="22" t="e">
        <f>VLOOKUP(AR:AR,球员!A:F,6,FALSE)</f>
        <v>#N/A</v>
      </c>
      <c r="E55" s="16" t="s">
        <v>50</v>
      </c>
      <c r="F55" s="16" t="s">
        <v>51</v>
      </c>
      <c r="G55" s="16" t="s">
        <v>80</v>
      </c>
      <c r="H55" s="15">
        <v>182</v>
      </c>
      <c r="I55" s="15">
        <v>75</v>
      </c>
      <c r="J55" s="15">
        <v>26</v>
      </c>
      <c r="K55" s="16" t="s">
        <v>53</v>
      </c>
      <c r="L55" s="21">
        <v>86</v>
      </c>
      <c r="M55" s="21">
        <v>28</v>
      </c>
      <c r="N55" s="21">
        <v>93</v>
      </c>
      <c r="O55" s="15">
        <v>67</v>
      </c>
      <c r="P55" s="15">
        <v>81</v>
      </c>
      <c r="Q55" s="15">
        <v>70</v>
      </c>
      <c r="R55" s="15">
        <v>75</v>
      </c>
      <c r="S55" s="15">
        <v>88</v>
      </c>
      <c r="T55" s="15">
        <v>82</v>
      </c>
      <c r="U55" s="15">
        <v>66</v>
      </c>
      <c r="V55" s="15">
        <v>90</v>
      </c>
      <c r="W55" s="15">
        <v>67</v>
      </c>
      <c r="X55" s="15">
        <v>73</v>
      </c>
      <c r="Y55" s="15">
        <v>82</v>
      </c>
      <c r="Z55" s="15">
        <v>77</v>
      </c>
      <c r="AA55" s="15">
        <v>81</v>
      </c>
      <c r="AB55" s="15">
        <v>97</v>
      </c>
      <c r="AC55" s="15">
        <v>93</v>
      </c>
      <c r="AD55" s="15">
        <v>72</v>
      </c>
      <c r="AE55" s="15">
        <v>89</v>
      </c>
      <c r="AF55" s="15">
        <v>93</v>
      </c>
      <c r="AG55" s="15">
        <v>94</v>
      </c>
      <c r="AH55" s="15">
        <v>89</v>
      </c>
      <c r="AI55" s="15">
        <v>40</v>
      </c>
      <c r="AJ55" s="15">
        <v>40</v>
      </c>
      <c r="AK55" s="15">
        <v>40</v>
      </c>
      <c r="AL55" s="15">
        <v>40</v>
      </c>
      <c r="AM55" s="15">
        <v>40</v>
      </c>
      <c r="AN55" s="15">
        <v>2</v>
      </c>
      <c r="AO55" s="15">
        <v>2</v>
      </c>
      <c r="AP55" s="15">
        <v>6</v>
      </c>
      <c r="AQ55" s="15">
        <v>1</v>
      </c>
      <c r="AR55" t="s">
        <v>1360</v>
      </c>
    </row>
    <row r="56" spans="1:44" x14ac:dyDescent="0.25">
      <c r="A56" s="19">
        <v>55</v>
      </c>
      <c r="B56" s="19" t="s">
        <v>212</v>
      </c>
      <c r="C56" s="20" t="s">
        <v>89</v>
      </c>
      <c r="D56" s="22">
        <f>VLOOKUP(AR:AR,球员!A:F,6,FALSE)</f>
        <v>2</v>
      </c>
      <c r="E56" s="16" t="s">
        <v>55</v>
      </c>
      <c r="F56" s="16" t="s">
        <v>56</v>
      </c>
      <c r="G56" s="16" t="s">
        <v>57</v>
      </c>
      <c r="H56" s="15">
        <v>183</v>
      </c>
      <c r="I56" s="15">
        <v>75</v>
      </c>
      <c r="J56" s="15">
        <v>25</v>
      </c>
      <c r="K56" s="16" t="s">
        <v>47</v>
      </c>
      <c r="L56" s="21">
        <v>86</v>
      </c>
      <c r="M56" s="21">
        <v>31</v>
      </c>
      <c r="N56" s="21">
        <v>93</v>
      </c>
      <c r="O56" s="15">
        <v>67</v>
      </c>
      <c r="P56" s="15">
        <v>84</v>
      </c>
      <c r="Q56" s="15">
        <v>81</v>
      </c>
      <c r="R56" s="15">
        <v>84</v>
      </c>
      <c r="S56" s="15">
        <v>85</v>
      </c>
      <c r="T56" s="15">
        <v>87</v>
      </c>
      <c r="U56" s="15">
        <v>64</v>
      </c>
      <c r="V56" s="15">
        <v>89</v>
      </c>
      <c r="W56" s="15">
        <v>67</v>
      </c>
      <c r="X56" s="15">
        <v>80</v>
      </c>
      <c r="Y56" s="15">
        <v>89</v>
      </c>
      <c r="Z56" s="15">
        <v>84</v>
      </c>
      <c r="AA56" s="15">
        <v>79</v>
      </c>
      <c r="AB56" s="15">
        <v>95</v>
      </c>
      <c r="AC56" s="15">
        <v>89</v>
      </c>
      <c r="AD56" s="15">
        <v>86</v>
      </c>
      <c r="AE56" s="15">
        <v>86</v>
      </c>
      <c r="AF56" s="15">
        <v>91</v>
      </c>
      <c r="AG56" s="15">
        <v>92</v>
      </c>
      <c r="AH56" s="15">
        <v>91</v>
      </c>
      <c r="AI56" s="15">
        <v>40</v>
      </c>
      <c r="AJ56" s="15">
        <v>40</v>
      </c>
      <c r="AK56" s="15">
        <v>40</v>
      </c>
      <c r="AL56" s="15">
        <v>40</v>
      </c>
      <c r="AM56" s="15">
        <v>40</v>
      </c>
      <c r="AN56" s="15">
        <v>2</v>
      </c>
      <c r="AO56" s="15">
        <v>2</v>
      </c>
      <c r="AP56" s="15">
        <v>6</v>
      </c>
      <c r="AQ56" s="15">
        <v>3</v>
      </c>
      <c r="AR56" t="s">
        <v>1361</v>
      </c>
    </row>
    <row r="57" spans="1:44" x14ac:dyDescent="0.25">
      <c r="A57" s="19">
        <v>56</v>
      </c>
      <c r="B57" s="19" t="s">
        <v>139</v>
      </c>
      <c r="C57" s="20" t="s">
        <v>70</v>
      </c>
      <c r="D57" s="22">
        <f>VLOOKUP(AR:AR,球员!A:F,6,FALSE)</f>
        <v>2</v>
      </c>
      <c r="E57" s="16" t="s">
        <v>55</v>
      </c>
      <c r="F57" s="16" t="s">
        <v>56</v>
      </c>
      <c r="G57" s="16" t="s">
        <v>52</v>
      </c>
      <c r="H57" s="15">
        <v>181</v>
      </c>
      <c r="I57" s="15">
        <v>75</v>
      </c>
      <c r="J57" s="15">
        <v>26</v>
      </c>
      <c r="K57" s="16" t="s">
        <v>47</v>
      </c>
      <c r="L57" s="21">
        <v>86</v>
      </c>
      <c r="M57" s="21">
        <v>28</v>
      </c>
      <c r="N57" s="21">
        <v>93</v>
      </c>
      <c r="O57" s="15">
        <v>95</v>
      </c>
      <c r="P57" s="15">
        <v>87</v>
      </c>
      <c r="Q57" s="15">
        <v>79</v>
      </c>
      <c r="R57" s="15">
        <v>80</v>
      </c>
      <c r="S57" s="15">
        <v>79</v>
      </c>
      <c r="T57" s="15">
        <v>69</v>
      </c>
      <c r="U57" s="15">
        <v>95</v>
      </c>
      <c r="V57" s="15">
        <v>94</v>
      </c>
      <c r="W57" s="15">
        <v>73</v>
      </c>
      <c r="X57" s="15">
        <v>80</v>
      </c>
      <c r="Y57" s="15">
        <v>84</v>
      </c>
      <c r="Z57" s="15">
        <v>83</v>
      </c>
      <c r="AA57" s="15">
        <v>89</v>
      </c>
      <c r="AB57" s="15">
        <v>97</v>
      </c>
      <c r="AC57" s="15">
        <v>83</v>
      </c>
      <c r="AD57" s="15">
        <v>79</v>
      </c>
      <c r="AE57" s="15">
        <v>80</v>
      </c>
      <c r="AF57" s="15">
        <v>54</v>
      </c>
      <c r="AG57" s="15">
        <v>52</v>
      </c>
      <c r="AH57" s="15">
        <v>60</v>
      </c>
      <c r="AI57" s="15">
        <v>40</v>
      </c>
      <c r="AJ57" s="15">
        <v>40</v>
      </c>
      <c r="AK57" s="15">
        <v>40</v>
      </c>
      <c r="AL57" s="15">
        <v>40</v>
      </c>
      <c r="AM57" s="15">
        <v>40</v>
      </c>
      <c r="AN57" s="15">
        <v>3</v>
      </c>
      <c r="AO57" s="15">
        <v>3</v>
      </c>
      <c r="AP57" s="15">
        <v>5</v>
      </c>
      <c r="AQ57" s="15">
        <v>3</v>
      </c>
      <c r="AR57" t="s">
        <v>1363</v>
      </c>
    </row>
    <row r="58" spans="1:44" x14ac:dyDescent="0.25">
      <c r="A58" s="19">
        <v>57</v>
      </c>
      <c r="B58" s="19" t="s">
        <v>221</v>
      </c>
      <c r="C58" s="20" t="s">
        <v>2049</v>
      </c>
      <c r="D58" s="22">
        <f>VLOOKUP(AR:AR,球员!A:F,6,FALSE)</f>
        <v>3</v>
      </c>
      <c r="E58" s="16" t="s">
        <v>170</v>
      </c>
      <c r="F58" s="16" t="s">
        <v>45</v>
      </c>
      <c r="G58" s="16" t="s">
        <v>205</v>
      </c>
      <c r="H58" s="15">
        <v>192</v>
      </c>
      <c r="I58" s="15">
        <v>82</v>
      </c>
      <c r="J58" s="15">
        <v>24</v>
      </c>
      <c r="K58" s="16" t="s">
        <v>47</v>
      </c>
      <c r="L58" s="21">
        <v>86</v>
      </c>
      <c r="M58" s="21">
        <v>32</v>
      </c>
      <c r="N58" s="21">
        <v>93</v>
      </c>
      <c r="O58" s="15">
        <v>86</v>
      </c>
      <c r="P58" s="15">
        <v>97</v>
      </c>
      <c r="Q58" s="15">
        <v>88</v>
      </c>
      <c r="R58" s="15">
        <v>84</v>
      </c>
      <c r="S58" s="15">
        <v>89</v>
      </c>
      <c r="T58" s="15">
        <v>89</v>
      </c>
      <c r="U58" s="15">
        <v>83</v>
      </c>
      <c r="V58" s="15">
        <v>91</v>
      </c>
      <c r="W58" s="15">
        <v>82</v>
      </c>
      <c r="X58" s="15">
        <v>85</v>
      </c>
      <c r="Y58" s="15">
        <v>82</v>
      </c>
      <c r="Z58" s="15">
        <v>79</v>
      </c>
      <c r="AA58" s="15">
        <v>91</v>
      </c>
      <c r="AB58" s="15">
        <v>86</v>
      </c>
      <c r="AC58" s="15">
        <v>93</v>
      </c>
      <c r="AD58" s="15">
        <v>75</v>
      </c>
      <c r="AE58" s="15">
        <v>86</v>
      </c>
      <c r="AF58" s="15">
        <v>73</v>
      </c>
      <c r="AG58" s="15">
        <v>72</v>
      </c>
      <c r="AH58" s="15">
        <v>80</v>
      </c>
      <c r="AI58" s="15">
        <v>40</v>
      </c>
      <c r="AJ58" s="15">
        <v>40</v>
      </c>
      <c r="AK58" s="15">
        <v>40</v>
      </c>
      <c r="AL58" s="15">
        <v>40</v>
      </c>
      <c r="AM58" s="15">
        <v>40</v>
      </c>
      <c r="AN58" s="15">
        <v>3</v>
      </c>
      <c r="AO58" s="15">
        <v>3</v>
      </c>
      <c r="AP58" s="15">
        <v>5</v>
      </c>
      <c r="AQ58" s="15">
        <v>2</v>
      </c>
      <c r="AR58" t="s">
        <v>2061</v>
      </c>
    </row>
    <row r="59" spans="1:44" x14ac:dyDescent="0.25">
      <c r="A59" s="19">
        <v>58</v>
      </c>
      <c r="B59" s="19" t="s">
        <v>280</v>
      </c>
      <c r="C59" s="20" t="s">
        <v>191</v>
      </c>
      <c r="D59" s="22">
        <f>VLOOKUP(AR:AR,球员!A:F,6,FALSE)</f>
        <v>2</v>
      </c>
      <c r="E59" s="16" t="s">
        <v>83</v>
      </c>
      <c r="F59" s="16" t="s">
        <v>64</v>
      </c>
      <c r="G59" s="16" t="s">
        <v>46</v>
      </c>
      <c r="H59" s="15">
        <v>182</v>
      </c>
      <c r="I59" s="15">
        <v>74</v>
      </c>
      <c r="J59" s="15">
        <v>25</v>
      </c>
      <c r="K59" s="16" t="s">
        <v>47</v>
      </c>
      <c r="L59" s="21">
        <v>85</v>
      </c>
      <c r="M59" s="21">
        <v>32</v>
      </c>
      <c r="N59" s="21">
        <v>93</v>
      </c>
      <c r="O59" s="15">
        <v>80</v>
      </c>
      <c r="P59" s="15">
        <v>88</v>
      </c>
      <c r="Q59" s="15">
        <v>89</v>
      </c>
      <c r="R59" s="15">
        <v>89</v>
      </c>
      <c r="S59" s="15">
        <v>82</v>
      </c>
      <c r="T59" s="15">
        <v>86</v>
      </c>
      <c r="U59" s="15">
        <v>70</v>
      </c>
      <c r="V59" s="15">
        <v>70</v>
      </c>
      <c r="W59" s="15">
        <v>72</v>
      </c>
      <c r="X59" s="15">
        <v>78</v>
      </c>
      <c r="Y59" s="15">
        <v>92</v>
      </c>
      <c r="Z59" s="15">
        <v>90</v>
      </c>
      <c r="AA59" s="15">
        <v>83</v>
      </c>
      <c r="AB59" s="15">
        <v>79</v>
      </c>
      <c r="AC59" s="15">
        <v>79</v>
      </c>
      <c r="AD59" s="15">
        <v>83</v>
      </c>
      <c r="AE59" s="15">
        <v>92</v>
      </c>
      <c r="AF59" s="15">
        <v>78</v>
      </c>
      <c r="AG59" s="15">
        <v>80</v>
      </c>
      <c r="AH59" s="15">
        <v>80</v>
      </c>
      <c r="AI59" s="15">
        <v>40</v>
      </c>
      <c r="AJ59" s="15">
        <v>40</v>
      </c>
      <c r="AK59" s="15">
        <v>40</v>
      </c>
      <c r="AL59" s="15">
        <v>40</v>
      </c>
      <c r="AM59" s="15">
        <v>40</v>
      </c>
      <c r="AN59" s="15">
        <v>3</v>
      </c>
      <c r="AO59" s="15">
        <v>3</v>
      </c>
      <c r="AP59" s="15">
        <v>6</v>
      </c>
      <c r="AQ59" s="15">
        <v>2</v>
      </c>
      <c r="AR59" t="s">
        <v>1396</v>
      </c>
    </row>
    <row r="60" spans="1:44" x14ac:dyDescent="0.25">
      <c r="A60" s="19">
        <v>59</v>
      </c>
      <c r="B60" s="19" t="s">
        <v>1974</v>
      </c>
      <c r="C60" s="20" t="s">
        <v>191</v>
      </c>
      <c r="D60" s="22">
        <f>VLOOKUP(AR:AR,球员!A:F,6,FALSE)</f>
        <v>2</v>
      </c>
      <c r="E60" s="16" t="s">
        <v>59</v>
      </c>
      <c r="F60" s="16" t="s">
        <v>51</v>
      </c>
      <c r="G60" s="16" t="s">
        <v>65</v>
      </c>
      <c r="H60" s="15">
        <v>173</v>
      </c>
      <c r="I60" s="15">
        <v>73</v>
      </c>
      <c r="J60" s="15">
        <v>27</v>
      </c>
      <c r="K60" s="16" t="s">
        <v>47</v>
      </c>
      <c r="L60" s="21">
        <v>85</v>
      </c>
      <c r="M60" s="21">
        <v>28</v>
      </c>
      <c r="N60" s="21">
        <v>93</v>
      </c>
      <c r="O60" s="15">
        <v>71</v>
      </c>
      <c r="P60" s="15">
        <v>85</v>
      </c>
      <c r="Q60" s="15">
        <v>83</v>
      </c>
      <c r="R60" s="15">
        <v>82</v>
      </c>
      <c r="S60" s="15">
        <v>85</v>
      </c>
      <c r="T60" s="15">
        <v>88</v>
      </c>
      <c r="U60" s="15">
        <v>59</v>
      </c>
      <c r="V60" s="15">
        <v>69</v>
      </c>
      <c r="W60" s="15">
        <v>65</v>
      </c>
      <c r="X60" s="15">
        <v>85</v>
      </c>
      <c r="Y60" s="15">
        <v>89</v>
      </c>
      <c r="Z60" s="15">
        <v>86</v>
      </c>
      <c r="AA60" s="15">
        <v>77</v>
      </c>
      <c r="AB60" s="15">
        <v>82</v>
      </c>
      <c r="AC60" s="15">
        <v>81</v>
      </c>
      <c r="AD60" s="15">
        <v>81</v>
      </c>
      <c r="AE60" s="15">
        <v>92</v>
      </c>
      <c r="AF60" s="15">
        <v>91</v>
      </c>
      <c r="AG60" s="15">
        <v>88</v>
      </c>
      <c r="AH60" s="15">
        <v>88</v>
      </c>
      <c r="AI60" s="15">
        <v>40</v>
      </c>
      <c r="AJ60" s="15">
        <v>40</v>
      </c>
      <c r="AK60" s="15">
        <v>40</v>
      </c>
      <c r="AL60" s="15">
        <v>40</v>
      </c>
      <c r="AM60" s="15">
        <v>40</v>
      </c>
      <c r="AN60" s="15">
        <v>1</v>
      </c>
      <c r="AO60" s="15">
        <v>1</v>
      </c>
      <c r="AP60" s="15">
        <v>5</v>
      </c>
      <c r="AQ60" s="15">
        <v>1</v>
      </c>
      <c r="AR60" t="s">
        <v>1975</v>
      </c>
    </row>
    <row r="61" spans="1:44" x14ac:dyDescent="0.25">
      <c r="A61" s="19">
        <v>60</v>
      </c>
      <c r="B61" s="19" t="s">
        <v>183</v>
      </c>
      <c r="C61" s="34" t="s">
        <v>82</v>
      </c>
      <c r="D61" s="22">
        <f>VLOOKUP(AR:AR,球员!A:F,6,FALSE)</f>
        <v>2</v>
      </c>
      <c r="E61" s="16" t="s">
        <v>369</v>
      </c>
      <c r="F61" s="16" t="s">
        <v>51</v>
      </c>
      <c r="G61" s="16" t="s">
        <v>80</v>
      </c>
      <c r="H61" s="15">
        <v>173</v>
      </c>
      <c r="I61" s="15">
        <v>72</v>
      </c>
      <c r="J61" s="15">
        <v>26</v>
      </c>
      <c r="K61" s="16" t="s">
        <v>53</v>
      </c>
      <c r="L61" s="21">
        <v>85</v>
      </c>
      <c r="M61" s="21">
        <v>29</v>
      </c>
      <c r="N61" s="21">
        <v>93</v>
      </c>
      <c r="O61" s="15">
        <v>89</v>
      </c>
      <c r="P61" s="15">
        <v>91</v>
      </c>
      <c r="Q61" s="15">
        <v>93</v>
      </c>
      <c r="R61" s="15">
        <v>92</v>
      </c>
      <c r="S61" s="15">
        <v>84</v>
      </c>
      <c r="T61" s="15">
        <v>85</v>
      </c>
      <c r="U61" s="15">
        <v>89</v>
      </c>
      <c r="V61" s="15">
        <v>64</v>
      </c>
      <c r="W61" s="15">
        <v>87</v>
      </c>
      <c r="X61" s="15">
        <v>84</v>
      </c>
      <c r="Y61" s="15">
        <v>85</v>
      </c>
      <c r="Z61" s="15">
        <v>90</v>
      </c>
      <c r="AA61" s="15">
        <v>92</v>
      </c>
      <c r="AB61" s="15">
        <v>67</v>
      </c>
      <c r="AC61" s="15">
        <v>82</v>
      </c>
      <c r="AD61" s="15">
        <v>89</v>
      </c>
      <c r="AE61" s="15">
        <v>82</v>
      </c>
      <c r="AF61" s="15">
        <v>53</v>
      </c>
      <c r="AG61" s="15">
        <v>57</v>
      </c>
      <c r="AH61" s="15">
        <v>75</v>
      </c>
      <c r="AI61" s="15">
        <v>40</v>
      </c>
      <c r="AJ61" s="15">
        <v>40</v>
      </c>
      <c r="AK61" s="15">
        <v>40</v>
      </c>
      <c r="AL61" s="15">
        <v>40</v>
      </c>
      <c r="AM61" s="15">
        <v>40</v>
      </c>
      <c r="AN61" s="15">
        <v>2</v>
      </c>
      <c r="AO61" s="15">
        <v>3</v>
      </c>
      <c r="AP61" s="15">
        <v>6</v>
      </c>
      <c r="AQ61" s="15">
        <v>1</v>
      </c>
      <c r="AR61" t="s">
        <v>1399</v>
      </c>
    </row>
    <row r="62" spans="1:44" x14ac:dyDescent="0.25">
      <c r="A62" s="15">
        <v>61</v>
      </c>
      <c r="B62" s="15" t="s">
        <v>284</v>
      </c>
      <c r="C62" s="23" t="s">
        <v>2049</v>
      </c>
      <c r="D62" s="22" t="e">
        <f>VLOOKUP(AR:AR,球员!A:F,6,FALSE)</f>
        <v>#N/A</v>
      </c>
      <c r="E62" s="16" t="s">
        <v>1888</v>
      </c>
      <c r="F62" s="16" t="s">
        <v>273</v>
      </c>
      <c r="G62" s="16" t="s">
        <v>68</v>
      </c>
      <c r="H62" s="15">
        <v>189</v>
      </c>
      <c r="I62" s="15">
        <v>79</v>
      </c>
      <c r="J62" s="15">
        <v>24</v>
      </c>
      <c r="K62" s="16" t="s">
        <v>47</v>
      </c>
      <c r="L62" s="21">
        <v>85</v>
      </c>
      <c r="M62" s="21">
        <v>33</v>
      </c>
      <c r="N62" s="21">
        <v>93</v>
      </c>
      <c r="O62" s="15">
        <v>80</v>
      </c>
      <c r="P62" s="15">
        <v>91</v>
      </c>
      <c r="Q62" s="15">
        <v>88</v>
      </c>
      <c r="R62" s="15">
        <v>84</v>
      </c>
      <c r="S62" s="15">
        <v>90</v>
      </c>
      <c r="T62" s="15">
        <v>85</v>
      </c>
      <c r="U62" s="15">
        <v>78</v>
      </c>
      <c r="V62" s="15">
        <v>91</v>
      </c>
      <c r="W62" s="15">
        <v>83</v>
      </c>
      <c r="X62" s="15">
        <v>82</v>
      </c>
      <c r="Y62" s="15">
        <v>88</v>
      </c>
      <c r="Z62" s="15">
        <v>85</v>
      </c>
      <c r="AA62" s="15">
        <v>88</v>
      </c>
      <c r="AB62" s="15">
        <v>86</v>
      </c>
      <c r="AC62" s="15">
        <v>91</v>
      </c>
      <c r="AD62" s="15">
        <v>85</v>
      </c>
      <c r="AE62" s="15">
        <v>91</v>
      </c>
      <c r="AF62" s="15">
        <v>79</v>
      </c>
      <c r="AG62" s="15">
        <v>82</v>
      </c>
      <c r="AH62" s="15">
        <v>77</v>
      </c>
      <c r="AI62" s="15">
        <v>40</v>
      </c>
      <c r="AJ62" s="15">
        <v>40</v>
      </c>
      <c r="AK62" s="15">
        <v>40</v>
      </c>
      <c r="AL62" s="15">
        <v>40</v>
      </c>
      <c r="AM62" s="15">
        <v>40</v>
      </c>
      <c r="AN62" s="15">
        <v>2</v>
      </c>
      <c r="AO62" s="15">
        <v>2</v>
      </c>
      <c r="AP62" s="15">
        <v>6</v>
      </c>
      <c r="AQ62" s="15">
        <v>1</v>
      </c>
      <c r="AR62" t="s">
        <v>2065</v>
      </c>
    </row>
    <row r="63" spans="1:44" x14ac:dyDescent="0.25">
      <c r="A63" s="15">
        <v>62</v>
      </c>
      <c r="B63" s="15" t="s">
        <v>467</v>
      </c>
      <c r="C63" s="16" t="s">
        <v>103</v>
      </c>
      <c r="D63" s="22" t="e">
        <f>VLOOKUP(AR:AR,球员!A:F,6,FALSE)</f>
        <v>#N/A</v>
      </c>
      <c r="E63" s="16" t="s">
        <v>86</v>
      </c>
      <c r="F63" s="16" t="s">
        <v>64</v>
      </c>
      <c r="G63" s="16" t="s">
        <v>468</v>
      </c>
      <c r="H63" s="15">
        <v>178</v>
      </c>
      <c r="I63" s="15">
        <v>64</v>
      </c>
      <c r="J63" s="15">
        <v>25</v>
      </c>
      <c r="K63" s="16" t="s">
        <v>53</v>
      </c>
      <c r="L63" s="21">
        <v>85</v>
      </c>
      <c r="M63" s="21">
        <v>32</v>
      </c>
      <c r="N63" s="21">
        <v>93</v>
      </c>
      <c r="O63" s="15">
        <v>76</v>
      </c>
      <c r="P63" s="15">
        <v>83</v>
      </c>
      <c r="Q63" s="15">
        <v>82</v>
      </c>
      <c r="R63" s="15">
        <v>85</v>
      </c>
      <c r="S63" s="15">
        <v>83</v>
      </c>
      <c r="T63" s="15">
        <v>90</v>
      </c>
      <c r="U63" s="15">
        <v>65</v>
      </c>
      <c r="V63" s="15">
        <v>69</v>
      </c>
      <c r="W63" s="15">
        <v>65</v>
      </c>
      <c r="X63" s="15">
        <v>86</v>
      </c>
      <c r="Y63" s="15">
        <v>93</v>
      </c>
      <c r="Z63" s="15">
        <v>90</v>
      </c>
      <c r="AA63" s="15">
        <v>82</v>
      </c>
      <c r="AB63" s="15">
        <v>69</v>
      </c>
      <c r="AC63" s="15">
        <v>76</v>
      </c>
      <c r="AD63" s="15">
        <v>77</v>
      </c>
      <c r="AE63" s="15">
        <v>98</v>
      </c>
      <c r="AF63" s="15">
        <v>87</v>
      </c>
      <c r="AG63" s="15">
        <v>89</v>
      </c>
      <c r="AH63" s="15">
        <v>95</v>
      </c>
      <c r="AI63" s="15">
        <v>40</v>
      </c>
      <c r="AJ63" s="15">
        <v>40</v>
      </c>
      <c r="AK63" s="15">
        <v>40</v>
      </c>
      <c r="AL63" s="15">
        <v>40</v>
      </c>
      <c r="AM63" s="15">
        <v>40</v>
      </c>
      <c r="AN63" s="15">
        <v>1</v>
      </c>
      <c r="AO63" s="15">
        <v>2</v>
      </c>
      <c r="AP63" s="15">
        <v>6</v>
      </c>
      <c r="AQ63" s="15">
        <v>3</v>
      </c>
      <c r="AR63" t="s">
        <v>1403</v>
      </c>
    </row>
    <row r="64" spans="1:44" x14ac:dyDescent="0.25">
      <c r="A64" s="19">
        <v>63</v>
      </c>
      <c r="B64" s="19" t="s">
        <v>362</v>
      </c>
      <c r="C64" s="20" t="s">
        <v>89</v>
      </c>
      <c r="D64" s="22">
        <f>VLOOKUP(AR:AR,球员!A:F,6,FALSE)</f>
        <v>2</v>
      </c>
      <c r="E64" s="16" t="s">
        <v>1888</v>
      </c>
      <c r="F64" s="16" t="s">
        <v>273</v>
      </c>
      <c r="G64" s="16" t="s">
        <v>80</v>
      </c>
      <c r="H64" s="15">
        <v>182</v>
      </c>
      <c r="I64" s="15">
        <v>76</v>
      </c>
      <c r="J64" s="15">
        <v>23</v>
      </c>
      <c r="K64" s="16" t="s">
        <v>53</v>
      </c>
      <c r="L64" s="21">
        <v>85</v>
      </c>
      <c r="M64" s="21">
        <v>34</v>
      </c>
      <c r="N64" s="21">
        <v>93</v>
      </c>
      <c r="O64" s="15">
        <v>70</v>
      </c>
      <c r="P64" s="15">
        <v>84</v>
      </c>
      <c r="Q64" s="15">
        <v>80</v>
      </c>
      <c r="R64" s="15">
        <v>81</v>
      </c>
      <c r="S64" s="15">
        <v>83</v>
      </c>
      <c r="T64" s="15">
        <v>81</v>
      </c>
      <c r="U64" s="15">
        <v>63</v>
      </c>
      <c r="V64" s="15">
        <v>89</v>
      </c>
      <c r="W64" s="15">
        <v>66</v>
      </c>
      <c r="X64" s="15">
        <v>80</v>
      </c>
      <c r="Y64" s="15">
        <v>89</v>
      </c>
      <c r="Z64" s="15">
        <v>91</v>
      </c>
      <c r="AA64" s="15">
        <v>81</v>
      </c>
      <c r="AB64" s="15">
        <v>94</v>
      </c>
      <c r="AC64" s="15">
        <v>87</v>
      </c>
      <c r="AD64" s="15">
        <v>85</v>
      </c>
      <c r="AE64" s="15">
        <v>90</v>
      </c>
      <c r="AF64" s="15">
        <v>93</v>
      </c>
      <c r="AG64" s="15">
        <v>90</v>
      </c>
      <c r="AH64" s="15">
        <v>92</v>
      </c>
      <c r="AI64" s="15">
        <v>40</v>
      </c>
      <c r="AJ64" s="15">
        <v>40</v>
      </c>
      <c r="AK64" s="15">
        <v>40</v>
      </c>
      <c r="AL64" s="15">
        <v>40</v>
      </c>
      <c r="AM64" s="15">
        <v>40</v>
      </c>
      <c r="AN64" s="15">
        <v>1</v>
      </c>
      <c r="AO64" s="15">
        <v>1</v>
      </c>
      <c r="AP64" s="15">
        <v>5</v>
      </c>
      <c r="AQ64" s="15">
        <v>1</v>
      </c>
      <c r="AR64" t="s">
        <v>1405</v>
      </c>
    </row>
    <row r="65" spans="1:44" x14ac:dyDescent="0.25">
      <c r="A65" s="19">
        <v>64</v>
      </c>
      <c r="B65" s="19" t="s">
        <v>367</v>
      </c>
      <c r="C65" s="34" t="s">
        <v>62</v>
      </c>
      <c r="D65" s="22">
        <f>VLOOKUP(AR:AR,球员!A:F,6,FALSE)</f>
        <v>3</v>
      </c>
      <c r="E65" s="16" t="s">
        <v>304</v>
      </c>
      <c r="F65" s="16" t="s">
        <v>45</v>
      </c>
      <c r="G65" s="16" t="s">
        <v>99</v>
      </c>
      <c r="H65" s="15">
        <v>196</v>
      </c>
      <c r="I65" s="15">
        <v>76</v>
      </c>
      <c r="J65" s="15">
        <v>20</v>
      </c>
      <c r="K65" s="16" t="s">
        <v>47</v>
      </c>
      <c r="L65" s="21">
        <v>85</v>
      </c>
      <c r="M65" s="21">
        <v>47</v>
      </c>
      <c r="N65" s="21">
        <v>93</v>
      </c>
      <c r="O65" s="15">
        <v>48</v>
      </c>
      <c r="P65" s="15">
        <v>68</v>
      </c>
      <c r="Q65" s="15">
        <v>59</v>
      </c>
      <c r="R65" s="15">
        <v>59</v>
      </c>
      <c r="S65" s="15">
        <v>68</v>
      </c>
      <c r="T65" s="15">
        <v>68</v>
      </c>
      <c r="U65" s="15">
        <v>47</v>
      </c>
      <c r="V65" s="15">
        <v>79</v>
      </c>
      <c r="W65" s="15">
        <v>68</v>
      </c>
      <c r="X65" s="15">
        <v>63</v>
      </c>
      <c r="Y65" s="15">
        <v>70</v>
      </c>
      <c r="Z65" s="15">
        <v>76</v>
      </c>
      <c r="AA65" s="15">
        <v>89</v>
      </c>
      <c r="AB65" s="15">
        <v>87</v>
      </c>
      <c r="AC65" s="15">
        <v>89</v>
      </c>
      <c r="AD65" s="15">
        <v>78</v>
      </c>
      <c r="AE65" s="15">
        <v>80</v>
      </c>
      <c r="AF65" s="15">
        <v>71</v>
      </c>
      <c r="AG65" s="15">
        <v>73</v>
      </c>
      <c r="AH65" s="15">
        <v>62</v>
      </c>
      <c r="AI65" s="15">
        <v>99</v>
      </c>
      <c r="AJ65" s="15">
        <v>98</v>
      </c>
      <c r="AK65" s="15">
        <v>96</v>
      </c>
      <c r="AL65" s="15">
        <v>99</v>
      </c>
      <c r="AM65" s="15">
        <v>99</v>
      </c>
      <c r="AN65" s="15">
        <v>2</v>
      </c>
      <c r="AO65" s="15">
        <v>2</v>
      </c>
      <c r="AP65" s="15">
        <v>7</v>
      </c>
      <c r="AQ65" s="15">
        <v>3</v>
      </c>
      <c r="AR65" t="s">
        <v>1407</v>
      </c>
    </row>
    <row r="66" spans="1:44" x14ac:dyDescent="0.25">
      <c r="A66" s="15">
        <v>65</v>
      </c>
      <c r="B66" s="15" t="s">
        <v>702</v>
      </c>
      <c r="C66" s="16" t="s">
        <v>2049</v>
      </c>
      <c r="D66" s="22" t="e">
        <f>VLOOKUP(AR:AR,球员!A:F,6,FALSE)</f>
        <v>#N/A</v>
      </c>
      <c r="E66" s="16" t="s">
        <v>50</v>
      </c>
      <c r="F66" s="16" t="s">
        <v>51</v>
      </c>
      <c r="G66" s="16" t="s">
        <v>135</v>
      </c>
      <c r="H66" s="15">
        <v>180</v>
      </c>
      <c r="I66" s="15">
        <v>68</v>
      </c>
      <c r="J66" s="15">
        <v>22</v>
      </c>
      <c r="K66" s="16" t="s">
        <v>47</v>
      </c>
      <c r="L66" s="21">
        <v>85</v>
      </c>
      <c r="M66" s="21">
        <v>39</v>
      </c>
      <c r="N66" s="21">
        <v>93</v>
      </c>
      <c r="O66" s="15">
        <v>83</v>
      </c>
      <c r="P66" s="15">
        <v>92</v>
      </c>
      <c r="Q66" s="15">
        <v>92</v>
      </c>
      <c r="R66" s="15">
        <v>94</v>
      </c>
      <c r="S66" s="15">
        <v>92</v>
      </c>
      <c r="T66" s="15">
        <v>86</v>
      </c>
      <c r="U66" s="15">
        <v>74</v>
      </c>
      <c r="V66" s="15">
        <v>80</v>
      </c>
      <c r="W66" s="15">
        <v>77</v>
      </c>
      <c r="X66" s="15">
        <v>77</v>
      </c>
      <c r="Y66" s="15">
        <v>87</v>
      </c>
      <c r="Z66" s="15">
        <v>89</v>
      </c>
      <c r="AA66" s="15">
        <v>80</v>
      </c>
      <c r="AB66" s="15">
        <v>85</v>
      </c>
      <c r="AC66" s="15">
        <v>78</v>
      </c>
      <c r="AD66" s="15">
        <v>87</v>
      </c>
      <c r="AE66" s="15">
        <v>90</v>
      </c>
      <c r="AF66" s="15">
        <v>76</v>
      </c>
      <c r="AG66" s="15">
        <v>81</v>
      </c>
      <c r="AH66" s="15">
        <v>85</v>
      </c>
      <c r="AI66" s="15">
        <v>40</v>
      </c>
      <c r="AJ66" s="15">
        <v>40</v>
      </c>
      <c r="AK66" s="15">
        <v>40</v>
      </c>
      <c r="AL66" s="15">
        <v>40</v>
      </c>
      <c r="AM66" s="15">
        <v>40</v>
      </c>
      <c r="AN66" s="15">
        <v>3</v>
      </c>
      <c r="AO66" s="15">
        <v>3</v>
      </c>
      <c r="AP66" s="15">
        <v>6</v>
      </c>
      <c r="AQ66" s="15">
        <v>2</v>
      </c>
      <c r="AR66" t="s">
        <v>2066</v>
      </c>
    </row>
    <row r="67" spans="1:44" x14ac:dyDescent="0.25">
      <c r="A67" s="19">
        <v>66</v>
      </c>
      <c r="B67" s="19" t="s">
        <v>487</v>
      </c>
      <c r="C67" s="20" t="s">
        <v>122</v>
      </c>
      <c r="D67" s="22">
        <f>VLOOKUP(AR:AR,球员!A:F,6,FALSE)</f>
        <v>2</v>
      </c>
      <c r="E67" s="16" t="s">
        <v>83</v>
      </c>
      <c r="F67" s="16" t="s">
        <v>64</v>
      </c>
      <c r="G67" s="16" t="s">
        <v>65</v>
      </c>
      <c r="H67" s="15">
        <v>191</v>
      </c>
      <c r="I67" s="15">
        <v>82</v>
      </c>
      <c r="J67" s="15">
        <v>23</v>
      </c>
      <c r="K67" s="16" t="s">
        <v>47</v>
      </c>
      <c r="L67" s="21">
        <v>85</v>
      </c>
      <c r="M67" s="21">
        <v>34</v>
      </c>
      <c r="N67" s="21">
        <v>93</v>
      </c>
      <c r="O67" s="15">
        <v>69</v>
      </c>
      <c r="P67" s="15">
        <v>91</v>
      </c>
      <c r="Q67" s="15">
        <v>77</v>
      </c>
      <c r="R67" s="15">
        <v>86</v>
      </c>
      <c r="S67" s="15">
        <v>95</v>
      </c>
      <c r="T67" s="15">
        <v>91</v>
      </c>
      <c r="U67" s="15">
        <v>64</v>
      </c>
      <c r="V67" s="15">
        <v>81</v>
      </c>
      <c r="W67" s="15">
        <v>75</v>
      </c>
      <c r="X67" s="15">
        <v>66</v>
      </c>
      <c r="Y67" s="15">
        <v>82</v>
      </c>
      <c r="Z67" s="15">
        <v>80</v>
      </c>
      <c r="AA67" s="15">
        <v>77</v>
      </c>
      <c r="AB67" s="15">
        <v>81</v>
      </c>
      <c r="AC67" s="15">
        <v>85</v>
      </c>
      <c r="AD67" s="15">
        <v>77</v>
      </c>
      <c r="AE67" s="15">
        <v>93</v>
      </c>
      <c r="AF67" s="15">
        <v>94</v>
      </c>
      <c r="AG67" s="15">
        <v>94</v>
      </c>
      <c r="AH67" s="15">
        <v>92</v>
      </c>
      <c r="AI67" s="15">
        <v>40</v>
      </c>
      <c r="AJ67" s="15">
        <v>40</v>
      </c>
      <c r="AK67" s="15">
        <v>40</v>
      </c>
      <c r="AL67" s="15">
        <v>40</v>
      </c>
      <c r="AM67" s="15">
        <v>40</v>
      </c>
      <c r="AN67" s="15">
        <v>2</v>
      </c>
      <c r="AO67" s="15">
        <v>2</v>
      </c>
      <c r="AP67" s="15">
        <v>6</v>
      </c>
      <c r="AQ67" s="15">
        <v>3</v>
      </c>
      <c r="AR67" t="s">
        <v>1408</v>
      </c>
    </row>
    <row r="68" spans="1:44" x14ac:dyDescent="0.25">
      <c r="A68" s="19">
        <v>67</v>
      </c>
      <c r="B68" s="19" t="s">
        <v>222</v>
      </c>
      <c r="C68" s="20" t="s">
        <v>70</v>
      </c>
      <c r="D68" s="22">
        <f>VLOOKUP(AR:AR,球员!A:F,6,FALSE)</f>
        <v>2</v>
      </c>
      <c r="E68" s="16" t="s">
        <v>67</v>
      </c>
      <c r="F68" s="16" t="s">
        <v>67</v>
      </c>
      <c r="G68" s="16" t="s">
        <v>68</v>
      </c>
      <c r="H68" s="15">
        <v>180</v>
      </c>
      <c r="I68" s="15">
        <v>75</v>
      </c>
      <c r="J68" s="15">
        <v>23</v>
      </c>
      <c r="K68" s="16" t="s">
        <v>47</v>
      </c>
      <c r="L68" s="21">
        <v>85</v>
      </c>
      <c r="M68" s="21">
        <v>34</v>
      </c>
      <c r="N68" s="21">
        <v>93</v>
      </c>
      <c r="O68" s="15">
        <v>91</v>
      </c>
      <c r="P68" s="15">
        <v>83</v>
      </c>
      <c r="Q68" s="15">
        <v>89</v>
      </c>
      <c r="R68" s="15">
        <v>81</v>
      </c>
      <c r="S68" s="15">
        <v>78</v>
      </c>
      <c r="T68" s="15">
        <v>66</v>
      </c>
      <c r="U68" s="15">
        <v>90</v>
      </c>
      <c r="V68" s="15">
        <v>84</v>
      </c>
      <c r="W68" s="15">
        <v>79</v>
      </c>
      <c r="X68" s="15">
        <v>73</v>
      </c>
      <c r="Y68" s="15">
        <v>97</v>
      </c>
      <c r="Z68" s="15">
        <v>99</v>
      </c>
      <c r="AA68" s="15">
        <v>85</v>
      </c>
      <c r="AB68" s="15">
        <v>91</v>
      </c>
      <c r="AC68" s="15">
        <v>82</v>
      </c>
      <c r="AD68" s="15">
        <v>91</v>
      </c>
      <c r="AE68" s="15">
        <v>95</v>
      </c>
      <c r="AF68" s="15">
        <v>64</v>
      </c>
      <c r="AG68" s="15">
        <v>62</v>
      </c>
      <c r="AH68" s="15">
        <v>55</v>
      </c>
      <c r="AI68" s="15">
        <v>40</v>
      </c>
      <c r="AJ68" s="15">
        <v>40</v>
      </c>
      <c r="AK68" s="15">
        <v>40</v>
      </c>
      <c r="AL68" s="15">
        <v>40</v>
      </c>
      <c r="AM68" s="15">
        <v>40</v>
      </c>
      <c r="AN68" s="15">
        <v>2</v>
      </c>
      <c r="AO68" s="15">
        <v>3</v>
      </c>
      <c r="AP68" s="15">
        <v>6</v>
      </c>
      <c r="AQ68" s="15">
        <v>3</v>
      </c>
      <c r="AR68" t="s">
        <v>1410</v>
      </c>
    </row>
    <row r="69" spans="1:44" x14ac:dyDescent="0.25">
      <c r="A69" s="19">
        <v>68</v>
      </c>
      <c r="B69" s="19" t="s">
        <v>113</v>
      </c>
      <c r="C69" s="20" t="s">
        <v>2049</v>
      </c>
      <c r="D69" s="22">
        <f>VLOOKUP(AR:AR,球员!A:F,6,FALSE)</f>
        <v>3</v>
      </c>
      <c r="E69" s="16" t="s">
        <v>74</v>
      </c>
      <c r="F69" s="16" t="s">
        <v>64</v>
      </c>
      <c r="G69" s="16" t="s">
        <v>80</v>
      </c>
      <c r="H69" s="15">
        <v>168</v>
      </c>
      <c r="I69" s="15">
        <v>68</v>
      </c>
      <c r="J69" s="15">
        <v>28</v>
      </c>
      <c r="K69" s="16" t="s">
        <v>47</v>
      </c>
      <c r="L69" s="21">
        <v>88</v>
      </c>
      <c r="M69" s="21">
        <v>24</v>
      </c>
      <c r="N69" s="21">
        <v>92</v>
      </c>
      <c r="O69" s="15">
        <v>77</v>
      </c>
      <c r="P69" s="15">
        <v>86</v>
      </c>
      <c r="Q69" s="15">
        <v>84</v>
      </c>
      <c r="R69" s="15">
        <v>88</v>
      </c>
      <c r="S69" s="15">
        <v>90</v>
      </c>
      <c r="T69" s="15">
        <v>86</v>
      </c>
      <c r="U69" s="15">
        <v>73</v>
      </c>
      <c r="V69" s="15">
        <v>67</v>
      </c>
      <c r="W69" s="15">
        <v>64</v>
      </c>
      <c r="X69" s="15">
        <v>67</v>
      </c>
      <c r="Y69" s="15">
        <v>84</v>
      </c>
      <c r="Z69" s="15">
        <v>88</v>
      </c>
      <c r="AA69" s="15">
        <v>77</v>
      </c>
      <c r="AB69" s="15">
        <v>84</v>
      </c>
      <c r="AC69" s="15">
        <v>82</v>
      </c>
      <c r="AD69" s="15">
        <v>97</v>
      </c>
      <c r="AE69" s="15">
        <v>99</v>
      </c>
      <c r="AF69" s="15">
        <v>98</v>
      </c>
      <c r="AG69" s="15">
        <v>97</v>
      </c>
      <c r="AH69" s="15">
        <v>96</v>
      </c>
      <c r="AI69" s="15">
        <v>40</v>
      </c>
      <c r="AJ69" s="15">
        <v>40</v>
      </c>
      <c r="AK69" s="15">
        <v>40</v>
      </c>
      <c r="AL69" s="15">
        <v>40</v>
      </c>
      <c r="AM69" s="15">
        <v>40</v>
      </c>
      <c r="AN69" s="15">
        <v>2</v>
      </c>
      <c r="AO69" s="15">
        <v>2</v>
      </c>
      <c r="AP69" s="15">
        <v>7</v>
      </c>
      <c r="AQ69" s="15">
        <v>3</v>
      </c>
      <c r="AR69" t="s">
        <v>2055</v>
      </c>
    </row>
    <row r="70" spans="1:44" x14ac:dyDescent="0.25">
      <c r="A70" s="15">
        <v>69</v>
      </c>
      <c r="B70" s="15" t="s">
        <v>98</v>
      </c>
      <c r="C70" s="16" t="s">
        <v>89</v>
      </c>
      <c r="D70" s="22" t="e">
        <f>VLOOKUP(AR:AR,球员!A:F,6,FALSE)</f>
        <v>#N/A</v>
      </c>
      <c r="E70" s="16" t="s">
        <v>44</v>
      </c>
      <c r="F70" s="16" t="s">
        <v>45</v>
      </c>
      <c r="G70" s="16" t="s">
        <v>99</v>
      </c>
      <c r="H70" s="15">
        <v>187</v>
      </c>
      <c r="I70" s="15">
        <v>85</v>
      </c>
      <c r="J70" s="15">
        <v>35</v>
      </c>
      <c r="K70" s="16" t="s">
        <v>53</v>
      </c>
      <c r="L70" s="21">
        <v>87</v>
      </c>
      <c r="M70" s="21">
        <v>21</v>
      </c>
      <c r="N70" s="21">
        <v>92</v>
      </c>
      <c r="O70" s="15">
        <v>67</v>
      </c>
      <c r="P70" s="15">
        <v>74</v>
      </c>
      <c r="Q70" s="15">
        <v>76</v>
      </c>
      <c r="R70" s="15">
        <v>72</v>
      </c>
      <c r="S70" s="15">
        <v>78</v>
      </c>
      <c r="T70" s="15">
        <v>78</v>
      </c>
      <c r="U70" s="15">
        <v>66</v>
      </c>
      <c r="V70" s="15">
        <v>87</v>
      </c>
      <c r="W70" s="15">
        <v>64</v>
      </c>
      <c r="X70" s="15">
        <v>70</v>
      </c>
      <c r="Y70" s="15">
        <v>84</v>
      </c>
      <c r="Z70" s="15">
        <v>75</v>
      </c>
      <c r="AA70" s="15">
        <v>82</v>
      </c>
      <c r="AB70" s="15">
        <v>91</v>
      </c>
      <c r="AC70" s="15">
        <v>94</v>
      </c>
      <c r="AD70" s="15">
        <v>68</v>
      </c>
      <c r="AE70" s="15">
        <v>87</v>
      </c>
      <c r="AF70" s="15">
        <v>95</v>
      </c>
      <c r="AG70" s="15">
        <v>99</v>
      </c>
      <c r="AH70" s="15">
        <v>91</v>
      </c>
      <c r="AI70" s="15">
        <v>40</v>
      </c>
      <c r="AJ70" s="15">
        <v>40</v>
      </c>
      <c r="AK70" s="15">
        <v>40</v>
      </c>
      <c r="AL70" s="15">
        <v>40</v>
      </c>
      <c r="AM70" s="15">
        <v>40</v>
      </c>
      <c r="AN70" s="15">
        <v>2</v>
      </c>
      <c r="AO70" s="15">
        <v>2</v>
      </c>
      <c r="AP70" s="15">
        <v>6</v>
      </c>
      <c r="AQ70" s="15">
        <v>2</v>
      </c>
      <c r="AR70" t="s">
        <v>1329</v>
      </c>
    </row>
    <row r="71" spans="1:44" x14ac:dyDescent="0.25">
      <c r="A71" s="19">
        <v>70</v>
      </c>
      <c r="B71" s="19" t="s">
        <v>147</v>
      </c>
      <c r="C71" s="20" t="s">
        <v>62</v>
      </c>
      <c r="D71" s="22">
        <f>VLOOKUP(AR:AR,球员!A:F,6,FALSE)</f>
        <v>2</v>
      </c>
      <c r="E71" s="16" t="s">
        <v>140</v>
      </c>
      <c r="F71" s="16" t="s">
        <v>45</v>
      </c>
      <c r="G71" s="16" t="s">
        <v>93</v>
      </c>
      <c r="H71" s="15">
        <v>193</v>
      </c>
      <c r="I71" s="15">
        <v>89</v>
      </c>
      <c r="J71" s="15">
        <v>35</v>
      </c>
      <c r="K71" s="16" t="s">
        <v>47</v>
      </c>
      <c r="L71" s="21">
        <v>87</v>
      </c>
      <c r="M71" s="21">
        <v>21</v>
      </c>
      <c r="N71" s="21">
        <v>92</v>
      </c>
      <c r="O71" s="15">
        <v>47</v>
      </c>
      <c r="P71" s="15">
        <v>63</v>
      </c>
      <c r="Q71" s="15">
        <v>59</v>
      </c>
      <c r="R71" s="15">
        <v>65</v>
      </c>
      <c r="S71" s="15">
        <v>64</v>
      </c>
      <c r="T71" s="15">
        <v>67</v>
      </c>
      <c r="U71" s="15">
        <v>47</v>
      </c>
      <c r="V71" s="15">
        <v>72</v>
      </c>
      <c r="W71" s="15">
        <v>64</v>
      </c>
      <c r="X71" s="15">
        <v>43</v>
      </c>
      <c r="Y71" s="15">
        <v>67</v>
      </c>
      <c r="Z71" s="15">
        <v>59</v>
      </c>
      <c r="AA71" s="15">
        <v>88</v>
      </c>
      <c r="AB71" s="15">
        <v>92</v>
      </c>
      <c r="AC71" s="15">
        <v>86</v>
      </c>
      <c r="AD71" s="15">
        <v>59</v>
      </c>
      <c r="AE71" s="15">
        <v>68</v>
      </c>
      <c r="AF71" s="15">
        <v>50</v>
      </c>
      <c r="AG71" s="15">
        <v>49</v>
      </c>
      <c r="AH71" s="15">
        <v>51</v>
      </c>
      <c r="AI71" s="15">
        <v>97</v>
      </c>
      <c r="AJ71" s="15">
        <v>96</v>
      </c>
      <c r="AK71" s="15">
        <v>92</v>
      </c>
      <c r="AL71" s="15">
        <v>97</v>
      </c>
      <c r="AM71" s="15">
        <v>97</v>
      </c>
      <c r="AN71" s="15">
        <v>2</v>
      </c>
      <c r="AO71" s="15">
        <v>2</v>
      </c>
      <c r="AP71" s="15">
        <v>6</v>
      </c>
      <c r="AQ71" s="15">
        <v>3</v>
      </c>
      <c r="AR71" t="s">
        <v>1330</v>
      </c>
    </row>
    <row r="72" spans="1:44" x14ac:dyDescent="0.25">
      <c r="A72" s="19">
        <v>71</v>
      </c>
      <c r="B72" s="19" t="s">
        <v>155</v>
      </c>
      <c r="C72" s="20" t="s">
        <v>2049</v>
      </c>
      <c r="D72" s="22">
        <f>VLOOKUP(AR:AR,球员!A:F,6,FALSE)</f>
        <v>2</v>
      </c>
      <c r="E72" s="16" t="s">
        <v>50</v>
      </c>
      <c r="F72" s="16" t="s">
        <v>51</v>
      </c>
      <c r="G72" s="16" t="s">
        <v>60</v>
      </c>
      <c r="H72" s="15">
        <v>184</v>
      </c>
      <c r="I72" s="15">
        <v>78</v>
      </c>
      <c r="J72" s="15">
        <v>31</v>
      </c>
      <c r="K72" s="16" t="s">
        <v>47</v>
      </c>
      <c r="L72" s="21">
        <v>87</v>
      </c>
      <c r="M72" s="21">
        <v>24</v>
      </c>
      <c r="N72" s="21">
        <v>92</v>
      </c>
      <c r="O72" s="15">
        <v>85</v>
      </c>
      <c r="P72" s="15">
        <v>91</v>
      </c>
      <c r="Q72" s="15">
        <v>86</v>
      </c>
      <c r="R72" s="15">
        <v>84</v>
      </c>
      <c r="S72" s="15">
        <v>94</v>
      </c>
      <c r="T72" s="15">
        <v>96</v>
      </c>
      <c r="U72" s="15">
        <v>83</v>
      </c>
      <c r="V72" s="15">
        <v>71</v>
      </c>
      <c r="W72" s="15">
        <v>89</v>
      </c>
      <c r="X72" s="15">
        <v>91</v>
      </c>
      <c r="Y72" s="15">
        <v>77</v>
      </c>
      <c r="Z72" s="15">
        <v>73</v>
      </c>
      <c r="AA72" s="15">
        <v>88</v>
      </c>
      <c r="AB72" s="15">
        <v>70</v>
      </c>
      <c r="AC72" s="15">
        <v>77</v>
      </c>
      <c r="AD72" s="15">
        <v>86</v>
      </c>
      <c r="AE72" s="15">
        <v>88</v>
      </c>
      <c r="AF72" s="15">
        <v>73</v>
      </c>
      <c r="AG72" s="15">
        <v>78</v>
      </c>
      <c r="AH72" s="15">
        <v>77</v>
      </c>
      <c r="AI72" s="15">
        <v>40</v>
      </c>
      <c r="AJ72" s="15">
        <v>40</v>
      </c>
      <c r="AK72" s="15">
        <v>40</v>
      </c>
      <c r="AL72" s="15">
        <v>40</v>
      </c>
      <c r="AM72" s="15">
        <v>40</v>
      </c>
      <c r="AN72" s="15">
        <v>2</v>
      </c>
      <c r="AO72" s="15">
        <v>3</v>
      </c>
      <c r="AP72" s="15">
        <v>6</v>
      </c>
      <c r="AQ72" s="15">
        <v>3</v>
      </c>
      <c r="AR72" t="s">
        <v>2056</v>
      </c>
    </row>
    <row r="73" spans="1:44" x14ac:dyDescent="0.25">
      <c r="A73" s="19">
        <v>72</v>
      </c>
      <c r="B73" s="19" t="s">
        <v>206</v>
      </c>
      <c r="C73" s="20" t="s">
        <v>103</v>
      </c>
      <c r="D73" s="22">
        <f>VLOOKUP(AR:AR,球员!A:F,6,FALSE)</f>
        <v>2</v>
      </c>
      <c r="E73" s="16" t="s">
        <v>50</v>
      </c>
      <c r="F73" s="16" t="s">
        <v>51</v>
      </c>
      <c r="G73" s="16" t="s">
        <v>65</v>
      </c>
      <c r="H73" s="15">
        <v>170</v>
      </c>
      <c r="I73" s="15">
        <v>68</v>
      </c>
      <c r="J73" s="15">
        <v>30</v>
      </c>
      <c r="K73" s="16" t="s">
        <v>53</v>
      </c>
      <c r="L73" s="21">
        <v>87</v>
      </c>
      <c r="M73" s="21">
        <v>25</v>
      </c>
      <c r="N73" s="21">
        <v>92</v>
      </c>
      <c r="O73" s="15">
        <v>86</v>
      </c>
      <c r="P73" s="15">
        <v>88</v>
      </c>
      <c r="Q73" s="15">
        <v>84</v>
      </c>
      <c r="R73" s="15">
        <v>87</v>
      </c>
      <c r="S73" s="15">
        <v>87</v>
      </c>
      <c r="T73" s="15">
        <v>81</v>
      </c>
      <c r="U73" s="15">
        <v>78</v>
      </c>
      <c r="V73" s="15">
        <v>73</v>
      </c>
      <c r="W73" s="15">
        <v>71</v>
      </c>
      <c r="X73" s="15">
        <v>80</v>
      </c>
      <c r="Y73" s="15">
        <v>96</v>
      </c>
      <c r="Z73" s="15">
        <v>93</v>
      </c>
      <c r="AA73" s="15">
        <v>74</v>
      </c>
      <c r="AB73" s="15">
        <v>79</v>
      </c>
      <c r="AC73" s="15">
        <v>71</v>
      </c>
      <c r="AD73" s="15">
        <v>82</v>
      </c>
      <c r="AE73" s="15">
        <v>91</v>
      </c>
      <c r="AF73" s="15">
        <v>81</v>
      </c>
      <c r="AG73" s="15">
        <v>86</v>
      </c>
      <c r="AH73" s="15">
        <v>83</v>
      </c>
      <c r="AI73" s="15">
        <v>40</v>
      </c>
      <c r="AJ73" s="15">
        <v>40</v>
      </c>
      <c r="AK73" s="15">
        <v>40</v>
      </c>
      <c r="AL73" s="15">
        <v>40</v>
      </c>
      <c r="AM73" s="15">
        <v>40</v>
      </c>
      <c r="AN73" s="15">
        <v>1</v>
      </c>
      <c r="AO73" s="15">
        <v>1</v>
      </c>
      <c r="AP73" s="15">
        <v>6</v>
      </c>
      <c r="AQ73" s="15">
        <v>1</v>
      </c>
      <c r="AR73" t="s">
        <v>1334</v>
      </c>
    </row>
    <row r="74" spans="1:44" x14ac:dyDescent="0.25">
      <c r="A74" s="19">
        <v>73</v>
      </c>
      <c r="B74" s="19" t="s">
        <v>166</v>
      </c>
      <c r="C74" s="20" t="s">
        <v>70</v>
      </c>
      <c r="D74" s="22">
        <f>VLOOKUP(AR:AR,球员!A:F,6,FALSE)</f>
        <v>2</v>
      </c>
      <c r="E74" s="16" t="s">
        <v>107</v>
      </c>
      <c r="F74" s="16" t="s">
        <v>64</v>
      </c>
      <c r="G74" s="16" t="s">
        <v>80</v>
      </c>
      <c r="H74" s="15">
        <v>176</v>
      </c>
      <c r="I74" s="15">
        <v>77</v>
      </c>
      <c r="J74" s="15">
        <v>28</v>
      </c>
      <c r="K74" s="16" t="s">
        <v>47</v>
      </c>
      <c r="L74" s="21">
        <v>87</v>
      </c>
      <c r="M74" s="21">
        <v>25</v>
      </c>
      <c r="N74" s="21">
        <v>92</v>
      </c>
      <c r="O74" s="15">
        <v>90</v>
      </c>
      <c r="P74" s="15">
        <v>91</v>
      </c>
      <c r="Q74" s="15">
        <v>89</v>
      </c>
      <c r="R74" s="15">
        <v>91</v>
      </c>
      <c r="S74" s="15">
        <v>84</v>
      </c>
      <c r="T74" s="15">
        <v>72</v>
      </c>
      <c r="U74" s="15">
        <v>92</v>
      </c>
      <c r="V74" s="15">
        <v>77</v>
      </c>
      <c r="W74" s="15">
        <v>76</v>
      </c>
      <c r="X74" s="15">
        <v>79</v>
      </c>
      <c r="Y74" s="15">
        <v>90</v>
      </c>
      <c r="Z74" s="15">
        <v>86</v>
      </c>
      <c r="AA74" s="15">
        <v>89</v>
      </c>
      <c r="AB74" s="15">
        <v>80</v>
      </c>
      <c r="AC74" s="15">
        <v>78</v>
      </c>
      <c r="AD74" s="15">
        <v>89</v>
      </c>
      <c r="AE74" s="15">
        <v>83</v>
      </c>
      <c r="AF74" s="15">
        <v>50</v>
      </c>
      <c r="AG74" s="15">
        <v>53</v>
      </c>
      <c r="AH74" s="15">
        <v>75</v>
      </c>
      <c r="AI74" s="15">
        <v>40</v>
      </c>
      <c r="AJ74" s="15">
        <v>40</v>
      </c>
      <c r="AK74" s="15">
        <v>40</v>
      </c>
      <c r="AL74" s="15">
        <v>40</v>
      </c>
      <c r="AM74" s="15">
        <v>40</v>
      </c>
      <c r="AN74" s="15">
        <v>2</v>
      </c>
      <c r="AO74" s="15">
        <v>3</v>
      </c>
      <c r="AP74" s="15">
        <v>5</v>
      </c>
      <c r="AQ74" s="15">
        <v>2</v>
      </c>
      <c r="AR74" t="s">
        <v>1335</v>
      </c>
    </row>
    <row r="75" spans="1:44" x14ac:dyDescent="0.25">
      <c r="A75" s="19">
        <v>74</v>
      </c>
      <c r="B75" s="19" t="s">
        <v>133</v>
      </c>
      <c r="C75" s="20" t="s">
        <v>62</v>
      </c>
      <c r="D75" s="22">
        <f>VLOOKUP(AR:AR,球员!A:F,6,FALSE)</f>
        <v>3</v>
      </c>
      <c r="E75" s="16" t="s">
        <v>59</v>
      </c>
      <c r="F75" s="16" t="s">
        <v>51</v>
      </c>
      <c r="G75" s="16" t="s">
        <v>75</v>
      </c>
      <c r="H75" s="15">
        <v>199</v>
      </c>
      <c r="I75" s="15">
        <v>96</v>
      </c>
      <c r="J75" s="15">
        <v>27</v>
      </c>
      <c r="K75" s="16" t="s">
        <v>53</v>
      </c>
      <c r="L75" s="21">
        <v>87</v>
      </c>
      <c r="M75" s="21">
        <v>27</v>
      </c>
      <c r="N75" s="21">
        <v>92</v>
      </c>
      <c r="O75" s="15">
        <v>44</v>
      </c>
      <c r="P75" s="15">
        <v>65</v>
      </c>
      <c r="Q75" s="15">
        <v>47</v>
      </c>
      <c r="R75" s="15">
        <v>51</v>
      </c>
      <c r="S75" s="15">
        <v>65</v>
      </c>
      <c r="T75" s="15">
        <v>67</v>
      </c>
      <c r="U75" s="15">
        <v>49</v>
      </c>
      <c r="V75" s="15">
        <v>73</v>
      </c>
      <c r="W75" s="15">
        <v>64</v>
      </c>
      <c r="X75" s="15">
        <v>52</v>
      </c>
      <c r="Y75" s="15">
        <v>66</v>
      </c>
      <c r="Z75" s="15">
        <v>64</v>
      </c>
      <c r="AA75" s="15">
        <v>81</v>
      </c>
      <c r="AB75" s="15">
        <v>88</v>
      </c>
      <c r="AC75" s="15">
        <v>93</v>
      </c>
      <c r="AD75" s="15">
        <v>74</v>
      </c>
      <c r="AE75" s="15">
        <v>65</v>
      </c>
      <c r="AF75" s="15">
        <v>70</v>
      </c>
      <c r="AG75" s="15">
        <v>61</v>
      </c>
      <c r="AH75" s="15">
        <v>52</v>
      </c>
      <c r="AI75" s="15">
        <v>96</v>
      </c>
      <c r="AJ75" s="15">
        <v>93</v>
      </c>
      <c r="AK75" s="15">
        <v>93</v>
      </c>
      <c r="AL75" s="15">
        <v>99</v>
      </c>
      <c r="AM75" s="15">
        <v>99</v>
      </c>
      <c r="AN75" s="15">
        <v>2</v>
      </c>
      <c r="AO75" s="15">
        <v>2</v>
      </c>
      <c r="AP75" s="15">
        <v>5</v>
      </c>
      <c r="AQ75" s="15">
        <v>1</v>
      </c>
      <c r="AR75" t="s">
        <v>1338</v>
      </c>
    </row>
    <row r="76" spans="1:44" x14ac:dyDescent="0.25">
      <c r="A76" s="19">
        <v>75</v>
      </c>
      <c r="B76" s="19" t="s">
        <v>196</v>
      </c>
      <c r="C76" s="20" t="s">
        <v>122</v>
      </c>
      <c r="D76" s="22">
        <f>VLOOKUP(AR:AR,球员!A:F,6,FALSE)</f>
        <v>2</v>
      </c>
      <c r="E76" s="16" t="s">
        <v>83</v>
      </c>
      <c r="F76" s="16" t="s">
        <v>64</v>
      </c>
      <c r="G76" s="16" t="s">
        <v>57</v>
      </c>
      <c r="H76" s="15">
        <v>179</v>
      </c>
      <c r="I76" s="15">
        <v>67</v>
      </c>
      <c r="J76" s="15">
        <v>34</v>
      </c>
      <c r="K76" s="16" t="s">
        <v>47</v>
      </c>
      <c r="L76" s="21">
        <v>86</v>
      </c>
      <c r="M76" s="21">
        <v>23</v>
      </c>
      <c r="N76" s="21">
        <v>92</v>
      </c>
      <c r="O76" s="15">
        <v>76</v>
      </c>
      <c r="P76" s="15">
        <v>85</v>
      </c>
      <c r="Q76" s="15">
        <v>82</v>
      </c>
      <c r="R76" s="15">
        <v>87</v>
      </c>
      <c r="S76" s="15">
        <v>89</v>
      </c>
      <c r="T76" s="15">
        <v>85</v>
      </c>
      <c r="U76" s="15">
        <v>75</v>
      </c>
      <c r="V76" s="15">
        <v>68</v>
      </c>
      <c r="W76" s="15">
        <v>76</v>
      </c>
      <c r="X76" s="15">
        <v>74</v>
      </c>
      <c r="Y76" s="15">
        <v>76</v>
      </c>
      <c r="Z76" s="15">
        <v>76</v>
      </c>
      <c r="AA76" s="15">
        <v>88</v>
      </c>
      <c r="AB76" s="15">
        <v>84</v>
      </c>
      <c r="AC76" s="15">
        <v>83</v>
      </c>
      <c r="AD76" s="15">
        <v>86</v>
      </c>
      <c r="AE76" s="15">
        <v>90</v>
      </c>
      <c r="AF76" s="15">
        <v>91</v>
      </c>
      <c r="AG76" s="15">
        <v>90</v>
      </c>
      <c r="AH76" s="15">
        <v>93</v>
      </c>
      <c r="AI76" s="15">
        <v>40</v>
      </c>
      <c r="AJ76" s="15">
        <v>40</v>
      </c>
      <c r="AK76" s="15">
        <v>40</v>
      </c>
      <c r="AL76" s="15">
        <v>40</v>
      </c>
      <c r="AM76" s="15">
        <v>40</v>
      </c>
      <c r="AN76" s="15">
        <v>2</v>
      </c>
      <c r="AO76" s="15">
        <v>3</v>
      </c>
      <c r="AP76" s="15">
        <v>7</v>
      </c>
      <c r="AQ76" s="15">
        <v>2</v>
      </c>
      <c r="AR76" t="s">
        <v>1344</v>
      </c>
    </row>
    <row r="77" spans="1:44" x14ac:dyDescent="0.25">
      <c r="A77" s="19">
        <v>76</v>
      </c>
      <c r="B77" s="19" t="s">
        <v>102</v>
      </c>
      <c r="C77" s="20" t="s">
        <v>103</v>
      </c>
      <c r="D77" s="22">
        <f>VLOOKUP(AR:AR,球员!A:F,6,FALSE)</f>
        <v>2</v>
      </c>
      <c r="E77" s="16" t="s">
        <v>59</v>
      </c>
      <c r="F77" s="16" t="s">
        <v>51</v>
      </c>
      <c r="G77" s="16" t="s">
        <v>57</v>
      </c>
      <c r="H77" s="15">
        <v>174</v>
      </c>
      <c r="I77" s="15">
        <v>80</v>
      </c>
      <c r="J77" s="15">
        <v>31</v>
      </c>
      <c r="K77" s="16" t="s">
        <v>53</v>
      </c>
      <c r="L77" s="21">
        <v>86</v>
      </c>
      <c r="M77" s="21">
        <v>25</v>
      </c>
      <c r="N77" s="21">
        <v>92</v>
      </c>
      <c r="O77" s="15">
        <v>88</v>
      </c>
      <c r="P77" s="15">
        <v>92</v>
      </c>
      <c r="Q77" s="15">
        <v>89</v>
      </c>
      <c r="R77" s="15">
        <v>91</v>
      </c>
      <c r="S77" s="15">
        <v>89</v>
      </c>
      <c r="T77" s="15">
        <v>87</v>
      </c>
      <c r="U77" s="15">
        <v>81</v>
      </c>
      <c r="V77" s="15">
        <v>70</v>
      </c>
      <c r="W77" s="15">
        <v>79</v>
      </c>
      <c r="X77" s="15">
        <v>89</v>
      </c>
      <c r="Y77" s="15">
        <v>87</v>
      </c>
      <c r="Z77" s="15">
        <v>88</v>
      </c>
      <c r="AA77" s="15">
        <v>86</v>
      </c>
      <c r="AB77" s="15">
        <v>76</v>
      </c>
      <c r="AC77" s="15">
        <v>75</v>
      </c>
      <c r="AD77" s="15">
        <v>87</v>
      </c>
      <c r="AE77" s="15">
        <v>81</v>
      </c>
      <c r="AF77" s="15">
        <v>75</v>
      </c>
      <c r="AG77" s="15">
        <v>83</v>
      </c>
      <c r="AH77" s="15">
        <v>87</v>
      </c>
      <c r="AI77" s="15">
        <v>40</v>
      </c>
      <c r="AJ77" s="15">
        <v>40</v>
      </c>
      <c r="AK77" s="15">
        <v>40</v>
      </c>
      <c r="AL77" s="15">
        <v>40</v>
      </c>
      <c r="AM77" s="15">
        <v>40</v>
      </c>
      <c r="AN77" s="15">
        <v>1</v>
      </c>
      <c r="AO77" s="15">
        <v>1</v>
      </c>
      <c r="AP77" s="15">
        <v>6</v>
      </c>
      <c r="AQ77" s="15">
        <v>1</v>
      </c>
      <c r="AR77" t="s">
        <v>1346</v>
      </c>
    </row>
    <row r="78" spans="1:44" x14ac:dyDescent="0.25">
      <c r="A78" s="19">
        <v>77</v>
      </c>
      <c r="B78" s="19" t="s">
        <v>156</v>
      </c>
      <c r="C78" s="20" t="s">
        <v>85</v>
      </c>
      <c r="D78" s="22">
        <f>VLOOKUP(AR:AR,球员!A:F,6,FALSE)</f>
        <v>2</v>
      </c>
      <c r="E78" s="16" t="s">
        <v>55</v>
      </c>
      <c r="F78" s="16" t="s">
        <v>56</v>
      </c>
      <c r="G78" s="16" t="s">
        <v>52</v>
      </c>
      <c r="H78" s="15">
        <v>180</v>
      </c>
      <c r="I78" s="15">
        <v>75</v>
      </c>
      <c r="J78" s="15">
        <v>31</v>
      </c>
      <c r="K78" s="16" t="s">
        <v>53</v>
      </c>
      <c r="L78" s="21">
        <v>86</v>
      </c>
      <c r="M78" s="21">
        <v>25</v>
      </c>
      <c r="N78" s="21">
        <v>92</v>
      </c>
      <c r="O78" s="15">
        <v>86</v>
      </c>
      <c r="P78" s="15">
        <v>90</v>
      </c>
      <c r="Q78" s="15">
        <v>92</v>
      </c>
      <c r="R78" s="15">
        <v>94</v>
      </c>
      <c r="S78" s="15">
        <v>88</v>
      </c>
      <c r="T78" s="15">
        <v>92</v>
      </c>
      <c r="U78" s="15">
        <v>80</v>
      </c>
      <c r="V78" s="15">
        <v>63</v>
      </c>
      <c r="W78" s="15">
        <v>87</v>
      </c>
      <c r="X78" s="15">
        <v>90</v>
      </c>
      <c r="Y78" s="15">
        <v>90</v>
      </c>
      <c r="Z78" s="15">
        <v>92</v>
      </c>
      <c r="AA78" s="15">
        <v>89</v>
      </c>
      <c r="AB78" s="15">
        <v>66</v>
      </c>
      <c r="AC78" s="15">
        <v>66</v>
      </c>
      <c r="AD78" s="15">
        <v>90</v>
      </c>
      <c r="AE78" s="15">
        <v>84</v>
      </c>
      <c r="AF78" s="15">
        <v>54</v>
      </c>
      <c r="AG78" s="15">
        <v>57</v>
      </c>
      <c r="AH78" s="15">
        <v>67</v>
      </c>
      <c r="AI78" s="15">
        <v>40</v>
      </c>
      <c r="AJ78" s="15">
        <v>40</v>
      </c>
      <c r="AK78" s="15">
        <v>40</v>
      </c>
      <c r="AL78" s="15">
        <v>40</v>
      </c>
      <c r="AM78" s="15">
        <v>40</v>
      </c>
      <c r="AN78" s="15">
        <v>1</v>
      </c>
      <c r="AO78" s="15">
        <v>2</v>
      </c>
      <c r="AP78" s="15">
        <v>7</v>
      </c>
      <c r="AQ78" s="15">
        <v>2</v>
      </c>
      <c r="AR78" t="s">
        <v>1347</v>
      </c>
    </row>
    <row r="79" spans="1:44" x14ac:dyDescent="0.25">
      <c r="A79" s="19">
        <v>78</v>
      </c>
      <c r="B79" s="19" t="s">
        <v>171</v>
      </c>
      <c r="C79" s="20" t="s">
        <v>2049</v>
      </c>
      <c r="D79" s="22">
        <f>VLOOKUP(AR:AR,球员!A:F,6,FALSE)</f>
        <v>2</v>
      </c>
      <c r="E79" s="16" t="s">
        <v>79</v>
      </c>
      <c r="F79" s="16" t="s">
        <v>51</v>
      </c>
      <c r="G79" s="16" t="s">
        <v>65</v>
      </c>
      <c r="H79" s="15">
        <v>176</v>
      </c>
      <c r="I79" s="15">
        <v>74</v>
      </c>
      <c r="J79" s="15">
        <v>27</v>
      </c>
      <c r="K79" s="16" t="s">
        <v>47</v>
      </c>
      <c r="L79" s="21">
        <v>86</v>
      </c>
      <c r="M79" s="21">
        <v>27</v>
      </c>
      <c r="N79" s="21">
        <v>92</v>
      </c>
      <c r="O79" s="15">
        <v>84</v>
      </c>
      <c r="P79" s="15">
        <v>91</v>
      </c>
      <c r="Q79" s="15">
        <v>88</v>
      </c>
      <c r="R79" s="15">
        <v>87</v>
      </c>
      <c r="S79" s="15">
        <v>93</v>
      </c>
      <c r="T79" s="15">
        <v>91</v>
      </c>
      <c r="U79" s="15">
        <v>78</v>
      </c>
      <c r="V79" s="15">
        <v>67</v>
      </c>
      <c r="W79" s="15">
        <v>83</v>
      </c>
      <c r="X79" s="15">
        <v>87</v>
      </c>
      <c r="Y79" s="15">
        <v>76</v>
      </c>
      <c r="Z79" s="15">
        <v>81</v>
      </c>
      <c r="AA79" s="15">
        <v>88</v>
      </c>
      <c r="AB79" s="15">
        <v>71</v>
      </c>
      <c r="AC79" s="15">
        <v>80</v>
      </c>
      <c r="AD79" s="15">
        <v>86</v>
      </c>
      <c r="AE79" s="15">
        <v>90</v>
      </c>
      <c r="AF79" s="15">
        <v>69</v>
      </c>
      <c r="AG79" s="15">
        <v>78</v>
      </c>
      <c r="AH79" s="15">
        <v>80</v>
      </c>
      <c r="AI79" s="15">
        <v>40</v>
      </c>
      <c r="AJ79" s="15">
        <v>40</v>
      </c>
      <c r="AK79" s="15">
        <v>40</v>
      </c>
      <c r="AL79" s="15">
        <v>40</v>
      </c>
      <c r="AM79" s="15">
        <v>40</v>
      </c>
      <c r="AN79" s="15">
        <v>3</v>
      </c>
      <c r="AO79" s="15">
        <v>3</v>
      </c>
      <c r="AP79" s="15">
        <v>6</v>
      </c>
      <c r="AQ79" s="15">
        <v>1</v>
      </c>
      <c r="AR79" t="s">
        <v>2060</v>
      </c>
    </row>
    <row r="80" spans="1:44" x14ac:dyDescent="0.25">
      <c r="A80" s="15">
        <v>79</v>
      </c>
      <c r="B80" s="15" t="s">
        <v>130</v>
      </c>
      <c r="C80" s="16" t="s">
        <v>82</v>
      </c>
      <c r="D80" s="22" t="e">
        <f>VLOOKUP(AR:AR,球员!A:F,6,FALSE)</f>
        <v>#N/A</v>
      </c>
      <c r="E80" s="16" t="s">
        <v>59</v>
      </c>
      <c r="F80" s="16" t="s">
        <v>51</v>
      </c>
      <c r="G80" s="16" t="s">
        <v>131</v>
      </c>
      <c r="H80" s="15">
        <v>180</v>
      </c>
      <c r="I80" s="15">
        <v>75</v>
      </c>
      <c r="J80" s="15">
        <v>28</v>
      </c>
      <c r="K80" s="16" t="s">
        <v>53</v>
      </c>
      <c r="L80" s="21">
        <v>86</v>
      </c>
      <c r="M80" s="21">
        <v>26</v>
      </c>
      <c r="N80" s="21">
        <v>92</v>
      </c>
      <c r="O80" s="15">
        <v>87</v>
      </c>
      <c r="P80" s="15">
        <v>93</v>
      </c>
      <c r="Q80" s="15">
        <v>89</v>
      </c>
      <c r="R80" s="15">
        <v>91</v>
      </c>
      <c r="S80" s="15">
        <v>93</v>
      </c>
      <c r="T80" s="15">
        <v>93</v>
      </c>
      <c r="U80" s="15">
        <v>90</v>
      </c>
      <c r="V80" s="15">
        <v>71</v>
      </c>
      <c r="W80" s="15">
        <v>90</v>
      </c>
      <c r="X80" s="15">
        <v>87</v>
      </c>
      <c r="Y80" s="15">
        <v>78</v>
      </c>
      <c r="Z80" s="15">
        <v>83</v>
      </c>
      <c r="AA80" s="15">
        <v>92</v>
      </c>
      <c r="AB80" s="15">
        <v>68</v>
      </c>
      <c r="AC80" s="15">
        <v>75</v>
      </c>
      <c r="AD80" s="15">
        <v>84</v>
      </c>
      <c r="AE80" s="15">
        <v>78</v>
      </c>
      <c r="AF80" s="15">
        <v>60</v>
      </c>
      <c r="AG80" s="15">
        <v>55</v>
      </c>
      <c r="AH80" s="15">
        <v>63</v>
      </c>
      <c r="AI80" s="15">
        <v>40</v>
      </c>
      <c r="AJ80" s="15">
        <v>40</v>
      </c>
      <c r="AK80" s="15">
        <v>40</v>
      </c>
      <c r="AL80" s="15">
        <v>40</v>
      </c>
      <c r="AM80" s="15">
        <v>40</v>
      </c>
      <c r="AN80" s="15">
        <v>1</v>
      </c>
      <c r="AO80" s="15">
        <v>2</v>
      </c>
      <c r="AP80" s="15">
        <v>6</v>
      </c>
      <c r="AQ80" s="15">
        <v>1</v>
      </c>
      <c r="AR80" t="s">
        <v>1355</v>
      </c>
    </row>
    <row r="81" spans="1:44" x14ac:dyDescent="0.25">
      <c r="A81" s="15">
        <v>80</v>
      </c>
      <c r="B81" s="15" t="s">
        <v>174</v>
      </c>
      <c r="C81" s="16" t="s">
        <v>82</v>
      </c>
      <c r="D81" s="22" t="e">
        <f>VLOOKUP(AR:AR,球员!A:F,6,FALSE)</f>
        <v>#N/A</v>
      </c>
      <c r="E81" s="16" t="s">
        <v>59</v>
      </c>
      <c r="F81" s="16" t="s">
        <v>51</v>
      </c>
      <c r="G81" s="16" t="s">
        <v>65</v>
      </c>
      <c r="H81" s="15">
        <v>176</v>
      </c>
      <c r="I81" s="15">
        <v>79</v>
      </c>
      <c r="J81" s="15">
        <v>27</v>
      </c>
      <c r="K81" s="16" t="s">
        <v>47</v>
      </c>
      <c r="L81" s="21">
        <v>86</v>
      </c>
      <c r="M81" s="21">
        <v>27</v>
      </c>
      <c r="N81" s="21">
        <v>92</v>
      </c>
      <c r="O81" s="15">
        <v>82</v>
      </c>
      <c r="P81" s="15">
        <v>97</v>
      </c>
      <c r="Q81" s="15">
        <v>99</v>
      </c>
      <c r="R81" s="15">
        <v>94</v>
      </c>
      <c r="S81" s="15">
        <v>90</v>
      </c>
      <c r="T81" s="15">
        <v>89</v>
      </c>
      <c r="U81" s="15">
        <v>82</v>
      </c>
      <c r="V81" s="15">
        <v>63</v>
      </c>
      <c r="W81" s="15">
        <v>79</v>
      </c>
      <c r="X81" s="15">
        <v>88</v>
      </c>
      <c r="Y81" s="15">
        <v>77</v>
      </c>
      <c r="Z81" s="15">
        <v>82</v>
      </c>
      <c r="AA81" s="15">
        <v>81</v>
      </c>
      <c r="AB81" s="15">
        <v>67</v>
      </c>
      <c r="AC81" s="15">
        <v>67</v>
      </c>
      <c r="AD81" s="15">
        <v>92</v>
      </c>
      <c r="AE81" s="15">
        <v>83</v>
      </c>
      <c r="AF81" s="15">
        <v>55</v>
      </c>
      <c r="AG81" s="15">
        <v>54</v>
      </c>
      <c r="AH81" s="15">
        <v>71</v>
      </c>
      <c r="AI81" s="15">
        <v>40</v>
      </c>
      <c r="AJ81" s="15">
        <v>40</v>
      </c>
      <c r="AK81" s="15">
        <v>40</v>
      </c>
      <c r="AL81" s="15">
        <v>40</v>
      </c>
      <c r="AM81" s="15">
        <v>40</v>
      </c>
      <c r="AN81" s="15">
        <v>2</v>
      </c>
      <c r="AO81" s="15">
        <v>2</v>
      </c>
      <c r="AP81" s="15">
        <v>4</v>
      </c>
      <c r="AQ81" s="15">
        <v>1</v>
      </c>
      <c r="AR81" t="s">
        <v>1356</v>
      </c>
    </row>
    <row r="82" spans="1:44" x14ac:dyDescent="0.25">
      <c r="A82" s="15">
        <v>81</v>
      </c>
      <c r="B82" s="15" t="s">
        <v>132</v>
      </c>
      <c r="C82" s="16" t="s">
        <v>122</v>
      </c>
      <c r="D82" s="22" t="e">
        <f>VLOOKUP(AR:AR,球员!A:F,6,FALSE)</f>
        <v>#N/A</v>
      </c>
      <c r="E82" s="16" t="s">
        <v>59</v>
      </c>
      <c r="F82" s="16" t="s">
        <v>51</v>
      </c>
      <c r="G82" s="16" t="s">
        <v>57</v>
      </c>
      <c r="H82" s="15">
        <v>185</v>
      </c>
      <c r="I82" s="15">
        <v>84</v>
      </c>
      <c r="J82" s="15">
        <v>27</v>
      </c>
      <c r="K82" s="16" t="s">
        <v>47</v>
      </c>
      <c r="L82" s="21">
        <v>86</v>
      </c>
      <c r="M82" s="21">
        <v>27</v>
      </c>
      <c r="N82" s="21">
        <v>92</v>
      </c>
      <c r="O82" s="15">
        <v>73</v>
      </c>
      <c r="P82" s="15">
        <v>85</v>
      </c>
      <c r="Q82" s="15">
        <v>75</v>
      </c>
      <c r="R82" s="15">
        <v>80</v>
      </c>
      <c r="S82" s="15">
        <v>87</v>
      </c>
      <c r="T82" s="15">
        <v>86</v>
      </c>
      <c r="U82" s="15">
        <v>72</v>
      </c>
      <c r="V82" s="15">
        <v>84</v>
      </c>
      <c r="W82" s="15">
        <v>82</v>
      </c>
      <c r="X82" s="15">
        <v>73</v>
      </c>
      <c r="Y82" s="15">
        <v>80</v>
      </c>
      <c r="Z82" s="15">
        <v>78</v>
      </c>
      <c r="AA82" s="15">
        <v>90</v>
      </c>
      <c r="AB82" s="15">
        <v>89</v>
      </c>
      <c r="AC82" s="15">
        <v>90</v>
      </c>
      <c r="AD82" s="15">
        <v>79</v>
      </c>
      <c r="AE82" s="15">
        <v>95</v>
      </c>
      <c r="AF82" s="15">
        <v>89</v>
      </c>
      <c r="AG82" s="15">
        <v>89</v>
      </c>
      <c r="AH82" s="15">
        <v>92</v>
      </c>
      <c r="AI82" s="15">
        <v>40</v>
      </c>
      <c r="AJ82" s="15">
        <v>40</v>
      </c>
      <c r="AK82" s="15">
        <v>40</v>
      </c>
      <c r="AL82" s="15">
        <v>40</v>
      </c>
      <c r="AM82" s="15">
        <v>40</v>
      </c>
      <c r="AN82" s="15">
        <v>1</v>
      </c>
      <c r="AO82" s="15">
        <v>2</v>
      </c>
      <c r="AP82" s="15">
        <v>6</v>
      </c>
      <c r="AQ82" s="15">
        <v>3</v>
      </c>
      <c r="AR82" t="s">
        <v>1357</v>
      </c>
    </row>
    <row r="83" spans="1:44" x14ac:dyDescent="0.25">
      <c r="A83" s="19">
        <v>82</v>
      </c>
      <c r="B83" s="19" t="s">
        <v>257</v>
      </c>
      <c r="C83" s="20" t="s">
        <v>43</v>
      </c>
      <c r="D83" s="22">
        <f>VLOOKUP(AR:AR,球员!A:F,6,FALSE)</f>
        <v>2</v>
      </c>
      <c r="E83" s="16" t="s">
        <v>95</v>
      </c>
      <c r="F83" s="16" t="s">
        <v>64</v>
      </c>
      <c r="G83" s="16" t="s">
        <v>258</v>
      </c>
      <c r="H83" s="15">
        <v>183</v>
      </c>
      <c r="I83" s="15">
        <v>79</v>
      </c>
      <c r="J83" s="15">
        <v>27</v>
      </c>
      <c r="K83" s="16" t="s">
        <v>47</v>
      </c>
      <c r="L83" s="21">
        <v>86</v>
      </c>
      <c r="M83" s="21">
        <v>27</v>
      </c>
      <c r="N83" s="21">
        <v>92</v>
      </c>
      <c r="O83" s="15">
        <v>88</v>
      </c>
      <c r="P83" s="15">
        <v>90</v>
      </c>
      <c r="Q83" s="15">
        <v>92</v>
      </c>
      <c r="R83" s="15">
        <v>90</v>
      </c>
      <c r="S83" s="15">
        <v>85</v>
      </c>
      <c r="T83" s="15">
        <v>83</v>
      </c>
      <c r="U83" s="15">
        <v>89</v>
      </c>
      <c r="V83" s="15">
        <v>68</v>
      </c>
      <c r="W83" s="15">
        <v>74</v>
      </c>
      <c r="X83" s="15">
        <v>85</v>
      </c>
      <c r="Y83" s="15">
        <v>91</v>
      </c>
      <c r="Z83" s="15">
        <v>91</v>
      </c>
      <c r="AA83" s="15">
        <v>88</v>
      </c>
      <c r="AB83" s="15">
        <v>70</v>
      </c>
      <c r="AC83" s="15">
        <v>71</v>
      </c>
      <c r="AD83" s="15">
        <v>85</v>
      </c>
      <c r="AE83" s="15">
        <v>92</v>
      </c>
      <c r="AF83" s="15">
        <v>59</v>
      </c>
      <c r="AG83" s="15">
        <v>59</v>
      </c>
      <c r="AH83" s="15">
        <v>67</v>
      </c>
      <c r="AI83" s="15">
        <v>40</v>
      </c>
      <c r="AJ83" s="15">
        <v>40</v>
      </c>
      <c r="AK83" s="15">
        <v>40</v>
      </c>
      <c r="AL83" s="15">
        <v>40</v>
      </c>
      <c r="AM83" s="15">
        <v>40</v>
      </c>
      <c r="AN83" s="15">
        <v>4</v>
      </c>
      <c r="AO83" s="15">
        <v>3</v>
      </c>
      <c r="AP83" s="15">
        <v>7</v>
      </c>
      <c r="AQ83" s="15">
        <v>3</v>
      </c>
      <c r="AR83" t="s">
        <v>1358</v>
      </c>
    </row>
    <row r="84" spans="1:44" x14ac:dyDescent="0.25">
      <c r="A84" s="19">
        <v>83</v>
      </c>
      <c r="B84" s="19" t="s">
        <v>137</v>
      </c>
      <c r="C84" s="20" t="s">
        <v>43</v>
      </c>
      <c r="D84" s="22">
        <f>VLOOKUP(AR:AR,球员!A:F,6,FALSE)</f>
        <v>2</v>
      </c>
      <c r="E84" s="16" t="s">
        <v>138</v>
      </c>
      <c r="F84" s="16" t="s">
        <v>45</v>
      </c>
      <c r="G84" s="16" t="s">
        <v>99</v>
      </c>
      <c r="H84" s="15">
        <v>163</v>
      </c>
      <c r="I84" s="15">
        <v>59</v>
      </c>
      <c r="J84" s="15">
        <v>28</v>
      </c>
      <c r="K84" s="16" t="s">
        <v>47</v>
      </c>
      <c r="L84" s="21">
        <v>86</v>
      </c>
      <c r="M84" s="21">
        <v>26</v>
      </c>
      <c r="N84" s="21">
        <v>92</v>
      </c>
      <c r="O84" s="15">
        <v>88</v>
      </c>
      <c r="P84" s="15">
        <v>95</v>
      </c>
      <c r="Q84" s="15">
        <v>90</v>
      </c>
      <c r="R84" s="15">
        <v>92</v>
      </c>
      <c r="S84" s="15">
        <v>89</v>
      </c>
      <c r="T84" s="15">
        <v>90</v>
      </c>
      <c r="U84" s="15">
        <v>84</v>
      </c>
      <c r="V84" s="15">
        <v>58</v>
      </c>
      <c r="W84" s="15">
        <v>87</v>
      </c>
      <c r="X84" s="15">
        <v>87</v>
      </c>
      <c r="Y84" s="15">
        <v>90</v>
      </c>
      <c r="Z84" s="15">
        <v>92</v>
      </c>
      <c r="AA84" s="15">
        <v>82</v>
      </c>
      <c r="AB84" s="15">
        <v>66</v>
      </c>
      <c r="AC84" s="15">
        <v>61</v>
      </c>
      <c r="AD84" s="15">
        <v>88</v>
      </c>
      <c r="AE84" s="15">
        <v>91</v>
      </c>
      <c r="AF84" s="15">
        <v>61</v>
      </c>
      <c r="AG84" s="15">
        <v>52</v>
      </c>
      <c r="AH84" s="15">
        <v>52</v>
      </c>
      <c r="AI84" s="15">
        <v>40</v>
      </c>
      <c r="AJ84" s="15">
        <v>40</v>
      </c>
      <c r="AK84" s="15">
        <v>40</v>
      </c>
      <c r="AL84" s="15">
        <v>40</v>
      </c>
      <c r="AM84" s="15">
        <v>40</v>
      </c>
      <c r="AN84" s="15">
        <v>2</v>
      </c>
      <c r="AO84" s="15">
        <v>2</v>
      </c>
      <c r="AP84" s="15">
        <v>6</v>
      </c>
      <c r="AQ84" s="15">
        <v>3</v>
      </c>
      <c r="AR84" t="s">
        <v>1362</v>
      </c>
    </row>
    <row r="85" spans="1:44" x14ac:dyDescent="0.25">
      <c r="A85" s="19">
        <v>84</v>
      </c>
      <c r="B85" s="19" t="s">
        <v>217</v>
      </c>
      <c r="C85" s="20" t="s">
        <v>89</v>
      </c>
      <c r="D85" s="22">
        <f>VLOOKUP(AR:AR,球员!A:F,6,FALSE)</f>
        <v>2</v>
      </c>
      <c r="E85" s="16" t="s">
        <v>83</v>
      </c>
      <c r="F85" s="16" t="s">
        <v>64</v>
      </c>
      <c r="G85" s="16" t="s">
        <v>80</v>
      </c>
      <c r="H85" s="15">
        <v>191</v>
      </c>
      <c r="I85" s="15">
        <v>86</v>
      </c>
      <c r="J85" s="15">
        <v>25</v>
      </c>
      <c r="K85" s="16" t="s">
        <v>53</v>
      </c>
      <c r="L85" s="21">
        <v>86</v>
      </c>
      <c r="M85" s="21">
        <v>31</v>
      </c>
      <c r="N85" s="21">
        <v>92</v>
      </c>
      <c r="O85" s="15">
        <v>66</v>
      </c>
      <c r="P85" s="15">
        <v>80</v>
      </c>
      <c r="Q85" s="15">
        <v>72</v>
      </c>
      <c r="R85" s="15">
        <v>71</v>
      </c>
      <c r="S85" s="15">
        <v>84</v>
      </c>
      <c r="T85" s="15">
        <v>85</v>
      </c>
      <c r="U85" s="15">
        <v>61</v>
      </c>
      <c r="V85" s="15">
        <v>92</v>
      </c>
      <c r="W85" s="15">
        <v>74</v>
      </c>
      <c r="X85" s="15">
        <v>71</v>
      </c>
      <c r="Y85" s="15">
        <v>79</v>
      </c>
      <c r="Z85" s="15">
        <v>74</v>
      </c>
      <c r="AA85" s="15">
        <v>82</v>
      </c>
      <c r="AB85" s="15">
        <v>91</v>
      </c>
      <c r="AC85" s="15">
        <v>92</v>
      </c>
      <c r="AD85" s="15">
        <v>70</v>
      </c>
      <c r="AE85" s="15">
        <v>89</v>
      </c>
      <c r="AF85" s="15">
        <v>95</v>
      </c>
      <c r="AG85" s="15">
        <v>95</v>
      </c>
      <c r="AH85" s="15">
        <v>91</v>
      </c>
      <c r="AI85" s="15">
        <v>40</v>
      </c>
      <c r="AJ85" s="15">
        <v>40</v>
      </c>
      <c r="AK85" s="15">
        <v>40</v>
      </c>
      <c r="AL85" s="15">
        <v>40</v>
      </c>
      <c r="AM85" s="15">
        <v>40</v>
      </c>
      <c r="AN85" s="15">
        <v>1</v>
      </c>
      <c r="AO85" s="15">
        <v>2</v>
      </c>
      <c r="AP85" s="15">
        <v>7</v>
      </c>
      <c r="AQ85" s="15">
        <v>3</v>
      </c>
      <c r="AR85" t="s">
        <v>1365</v>
      </c>
    </row>
    <row r="86" spans="1:44" x14ac:dyDescent="0.25">
      <c r="A86" s="19">
        <v>85</v>
      </c>
      <c r="B86" s="19" t="s">
        <v>370</v>
      </c>
      <c r="C86" s="20" t="s">
        <v>89</v>
      </c>
      <c r="D86" s="22">
        <f>VLOOKUP(AR:AR,球员!A:F,6,FALSE)</f>
        <v>2</v>
      </c>
      <c r="E86" s="16" t="s">
        <v>63</v>
      </c>
      <c r="F86" s="16" t="s">
        <v>64</v>
      </c>
      <c r="G86" s="16" t="s">
        <v>96</v>
      </c>
      <c r="H86" s="15">
        <v>194</v>
      </c>
      <c r="I86" s="15">
        <v>100</v>
      </c>
      <c r="J86" s="15">
        <v>26</v>
      </c>
      <c r="K86" s="16" t="s">
        <v>47</v>
      </c>
      <c r="L86" s="21">
        <v>86</v>
      </c>
      <c r="M86" s="21">
        <v>28</v>
      </c>
      <c r="N86" s="21">
        <v>92</v>
      </c>
      <c r="O86" s="15">
        <v>68</v>
      </c>
      <c r="P86" s="15">
        <v>83</v>
      </c>
      <c r="Q86" s="15">
        <v>77</v>
      </c>
      <c r="R86" s="15">
        <v>77</v>
      </c>
      <c r="S86" s="15">
        <v>84</v>
      </c>
      <c r="T86" s="15">
        <v>80</v>
      </c>
      <c r="U86" s="15">
        <v>63</v>
      </c>
      <c r="V86" s="15">
        <v>92</v>
      </c>
      <c r="W86" s="15">
        <v>65</v>
      </c>
      <c r="X86" s="15">
        <v>66</v>
      </c>
      <c r="Y86" s="15">
        <v>70</v>
      </c>
      <c r="Z86" s="15">
        <v>69</v>
      </c>
      <c r="AA86" s="15">
        <v>78</v>
      </c>
      <c r="AB86" s="15">
        <v>89</v>
      </c>
      <c r="AC86" s="15">
        <v>98</v>
      </c>
      <c r="AD86" s="15">
        <v>72</v>
      </c>
      <c r="AE86" s="15">
        <v>91</v>
      </c>
      <c r="AF86" s="15">
        <v>93</v>
      </c>
      <c r="AG86" s="15">
        <v>94</v>
      </c>
      <c r="AH86" s="15">
        <v>96</v>
      </c>
      <c r="AI86" s="15">
        <v>40</v>
      </c>
      <c r="AJ86" s="15">
        <v>40</v>
      </c>
      <c r="AK86" s="15">
        <v>40</v>
      </c>
      <c r="AL86" s="15">
        <v>40</v>
      </c>
      <c r="AM86" s="15">
        <v>40</v>
      </c>
      <c r="AN86" s="15">
        <v>2</v>
      </c>
      <c r="AO86" s="15">
        <v>2</v>
      </c>
      <c r="AP86" s="15">
        <v>6</v>
      </c>
      <c r="AQ86" s="15">
        <v>3</v>
      </c>
      <c r="AR86" t="s">
        <v>1973</v>
      </c>
    </row>
    <row r="87" spans="1:44" x14ac:dyDescent="0.25">
      <c r="A87" s="19">
        <v>86</v>
      </c>
      <c r="B87" s="19" t="s">
        <v>199</v>
      </c>
      <c r="C87" s="20" t="s">
        <v>85</v>
      </c>
      <c r="D87" s="22">
        <f>VLOOKUP(AR:AR,球员!A:F,6,FALSE)</f>
        <v>2</v>
      </c>
      <c r="E87" s="16" t="s">
        <v>74</v>
      </c>
      <c r="F87" s="16" t="s">
        <v>64</v>
      </c>
      <c r="G87" s="16" t="s">
        <v>57</v>
      </c>
      <c r="H87" s="15">
        <v>175</v>
      </c>
      <c r="I87" s="15">
        <v>77</v>
      </c>
      <c r="J87" s="15">
        <v>31</v>
      </c>
      <c r="K87" s="16" t="s">
        <v>47</v>
      </c>
      <c r="L87" s="21">
        <v>85</v>
      </c>
      <c r="M87" s="21">
        <v>26</v>
      </c>
      <c r="N87" s="21">
        <v>92</v>
      </c>
      <c r="O87" s="15">
        <v>84</v>
      </c>
      <c r="P87" s="15">
        <v>90</v>
      </c>
      <c r="Q87" s="15">
        <v>93</v>
      </c>
      <c r="R87" s="15">
        <v>88</v>
      </c>
      <c r="S87" s="15">
        <v>86</v>
      </c>
      <c r="T87" s="15">
        <v>84</v>
      </c>
      <c r="U87" s="15">
        <v>81</v>
      </c>
      <c r="V87" s="15">
        <v>63</v>
      </c>
      <c r="W87" s="15">
        <v>89</v>
      </c>
      <c r="X87" s="15">
        <v>89</v>
      </c>
      <c r="Y87" s="15">
        <v>90</v>
      </c>
      <c r="Z87" s="15">
        <v>94</v>
      </c>
      <c r="AA87" s="15">
        <v>83</v>
      </c>
      <c r="AB87" s="15">
        <v>63</v>
      </c>
      <c r="AC87" s="15">
        <v>66</v>
      </c>
      <c r="AD87" s="15">
        <v>90</v>
      </c>
      <c r="AE87" s="15">
        <v>88</v>
      </c>
      <c r="AF87" s="15">
        <v>63</v>
      </c>
      <c r="AG87" s="15">
        <v>61</v>
      </c>
      <c r="AH87" s="15">
        <v>64</v>
      </c>
      <c r="AI87" s="15">
        <v>40</v>
      </c>
      <c r="AJ87" s="15">
        <v>40</v>
      </c>
      <c r="AK87" s="15">
        <v>40</v>
      </c>
      <c r="AL87" s="15">
        <v>40</v>
      </c>
      <c r="AM87" s="15">
        <v>40</v>
      </c>
      <c r="AN87" s="15">
        <v>2</v>
      </c>
      <c r="AO87" s="15">
        <v>3</v>
      </c>
      <c r="AP87" s="15">
        <v>6</v>
      </c>
      <c r="AQ87" s="15">
        <v>2</v>
      </c>
      <c r="AR87" t="s">
        <v>1379</v>
      </c>
    </row>
    <row r="88" spans="1:44" x14ac:dyDescent="0.25">
      <c r="A88" s="19">
        <v>87</v>
      </c>
      <c r="B88" s="19" t="s">
        <v>164</v>
      </c>
      <c r="C88" s="20" t="s">
        <v>89</v>
      </c>
      <c r="D88" s="22">
        <f>VLOOKUP(AR:AR,球员!A:F,6,FALSE)</f>
        <v>2</v>
      </c>
      <c r="E88" s="16" t="s">
        <v>138</v>
      </c>
      <c r="F88" s="16" t="s">
        <v>45</v>
      </c>
      <c r="G88" s="16" t="s">
        <v>165</v>
      </c>
      <c r="H88" s="15">
        <v>189</v>
      </c>
      <c r="I88" s="15">
        <v>83</v>
      </c>
      <c r="J88" s="15">
        <v>28</v>
      </c>
      <c r="K88" s="16" t="s">
        <v>47</v>
      </c>
      <c r="L88" s="21">
        <v>85</v>
      </c>
      <c r="M88" s="21">
        <v>27</v>
      </c>
      <c r="N88" s="21">
        <v>92</v>
      </c>
      <c r="O88" s="15">
        <v>61</v>
      </c>
      <c r="P88" s="15">
        <v>71</v>
      </c>
      <c r="Q88" s="15">
        <v>68</v>
      </c>
      <c r="R88" s="15">
        <v>73</v>
      </c>
      <c r="S88" s="15">
        <v>71</v>
      </c>
      <c r="T88" s="15">
        <v>73</v>
      </c>
      <c r="U88" s="15">
        <v>63</v>
      </c>
      <c r="V88" s="15">
        <v>90</v>
      </c>
      <c r="W88" s="15">
        <v>64</v>
      </c>
      <c r="X88" s="15">
        <v>63</v>
      </c>
      <c r="Y88" s="15">
        <v>88</v>
      </c>
      <c r="Z88" s="15">
        <v>85</v>
      </c>
      <c r="AA88" s="15">
        <v>80</v>
      </c>
      <c r="AB88" s="15">
        <v>92</v>
      </c>
      <c r="AC88" s="15">
        <v>91</v>
      </c>
      <c r="AD88" s="15">
        <v>76</v>
      </c>
      <c r="AE88" s="15">
        <v>90</v>
      </c>
      <c r="AF88" s="15">
        <v>95</v>
      </c>
      <c r="AG88" s="15">
        <v>94</v>
      </c>
      <c r="AH88" s="15">
        <v>92</v>
      </c>
      <c r="AI88" s="15">
        <v>40</v>
      </c>
      <c r="AJ88" s="15">
        <v>40</v>
      </c>
      <c r="AK88" s="15">
        <v>40</v>
      </c>
      <c r="AL88" s="15">
        <v>40</v>
      </c>
      <c r="AM88" s="15">
        <v>40</v>
      </c>
      <c r="AN88" s="15">
        <v>2</v>
      </c>
      <c r="AO88" s="15">
        <v>2</v>
      </c>
      <c r="AP88" s="15">
        <v>6</v>
      </c>
      <c r="AQ88" s="15">
        <v>2</v>
      </c>
      <c r="AR88" t="s">
        <v>1381</v>
      </c>
    </row>
    <row r="89" spans="1:44" x14ac:dyDescent="0.25">
      <c r="A89" s="19">
        <v>88</v>
      </c>
      <c r="B89" s="19" t="s">
        <v>124</v>
      </c>
      <c r="C89" s="20" t="s">
        <v>70</v>
      </c>
      <c r="D89" s="22">
        <f>VLOOKUP(AR:AR,球员!A:F,6,FALSE)</f>
        <v>2</v>
      </c>
      <c r="E89" s="16" t="s">
        <v>140</v>
      </c>
      <c r="F89" s="16" t="s">
        <v>45</v>
      </c>
      <c r="G89" s="16" t="s">
        <v>75</v>
      </c>
      <c r="H89" s="15">
        <v>190</v>
      </c>
      <c r="I89" s="15">
        <v>94</v>
      </c>
      <c r="J89" s="15">
        <v>26</v>
      </c>
      <c r="K89" s="16" t="s">
        <v>53</v>
      </c>
      <c r="L89" s="21">
        <v>85</v>
      </c>
      <c r="M89" s="21">
        <v>29</v>
      </c>
      <c r="N89" s="21">
        <v>92</v>
      </c>
      <c r="O89" s="15">
        <v>91</v>
      </c>
      <c r="P89" s="15">
        <v>78</v>
      </c>
      <c r="Q89" s="15">
        <v>84</v>
      </c>
      <c r="R89" s="15">
        <v>75</v>
      </c>
      <c r="S89" s="15">
        <v>80</v>
      </c>
      <c r="T89" s="15">
        <v>83</v>
      </c>
      <c r="U89" s="15">
        <v>90</v>
      </c>
      <c r="V89" s="15">
        <v>90</v>
      </c>
      <c r="W89" s="15">
        <v>74</v>
      </c>
      <c r="X89" s="15">
        <v>84</v>
      </c>
      <c r="Y89" s="15">
        <v>92</v>
      </c>
      <c r="Z89" s="15">
        <v>85</v>
      </c>
      <c r="AA89" s="15">
        <v>92</v>
      </c>
      <c r="AB89" s="15">
        <v>89</v>
      </c>
      <c r="AC89" s="15">
        <v>99</v>
      </c>
      <c r="AD89" s="15">
        <v>76</v>
      </c>
      <c r="AE89" s="15">
        <v>88</v>
      </c>
      <c r="AF89" s="15">
        <v>55</v>
      </c>
      <c r="AG89" s="15">
        <v>55</v>
      </c>
      <c r="AH89" s="15">
        <v>90</v>
      </c>
      <c r="AI89" s="15">
        <v>40</v>
      </c>
      <c r="AJ89" s="15">
        <v>40</v>
      </c>
      <c r="AK89" s="15">
        <v>40</v>
      </c>
      <c r="AL89" s="15">
        <v>40</v>
      </c>
      <c r="AM89" s="15">
        <v>40</v>
      </c>
      <c r="AN89" s="15">
        <v>2</v>
      </c>
      <c r="AO89" s="15">
        <v>3</v>
      </c>
      <c r="AP89" s="15">
        <v>6</v>
      </c>
      <c r="AQ89" s="15">
        <v>2</v>
      </c>
      <c r="AR89" t="s">
        <v>1382</v>
      </c>
    </row>
    <row r="90" spans="1:44" x14ac:dyDescent="0.25">
      <c r="A90" s="19">
        <v>89</v>
      </c>
      <c r="B90" s="19" t="s">
        <v>126</v>
      </c>
      <c r="C90" s="20" t="s">
        <v>85</v>
      </c>
      <c r="D90" s="22">
        <f>VLOOKUP(AR:AR,球员!A:F,6,FALSE)</f>
        <v>2</v>
      </c>
      <c r="E90" s="16" t="s">
        <v>44</v>
      </c>
      <c r="F90" s="16" t="s">
        <v>45</v>
      </c>
      <c r="G90" s="16" t="s">
        <v>57</v>
      </c>
      <c r="H90" s="15">
        <v>172</v>
      </c>
      <c r="I90" s="15">
        <v>70</v>
      </c>
      <c r="J90" s="15">
        <v>29</v>
      </c>
      <c r="K90" s="16" t="s">
        <v>53</v>
      </c>
      <c r="L90" s="21">
        <v>85</v>
      </c>
      <c r="M90" s="21">
        <v>26</v>
      </c>
      <c r="N90" s="21">
        <v>92</v>
      </c>
      <c r="O90" s="15">
        <v>80</v>
      </c>
      <c r="P90" s="15">
        <v>92</v>
      </c>
      <c r="Q90" s="15">
        <v>96</v>
      </c>
      <c r="R90" s="15">
        <v>93</v>
      </c>
      <c r="S90" s="15">
        <v>87</v>
      </c>
      <c r="T90" s="15">
        <v>88</v>
      </c>
      <c r="U90" s="15">
        <v>76</v>
      </c>
      <c r="V90" s="15">
        <v>63</v>
      </c>
      <c r="W90" s="15">
        <v>80</v>
      </c>
      <c r="X90" s="15">
        <v>83</v>
      </c>
      <c r="Y90" s="15">
        <v>91</v>
      </c>
      <c r="Z90" s="15">
        <v>95</v>
      </c>
      <c r="AA90" s="15">
        <v>89</v>
      </c>
      <c r="AB90" s="15">
        <v>69</v>
      </c>
      <c r="AC90" s="15">
        <v>71</v>
      </c>
      <c r="AD90" s="15">
        <v>89</v>
      </c>
      <c r="AE90" s="15">
        <v>82</v>
      </c>
      <c r="AF90" s="15">
        <v>60</v>
      </c>
      <c r="AG90" s="15">
        <v>62</v>
      </c>
      <c r="AH90" s="15">
        <v>69</v>
      </c>
      <c r="AI90" s="15">
        <v>40</v>
      </c>
      <c r="AJ90" s="15">
        <v>40</v>
      </c>
      <c r="AK90" s="15">
        <v>40</v>
      </c>
      <c r="AL90" s="15">
        <v>40</v>
      </c>
      <c r="AM90" s="15">
        <v>40</v>
      </c>
      <c r="AN90" s="15">
        <v>2</v>
      </c>
      <c r="AO90" s="15">
        <v>2</v>
      </c>
      <c r="AP90" s="15">
        <v>4</v>
      </c>
      <c r="AQ90" s="15">
        <v>1</v>
      </c>
      <c r="AR90" t="s">
        <v>1384</v>
      </c>
    </row>
    <row r="91" spans="1:44" x14ac:dyDescent="0.25">
      <c r="A91" s="19">
        <v>90</v>
      </c>
      <c r="B91" s="19" t="s">
        <v>207</v>
      </c>
      <c r="C91" s="20" t="s">
        <v>89</v>
      </c>
      <c r="D91" s="22">
        <f>VLOOKUP(AR:AR,球员!A:F,6,FALSE)</f>
        <v>2</v>
      </c>
      <c r="E91" s="16" t="s">
        <v>140</v>
      </c>
      <c r="F91" s="16" t="s">
        <v>45</v>
      </c>
      <c r="G91" s="16" t="s">
        <v>135</v>
      </c>
      <c r="H91" s="15">
        <v>189</v>
      </c>
      <c r="I91" s="15">
        <v>78</v>
      </c>
      <c r="J91" s="15">
        <v>27</v>
      </c>
      <c r="K91" s="16" t="s">
        <v>47</v>
      </c>
      <c r="L91" s="21">
        <v>85</v>
      </c>
      <c r="M91" s="21">
        <v>28</v>
      </c>
      <c r="N91" s="21">
        <v>92</v>
      </c>
      <c r="O91" s="15">
        <v>70</v>
      </c>
      <c r="P91" s="15">
        <v>80</v>
      </c>
      <c r="Q91" s="15">
        <v>77</v>
      </c>
      <c r="R91" s="15">
        <v>83</v>
      </c>
      <c r="S91" s="15">
        <v>81</v>
      </c>
      <c r="T91" s="15">
        <v>81</v>
      </c>
      <c r="U91" s="15">
        <v>65</v>
      </c>
      <c r="V91" s="15">
        <v>91</v>
      </c>
      <c r="W91" s="15">
        <v>66</v>
      </c>
      <c r="X91" s="15">
        <v>67</v>
      </c>
      <c r="Y91" s="15">
        <v>79</v>
      </c>
      <c r="Z91" s="15">
        <v>77</v>
      </c>
      <c r="AA91" s="15">
        <v>84</v>
      </c>
      <c r="AB91" s="15">
        <v>90</v>
      </c>
      <c r="AC91" s="15">
        <v>92</v>
      </c>
      <c r="AD91" s="15">
        <v>71</v>
      </c>
      <c r="AE91" s="15">
        <v>86</v>
      </c>
      <c r="AF91" s="15">
        <v>95</v>
      </c>
      <c r="AG91" s="15">
        <v>93</v>
      </c>
      <c r="AH91" s="15">
        <v>93</v>
      </c>
      <c r="AI91" s="15">
        <v>40</v>
      </c>
      <c r="AJ91" s="15">
        <v>40</v>
      </c>
      <c r="AK91" s="15">
        <v>40</v>
      </c>
      <c r="AL91" s="15">
        <v>40</v>
      </c>
      <c r="AM91" s="15">
        <v>40</v>
      </c>
      <c r="AN91" s="15">
        <v>3</v>
      </c>
      <c r="AO91" s="15">
        <v>3</v>
      </c>
      <c r="AP91" s="15">
        <v>6</v>
      </c>
      <c r="AQ91" s="15">
        <v>3</v>
      </c>
      <c r="AR91" t="s">
        <v>1385</v>
      </c>
    </row>
    <row r="92" spans="1:44" x14ac:dyDescent="0.25">
      <c r="A92" s="15">
        <v>91</v>
      </c>
      <c r="B92" s="15" t="s">
        <v>178</v>
      </c>
      <c r="C92" s="16" t="s">
        <v>103</v>
      </c>
      <c r="D92" s="22" t="e">
        <f>VLOOKUP(AR:AR,球员!A:F,6,FALSE)</f>
        <v>#N/A</v>
      </c>
      <c r="E92" s="16" t="s">
        <v>44</v>
      </c>
      <c r="F92" s="16" t="s">
        <v>45</v>
      </c>
      <c r="G92" s="16" t="s">
        <v>57</v>
      </c>
      <c r="H92" s="15">
        <v>180</v>
      </c>
      <c r="I92" s="15">
        <v>80</v>
      </c>
      <c r="J92" s="15">
        <v>28</v>
      </c>
      <c r="K92" s="16" t="s">
        <v>53</v>
      </c>
      <c r="L92" s="21">
        <v>85</v>
      </c>
      <c r="M92" s="21">
        <v>27</v>
      </c>
      <c r="N92" s="21">
        <v>92</v>
      </c>
      <c r="O92" s="15">
        <v>77</v>
      </c>
      <c r="P92" s="15">
        <v>85</v>
      </c>
      <c r="Q92" s="15">
        <v>86</v>
      </c>
      <c r="R92" s="15">
        <v>84</v>
      </c>
      <c r="S92" s="15">
        <v>85</v>
      </c>
      <c r="T92" s="15">
        <v>86</v>
      </c>
      <c r="U92" s="15">
        <v>69</v>
      </c>
      <c r="V92" s="15">
        <v>79</v>
      </c>
      <c r="W92" s="15">
        <v>68</v>
      </c>
      <c r="X92" s="15">
        <v>80</v>
      </c>
      <c r="Y92" s="15">
        <v>89</v>
      </c>
      <c r="Z92" s="15">
        <v>86</v>
      </c>
      <c r="AA92" s="15">
        <v>87</v>
      </c>
      <c r="AB92" s="15">
        <v>83</v>
      </c>
      <c r="AC92" s="15">
        <v>84</v>
      </c>
      <c r="AD92" s="15">
        <v>80</v>
      </c>
      <c r="AE92" s="15">
        <v>90</v>
      </c>
      <c r="AF92" s="15">
        <v>78</v>
      </c>
      <c r="AG92" s="15">
        <v>80</v>
      </c>
      <c r="AH92" s="15">
        <v>85</v>
      </c>
      <c r="AI92" s="15">
        <v>40</v>
      </c>
      <c r="AJ92" s="15">
        <v>40</v>
      </c>
      <c r="AK92" s="15">
        <v>40</v>
      </c>
      <c r="AL92" s="15">
        <v>40</v>
      </c>
      <c r="AM92" s="15">
        <v>40</v>
      </c>
      <c r="AN92" s="15">
        <v>2</v>
      </c>
      <c r="AO92" s="15">
        <v>3</v>
      </c>
      <c r="AP92" s="15">
        <v>5</v>
      </c>
      <c r="AQ92" s="15">
        <v>2</v>
      </c>
      <c r="AR92" t="s">
        <v>1388</v>
      </c>
    </row>
    <row r="93" spans="1:44" x14ac:dyDescent="0.25">
      <c r="A93" s="19">
        <v>92</v>
      </c>
      <c r="B93" s="19" t="s">
        <v>275</v>
      </c>
      <c r="C93" s="20" t="s">
        <v>70</v>
      </c>
      <c r="D93" s="22">
        <f>VLOOKUP(AR:AR,球员!A:F,6,FALSE)</f>
        <v>2</v>
      </c>
      <c r="E93" s="16" t="s">
        <v>184</v>
      </c>
      <c r="F93" s="16" t="s">
        <v>56</v>
      </c>
      <c r="G93" s="16" t="s">
        <v>135</v>
      </c>
      <c r="H93" s="15">
        <v>176</v>
      </c>
      <c r="I93" s="15">
        <v>78</v>
      </c>
      <c r="J93" s="15">
        <v>25</v>
      </c>
      <c r="K93" s="16" t="s">
        <v>47</v>
      </c>
      <c r="L93" s="21">
        <v>85</v>
      </c>
      <c r="M93" s="21">
        <v>32</v>
      </c>
      <c r="N93" s="21">
        <v>92</v>
      </c>
      <c r="O93" s="15">
        <v>86</v>
      </c>
      <c r="P93" s="15">
        <v>91</v>
      </c>
      <c r="Q93" s="15">
        <v>92</v>
      </c>
      <c r="R93" s="15">
        <v>94</v>
      </c>
      <c r="S93" s="15">
        <v>86</v>
      </c>
      <c r="T93" s="15">
        <v>82</v>
      </c>
      <c r="U93" s="15">
        <v>87</v>
      </c>
      <c r="V93" s="15">
        <v>68</v>
      </c>
      <c r="W93" s="15">
        <v>91</v>
      </c>
      <c r="X93" s="15">
        <v>92</v>
      </c>
      <c r="Y93" s="15">
        <v>92</v>
      </c>
      <c r="Z93" s="15">
        <v>95</v>
      </c>
      <c r="AA93" s="15">
        <v>90</v>
      </c>
      <c r="AB93" s="15">
        <v>76</v>
      </c>
      <c r="AC93" s="15">
        <v>80</v>
      </c>
      <c r="AD93" s="15">
        <v>87</v>
      </c>
      <c r="AE93" s="15">
        <v>81</v>
      </c>
      <c r="AF93" s="15">
        <v>54</v>
      </c>
      <c r="AG93" s="15">
        <v>58</v>
      </c>
      <c r="AH93" s="15">
        <v>80</v>
      </c>
      <c r="AI93" s="15">
        <v>40</v>
      </c>
      <c r="AJ93" s="15">
        <v>40</v>
      </c>
      <c r="AK93" s="15">
        <v>40</v>
      </c>
      <c r="AL93" s="15">
        <v>40</v>
      </c>
      <c r="AM93" s="15">
        <v>40</v>
      </c>
      <c r="AN93" s="15">
        <v>2</v>
      </c>
      <c r="AO93" s="15">
        <v>3</v>
      </c>
      <c r="AP93" s="15">
        <v>6</v>
      </c>
      <c r="AQ93" s="15">
        <v>2</v>
      </c>
      <c r="AR93" t="s">
        <v>1391</v>
      </c>
    </row>
    <row r="94" spans="1:44" x14ac:dyDescent="0.25">
      <c r="A94" s="19">
        <v>93</v>
      </c>
      <c r="B94" s="19" t="s">
        <v>339</v>
      </c>
      <c r="C94" s="20" t="s">
        <v>89</v>
      </c>
      <c r="D94" s="22">
        <f>VLOOKUP(AR:AR,球员!A:F,6,FALSE)</f>
        <v>2</v>
      </c>
      <c r="E94" s="16" t="s">
        <v>304</v>
      </c>
      <c r="F94" s="16" t="s">
        <v>45</v>
      </c>
      <c r="G94" s="16" t="s">
        <v>99</v>
      </c>
      <c r="H94" s="15">
        <v>188</v>
      </c>
      <c r="I94" s="15">
        <v>78</v>
      </c>
      <c r="J94" s="15">
        <v>24</v>
      </c>
      <c r="K94" s="16" t="s">
        <v>53</v>
      </c>
      <c r="L94" s="21">
        <v>85</v>
      </c>
      <c r="M94" s="21">
        <v>33</v>
      </c>
      <c r="N94" s="21">
        <v>92</v>
      </c>
      <c r="O94" s="15">
        <v>69</v>
      </c>
      <c r="P94" s="15">
        <v>79</v>
      </c>
      <c r="Q94" s="15">
        <v>74</v>
      </c>
      <c r="R94" s="15">
        <v>74</v>
      </c>
      <c r="S94" s="15">
        <v>82</v>
      </c>
      <c r="T94" s="15">
        <v>81</v>
      </c>
      <c r="U94" s="15">
        <v>67</v>
      </c>
      <c r="V94" s="15">
        <v>90</v>
      </c>
      <c r="W94" s="15">
        <v>66</v>
      </c>
      <c r="X94" s="15">
        <v>70</v>
      </c>
      <c r="Y94" s="15">
        <v>83</v>
      </c>
      <c r="Z94" s="15">
        <v>79</v>
      </c>
      <c r="AA94" s="15">
        <v>79</v>
      </c>
      <c r="AB94" s="15">
        <v>92</v>
      </c>
      <c r="AC94" s="15">
        <v>92</v>
      </c>
      <c r="AD94" s="15">
        <v>78</v>
      </c>
      <c r="AE94" s="15">
        <v>89</v>
      </c>
      <c r="AF94" s="15">
        <v>95</v>
      </c>
      <c r="AG94" s="15">
        <v>91</v>
      </c>
      <c r="AH94" s="15">
        <v>91</v>
      </c>
      <c r="AI94" s="15">
        <v>40</v>
      </c>
      <c r="AJ94" s="15">
        <v>40</v>
      </c>
      <c r="AK94" s="15">
        <v>40</v>
      </c>
      <c r="AL94" s="15">
        <v>40</v>
      </c>
      <c r="AM94" s="15">
        <v>40</v>
      </c>
      <c r="AN94" s="15">
        <v>2</v>
      </c>
      <c r="AO94" s="15">
        <v>2</v>
      </c>
      <c r="AP94" s="15">
        <v>6</v>
      </c>
      <c r="AQ94" s="15">
        <v>3</v>
      </c>
      <c r="AR94" t="s">
        <v>1393</v>
      </c>
    </row>
    <row r="95" spans="1:44" x14ac:dyDescent="0.25">
      <c r="A95" s="19">
        <v>94</v>
      </c>
      <c r="B95" s="19" t="s">
        <v>279</v>
      </c>
      <c r="C95" s="20" t="s">
        <v>89</v>
      </c>
      <c r="D95" s="22">
        <f>VLOOKUP(AR:AR,球员!A:F,6,FALSE)</f>
        <v>2</v>
      </c>
      <c r="E95" s="16" t="s">
        <v>83</v>
      </c>
      <c r="F95" s="16" t="s">
        <v>64</v>
      </c>
      <c r="G95" s="16" t="s">
        <v>96</v>
      </c>
      <c r="H95" s="15">
        <v>188</v>
      </c>
      <c r="I95" s="15">
        <v>70</v>
      </c>
      <c r="J95" s="15">
        <v>25</v>
      </c>
      <c r="K95" s="16" t="s">
        <v>47</v>
      </c>
      <c r="L95" s="21">
        <v>85</v>
      </c>
      <c r="M95" s="21">
        <v>32</v>
      </c>
      <c r="N95" s="21">
        <v>92</v>
      </c>
      <c r="O95" s="15">
        <v>69</v>
      </c>
      <c r="P95" s="15">
        <v>86</v>
      </c>
      <c r="Q95" s="15">
        <v>78</v>
      </c>
      <c r="R95" s="15">
        <v>90</v>
      </c>
      <c r="S95" s="15">
        <v>87</v>
      </c>
      <c r="T95" s="15">
        <v>82</v>
      </c>
      <c r="U95" s="15">
        <v>64</v>
      </c>
      <c r="V95" s="15">
        <v>91</v>
      </c>
      <c r="W95" s="15">
        <v>65</v>
      </c>
      <c r="X95" s="15">
        <v>73</v>
      </c>
      <c r="Y95" s="15">
        <v>81</v>
      </c>
      <c r="Z95" s="15">
        <v>77</v>
      </c>
      <c r="AA95" s="15">
        <v>77</v>
      </c>
      <c r="AB95" s="15">
        <v>90</v>
      </c>
      <c r="AC95" s="15">
        <v>88</v>
      </c>
      <c r="AD95" s="15">
        <v>84</v>
      </c>
      <c r="AE95" s="15">
        <v>89</v>
      </c>
      <c r="AF95" s="15">
        <v>92</v>
      </c>
      <c r="AG95" s="15">
        <v>92</v>
      </c>
      <c r="AH95" s="15">
        <v>90</v>
      </c>
      <c r="AI95" s="15">
        <v>40</v>
      </c>
      <c r="AJ95" s="15">
        <v>40</v>
      </c>
      <c r="AK95" s="15">
        <v>40</v>
      </c>
      <c r="AL95" s="15">
        <v>40</v>
      </c>
      <c r="AM95" s="15">
        <v>40</v>
      </c>
      <c r="AN95" s="15">
        <v>2</v>
      </c>
      <c r="AO95" s="15">
        <v>2</v>
      </c>
      <c r="AP95" s="15">
        <v>6</v>
      </c>
      <c r="AQ95" s="15">
        <v>2</v>
      </c>
      <c r="AR95" t="s">
        <v>1395</v>
      </c>
    </row>
    <row r="96" spans="1:44" x14ac:dyDescent="0.25">
      <c r="A96" s="19">
        <v>95</v>
      </c>
      <c r="B96" s="19" t="s">
        <v>281</v>
      </c>
      <c r="C96" s="20" t="s">
        <v>89</v>
      </c>
      <c r="D96" s="22">
        <f>VLOOKUP(AR:AR,球员!A:F,6,FALSE)</f>
        <v>2</v>
      </c>
      <c r="E96" s="16" t="s">
        <v>79</v>
      </c>
      <c r="F96" s="16" t="s">
        <v>51</v>
      </c>
      <c r="G96" s="16" t="s">
        <v>71</v>
      </c>
      <c r="H96" s="15">
        <v>185</v>
      </c>
      <c r="I96" s="15">
        <v>80</v>
      </c>
      <c r="J96" s="15">
        <v>24</v>
      </c>
      <c r="K96" s="16" t="s">
        <v>47</v>
      </c>
      <c r="L96" s="21">
        <v>85</v>
      </c>
      <c r="M96" s="21">
        <v>33</v>
      </c>
      <c r="N96" s="21">
        <v>92</v>
      </c>
      <c r="O96" s="15">
        <v>65</v>
      </c>
      <c r="P96" s="15">
        <v>75</v>
      </c>
      <c r="Q96" s="15">
        <v>72</v>
      </c>
      <c r="R96" s="15">
        <v>76</v>
      </c>
      <c r="S96" s="15">
        <v>79</v>
      </c>
      <c r="T96" s="15">
        <v>73</v>
      </c>
      <c r="U96" s="15">
        <v>62</v>
      </c>
      <c r="V96" s="15">
        <v>90</v>
      </c>
      <c r="W96" s="15">
        <v>67</v>
      </c>
      <c r="X96" s="15">
        <v>64</v>
      </c>
      <c r="Y96" s="15">
        <v>84</v>
      </c>
      <c r="Z96" s="15">
        <v>80</v>
      </c>
      <c r="AA96" s="15">
        <v>87</v>
      </c>
      <c r="AB96" s="15">
        <v>95</v>
      </c>
      <c r="AC96" s="15">
        <v>94</v>
      </c>
      <c r="AD96" s="15">
        <v>73</v>
      </c>
      <c r="AE96" s="15">
        <v>90</v>
      </c>
      <c r="AF96" s="15">
        <v>92</v>
      </c>
      <c r="AG96" s="15">
        <v>94</v>
      </c>
      <c r="AH96" s="15">
        <v>91</v>
      </c>
      <c r="AI96" s="15">
        <v>40</v>
      </c>
      <c r="AJ96" s="15">
        <v>40</v>
      </c>
      <c r="AK96" s="15">
        <v>40</v>
      </c>
      <c r="AL96" s="15">
        <v>40</v>
      </c>
      <c r="AM96" s="15">
        <v>40</v>
      </c>
      <c r="AN96" s="15">
        <v>1</v>
      </c>
      <c r="AO96" s="15">
        <v>2</v>
      </c>
      <c r="AP96" s="15">
        <v>6</v>
      </c>
      <c r="AQ96" s="15">
        <v>1</v>
      </c>
      <c r="AR96" t="s">
        <v>1397</v>
      </c>
    </row>
    <row r="97" spans="1:44" x14ac:dyDescent="0.25">
      <c r="A97" s="19">
        <v>96</v>
      </c>
      <c r="B97" s="19" t="s">
        <v>218</v>
      </c>
      <c r="C97" s="20" t="s">
        <v>122</v>
      </c>
      <c r="D97" s="22">
        <f>VLOOKUP(AR:AR,球员!A:F,6,FALSE)</f>
        <v>2</v>
      </c>
      <c r="E97" s="16" t="s">
        <v>74</v>
      </c>
      <c r="F97" s="16" t="s">
        <v>64</v>
      </c>
      <c r="G97" s="16" t="s">
        <v>99</v>
      </c>
      <c r="H97" s="15">
        <v>180</v>
      </c>
      <c r="I97" s="15">
        <v>65</v>
      </c>
      <c r="J97" s="15">
        <v>28</v>
      </c>
      <c r="K97" s="16" t="s">
        <v>47</v>
      </c>
      <c r="L97" s="21">
        <v>85</v>
      </c>
      <c r="M97" s="21">
        <v>27</v>
      </c>
      <c r="N97" s="21">
        <v>92</v>
      </c>
      <c r="O97" s="15">
        <v>71</v>
      </c>
      <c r="P97" s="15">
        <v>88</v>
      </c>
      <c r="Q97" s="15">
        <v>84</v>
      </c>
      <c r="R97" s="15">
        <v>92</v>
      </c>
      <c r="S97" s="15">
        <v>95</v>
      </c>
      <c r="T97" s="15">
        <v>91</v>
      </c>
      <c r="U97" s="15">
        <v>71</v>
      </c>
      <c r="V97" s="15">
        <v>69</v>
      </c>
      <c r="W97" s="15">
        <v>83</v>
      </c>
      <c r="X97" s="15">
        <v>79</v>
      </c>
      <c r="Y97" s="15">
        <v>79</v>
      </c>
      <c r="Z97" s="15">
        <v>82</v>
      </c>
      <c r="AA97" s="15">
        <v>80</v>
      </c>
      <c r="AB97" s="15">
        <v>72</v>
      </c>
      <c r="AC97" s="15">
        <v>74</v>
      </c>
      <c r="AD97" s="15">
        <v>79</v>
      </c>
      <c r="AE97" s="15">
        <v>89</v>
      </c>
      <c r="AF97" s="15">
        <v>84</v>
      </c>
      <c r="AG97" s="15">
        <v>83</v>
      </c>
      <c r="AH97" s="15">
        <v>79</v>
      </c>
      <c r="AI97" s="15">
        <v>40</v>
      </c>
      <c r="AJ97" s="15">
        <v>40</v>
      </c>
      <c r="AK97" s="15">
        <v>40</v>
      </c>
      <c r="AL97" s="15">
        <v>40</v>
      </c>
      <c r="AM97" s="15">
        <v>40</v>
      </c>
      <c r="AN97" s="15">
        <v>2</v>
      </c>
      <c r="AO97" s="15">
        <v>3</v>
      </c>
      <c r="AP97" s="15">
        <v>6</v>
      </c>
      <c r="AQ97" s="15">
        <v>3</v>
      </c>
      <c r="AR97" t="s">
        <v>1398</v>
      </c>
    </row>
    <row r="98" spans="1:44" x14ac:dyDescent="0.25">
      <c r="A98" s="19">
        <v>97</v>
      </c>
      <c r="B98" s="19" t="s">
        <v>584</v>
      </c>
      <c r="C98" s="20" t="s">
        <v>82</v>
      </c>
      <c r="D98" s="22">
        <f>VLOOKUP(AR:AR,球员!A:F,6,FALSE)</f>
        <v>2</v>
      </c>
      <c r="E98" s="16" t="s">
        <v>585</v>
      </c>
      <c r="F98" s="16" t="s">
        <v>225</v>
      </c>
      <c r="G98" s="16" t="s">
        <v>46</v>
      </c>
      <c r="H98" s="15">
        <v>173</v>
      </c>
      <c r="I98" s="15">
        <v>75</v>
      </c>
      <c r="J98" s="15">
        <v>25</v>
      </c>
      <c r="K98" s="16" t="s">
        <v>47</v>
      </c>
      <c r="L98" s="21">
        <v>85</v>
      </c>
      <c r="M98" s="21">
        <v>32</v>
      </c>
      <c r="N98" s="21">
        <v>92</v>
      </c>
      <c r="O98" s="15">
        <v>85</v>
      </c>
      <c r="P98" s="15">
        <v>91</v>
      </c>
      <c r="Q98" s="15">
        <v>87</v>
      </c>
      <c r="R98" s="15">
        <v>87</v>
      </c>
      <c r="S98" s="15">
        <v>92</v>
      </c>
      <c r="T98" s="15">
        <v>90</v>
      </c>
      <c r="U98" s="15">
        <v>81</v>
      </c>
      <c r="V98" s="15">
        <v>66</v>
      </c>
      <c r="W98" s="15">
        <v>88</v>
      </c>
      <c r="X98" s="15">
        <v>89</v>
      </c>
      <c r="Y98" s="15">
        <v>84</v>
      </c>
      <c r="Z98" s="15">
        <v>86</v>
      </c>
      <c r="AA98" s="15">
        <v>94</v>
      </c>
      <c r="AB98" s="15">
        <v>67</v>
      </c>
      <c r="AC98" s="15">
        <v>75</v>
      </c>
      <c r="AD98" s="15">
        <v>84</v>
      </c>
      <c r="AE98" s="15">
        <v>91</v>
      </c>
      <c r="AF98" s="15">
        <v>74</v>
      </c>
      <c r="AG98" s="15">
        <v>70</v>
      </c>
      <c r="AH98" s="15">
        <v>76</v>
      </c>
      <c r="AI98" s="15">
        <v>40</v>
      </c>
      <c r="AJ98" s="15">
        <v>40</v>
      </c>
      <c r="AK98" s="15">
        <v>40</v>
      </c>
      <c r="AL98" s="15">
        <v>40</v>
      </c>
      <c r="AM98" s="15">
        <v>40</v>
      </c>
      <c r="AN98" s="15">
        <v>2</v>
      </c>
      <c r="AO98" s="15">
        <v>2</v>
      </c>
      <c r="AP98" s="15">
        <v>6</v>
      </c>
      <c r="AQ98" s="15">
        <v>3</v>
      </c>
      <c r="AR98" t="s">
        <v>1400</v>
      </c>
    </row>
    <row r="99" spans="1:44" x14ac:dyDescent="0.25">
      <c r="A99" s="19">
        <v>98</v>
      </c>
      <c r="B99" s="19" t="s">
        <v>185</v>
      </c>
      <c r="C99" s="20" t="s">
        <v>85</v>
      </c>
      <c r="D99" s="22">
        <f>VLOOKUP(AR:AR,球员!A:F,6,FALSE)</f>
        <v>2</v>
      </c>
      <c r="E99" s="16" t="s">
        <v>83</v>
      </c>
      <c r="F99" s="16" t="s">
        <v>64</v>
      </c>
      <c r="G99" s="16" t="s">
        <v>186</v>
      </c>
      <c r="H99" s="15">
        <v>179</v>
      </c>
      <c r="I99" s="15">
        <v>67</v>
      </c>
      <c r="J99" s="15">
        <v>28</v>
      </c>
      <c r="K99" s="16" t="s">
        <v>53</v>
      </c>
      <c r="L99" s="21">
        <v>85</v>
      </c>
      <c r="M99" s="21">
        <v>27</v>
      </c>
      <c r="N99" s="21">
        <v>92</v>
      </c>
      <c r="O99" s="15">
        <v>84</v>
      </c>
      <c r="P99" s="15">
        <v>94</v>
      </c>
      <c r="Q99" s="15">
        <v>93</v>
      </c>
      <c r="R99" s="15">
        <v>95</v>
      </c>
      <c r="S99" s="15">
        <v>84</v>
      </c>
      <c r="T99" s="15">
        <v>85</v>
      </c>
      <c r="U99" s="15">
        <v>85</v>
      </c>
      <c r="V99" s="15">
        <v>63</v>
      </c>
      <c r="W99" s="15">
        <v>83</v>
      </c>
      <c r="X99" s="15">
        <v>86</v>
      </c>
      <c r="Y99" s="15">
        <v>88</v>
      </c>
      <c r="Z99" s="15">
        <v>92</v>
      </c>
      <c r="AA99" s="15">
        <v>85</v>
      </c>
      <c r="AB99" s="15">
        <v>67</v>
      </c>
      <c r="AC99" s="15">
        <v>70</v>
      </c>
      <c r="AD99" s="15">
        <v>91</v>
      </c>
      <c r="AE99" s="15">
        <v>82</v>
      </c>
      <c r="AF99" s="15">
        <v>59</v>
      </c>
      <c r="AG99" s="15">
        <v>56</v>
      </c>
      <c r="AH99" s="15">
        <v>65</v>
      </c>
      <c r="AI99" s="15">
        <v>40</v>
      </c>
      <c r="AJ99" s="15">
        <v>40</v>
      </c>
      <c r="AK99" s="15">
        <v>40</v>
      </c>
      <c r="AL99" s="15">
        <v>40</v>
      </c>
      <c r="AM99" s="15">
        <v>40</v>
      </c>
      <c r="AN99" s="15">
        <v>1</v>
      </c>
      <c r="AO99" s="15">
        <v>2</v>
      </c>
      <c r="AP99" s="15">
        <v>6</v>
      </c>
      <c r="AQ99" s="15">
        <v>2</v>
      </c>
      <c r="AR99" t="s">
        <v>1401</v>
      </c>
    </row>
    <row r="100" spans="1:44" x14ac:dyDescent="0.25">
      <c r="A100" s="19">
        <v>99</v>
      </c>
      <c r="B100" s="19" t="s">
        <v>285</v>
      </c>
      <c r="C100" s="20" t="s">
        <v>122</v>
      </c>
      <c r="D100" s="22">
        <f>VLOOKUP(AR:AR,球员!A:F,6,FALSE)</f>
        <v>3</v>
      </c>
      <c r="E100" s="16" t="s">
        <v>86</v>
      </c>
      <c r="F100" s="16" t="s">
        <v>64</v>
      </c>
      <c r="G100" s="16" t="s">
        <v>57</v>
      </c>
      <c r="H100" s="15">
        <v>188</v>
      </c>
      <c r="I100" s="15">
        <v>78</v>
      </c>
      <c r="J100" s="15">
        <v>26</v>
      </c>
      <c r="K100" s="16" t="s">
        <v>47</v>
      </c>
      <c r="L100" s="21">
        <v>85</v>
      </c>
      <c r="M100" s="21">
        <v>29</v>
      </c>
      <c r="N100" s="21">
        <v>92</v>
      </c>
      <c r="O100" s="15">
        <v>75</v>
      </c>
      <c r="P100" s="15">
        <v>87</v>
      </c>
      <c r="Q100" s="15">
        <v>79</v>
      </c>
      <c r="R100" s="15">
        <v>90</v>
      </c>
      <c r="S100" s="15">
        <v>88</v>
      </c>
      <c r="T100" s="15">
        <v>86</v>
      </c>
      <c r="U100" s="15">
        <v>73</v>
      </c>
      <c r="V100" s="15">
        <v>82</v>
      </c>
      <c r="W100" s="15">
        <v>75</v>
      </c>
      <c r="X100" s="15">
        <v>80</v>
      </c>
      <c r="Y100" s="15">
        <v>81</v>
      </c>
      <c r="Z100" s="15">
        <v>78</v>
      </c>
      <c r="AA100" s="15">
        <v>83</v>
      </c>
      <c r="AB100" s="15">
        <v>80</v>
      </c>
      <c r="AC100" s="15">
        <v>87</v>
      </c>
      <c r="AD100" s="15">
        <v>76</v>
      </c>
      <c r="AE100" s="15">
        <v>88</v>
      </c>
      <c r="AF100" s="15">
        <v>87</v>
      </c>
      <c r="AG100" s="15">
        <v>88</v>
      </c>
      <c r="AH100" s="15">
        <v>89</v>
      </c>
      <c r="AI100" s="15">
        <v>40</v>
      </c>
      <c r="AJ100" s="15">
        <v>40</v>
      </c>
      <c r="AK100" s="15">
        <v>40</v>
      </c>
      <c r="AL100" s="15">
        <v>40</v>
      </c>
      <c r="AM100" s="15">
        <v>40</v>
      </c>
      <c r="AN100" s="15">
        <v>2</v>
      </c>
      <c r="AO100" s="15">
        <v>3</v>
      </c>
      <c r="AP100" s="15">
        <v>6</v>
      </c>
      <c r="AQ100" s="15">
        <v>3</v>
      </c>
      <c r="AR100" t="s">
        <v>1402</v>
      </c>
    </row>
    <row r="101" spans="1:44" x14ac:dyDescent="0.25">
      <c r="A101" s="19">
        <v>100</v>
      </c>
      <c r="B101" s="19" t="s">
        <v>360</v>
      </c>
      <c r="C101" s="20" t="s">
        <v>89</v>
      </c>
      <c r="D101" s="22">
        <f>VLOOKUP(AR:AR,球员!A:F,6,FALSE)</f>
        <v>2</v>
      </c>
      <c r="E101" s="16" t="s">
        <v>50</v>
      </c>
      <c r="F101" s="16" t="s">
        <v>51</v>
      </c>
      <c r="G101" s="16" t="s">
        <v>80</v>
      </c>
      <c r="H101" s="15">
        <v>186</v>
      </c>
      <c r="I101" s="15">
        <v>81</v>
      </c>
      <c r="J101" s="15">
        <v>24</v>
      </c>
      <c r="K101" s="16" t="s">
        <v>53</v>
      </c>
      <c r="L101" s="21">
        <v>85</v>
      </c>
      <c r="M101" s="21">
        <v>33</v>
      </c>
      <c r="N101" s="21">
        <v>92</v>
      </c>
      <c r="O101" s="15">
        <v>68</v>
      </c>
      <c r="P101" s="15">
        <v>80</v>
      </c>
      <c r="Q101" s="15">
        <v>72</v>
      </c>
      <c r="R101" s="15">
        <v>82</v>
      </c>
      <c r="S101" s="15">
        <v>86</v>
      </c>
      <c r="T101" s="15">
        <v>81</v>
      </c>
      <c r="U101" s="15">
        <v>62</v>
      </c>
      <c r="V101" s="15">
        <v>91</v>
      </c>
      <c r="W101" s="15">
        <v>65</v>
      </c>
      <c r="X101" s="15">
        <v>67</v>
      </c>
      <c r="Y101" s="15">
        <v>82</v>
      </c>
      <c r="Z101" s="15">
        <v>78</v>
      </c>
      <c r="AA101" s="15">
        <v>84</v>
      </c>
      <c r="AB101" s="15">
        <v>93</v>
      </c>
      <c r="AC101" s="15">
        <v>92</v>
      </c>
      <c r="AD101" s="15">
        <v>75</v>
      </c>
      <c r="AE101" s="15">
        <v>90</v>
      </c>
      <c r="AF101" s="15">
        <v>95</v>
      </c>
      <c r="AG101" s="15">
        <v>93</v>
      </c>
      <c r="AH101" s="15">
        <v>87</v>
      </c>
      <c r="AI101" s="15">
        <v>40</v>
      </c>
      <c r="AJ101" s="15">
        <v>40</v>
      </c>
      <c r="AK101" s="15">
        <v>40</v>
      </c>
      <c r="AL101" s="15">
        <v>40</v>
      </c>
      <c r="AM101" s="15">
        <v>40</v>
      </c>
      <c r="AN101" s="15">
        <v>3</v>
      </c>
      <c r="AO101" s="15">
        <v>4</v>
      </c>
      <c r="AP101" s="15">
        <v>6</v>
      </c>
      <c r="AQ101" s="15">
        <v>2</v>
      </c>
      <c r="AR101" t="s">
        <v>1404</v>
      </c>
    </row>
    <row r="102" spans="1:44" x14ac:dyDescent="0.25">
      <c r="A102" s="19">
        <v>101</v>
      </c>
      <c r="B102" s="19" t="s">
        <v>297</v>
      </c>
      <c r="C102" s="20" t="s">
        <v>89</v>
      </c>
      <c r="D102" s="22">
        <f>VLOOKUP(AR:AR,球员!A:F,6,FALSE)</f>
        <v>2</v>
      </c>
      <c r="E102" s="16" t="s">
        <v>1888</v>
      </c>
      <c r="F102" s="16" t="s">
        <v>273</v>
      </c>
      <c r="G102" s="16" t="s">
        <v>68</v>
      </c>
      <c r="H102" s="15">
        <v>195</v>
      </c>
      <c r="I102" s="15">
        <v>97</v>
      </c>
      <c r="J102" s="15">
        <v>24</v>
      </c>
      <c r="K102" s="16" t="s">
        <v>47</v>
      </c>
      <c r="L102" s="21">
        <v>85</v>
      </c>
      <c r="M102" s="21">
        <v>33</v>
      </c>
      <c r="N102" s="21">
        <v>92</v>
      </c>
      <c r="O102" s="15">
        <v>68</v>
      </c>
      <c r="P102" s="15">
        <v>76</v>
      </c>
      <c r="Q102" s="15">
        <v>71</v>
      </c>
      <c r="R102" s="15">
        <v>69</v>
      </c>
      <c r="S102" s="15">
        <v>80</v>
      </c>
      <c r="T102" s="15">
        <v>78</v>
      </c>
      <c r="U102" s="15">
        <v>65</v>
      </c>
      <c r="V102" s="15">
        <v>97</v>
      </c>
      <c r="W102" s="15">
        <v>65</v>
      </c>
      <c r="X102" s="15">
        <v>71</v>
      </c>
      <c r="Y102" s="15">
        <v>81</v>
      </c>
      <c r="Z102" s="15">
        <v>76</v>
      </c>
      <c r="AA102" s="15">
        <v>91</v>
      </c>
      <c r="AB102" s="15">
        <v>88</v>
      </c>
      <c r="AC102" s="15">
        <v>97</v>
      </c>
      <c r="AD102" s="15">
        <v>75</v>
      </c>
      <c r="AE102" s="15">
        <v>82</v>
      </c>
      <c r="AF102" s="15">
        <v>92</v>
      </c>
      <c r="AG102" s="15">
        <v>93</v>
      </c>
      <c r="AH102" s="15">
        <v>95</v>
      </c>
      <c r="AI102" s="15">
        <v>40</v>
      </c>
      <c r="AJ102" s="15">
        <v>40</v>
      </c>
      <c r="AK102" s="15">
        <v>40</v>
      </c>
      <c r="AL102" s="15">
        <v>40</v>
      </c>
      <c r="AM102" s="15">
        <v>40</v>
      </c>
      <c r="AN102" s="15">
        <v>2</v>
      </c>
      <c r="AO102" s="15">
        <v>2</v>
      </c>
      <c r="AP102" s="15">
        <v>6</v>
      </c>
      <c r="AQ102" s="15">
        <v>2</v>
      </c>
      <c r="AR102" t="s">
        <v>1409</v>
      </c>
    </row>
    <row r="103" spans="1:44" x14ac:dyDescent="0.25">
      <c r="A103" s="19">
        <v>102</v>
      </c>
      <c r="B103" s="19" t="s">
        <v>236</v>
      </c>
      <c r="C103" s="20" t="s">
        <v>89</v>
      </c>
      <c r="D103" s="22">
        <f>VLOOKUP(AR:AR,球员!A:F,6,FALSE)</f>
        <v>2</v>
      </c>
      <c r="E103" s="16" t="s">
        <v>95</v>
      </c>
      <c r="F103" s="16" t="s">
        <v>64</v>
      </c>
      <c r="G103" s="16" t="s">
        <v>75</v>
      </c>
      <c r="H103" s="15">
        <v>189</v>
      </c>
      <c r="I103" s="15">
        <v>86</v>
      </c>
      <c r="J103" s="15">
        <v>32</v>
      </c>
      <c r="K103" s="16" t="s">
        <v>53</v>
      </c>
      <c r="L103" s="21">
        <v>86</v>
      </c>
      <c r="M103" s="21">
        <v>25</v>
      </c>
      <c r="N103" s="21">
        <v>91</v>
      </c>
      <c r="O103" s="15">
        <v>74</v>
      </c>
      <c r="P103" s="15">
        <v>81</v>
      </c>
      <c r="Q103" s="15">
        <v>76</v>
      </c>
      <c r="R103" s="15">
        <v>74</v>
      </c>
      <c r="S103" s="15">
        <v>87</v>
      </c>
      <c r="T103" s="15">
        <v>87</v>
      </c>
      <c r="U103" s="15">
        <v>70</v>
      </c>
      <c r="V103" s="15">
        <v>89</v>
      </c>
      <c r="W103" s="15">
        <v>77</v>
      </c>
      <c r="X103" s="15">
        <v>66</v>
      </c>
      <c r="Y103" s="15">
        <v>75</v>
      </c>
      <c r="Z103" s="15">
        <v>74</v>
      </c>
      <c r="AA103" s="15">
        <v>88</v>
      </c>
      <c r="AB103" s="15">
        <v>88</v>
      </c>
      <c r="AC103" s="15">
        <v>87</v>
      </c>
      <c r="AD103" s="15">
        <v>69</v>
      </c>
      <c r="AE103" s="15">
        <v>84</v>
      </c>
      <c r="AF103" s="15">
        <v>94</v>
      </c>
      <c r="AG103" s="15">
        <v>93</v>
      </c>
      <c r="AH103" s="15">
        <v>95</v>
      </c>
      <c r="AI103" s="15">
        <v>40</v>
      </c>
      <c r="AJ103" s="15">
        <v>40</v>
      </c>
      <c r="AK103" s="15">
        <v>40</v>
      </c>
      <c r="AL103" s="15">
        <v>40</v>
      </c>
      <c r="AM103" s="15">
        <v>40</v>
      </c>
      <c r="AN103" s="15">
        <v>2</v>
      </c>
      <c r="AO103" s="15">
        <v>2</v>
      </c>
      <c r="AP103" s="15">
        <v>6</v>
      </c>
      <c r="AQ103" s="15">
        <v>2</v>
      </c>
      <c r="AR103" t="s">
        <v>1345</v>
      </c>
    </row>
    <row r="104" spans="1:44" x14ac:dyDescent="0.25">
      <c r="A104" s="15">
        <v>103</v>
      </c>
      <c r="B104" s="15" t="s">
        <v>117</v>
      </c>
      <c r="C104" s="16" t="s">
        <v>2049</v>
      </c>
      <c r="D104" s="22" t="e">
        <f>VLOOKUP(AR:AR,球员!A:F,6,FALSE)</f>
        <v>#N/A</v>
      </c>
      <c r="E104" s="16" t="s">
        <v>50</v>
      </c>
      <c r="F104" s="16" t="s">
        <v>51</v>
      </c>
      <c r="G104" s="16" t="s">
        <v>118</v>
      </c>
      <c r="H104" s="15">
        <v>180</v>
      </c>
      <c r="I104" s="15">
        <v>75</v>
      </c>
      <c r="J104" s="15">
        <v>32</v>
      </c>
      <c r="K104" s="16" t="s">
        <v>47</v>
      </c>
      <c r="L104" s="21">
        <v>86</v>
      </c>
      <c r="M104" s="21">
        <v>25</v>
      </c>
      <c r="N104" s="21">
        <v>91</v>
      </c>
      <c r="O104" s="15">
        <v>84</v>
      </c>
      <c r="P104" s="15">
        <v>85</v>
      </c>
      <c r="Q104" s="15">
        <v>83</v>
      </c>
      <c r="R104" s="15">
        <v>86</v>
      </c>
      <c r="S104" s="15">
        <v>88</v>
      </c>
      <c r="T104" s="15">
        <v>85</v>
      </c>
      <c r="U104" s="15">
        <v>78</v>
      </c>
      <c r="V104" s="15">
        <v>86</v>
      </c>
      <c r="W104" s="15">
        <v>74</v>
      </c>
      <c r="X104" s="15">
        <v>81</v>
      </c>
      <c r="Y104" s="15">
        <v>83</v>
      </c>
      <c r="Z104" s="15">
        <v>80</v>
      </c>
      <c r="AA104" s="15">
        <v>89</v>
      </c>
      <c r="AB104" s="15">
        <v>90</v>
      </c>
      <c r="AC104" s="15">
        <v>88</v>
      </c>
      <c r="AD104" s="15">
        <v>84</v>
      </c>
      <c r="AE104" s="15">
        <v>89</v>
      </c>
      <c r="AF104" s="15">
        <v>89</v>
      </c>
      <c r="AG104" s="15">
        <v>90</v>
      </c>
      <c r="AH104" s="15">
        <v>93</v>
      </c>
      <c r="AI104" s="15">
        <v>40</v>
      </c>
      <c r="AJ104" s="15">
        <v>40</v>
      </c>
      <c r="AK104" s="15">
        <v>40</v>
      </c>
      <c r="AL104" s="15">
        <v>40</v>
      </c>
      <c r="AM104" s="15">
        <v>40</v>
      </c>
      <c r="AN104" s="15">
        <v>2</v>
      </c>
      <c r="AO104" s="15">
        <v>3</v>
      </c>
      <c r="AP104" s="15">
        <v>5</v>
      </c>
      <c r="AQ104" s="15">
        <v>2</v>
      </c>
      <c r="AR104" t="s">
        <v>2059</v>
      </c>
    </row>
    <row r="105" spans="1:44" x14ac:dyDescent="0.25">
      <c r="A105" s="15">
        <v>104</v>
      </c>
      <c r="B105" s="15" t="s">
        <v>200</v>
      </c>
      <c r="C105" s="16" t="s">
        <v>89</v>
      </c>
      <c r="D105" s="22" t="e">
        <f>VLOOKUP(AR:AR,球员!A:F,6,FALSE)</f>
        <v>#N/A</v>
      </c>
      <c r="E105" s="16" t="s">
        <v>95</v>
      </c>
      <c r="F105" s="16" t="s">
        <v>64</v>
      </c>
      <c r="G105" s="16" t="s">
        <v>75</v>
      </c>
      <c r="H105" s="15">
        <v>186</v>
      </c>
      <c r="I105" s="15">
        <v>91</v>
      </c>
      <c r="J105" s="15">
        <v>30</v>
      </c>
      <c r="K105" s="16" t="s">
        <v>47</v>
      </c>
      <c r="L105" s="21">
        <v>86</v>
      </c>
      <c r="M105" s="21">
        <v>26</v>
      </c>
      <c r="N105" s="21">
        <v>91</v>
      </c>
      <c r="O105" s="15">
        <v>69</v>
      </c>
      <c r="P105" s="15">
        <v>83</v>
      </c>
      <c r="Q105" s="15">
        <v>69</v>
      </c>
      <c r="R105" s="15">
        <v>69</v>
      </c>
      <c r="S105" s="15">
        <v>85</v>
      </c>
      <c r="T105" s="15">
        <v>88</v>
      </c>
      <c r="U105" s="15">
        <v>61</v>
      </c>
      <c r="V105" s="15">
        <v>89</v>
      </c>
      <c r="W105" s="15">
        <v>72</v>
      </c>
      <c r="X105" s="15">
        <v>68</v>
      </c>
      <c r="Y105" s="15">
        <v>76</v>
      </c>
      <c r="Z105" s="15">
        <v>70</v>
      </c>
      <c r="AA105" s="15">
        <v>85</v>
      </c>
      <c r="AB105" s="15">
        <v>93</v>
      </c>
      <c r="AC105" s="15">
        <v>89</v>
      </c>
      <c r="AD105" s="15">
        <v>69</v>
      </c>
      <c r="AE105" s="15">
        <v>83</v>
      </c>
      <c r="AF105" s="15">
        <v>98</v>
      </c>
      <c r="AG105" s="15">
        <v>95</v>
      </c>
      <c r="AH105" s="15">
        <v>89</v>
      </c>
      <c r="AI105" s="15">
        <v>40</v>
      </c>
      <c r="AJ105" s="15">
        <v>40</v>
      </c>
      <c r="AK105" s="15">
        <v>40</v>
      </c>
      <c r="AL105" s="15">
        <v>40</v>
      </c>
      <c r="AM105" s="15">
        <v>40</v>
      </c>
      <c r="AN105" s="15">
        <v>2</v>
      </c>
      <c r="AO105" s="15">
        <v>2</v>
      </c>
      <c r="AP105" s="15">
        <v>6</v>
      </c>
      <c r="AQ105" s="15">
        <v>2</v>
      </c>
      <c r="AR105" t="s">
        <v>1349</v>
      </c>
    </row>
    <row r="106" spans="1:44" x14ac:dyDescent="0.25">
      <c r="A106" s="19">
        <v>105</v>
      </c>
      <c r="B106" s="19" t="s">
        <v>123</v>
      </c>
      <c r="C106" s="20" t="s">
        <v>89</v>
      </c>
      <c r="D106" s="22">
        <f>VLOOKUP(AR:AR,球员!A:F,6,FALSE)</f>
        <v>2</v>
      </c>
      <c r="E106" s="16" t="s">
        <v>55</v>
      </c>
      <c r="F106" s="16" t="s">
        <v>56</v>
      </c>
      <c r="G106" s="16" t="s">
        <v>57</v>
      </c>
      <c r="H106" s="15">
        <v>183</v>
      </c>
      <c r="I106" s="15">
        <v>79</v>
      </c>
      <c r="J106" s="15">
        <v>35</v>
      </c>
      <c r="K106" s="16" t="s">
        <v>47</v>
      </c>
      <c r="L106" s="21">
        <v>86</v>
      </c>
      <c r="M106" s="21">
        <v>21</v>
      </c>
      <c r="N106" s="21">
        <v>91</v>
      </c>
      <c r="O106" s="15">
        <v>67</v>
      </c>
      <c r="P106" s="15">
        <v>79</v>
      </c>
      <c r="Q106" s="15">
        <v>74</v>
      </c>
      <c r="R106" s="15">
        <v>81</v>
      </c>
      <c r="S106" s="15">
        <v>86</v>
      </c>
      <c r="T106" s="15">
        <v>86</v>
      </c>
      <c r="U106" s="15">
        <v>64</v>
      </c>
      <c r="V106" s="15">
        <v>89</v>
      </c>
      <c r="W106" s="15">
        <v>68</v>
      </c>
      <c r="X106" s="15">
        <v>68</v>
      </c>
      <c r="Y106" s="15">
        <v>79</v>
      </c>
      <c r="Z106" s="15">
        <v>73</v>
      </c>
      <c r="AA106" s="15">
        <v>80</v>
      </c>
      <c r="AB106" s="15">
        <v>95</v>
      </c>
      <c r="AC106" s="15">
        <v>88</v>
      </c>
      <c r="AD106" s="15">
        <v>78</v>
      </c>
      <c r="AE106" s="15">
        <v>76</v>
      </c>
      <c r="AF106" s="15">
        <v>93</v>
      </c>
      <c r="AG106" s="15">
        <v>94</v>
      </c>
      <c r="AH106" s="15">
        <v>89</v>
      </c>
      <c r="AI106" s="15">
        <v>40</v>
      </c>
      <c r="AJ106" s="15">
        <v>40</v>
      </c>
      <c r="AK106" s="15">
        <v>40</v>
      </c>
      <c r="AL106" s="15">
        <v>40</v>
      </c>
      <c r="AM106" s="15">
        <v>40</v>
      </c>
      <c r="AN106" s="15">
        <v>2</v>
      </c>
      <c r="AO106" s="15">
        <v>3</v>
      </c>
      <c r="AP106" s="15">
        <v>6</v>
      </c>
      <c r="AQ106" s="15">
        <v>1</v>
      </c>
      <c r="AR106" t="s">
        <v>1350</v>
      </c>
    </row>
    <row r="107" spans="1:44" x14ac:dyDescent="0.25">
      <c r="A107" s="15">
        <v>106</v>
      </c>
      <c r="B107" s="15" t="s">
        <v>167</v>
      </c>
      <c r="C107" s="16" t="s">
        <v>49</v>
      </c>
      <c r="D107" s="22" t="e">
        <f>VLOOKUP(AR:AR,球员!A:F,6,FALSE)</f>
        <v>#N/A</v>
      </c>
      <c r="E107" s="16" t="s">
        <v>1888</v>
      </c>
      <c r="F107" s="16" t="s">
        <v>273</v>
      </c>
      <c r="G107" s="16" t="s">
        <v>68</v>
      </c>
      <c r="H107" s="15">
        <v>186</v>
      </c>
      <c r="I107" s="15">
        <v>75</v>
      </c>
      <c r="J107" s="15">
        <v>30</v>
      </c>
      <c r="K107" s="16" t="s">
        <v>47</v>
      </c>
      <c r="L107" s="21">
        <v>86</v>
      </c>
      <c r="M107" s="21">
        <v>26</v>
      </c>
      <c r="N107" s="21">
        <v>91</v>
      </c>
      <c r="O107" s="15">
        <v>99</v>
      </c>
      <c r="P107" s="15">
        <v>89</v>
      </c>
      <c r="Q107" s="15">
        <v>83</v>
      </c>
      <c r="R107" s="15">
        <v>75</v>
      </c>
      <c r="S107" s="15">
        <v>85</v>
      </c>
      <c r="T107" s="15">
        <v>81</v>
      </c>
      <c r="U107" s="15">
        <v>90</v>
      </c>
      <c r="V107" s="15">
        <v>88</v>
      </c>
      <c r="W107" s="15">
        <v>73</v>
      </c>
      <c r="X107" s="15">
        <v>85</v>
      </c>
      <c r="Y107" s="15">
        <v>85</v>
      </c>
      <c r="Z107" s="15">
        <v>81</v>
      </c>
      <c r="AA107" s="15">
        <v>86</v>
      </c>
      <c r="AB107" s="15">
        <v>89</v>
      </c>
      <c r="AC107" s="15">
        <v>79</v>
      </c>
      <c r="AD107" s="15">
        <v>82</v>
      </c>
      <c r="AE107" s="15">
        <v>96</v>
      </c>
      <c r="AF107" s="15">
        <v>64</v>
      </c>
      <c r="AG107" s="15">
        <v>67</v>
      </c>
      <c r="AH107" s="15">
        <v>67</v>
      </c>
      <c r="AI107" s="15">
        <v>40</v>
      </c>
      <c r="AJ107" s="15">
        <v>40</v>
      </c>
      <c r="AK107" s="15">
        <v>40</v>
      </c>
      <c r="AL107" s="15">
        <v>40</v>
      </c>
      <c r="AM107" s="15">
        <v>40</v>
      </c>
      <c r="AN107" s="15">
        <v>3</v>
      </c>
      <c r="AO107" s="15">
        <v>3</v>
      </c>
      <c r="AP107" s="15">
        <v>6</v>
      </c>
      <c r="AQ107" s="15">
        <v>3</v>
      </c>
      <c r="AR107" t="s">
        <v>1351</v>
      </c>
    </row>
    <row r="108" spans="1:44" x14ac:dyDescent="0.25">
      <c r="A108" s="19">
        <v>107</v>
      </c>
      <c r="B108" s="19" t="s">
        <v>208</v>
      </c>
      <c r="C108" s="20" t="s">
        <v>62</v>
      </c>
      <c r="D108" s="22">
        <f>VLOOKUP(AR:AR,球员!A:F,6,FALSE)</f>
        <v>2</v>
      </c>
      <c r="E108" s="16" t="s">
        <v>44</v>
      </c>
      <c r="F108" s="16" t="s">
        <v>45</v>
      </c>
      <c r="G108" s="16" t="s">
        <v>77</v>
      </c>
      <c r="H108" s="15">
        <v>195</v>
      </c>
      <c r="I108" s="15">
        <v>90</v>
      </c>
      <c r="J108" s="15">
        <v>29</v>
      </c>
      <c r="K108" s="16" t="s">
        <v>47</v>
      </c>
      <c r="L108" s="21">
        <v>86</v>
      </c>
      <c r="M108" s="21">
        <v>25</v>
      </c>
      <c r="N108" s="21">
        <v>91</v>
      </c>
      <c r="O108" s="15">
        <v>54</v>
      </c>
      <c r="P108" s="15">
        <v>66</v>
      </c>
      <c r="Q108" s="15">
        <v>65</v>
      </c>
      <c r="R108" s="15">
        <v>58</v>
      </c>
      <c r="S108" s="15">
        <v>69</v>
      </c>
      <c r="T108" s="15">
        <v>70</v>
      </c>
      <c r="U108" s="15">
        <v>55</v>
      </c>
      <c r="V108" s="15">
        <v>73</v>
      </c>
      <c r="W108" s="15">
        <v>64</v>
      </c>
      <c r="X108" s="15">
        <v>61</v>
      </c>
      <c r="Y108" s="15">
        <v>68</v>
      </c>
      <c r="Z108" s="15">
        <v>67</v>
      </c>
      <c r="AA108" s="15">
        <v>80</v>
      </c>
      <c r="AB108" s="15">
        <v>86</v>
      </c>
      <c r="AC108" s="15">
        <v>88</v>
      </c>
      <c r="AD108" s="15">
        <v>67</v>
      </c>
      <c r="AE108" s="15">
        <v>67</v>
      </c>
      <c r="AF108" s="15">
        <v>54</v>
      </c>
      <c r="AG108" s="15">
        <v>57</v>
      </c>
      <c r="AH108" s="15">
        <v>55</v>
      </c>
      <c r="AI108" s="15">
        <v>96</v>
      </c>
      <c r="AJ108" s="15">
        <v>94</v>
      </c>
      <c r="AK108" s="15">
        <v>93</v>
      </c>
      <c r="AL108" s="15">
        <v>98</v>
      </c>
      <c r="AM108" s="15">
        <v>96</v>
      </c>
      <c r="AN108" s="15">
        <v>2</v>
      </c>
      <c r="AO108" s="15">
        <v>2</v>
      </c>
      <c r="AP108" s="15">
        <v>5</v>
      </c>
      <c r="AQ108" s="15">
        <v>2</v>
      </c>
      <c r="AR108" t="s">
        <v>1352</v>
      </c>
    </row>
    <row r="109" spans="1:44" x14ac:dyDescent="0.25">
      <c r="A109" s="19">
        <v>108</v>
      </c>
      <c r="B109" s="19" t="s">
        <v>169</v>
      </c>
      <c r="C109" s="20" t="s">
        <v>70</v>
      </c>
      <c r="D109" s="22">
        <f>VLOOKUP(AR:AR,球员!A:F,6,FALSE)</f>
        <v>2</v>
      </c>
      <c r="E109" s="16" t="s">
        <v>170</v>
      </c>
      <c r="F109" s="16" t="s">
        <v>45</v>
      </c>
      <c r="G109" s="16" t="s">
        <v>99</v>
      </c>
      <c r="H109" s="15">
        <v>184</v>
      </c>
      <c r="I109" s="15">
        <v>80</v>
      </c>
      <c r="J109" s="15">
        <v>29</v>
      </c>
      <c r="K109" s="16" t="s">
        <v>47</v>
      </c>
      <c r="L109" s="21">
        <v>86</v>
      </c>
      <c r="M109" s="21">
        <v>25</v>
      </c>
      <c r="N109" s="21">
        <v>91</v>
      </c>
      <c r="O109" s="15">
        <v>92</v>
      </c>
      <c r="P109" s="15">
        <v>83</v>
      </c>
      <c r="Q109" s="15">
        <v>81</v>
      </c>
      <c r="R109" s="15">
        <v>80</v>
      </c>
      <c r="S109" s="15">
        <v>81</v>
      </c>
      <c r="T109" s="15">
        <v>73</v>
      </c>
      <c r="U109" s="15">
        <v>92</v>
      </c>
      <c r="V109" s="15">
        <v>89</v>
      </c>
      <c r="W109" s="15">
        <v>73</v>
      </c>
      <c r="X109" s="15">
        <v>80</v>
      </c>
      <c r="Y109" s="15">
        <v>88</v>
      </c>
      <c r="Z109" s="15">
        <v>84</v>
      </c>
      <c r="AA109" s="15">
        <v>90</v>
      </c>
      <c r="AB109" s="15">
        <v>86</v>
      </c>
      <c r="AC109" s="15">
        <v>82</v>
      </c>
      <c r="AD109" s="15">
        <v>88</v>
      </c>
      <c r="AE109" s="15">
        <v>89</v>
      </c>
      <c r="AF109" s="15">
        <v>56</v>
      </c>
      <c r="AG109" s="15">
        <v>60</v>
      </c>
      <c r="AH109" s="15">
        <v>75</v>
      </c>
      <c r="AI109" s="15">
        <v>40</v>
      </c>
      <c r="AJ109" s="15">
        <v>40</v>
      </c>
      <c r="AK109" s="15">
        <v>40</v>
      </c>
      <c r="AL109" s="15">
        <v>40</v>
      </c>
      <c r="AM109" s="15">
        <v>40</v>
      </c>
      <c r="AN109" s="15">
        <v>2</v>
      </c>
      <c r="AO109" s="15">
        <v>3</v>
      </c>
      <c r="AP109" s="15">
        <v>6</v>
      </c>
      <c r="AQ109" s="15">
        <v>3</v>
      </c>
      <c r="AR109" t="s">
        <v>1353</v>
      </c>
    </row>
    <row r="110" spans="1:44" x14ac:dyDescent="0.25">
      <c r="A110" s="19">
        <v>109</v>
      </c>
      <c r="B110" s="19" t="s">
        <v>216</v>
      </c>
      <c r="C110" s="20" t="s">
        <v>62</v>
      </c>
      <c r="D110" s="22">
        <f>VLOOKUP(AR:AR,球员!A:F,6,FALSE)</f>
        <v>2</v>
      </c>
      <c r="E110" s="16" t="s">
        <v>74</v>
      </c>
      <c r="F110" s="16" t="s">
        <v>64</v>
      </c>
      <c r="G110" s="16" t="s">
        <v>65</v>
      </c>
      <c r="H110" s="15">
        <v>186</v>
      </c>
      <c r="I110" s="15">
        <v>85</v>
      </c>
      <c r="J110" s="15">
        <v>25</v>
      </c>
      <c r="K110" s="16" t="s">
        <v>47</v>
      </c>
      <c r="L110" s="21">
        <v>86</v>
      </c>
      <c r="M110" s="21">
        <v>31</v>
      </c>
      <c r="N110" s="21">
        <v>91</v>
      </c>
      <c r="O110" s="15">
        <v>50</v>
      </c>
      <c r="P110" s="15">
        <v>65</v>
      </c>
      <c r="Q110" s="15">
        <v>50</v>
      </c>
      <c r="R110" s="15">
        <v>52</v>
      </c>
      <c r="S110" s="15">
        <v>65</v>
      </c>
      <c r="T110" s="15">
        <v>68</v>
      </c>
      <c r="U110" s="15">
        <v>46</v>
      </c>
      <c r="V110" s="15">
        <v>64</v>
      </c>
      <c r="W110" s="15">
        <v>65</v>
      </c>
      <c r="X110" s="15">
        <v>59</v>
      </c>
      <c r="Y110" s="15">
        <v>63</v>
      </c>
      <c r="Z110" s="15">
        <v>65</v>
      </c>
      <c r="AA110" s="15">
        <v>80</v>
      </c>
      <c r="AB110" s="15">
        <v>86</v>
      </c>
      <c r="AC110" s="15">
        <v>77</v>
      </c>
      <c r="AD110" s="15">
        <v>67</v>
      </c>
      <c r="AE110" s="15">
        <v>66</v>
      </c>
      <c r="AF110" s="15">
        <v>54</v>
      </c>
      <c r="AG110" s="15">
        <v>53</v>
      </c>
      <c r="AH110" s="15">
        <v>52</v>
      </c>
      <c r="AI110" s="15">
        <v>96</v>
      </c>
      <c r="AJ110" s="15">
        <v>98</v>
      </c>
      <c r="AK110" s="15">
        <v>94</v>
      </c>
      <c r="AL110" s="15">
        <v>99</v>
      </c>
      <c r="AM110" s="15">
        <v>99</v>
      </c>
      <c r="AN110" s="15">
        <v>2</v>
      </c>
      <c r="AO110" s="15">
        <v>3</v>
      </c>
      <c r="AP110" s="15">
        <v>5</v>
      </c>
      <c r="AQ110" s="15">
        <v>2</v>
      </c>
      <c r="AR110" t="s">
        <v>1364</v>
      </c>
    </row>
    <row r="111" spans="1:44" x14ac:dyDescent="0.25">
      <c r="A111" s="19">
        <v>110</v>
      </c>
      <c r="B111" s="19" t="s">
        <v>148</v>
      </c>
      <c r="C111" s="20" t="s">
        <v>89</v>
      </c>
      <c r="D111" s="22">
        <f>VLOOKUP(AR:AR,球员!A:F,6,FALSE)</f>
        <v>2</v>
      </c>
      <c r="E111" s="16" t="s">
        <v>44</v>
      </c>
      <c r="F111" s="16" t="s">
        <v>45</v>
      </c>
      <c r="G111" s="16" t="s">
        <v>99</v>
      </c>
      <c r="H111" s="15">
        <v>190</v>
      </c>
      <c r="I111" s="15">
        <v>85</v>
      </c>
      <c r="J111" s="15">
        <v>32</v>
      </c>
      <c r="K111" s="16" t="s">
        <v>47</v>
      </c>
      <c r="L111" s="21">
        <v>85</v>
      </c>
      <c r="M111" s="21">
        <v>25</v>
      </c>
      <c r="N111" s="21">
        <v>91</v>
      </c>
      <c r="O111" s="15">
        <v>72</v>
      </c>
      <c r="P111" s="15">
        <v>78</v>
      </c>
      <c r="Q111" s="15">
        <v>77</v>
      </c>
      <c r="R111" s="15">
        <v>75</v>
      </c>
      <c r="S111" s="15">
        <v>84</v>
      </c>
      <c r="T111" s="15">
        <v>89</v>
      </c>
      <c r="U111" s="15">
        <v>72</v>
      </c>
      <c r="V111" s="15">
        <v>89</v>
      </c>
      <c r="W111" s="15">
        <v>70</v>
      </c>
      <c r="X111" s="15">
        <v>68</v>
      </c>
      <c r="Y111" s="15">
        <v>78</v>
      </c>
      <c r="Z111" s="15">
        <v>71</v>
      </c>
      <c r="AA111" s="15">
        <v>82</v>
      </c>
      <c r="AB111" s="15">
        <v>89</v>
      </c>
      <c r="AC111" s="15">
        <v>88</v>
      </c>
      <c r="AD111" s="15">
        <v>72</v>
      </c>
      <c r="AE111" s="15">
        <v>86</v>
      </c>
      <c r="AF111" s="15">
        <v>92</v>
      </c>
      <c r="AG111" s="15">
        <v>93</v>
      </c>
      <c r="AH111" s="15">
        <v>87</v>
      </c>
      <c r="AI111" s="15">
        <v>40</v>
      </c>
      <c r="AJ111" s="15">
        <v>40</v>
      </c>
      <c r="AK111" s="15">
        <v>40</v>
      </c>
      <c r="AL111" s="15">
        <v>40</v>
      </c>
      <c r="AM111" s="15">
        <v>40</v>
      </c>
      <c r="AN111" s="15">
        <v>3</v>
      </c>
      <c r="AO111" s="15">
        <v>3</v>
      </c>
      <c r="AP111" s="15">
        <v>4</v>
      </c>
      <c r="AQ111" s="15">
        <v>2</v>
      </c>
      <c r="AR111" t="s">
        <v>1369</v>
      </c>
    </row>
    <row r="112" spans="1:44" x14ac:dyDescent="0.25">
      <c r="A112" s="15">
        <v>111</v>
      </c>
      <c r="B112" s="15" t="s">
        <v>1370</v>
      </c>
      <c r="C112" s="16" t="s">
        <v>122</v>
      </c>
      <c r="D112" s="22" t="e">
        <f>VLOOKUP(AR:AR,球员!A:F,6,FALSE)</f>
        <v>#N/A</v>
      </c>
      <c r="E112" s="16" t="s">
        <v>1888</v>
      </c>
      <c r="F112" s="16" t="s">
        <v>273</v>
      </c>
      <c r="G112" s="16" t="s">
        <v>65</v>
      </c>
      <c r="H112" s="15">
        <v>190</v>
      </c>
      <c r="I112" s="15">
        <v>81</v>
      </c>
      <c r="J112" s="15">
        <v>31</v>
      </c>
      <c r="K112" s="16" t="s">
        <v>47</v>
      </c>
      <c r="L112" s="21">
        <v>85</v>
      </c>
      <c r="M112" s="21">
        <v>26</v>
      </c>
      <c r="N112" s="21">
        <v>91</v>
      </c>
      <c r="O112" s="15">
        <v>72</v>
      </c>
      <c r="P112" s="15">
        <v>90</v>
      </c>
      <c r="Q112" s="15">
        <v>78</v>
      </c>
      <c r="R112" s="15">
        <v>74</v>
      </c>
      <c r="S112" s="15">
        <v>92</v>
      </c>
      <c r="T112" s="15">
        <v>89</v>
      </c>
      <c r="U112" s="15">
        <v>71</v>
      </c>
      <c r="V112" s="15">
        <v>94</v>
      </c>
      <c r="W112" s="15">
        <v>74</v>
      </c>
      <c r="X112" s="15">
        <v>73</v>
      </c>
      <c r="Y112" s="15">
        <v>68</v>
      </c>
      <c r="Z112" s="15">
        <v>63</v>
      </c>
      <c r="AA112" s="15">
        <v>86</v>
      </c>
      <c r="AB112" s="15">
        <v>84</v>
      </c>
      <c r="AC112" s="15">
        <v>91</v>
      </c>
      <c r="AD112" s="15">
        <v>67</v>
      </c>
      <c r="AE112" s="15">
        <v>88</v>
      </c>
      <c r="AF112" s="15">
        <v>94</v>
      </c>
      <c r="AG112" s="15">
        <v>88</v>
      </c>
      <c r="AH112" s="15">
        <v>88</v>
      </c>
      <c r="AI112" s="15">
        <v>40</v>
      </c>
      <c r="AJ112" s="15">
        <v>40</v>
      </c>
      <c r="AK112" s="15">
        <v>40</v>
      </c>
      <c r="AL112" s="15">
        <v>40</v>
      </c>
      <c r="AM112" s="15">
        <v>40</v>
      </c>
      <c r="AN112" s="15">
        <v>2</v>
      </c>
      <c r="AO112" s="15">
        <v>3</v>
      </c>
      <c r="AP112" s="15">
        <v>7</v>
      </c>
      <c r="AQ112" s="15">
        <v>1</v>
      </c>
      <c r="AR112" t="s">
        <v>1371</v>
      </c>
    </row>
    <row r="113" spans="1:44" x14ac:dyDescent="0.25">
      <c r="A113" s="19">
        <v>112</v>
      </c>
      <c r="B113" s="19" t="s">
        <v>198</v>
      </c>
      <c r="C113" s="20" t="s">
        <v>191</v>
      </c>
      <c r="D113" s="22">
        <f>VLOOKUP(AR:AR,球员!A:F,6,FALSE)</f>
        <v>2</v>
      </c>
      <c r="E113" s="16" t="s">
        <v>74</v>
      </c>
      <c r="F113" s="16" t="s">
        <v>64</v>
      </c>
      <c r="G113" s="16" t="s">
        <v>65</v>
      </c>
      <c r="H113" s="15">
        <v>178</v>
      </c>
      <c r="I113" s="15">
        <v>78</v>
      </c>
      <c r="J113" s="15">
        <v>30</v>
      </c>
      <c r="K113" s="16" t="s">
        <v>47</v>
      </c>
      <c r="L113" s="21">
        <v>85</v>
      </c>
      <c r="M113" s="21">
        <v>26</v>
      </c>
      <c r="N113" s="21">
        <v>91</v>
      </c>
      <c r="O113" s="15">
        <v>71</v>
      </c>
      <c r="P113" s="15">
        <v>84</v>
      </c>
      <c r="Q113" s="15">
        <v>74</v>
      </c>
      <c r="R113" s="15">
        <v>70</v>
      </c>
      <c r="S113" s="15">
        <v>86</v>
      </c>
      <c r="T113" s="15">
        <v>85</v>
      </c>
      <c r="U113" s="15">
        <v>62</v>
      </c>
      <c r="V113" s="15">
        <v>80</v>
      </c>
      <c r="W113" s="15">
        <v>67</v>
      </c>
      <c r="X113" s="15">
        <v>72</v>
      </c>
      <c r="Y113" s="15">
        <v>83</v>
      </c>
      <c r="Z113" s="15">
        <v>81</v>
      </c>
      <c r="AA113" s="15">
        <v>75</v>
      </c>
      <c r="AB113" s="15">
        <v>84</v>
      </c>
      <c r="AC113" s="15">
        <v>80</v>
      </c>
      <c r="AD113" s="15">
        <v>87</v>
      </c>
      <c r="AE113" s="15">
        <v>96</v>
      </c>
      <c r="AF113" s="15">
        <v>95</v>
      </c>
      <c r="AG113" s="15">
        <v>91</v>
      </c>
      <c r="AH113" s="15">
        <v>90</v>
      </c>
      <c r="AI113" s="15">
        <v>40</v>
      </c>
      <c r="AJ113" s="15">
        <v>40</v>
      </c>
      <c r="AK113" s="15">
        <v>40</v>
      </c>
      <c r="AL113" s="15">
        <v>40</v>
      </c>
      <c r="AM113" s="15">
        <v>40</v>
      </c>
      <c r="AN113" s="15">
        <v>2</v>
      </c>
      <c r="AO113" s="15">
        <v>3</v>
      </c>
      <c r="AP113" s="15">
        <v>7</v>
      </c>
      <c r="AQ113" s="15">
        <v>3</v>
      </c>
      <c r="AR113" t="s">
        <v>1373</v>
      </c>
    </row>
    <row r="114" spans="1:44" x14ac:dyDescent="0.25">
      <c r="A114" s="19">
        <v>113</v>
      </c>
      <c r="B114" s="19" t="s">
        <v>240</v>
      </c>
      <c r="C114" s="20" t="s">
        <v>89</v>
      </c>
      <c r="D114" s="22">
        <f>VLOOKUP(AR:AR,球员!A:F,6,FALSE)</f>
        <v>2</v>
      </c>
      <c r="E114" s="16" t="s">
        <v>107</v>
      </c>
      <c r="F114" s="16" t="s">
        <v>64</v>
      </c>
      <c r="G114" s="16" t="s">
        <v>165</v>
      </c>
      <c r="H114" s="15">
        <v>186</v>
      </c>
      <c r="I114" s="15">
        <v>89</v>
      </c>
      <c r="J114" s="15">
        <v>31</v>
      </c>
      <c r="K114" s="16" t="s">
        <v>47</v>
      </c>
      <c r="L114" s="21">
        <v>85</v>
      </c>
      <c r="M114" s="21">
        <v>26</v>
      </c>
      <c r="N114" s="21">
        <v>91</v>
      </c>
      <c r="O114" s="15">
        <v>58</v>
      </c>
      <c r="P114" s="15">
        <v>70</v>
      </c>
      <c r="Q114" s="15">
        <v>66</v>
      </c>
      <c r="R114" s="15">
        <v>69</v>
      </c>
      <c r="S114" s="15">
        <v>75</v>
      </c>
      <c r="T114" s="15">
        <v>68</v>
      </c>
      <c r="U114" s="15">
        <v>59</v>
      </c>
      <c r="V114" s="15">
        <v>90</v>
      </c>
      <c r="W114" s="15">
        <v>64</v>
      </c>
      <c r="X114" s="15">
        <v>54</v>
      </c>
      <c r="Y114" s="15">
        <v>89</v>
      </c>
      <c r="Z114" s="15">
        <v>80</v>
      </c>
      <c r="AA114" s="15">
        <v>83</v>
      </c>
      <c r="AB114" s="15">
        <v>95</v>
      </c>
      <c r="AC114" s="15">
        <v>96</v>
      </c>
      <c r="AD114" s="15">
        <v>73</v>
      </c>
      <c r="AE114" s="15">
        <v>83</v>
      </c>
      <c r="AF114" s="15">
        <v>92</v>
      </c>
      <c r="AG114" s="15">
        <v>94</v>
      </c>
      <c r="AH114" s="15">
        <v>97</v>
      </c>
      <c r="AI114" s="15">
        <v>40</v>
      </c>
      <c r="AJ114" s="15">
        <v>40</v>
      </c>
      <c r="AK114" s="15">
        <v>40</v>
      </c>
      <c r="AL114" s="15">
        <v>40</v>
      </c>
      <c r="AM114" s="15">
        <v>40</v>
      </c>
      <c r="AN114" s="15">
        <v>1</v>
      </c>
      <c r="AO114" s="15">
        <v>1</v>
      </c>
      <c r="AP114" s="15">
        <v>6</v>
      </c>
      <c r="AQ114" s="15">
        <v>2</v>
      </c>
      <c r="AR114" t="s">
        <v>1374</v>
      </c>
    </row>
    <row r="115" spans="1:44" x14ac:dyDescent="0.25">
      <c r="A115" s="19">
        <v>114</v>
      </c>
      <c r="B115" s="19" t="s">
        <v>119</v>
      </c>
      <c r="C115" s="20" t="s">
        <v>43</v>
      </c>
      <c r="D115" s="22">
        <f>VLOOKUP(AR:AR,球员!A:F,6,FALSE)</f>
        <v>2</v>
      </c>
      <c r="E115" s="16" t="s">
        <v>140</v>
      </c>
      <c r="F115" s="16" t="s">
        <v>45</v>
      </c>
      <c r="G115" s="16" t="s">
        <v>118</v>
      </c>
      <c r="H115" s="15">
        <v>169</v>
      </c>
      <c r="I115" s="15">
        <v>62</v>
      </c>
      <c r="J115" s="15">
        <v>31</v>
      </c>
      <c r="K115" s="16" t="s">
        <v>47</v>
      </c>
      <c r="L115" s="21">
        <v>85</v>
      </c>
      <c r="M115" s="21">
        <v>26</v>
      </c>
      <c r="N115" s="21">
        <v>91</v>
      </c>
      <c r="O115" s="15">
        <v>85</v>
      </c>
      <c r="P115" s="15">
        <v>89</v>
      </c>
      <c r="Q115" s="15">
        <v>89</v>
      </c>
      <c r="R115" s="15">
        <v>84</v>
      </c>
      <c r="S115" s="15">
        <v>81</v>
      </c>
      <c r="T115" s="15">
        <v>80</v>
      </c>
      <c r="U115" s="15">
        <v>84</v>
      </c>
      <c r="V115" s="15">
        <v>75</v>
      </c>
      <c r="W115" s="15">
        <v>83</v>
      </c>
      <c r="X115" s="15">
        <v>83</v>
      </c>
      <c r="Y115" s="15">
        <v>84</v>
      </c>
      <c r="Z115" s="15">
        <v>90</v>
      </c>
      <c r="AA115" s="15">
        <v>89</v>
      </c>
      <c r="AB115" s="15">
        <v>92</v>
      </c>
      <c r="AC115" s="15">
        <v>76</v>
      </c>
      <c r="AD115" s="15">
        <v>92</v>
      </c>
      <c r="AE115" s="15">
        <v>85</v>
      </c>
      <c r="AF115" s="15">
        <v>63</v>
      </c>
      <c r="AG115" s="15">
        <v>59</v>
      </c>
      <c r="AH115" s="15">
        <v>85</v>
      </c>
      <c r="AI115" s="15">
        <v>40</v>
      </c>
      <c r="AJ115" s="15">
        <v>40</v>
      </c>
      <c r="AK115" s="15">
        <v>40</v>
      </c>
      <c r="AL115" s="15">
        <v>40</v>
      </c>
      <c r="AM115" s="15">
        <v>40</v>
      </c>
      <c r="AN115" s="15">
        <v>1</v>
      </c>
      <c r="AO115" s="15">
        <v>2</v>
      </c>
      <c r="AP115" s="15">
        <v>4</v>
      </c>
      <c r="AQ115" s="15">
        <v>2</v>
      </c>
      <c r="AR115" t="s">
        <v>1375</v>
      </c>
    </row>
    <row r="116" spans="1:44" x14ac:dyDescent="0.25">
      <c r="A116" s="15">
        <v>115</v>
      </c>
      <c r="B116" s="15" t="s">
        <v>120</v>
      </c>
      <c r="C116" s="16" t="s">
        <v>70</v>
      </c>
      <c r="D116" s="22" t="e">
        <f>VLOOKUP(AR:AR,球员!A:F,6,FALSE)</f>
        <v>#N/A</v>
      </c>
      <c r="E116" s="16" t="s">
        <v>79</v>
      </c>
      <c r="F116" s="16" t="s">
        <v>51</v>
      </c>
      <c r="G116" s="16" t="s">
        <v>65</v>
      </c>
      <c r="H116" s="15">
        <v>188</v>
      </c>
      <c r="I116" s="15">
        <v>85</v>
      </c>
      <c r="J116" s="15">
        <v>31</v>
      </c>
      <c r="K116" s="16" t="s">
        <v>47</v>
      </c>
      <c r="L116" s="21">
        <v>85</v>
      </c>
      <c r="M116" s="21">
        <v>26</v>
      </c>
      <c r="N116" s="21">
        <v>91</v>
      </c>
      <c r="O116" s="15">
        <v>90</v>
      </c>
      <c r="P116" s="15">
        <v>86</v>
      </c>
      <c r="Q116" s="15">
        <v>80</v>
      </c>
      <c r="R116" s="15">
        <v>78</v>
      </c>
      <c r="S116" s="15">
        <v>77</v>
      </c>
      <c r="T116" s="15">
        <v>69</v>
      </c>
      <c r="U116" s="15">
        <v>88</v>
      </c>
      <c r="V116" s="15">
        <v>89</v>
      </c>
      <c r="W116" s="15">
        <v>67</v>
      </c>
      <c r="X116" s="15">
        <v>72</v>
      </c>
      <c r="Y116" s="15">
        <v>86</v>
      </c>
      <c r="Z116" s="15">
        <v>81</v>
      </c>
      <c r="AA116" s="15">
        <v>91</v>
      </c>
      <c r="AB116" s="15">
        <v>84</v>
      </c>
      <c r="AC116" s="15">
        <v>92</v>
      </c>
      <c r="AD116" s="15">
        <v>82</v>
      </c>
      <c r="AE116" s="15">
        <v>87</v>
      </c>
      <c r="AF116" s="15">
        <v>65</v>
      </c>
      <c r="AG116" s="15">
        <v>78</v>
      </c>
      <c r="AH116" s="15">
        <v>85</v>
      </c>
      <c r="AI116" s="15">
        <v>40</v>
      </c>
      <c r="AJ116" s="15">
        <v>40</v>
      </c>
      <c r="AK116" s="15">
        <v>40</v>
      </c>
      <c r="AL116" s="15">
        <v>40</v>
      </c>
      <c r="AM116" s="15">
        <v>40</v>
      </c>
      <c r="AN116" s="15">
        <v>2</v>
      </c>
      <c r="AO116" s="15">
        <v>3</v>
      </c>
      <c r="AP116" s="15">
        <v>4</v>
      </c>
      <c r="AQ116" s="15">
        <v>1</v>
      </c>
      <c r="AR116" t="s">
        <v>1376</v>
      </c>
    </row>
    <row r="117" spans="1:44" x14ac:dyDescent="0.25">
      <c r="A117" s="15">
        <v>116</v>
      </c>
      <c r="B117" s="15" t="s">
        <v>395</v>
      </c>
      <c r="C117" s="16" t="s">
        <v>122</v>
      </c>
      <c r="D117" s="22" t="e">
        <f>VLOOKUP(AR:AR,球员!A:F,6,FALSE)</f>
        <v>#N/A</v>
      </c>
      <c r="E117" s="16" t="s">
        <v>67</v>
      </c>
      <c r="F117" s="16" t="s">
        <v>67</v>
      </c>
      <c r="G117" s="16" t="s">
        <v>75</v>
      </c>
      <c r="H117" s="15">
        <v>186</v>
      </c>
      <c r="I117" s="15">
        <v>73</v>
      </c>
      <c r="J117" s="15">
        <v>30</v>
      </c>
      <c r="K117" s="16" t="s">
        <v>47</v>
      </c>
      <c r="L117" s="21">
        <v>85</v>
      </c>
      <c r="M117" s="21">
        <v>26</v>
      </c>
      <c r="N117" s="21">
        <v>91</v>
      </c>
      <c r="O117" s="15">
        <v>80</v>
      </c>
      <c r="P117" s="15">
        <v>90</v>
      </c>
      <c r="Q117" s="15">
        <v>83</v>
      </c>
      <c r="R117" s="15">
        <v>77</v>
      </c>
      <c r="S117" s="15">
        <v>92</v>
      </c>
      <c r="T117" s="15">
        <v>86</v>
      </c>
      <c r="U117" s="15">
        <v>79</v>
      </c>
      <c r="V117" s="15">
        <v>82</v>
      </c>
      <c r="W117" s="15">
        <v>76</v>
      </c>
      <c r="X117" s="15">
        <v>74</v>
      </c>
      <c r="Y117" s="15">
        <v>80</v>
      </c>
      <c r="Z117" s="15">
        <v>75</v>
      </c>
      <c r="AA117" s="15">
        <v>87</v>
      </c>
      <c r="AB117" s="15">
        <v>79</v>
      </c>
      <c r="AC117" s="15">
        <v>84</v>
      </c>
      <c r="AD117" s="15">
        <v>69</v>
      </c>
      <c r="AE117" s="15">
        <v>92</v>
      </c>
      <c r="AF117" s="15">
        <v>78</v>
      </c>
      <c r="AG117" s="15">
        <v>82</v>
      </c>
      <c r="AH117" s="15">
        <v>87</v>
      </c>
      <c r="AI117" s="15">
        <v>40</v>
      </c>
      <c r="AJ117" s="15">
        <v>40</v>
      </c>
      <c r="AK117" s="15">
        <v>40</v>
      </c>
      <c r="AL117" s="15">
        <v>40</v>
      </c>
      <c r="AM117" s="15">
        <v>40</v>
      </c>
      <c r="AN117" s="15">
        <v>2</v>
      </c>
      <c r="AO117" s="15">
        <v>3</v>
      </c>
      <c r="AP117" s="15">
        <v>7</v>
      </c>
      <c r="AQ117" s="15">
        <v>3</v>
      </c>
      <c r="AR117" t="s">
        <v>1377</v>
      </c>
    </row>
    <row r="118" spans="1:44" x14ac:dyDescent="0.25">
      <c r="A118" s="19">
        <v>117</v>
      </c>
      <c r="B118" s="19" t="s">
        <v>243</v>
      </c>
      <c r="C118" s="20" t="s">
        <v>2049</v>
      </c>
      <c r="D118" s="22">
        <f>VLOOKUP(AR:AR,球员!A:F,6,FALSE)</f>
        <v>2</v>
      </c>
      <c r="E118" s="16" t="s">
        <v>44</v>
      </c>
      <c r="F118" s="16" t="s">
        <v>45</v>
      </c>
      <c r="G118" s="16" t="s">
        <v>105</v>
      </c>
      <c r="H118" s="15">
        <v>183</v>
      </c>
      <c r="I118" s="15">
        <v>76</v>
      </c>
      <c r="J118" s="15">
        <v>29</v>
      </c>
      <c r="K118" s="16" t="s">
        <v>47</v>
      </c>
      <c r="L118" s="21">
        <v>85</v>
      </c>
      <c r="M118" s="21">
        <v>26</v>
      </c>
      <c r="N118" s="21">
        <v>91</v>
      </c>
      <c r="O118" s="15">
        <v>88</v>
      </c>
      <c r="P118" s="15">
        <v>91</v>
      </c>
      <c r="Q118" s="15">
        <v>88</v>
      </c>
      <c r="R118" s="15">
        <v>84</v>
      </c>
      <c r="S118" s="15">
        <v>91</v>
      </c>
      <c r="T118" s="15">
        <v>87</v>
      </c>
      <c r="U118" s="15">
        <v>81</v>
      </c>
      <c r="V118" s="15">
        <v>66</v>
      </c>
      <c r="W118" s="15">
        <v>72</v>
      </c>
      <c r="X118" s="15">
        <v>75</v>
      </c>
      <c r="Y118" s="15">
        <v>76</v>
      </c>
      <c r="Z118" s="15">
        <v>77</v>
      </c>
      <c r="AA118" s="15">
        <v>86</v>
      </c>
      <c r="AB118" s="15">
        <v>76</v>
      </c>
      <c r="AC118" s="15">
        <v>76</v>
      </c>
      <c r="AD118" s="15">
        <v>86</v>
      </c>
      <c r="AE118" s="15">
        <v>94</v>
      </c>
      <c r="AF118" s="15">
        <v>77</v>
      </c>
      <c r="AG118" s="15">
        <v>79</v>
      </c>
      <c r="AH118" s="15">
        <v>82</v>
      </c>
      <c r="AI118" s="15">
        <v>40</v>
      </c>
      <c r="AJ118" s="15">
        <v>40</v>
      </c>
      <c r="AK118" s="15">
        <v>40</v>
      </c>
      <c r="AL118" s="15">
        <v>40</v>
      </c>
      <c r="AM118" s="15">
        <v>40</v>
      </c>
      <c r="AN118" s="15">
        <v>2</v>
      </c>
      <c r="AO118" s="15">
        <v>2</v>
      </c>
      <c r="AP118" s="15">
        <v>6</v>
      </c>
      <c r="AQ118" s="15">
        <v>2</v>
      </c>
      <c r="AR118" t="s">
        <v>2063</v>
      </c>
    </row>
    <row r="119" spans="1:44" x14ac:dyDescent="0.25">
      <c r="A119" s="15">
        <v>118</v>
      </c>
      <c r="B119" s="15" t="s">
        <v>121</v>
      </c>
      <c r="C119" s="23" t="s">
        <v>82</v>
      </c>
      <c r="D119" s="22" t="e">
        <f>VLOOKUP(AR:AR,球员!A:F,6,FALSE)</f>
        <v>#N/A</v>
      </c>
      <c r="E119" s="16" t="s">
        <v>107</v>
      </c>
      <c r="F119" s="16" t="s">
        <v>64</v>
      </c>
      <c r="G119" s="16" t="s">
        <v>68</v>
      </c>
      <c r="H119" s="15">
        <v>180</v>
      </c>
      <c r="I119" s="15">
        <v>71</v>
      </c>
      <c r="J119" s="15">
        <v>31</v>
      </c>
      <c r="K119" s="16" t="s">
        <v>53</v>
      </c>
      <c r="L119" s="21">
        <v>85</v>
      </c>
      <c r="M119" s="21">
        <v>26</v>
      </c>
      <c r="N119" s="21">
        <v>91</v>
      </c>
      <c r="O119" s="15">
        <v>88</v>
      </c>
      <c r="P119" s="15">
        <v>97</v>
      </c>
      <c r="Q119" s="15">
        <v>90</v>
      </c>
      <c r="R119" s="15">
        <v>88</v>
      </c>
      <c r="S119" s="15">
        <v>95</v>
      </c>
      <c r="T119" s="15">
        <v>90</v>
      </c>
      <c r="U119" s="15">
        <v>79</v>
      </c>
      <c r="V119" s="15">
        <v>64</v>
      </c>
      <c r="W119" s="15">
        <v>83</v>
      </c>
      <c r="X119" s="15">
        <v>87</v>
      </c>
      <c r="Y119" s="15">
        <v>78</v>
      </c>
      <c r="Z119" s="15">
        <v>84</v>
      </c>
      <c r="AA119" s="15">
        <v>75</v>
      </c>
      <c r="AB119" s="15">
        <v>68</v>
      </c>
      <c r="AC119" s="15">
        <v>70</v>
      </c>
      <c r="AD119" s="15">
        <v>94</v>
      </c>
      <c r="AE119" s="15">
        <v>80</v>
      </c>
      <c r="AF119" s="15">
        <v>59</v>
      </c>
      <c r="AG119" s="15">
        <v>54</v>
      </c>
      <c r="AH119" s="15">
        <v>65</v>
      </c>
      <c r="AI119" s="15">
        <v>40</v>
      </c>
      <c r="AJ119" s="15">
        <v>40</v>
      </c>
      <c r="AK119" s="15">
        <v>40</v>
      </c>
      <c r="AL119" s="15">
        <v>40</v>
      </c>
      <c r="AM119" s="15">
        <v>40</v>
      </c>
      <c r="AN119" s="15">
        <v>1</v>
      </c>
      <c r="AO119" s="15">
        <v>1</v>
      </c>
      <c r="AP119" s="15">
        <v>3</v>
      </c>
      <c r="AQ119" s="15">
        <v>2</v>
      </c>
      <c r="AR119" t="s">
        <v>1378</v>
      </c>
    </row>
    <row r="120" spans="1:44" x14ac:dyDescent="0.25">
      <c r="A120" s="15">
        <v>119</v>
      </c>
      <c r="B120" s="15" t="s">
        <v>163</v>
      </c>
      <c r="C120" s="23" t="s">
        <v>70</v>
      </c>
      <c r="D120" s="22" t="e">
        <f>VLOOKUP(AR:AR,球员!A:F,6,FALSE)</f>
        <v>#N/A</v>
      </c>
      <c r="E120" s="16" t="s">
        <v>138</v>
      </c>
      <c r="F120" s="16" t="s">
        <v>45</v>
      </c>
      <c r="G120" s="16" t="s">
        <v>75</v>
      </c>
      <c r="H120" s="15">
        <v>169</v>
      </c>
      <c r="I120" s="15">
        <v>61</v>
      </c>
      <c r="J120" s="15">
        <v>32</v>
      </c>
      <c r="K120" s="16" t="s">
        <v>47</v>
      </c>
      <c r="L120" s="21">
        <v>85</v>
      </c>
      <c r="M120" s="21">
        <v>25</v>
      </c>
      <c r="N120" s="21">
        <v>91</v>
      </c>
      <c r="O120" s="15">
        <v>90</v>
      </c>
      <c r="P120" s="15">
        <v>92</v>
      </c>
      <c r="Q120" s="15">
        <v>91</v>
      </c>
      <c r="R120" s="15">
        <v>95</v>
      </c>
      <c r="S120" s="15">
        <v>87</v>
      </c>
      <c r="T120" s="15">
        <v>80</v>
      </c>
      <c r="U120" s="15">
        <v>89</v>
      </c>
      <c r="V120" s="15">
        <v>68</v>
      </c>
      <c r="W120" s="15">
        <v>86</v>
      </c>
      <c r="X120" s="15">
        <v>86</v>
      </c>
      <c r="Y120" s="15">
        <v>88</v>
      </c>
      <c r="Z120" s="15">
        <v>93</v>
      </c>
      <c r="AA120" s="15">
        <v>84</v>
      </c>
      <c r="AB120" s="15">
        <v>68</v>
      </c>
      <c r="AC120" s="15">
        <v>64</v>
      </c>
      <c r="AD120" s="15">
        <v>91</v>
      </c>
      <c r="AE120" s="15">
        <v>81</v>
      </c>
      <c r="AF120" s="15">
        <v>55</v>
      </c>
      <c r="AG120" s="15">
        <v>51</v>
      </c>
      <c r="AH120" s="15">
        <v>61</v>
      </c>
      <c r="AI120" s="15">
        <v>40</v>
      </c>
      <c r="AJ120" s="15">
        <v>40</v>
      </c>
      <c r="AK120" s="15">
        <v>40</v>
      </c>
      <c r="AL120" s="15">
        <v>40</v>
      </c>
      <c r="AM120" s="15">
        <v>40</v>
      </c>
      <c r="AN120" s="15">
        <v>2</v>
      </c>
      <c r="AO120" s="15">
        <v>3</v>
      </c>
      <c r="AP120" s="15">
        <v>6</v>
      </c>
      <c r="AQ120" s="15">
        <v>3</v>
      </c>
      <c r="AR120" t="s">
        <v>1380</v>
      </c>
    </row>
    <row r="121" spans="1:44" x14ac:dyDescent="0.25">
      <c r="A121" s="19">
        <v>120</v>
      </c>
      <c r="B121" s="19" t="s">
        <v>125</v>
      </c>
      <c r="C121" s="20" t="s">
        <v>89</v>
      </c>
      <c r="D121" s="22">
        <f>VLOOKUP(AR:AR,球员!A:F,6,FALSE)</f>
        <v>2</v>
      </c>
      <c r="E121" s="16" t="s">
        <v>1888</v>
      </c>
      <c r="F121" s="16" t="s">
        <v>273</v>
      </c>
      <c r="G121" s="16" t="s">
        <v>68</v>
      </c>
      <c r="H121" s="15">
        <v>192</v>
      </c>
      <c r="I121" s="15">
        <v>90</v>
      </c>
      <c r="J121" s="15">
        <v>31</v>
      </c>
      <c r="K121" s="16" t="s">
        <v>47</v>
      </c>
      <c r="L121" s="21">
        <v>85</v>
      </c>
      <c r="M121" s="21">
        <v>26</v>
      </c>
      <c r="N121" s="21">
        <v>91</v>
      </c>
      <c r="O121" s="15">
        <v>64</v>
      </c>
      <c r="P121" s="15">
        <v>79</v>
      </c>
      <c r="Q121" s="15">
        <v>72</v>
      </c>
      <c r="R121" s="15">
        <v>69</v>
      </c>
      <c r="S121" s="15">
        <v>83</v>
      </c>
      <c r="T121" s="15">
        <v>85</v>
      </c>
      <c r="U121" s="15">
        <v>60</v>
      </c>
      <c r="V121" s="15">
        <v>93</v>
      </c>
      <c r="W121" s="15">
        <v>64</v>
      </c>
      <c r="X121" s="15">
        <v>64</v>
      </c>
      <c r="Y121" s="15">
        <v>80</v>
      </c>
      <c r="Z121" s="15">
        <v>73</v>
      </c>
      <c r="AA121" s="15">
        <v>85</v>
      </c>
      <c r="AB121" s="15">
        <v>89</v>
      </c>
      <c r="AC121" s="15">
        <v>95</v>
      </c>
      <c r="AD121" s="15">
        <v>68</v>
      </c>
      <c r="AE121" s="15">
        <v>78</v>
      </c>
      <c r="AF121" s="15">
        <v>91</v>
      </c>
      <c r="AG121" s="15">
        <v>96</v>
      </c>
      <c r="AH121" s="15">
        <v>90</v>
      </c>
      <c r="AI121" s="15">
        <v>40</v>
      </c>
      <c r="AJ121" s="15">
        <v>40</v>
      </c>
      <c r="AK121" s="15">
        <v>40</v>
      </c>
      <c r="AL121" s="15">
        <v>40</v>
      </c>
      <c r="AM121" s="15">
        <v>40</v>
      </c>
      <c r="AN121" s="15">
        <v>3</v>
      </c>
      <c r="AO121" s="15">
        <v>3</v>
      </c>
      <c r="AP121" s="15">
        <v>4</v>
      </c>
      <c r="AQ121" s="15">
        <v>1</v>
      </c>
      <c r="AR121" t="s">
        <v>1383</v>
      </c>
    </row>
    <row r="122" spans="1:44" x14ac:dyDescent="0.25">
      <c r="A122" s="19">
        <v>121</v>
      </c>
      <c r="B122" s="19" t="s">
        <v>254</v>
      </c>
      <c r="C122" s="20" t="s">
        <v>191</v>
      </c>
      <c r="D122" s="22">
        <f>VLOOKUP(AR:AR,球员!A:F,6,FALSE)</f>
        <v>2</v>
      </c>
      <c r="E122" s="16" t="s">
        <v>83</v>
      </c>
      <c r="F122" s="16" t="s">
        <v>64</v>
      </c>
      <c r="G122" s="16" t="s">
        <v>96</v>
      </c>
      <c r="H122" s="15">
        <v>183</v>
      </c>
      <c r="I122" s="15">
        <v>83</v>
      </c>
      <c r="J122" s="15">
        <v>29</v>
      </c>
      <c r="K122" s="16" t="s">
        <v>47</v>
      </c>
      <c r="L122" s="21">
        <v>85</v>
      </c>
      <c r="M122" s="21">
        <v>26</v>
      </c>
      <c r="N122" s="21">
        <v>91</v>
      </c>
      <c r="O122" s="15">
        <v>70</v>
      </c>
      <c r="P122" s="15">
        <v>81</v>
      </c>
      <c r="Q122" s="15">
        <v>80</v>
      </c>
      <c r="R122" s="15">
        <v>72</v>
      </c>
      <c r="S122" s="15">
        <v>81</v>
      </c>
      <c r="T122" s="15">
        <v>82</v>
      </c>
      <c r="U122" s="15">
        <v>65</v>
      </c>
      <c r="V122" s="15">
        <v>74</v>
      </c>
      <c r="W122" s="15">
        <v>74</v>
      </c>
      <c r="X122" s="15">
        <v>76</v>
      </c>
      <c r="Y122" s="15">
        <v>99</v>
      </c>
      <c r="Z122" s="15">
        <v>91</v>
      </c>
      <c r="AA122" s="15">
        <v>88</v>
      </c>
      <c r="AB122" s="15">
        <v>87</v>
      </c>
      <c r="AC122" s="15">
        <v>81</v>
      </c>
      <c r="AD122" s="15">
        <v>74</v>
      </c>
      <c r="AE122" s="15">
        <v>91</v>
      </c>
      <c r="AF122" s="15">
        <v>80</v>
      </c>
      <c r="AG122" s="15">
        <v>84</v>
      </c>
      <c r="AH122" s="15">
        <v>80</v>
      </c>
      <c r="AI122" s="15">
        <v>40</v>
      </c>
      <c r="AJ122" s="15">
        <v>40</v>
      </c>
      <c r="AK122" s="15">
        <v>40</v>
      </c>
      <c r="AL122" s="15">
        <v>40</v>
      </c>
      <c r="AM122" s="15">
        <v>40</v>
      </c>
      <c r="AN122" s="15">
        <v>1</v>
      </c>
      <c r="AO122" s="15">
        <v>2</v>
      </c>
      <c r="AP122" s="15">
        <v>5</v>
      </c>
      <c r="AQ122" s="15">
        <v>2</v>
      </c>
      <c r="AR122" t="s">
        <v>1386</v>
      </c>
    </row>
    <row r="123" spans="1:44" x14ac:dyDescent="0.25">
      <c r="A123" s="15">
        <v>122</v>
      </c>
      <c r="B123" s="15" t="s">
        <v>255</v>
      </c>
      <c r="C123" s="16" t="s">
        <v>49</v>
      </c>
      <c r="D123" s="22" t="e">
        <f>VLOOKUP(AR:AR,球员!A:F,6,FALSE)</f>
        <v>#N/A</v>
      </c>
      <c r="E123" s="16" t="s">
        <v>256</v>
      </c>
      <c r="F123" s="16" t="s">
        <v>45</v>
      </c>
      <c r="G123" s="16" t="s">
        <v>52</v>
      </c>
      <c r="H123" s="15">
        <v>165</v>
      </c>
      <c r="I123" s="15">
        <v>68</v>
      </c>
      <c r="J123" s="15">
        <v>31</v>
      </c>
      <c r="K123" s="16" t="s">
        <v>47</v>
      </c>
      <c r="L123" s="21">
        <v>85</v>
      </c>
      <c r="M123" s="21">
        <v>26</v>
      </c>
      <c r="N123" s="21">
        <v>91</v>
      </c>
      <c r="O123" s="15">
        <v>84</v>
      </c>
      <c r="P123" s="15">
        <v>90</v>
      </c>
      <c r="Q123" s="15">
        <v>92</v>
      </c>
      <c r="R123" s="15">
        <v>89</v>
      </c>
      <c r="S123" s="15">
        <v>87</v>
      </c>
      <c r="T123" s="15">
        <v>87</v>
      </c>
      <c r="U123" s="15">
        <v>82</v>
      </c>
      <c r="V123" s="15">
        <v>57</v>
      </c>
      <c r="W123" s="15">
        <v>87</v>
      </c>
      <c r="X123" s="15">
        <v>88</v>
      </c>
      <c r="Y123" s="15">
        <v>85</v>
      </c>
      <c r="Z123" s="15">
        <v>94</v>
      </c>
      <c r="AA123" s="15">
        <v>88</v>
      </c>
      <c r="AB123" s="15">
        <v>67</v>
      </c>
      <c r="AC123" s="15">
        <v>64</v>
      </c>
      <c r="AD123" s="15">
        <v>92</v>
      </c>
      <c r="AE123" s="15">
        <v>79</v>
      </c>
      <c r="AF123" s="15">
        <v>53</v>
      </c>
      <c r="AG123" s="15">
        <v>54</v>
      </c>
      <c r="AH123" s="15">
        <v>75</v>
      </c>
      <c r="AI123" s="15">
        <v>40</v>
      </c>
      <c r="AJ123" s="15">
        <v>40</v>
      </c>
      <c r="AK123" s="15">
        <v>40</v>
      </c>
      <c r="AL123" s="15">
        <v>40</v>
      </c>
      <c r="AM123" s="15">
        <v>40</v>
      </c>
      <c r="AN123" s="15">
        <v>4</v>
      </c>
      <c r="AO123" s="15">
        <v>4</v>
      </c>
      <c r="AP123" s="15">
        <v>6</v>
      </c>
      <c r="AQ123" s="15">
        <v>3</v>
      </c>
      <c r="AR123" s="24" t="s">
        <v>1387</v>
      </c>
    </row>
    <row r="124" spans="1:44" x14ac:dyDescent="0.25">
      <c r="A124" s="15">
        <v>123</v>
      </c>
      <c r="B124" s="15" t="s">
        <v>269</v>
      </c>
      <c r="C124" s="16" t="s">
        <v>2049</v>
      </c>
      <c r="D124" s="22" t="e">
        <f>VLOOKUP(AR:AR,球员!A:F,6,FALSE)</f>
        <v>#N/A</v>
      </c>
      <c r="E124" s="16" t="s">
        <v>83</v>
      </c>
      <c r="F124" s="16" t="s">
        <v>64</v>
      </c>
      <c r="G124" s="16" t="s">
        <v>68</v>
      </c>
      <c r="H124" s="15">
        <v>180</v>
      </c>
      <c r="I124" s="15">
        <v>80</v>
      </c>
      <c r="J124" s="15">
        <v>29</v>
      </c>
      <c r="K124" s="16" t="s">
        <v>47</v>
      </c>
      <c r="L124" s="21">
        <v>85</v>
      </c>
      <c r="M124" s="21">
        <v>26</v>
      </c>
      <c r="N124" s="21">
        <v>91</v>
      </c>
      <c r="O124" s="15">
        <v>80</v>
      </c>
      <c r="P124" s="15">
        <v>92</v>
      </c>
      <c r="Q124" s="15">
        <v>90</v>
      </c>
      <c r="R124" s="15">
        <v>87</v>
      </c>
      <c r="S124" s="15">
        <v>94</v>
      </c>
      <c r="T124" s="15">
        <v>86</v>
      </c>
      <c r="U124" s="15">
        <v>75</v>
      </c>
      <c r="V124" s="15">
        <v>63</v>
      </c>
      <c r="W124" s="15">
        <v>81</v>
      </c>
      <c r="X124" s="15">
        <v>83</v>
      </c>
      <c r="Y124" s="15">
        <v>80</v>
      </c>
      <c r="Z124" s="15">
        <v>83</v>
      </c>
      <c r="AA124" s="15">
        <v>82</v>
      </c>
      <c r="AB124" s="15">
        <v>73</v>
      </c>
      <c r="AC124" s="15">
        <v>78</v>
      </c>
      <c r="AD124" s="15">
        <v>88</v>
      </c>
      <c r="AE124" s="15">
        <v>84</v>
      </c>
      <c r="AF124" s="15">
        <v>83</v>
      </c>
      <c r="AG124" s="15">
        <v>73</v>
      </c>
      <c r="AH124" s="15">
        <v>78</v>
      </c>
      <c r="AI124" s="15">
        <v>40</v>
      </c>
      <c r="AJ124" s="15">
        <v>40</v>
      </c>
      <c r="AK124" s="15">
        <v>40</v>
      </c>
      <c r="AL124" s="15">
        <v>40</v>
      </c>
      <c r="AM124" s="15">
        <v>40</v>
      </c>
      <c r="AN124" s="15">
        <v>3</v>
      </c>
      <c r="AO124" s="15">
        <v>3</v>
      </c>
      <c r="AP124" s="15">
        <v>6</v>
      </c>
      <c r="AQ124" s="15">
        <v>1</v>
      </c>
      <c r="AR124" s="24" t="s">
        <v>2064</v>
      </c>
    </row>
    <row r="125" spans="1:44" x14ac:dyDescent="0.25">
      <c r="A125" s="19">
        <v>124</v>
      </c>
      <c r="B125" s="19" t="s">
        <v>214</v>
      </c>
      <c r="C125" s="20" t="s">
        <v>202</v>
      </c>
      <c r="D125" s="22">
        <f>VLOOKUP(AR:AR,球员!A:F,6,FALSE)</f>
        <v>2</v>
      </c>
      <c r="E125" s="16" t="s">
        <v>215</v>
      </c>
      <c r="F125" s="16" t="s">
        <v>56</v>
      </c>
      <c r="G125" s="16" t="s">
        <v>80</v>
      </c>
      <c r="H125" s="15">
        <v>179</v>
      </c>
      <c r="I125" s="15">
        <v>70</v>
      </c>
      <c r="J125" s="15">
        <v>26</v>
      </c>
      <c r="K125" s="16" t="s">
        <v>53</v>
      </c>
      <c r="L125" s="21">
        <v>85</v>
      </c>
      <c r="M125" s="21">
        <v>29</v>
      </c>
      <c r="N125" s="21">
        <v>91</v>
      </c>
      <c r="O125" s="15">
        <v>88</v>
      </c>
      <c r="P125" s="15">
        <v>91</v>
      </c>
      <c r="Q125" s="15">
        <v>91</v>
      </c>
      <c r="R125" s="15">
        <v>91</v>
      </c>
      <c r="S125" s="15">
        <v>88</v>
      </c>
      <c r="T125" s="15">
        <v>89</v>
      </c>
      <c r="U125" s="15">
        <v>87</v>
      </c>
      <c r="V125" s="15">
        <v>79</v>
      </c>
      <c r="W125" s="15">
        <v>82</v>
      </c>
      <c r="X125" s="15">
        <v>86</v>
      </c>
      <c r="Y125" s="15">
        <v>87</v>
      </c>
      <c r="Z125" s="15">
        <v>91</v>
      </c>
      <c r="AA125" s="15">
        <v>88</v>
      </c>
      <c r="AB125" s="15">
        <v>76</v>
      </c>
      <c r="AC125" s="15">
        <v>80</v>
      </c>
      <c r="AD125" s="15">
        <v>89</v>
      </c>
      <c r="AE125" s="15">
        <v>85</v>
      </c>
      <c r="AF125" s="15">
        <v>59</v>
      </c>
      <c r="AG125" s="15">
        <v>57</v>
      </c>
      <c r="AH125" s="15">
        <v>69</v>
      </c>
      <c r="AI125" s="15">
        <v>40</v>
      </c>
      <c r="AJ125" s="15">
        <v>40</v>
      </c>
      <c r="AK125" s="15">
        <v>40</v>
      </c>
      <c r="AL125" s="15">
        <v>40</v>
      </c>
      <c r="AM125" s="15">
        <v>40</v>
      </c>
      <c r="AN125" s="15">
        <v>2</v>
      </c>
      <c r="AO125" s="15">
        <v>2</v>
      </c>
      <c r="AP125" s="15">
        <v>6</v>
      </c>
      <c r="AQ125" s="15">
        <v>2</v>
      </c>
      <c r="AR125" t="s">
        <v>1389</v>
      </c>
    </row>
    <row r="126" spans="1:44" x14ac:dyDescent="0.25">
      <c r="A126" s="19">
        <v>125</v>
      </c>
      <c r="B126" s="19" t="s">
        <v>274</v>
      </c>
      <c r="C126" s="20" t="s">
        <v>70</v>
      </c>
      <c r="D126" s="22">
        <f>VLOOKUP(AR:AR,球员!A:F,6,FALSE)</f>
        <v>2</v>
      </c>
      <c r="E126" s="16" t="s">
        <v>1894</v>
      </c>
      <c r="F126" s="16" t="s">
        <v>51</v>
      </c>
      <c r="G126" s="16" t="s">
        <v>65</v>
      </c>
      <c r="H126" s="15">
        <v>176</v>
      </c>
      <c r="I126" s="15">
        <v>67</v>
      </c>
      <c r="J126" s="15">
        <v>32</v>
      </c>
      <c r="K126" s="16" t="s">
        <v>53</v>
      </c>
      <c r="L126" s="21">
        <v>85</v>
      </c>
      <c r="M126" s="21">
        <v>25</v>
      </c>
      <c r="N126" s="21">
        <v>91</v>
      </c>
      <c r="O126" s="15">
        <v>92</v>
      </c>
      <c r="P126" s="15">
        <v>87</v>
      </c>
      <c r="Q126" s="15">
        <v>92</v>
      </c>
      <c r="R126" s="15">
        <v>90</v>
      </c>
      <c r="S126" s="15">
        <v>85</v>
      </c>
      <c r="T126" s="15">
        <v>74</v>
      </c>
      <c r="U126" s="15">
        <v>92</v>
      </c>
      <c r="V126" s="15">
        <v>76</v>
      </c>
      <c r="W126" s="15">
        <v>82</v>
      </c>
      <c r="X126" s="15">
        <v>84</v>
      </c>
      <c r="Y126" s="15">
        <v>81</v>
      </c>
      <c r="Z126" s="15">
        <v>88</v>
      </c>
      <c r="AA126" s="15">
        <v>83</v>
      </c>
      <c r="AB126" s="15">
        <v>74</v>
      </c>
      <c r="AC126" s="15">
        <v>66</v>
      </c>
      <c r="AD126" s="15">
        <v>86</v>
      </c>
      <c r="AE126" s="15">
        <v>78</v>
      </c>
      <c r="AF126" s="15">
        <v>53</v>
      </c>
      <c r="AG126" s="15">
        <v>61</v>
      </c>
      <c r="AH126" s="15">
        <v>74</v>
      </c>
      <c r="AI126" s="15">
        <v>40</v>
      </c>
      <c r="AJ126" s="15">
        <v>40</v>
      </c>
      <c r="AK126" s="15">
        <v>40</v>
      </c>
      <c r="AL126" s="15">
        <v>40</v>
      </c>
      <c r="AM126" s="15">
        <v>40</v>
      </c>
      <c r="AN126" s="15">
        <v>1</v>
      </c>
      <c r="AO126" s="15">
        <v>1</v>
      </c>
      <c r="AP126" s="15">
        <v>7</v>
      </c>
      <c r="AQ126" s="15">
        <v>1</v>
      </c>
      <c r="AR126" t="s">
        <v>1390</v>
      </c>
    </row>
    <row r="127" spans="1:44" x14ac:dyDescent="0.25">
      <c r="A127" s="15">
        <v>126</v>
      </c>
      <c r="B127" s="15" t="s">
        <v>276</v>
      </c>
      <c r="C127" s="16" t="s">
        <v>82</v>
      </c>
      <c r="D127" s="22" t="e">
        <f>VLOOKUP(AR:AR,球员!A:F,6,FALSE)</f>
        <v>#N/A</v>
      </c>
      <c r="E127" s="16" t="s">
        <v>277</v>
      </c>
      <c r="F127" s="16" t="s">
        <v>278</v>
      </c>
      <c r="G127" s="16" t="s">
        <v>150</v>
      </c>
      <c r="H127" s="15">
        <v>183</v>
      </c>
      <c r="I127" s="15">
        <v>68</v>
      </c>
      <c r="J127" s="15">
        <v>26</v>
      </c>
      <c r="K127" s="16" t="s">
        <v>53</v>
      </c>
      <c r="L127" s="21">
        <v>85</v>
      </c>
      <c r="M127" s="21">
        <v>29</v>
      </c>
      <c r="N127" s="21">
        <v>91</v>
      </c>
      <c r="O127" s="15">
        <v>83</v>
      </c>
      <c r="P127" s="15">
        <v>88</v>
      </c>
      <c r="Q127" s="15">
        <v>86</v>
      </c>
      <c r="R127" s="15">
        <v>91</v>
      </c>
      <c r="S127" s="15">
        <v>88</v>
      </c>
      <c r="T127" s="15">
        <v>92</v>
      </c>
      <c r="U127" s="15">
        <v>82</v>
      </c>
      <c r="V127" s="15">
        <v>69</v>
      </c>
      <c r="W127" s="15">
        <v>87</v>
      </c>
      <c r="X127" s="15">
        <v>89</v>
      </c>
      <c r="Y127" s="15">
        <v>85</v>
      </c>
      <c r="Z127" s="15">
        <v>85</v>
      </c>
      <c r="AA127" s="15">
        <v>88</v>
      </c>
      <c r="AB127" s="15">
        <v>75</v>
      </c>
      <c r="AC127" s="15">
        <v>76</v>
      </c>
      <c r="AD127" s="15">
        <v>85</v>
      </c>
      <c r="AE127" s="15">
        <v>87</v>
      </c>
      <c r="AF127" s="15">
        <v>69</v>
      </c>
      <c r="AG127" s="15">
        <v>73</v>
      </c>
      <c r="AH127" s="15">
        <v>83</v>
      </c>
      <c r="AI127" s="15">
        <v>40</v>
      </c>
      <c r="AJ127" s="15">
        <v>40</v>
      </c>
      <c r="AK127" s="15">
        <v>40</v>
      </c>
      <c r="AL127" s="15">
        <v>40</v>
      </c>
      <c r="AM127" s="15">
        <v>40</v>
      </c>
      <c r="AN127" s="15">
        <v>2</v>
      </c>
      <c r="AO127" s="15">
        <v>2</v>
      </c>
      <c r="AP127" s="15">
        <v>6</v>
      </c>
      <c r="AQ127" s="15">
        <v>3</v>
      </c>
      <c r="AR127" t="s">
        <v>1392</v>
      </c>
    </row>
    <row r="128" spans="1:44" x14ac:dyDescent="0.25">
      <c r="A128" s="19">
        <v>127</v>
      </c>
      <c r="B128" s="19" t="s">
        <v>180</v>
      </c>
      <c r="C128" s="20" t="s">
        <v>62</v>
      </c>
      <c r="D128" s="22">
        <f>VLOOKUP(AR:AR,球员!A:F,6,FALSE)</f>
        <v>2</v>
      </c>
      <c r="E128" s="16" t="s">
        <v>181</v>
      </c>
      <c r="F128" s="16" t="s">
        <v>64</v>
      </c>
      <c r="G128" s="16" t="s">
        <v>96</v>
      </c>
      <c r="H128" s="15">
        <v>185</v>
      </c>
      <c r="I128" s="15">
        <v>77</v>
      </c>
      <c r="J128" s="15">
        <v>25</v>
      </c>
      <c r="K128" s="16" t="s">
        <v>53</v>
      </c>
      <c r="L128" s="21">
        <v>85</v>
      </c>
      <c r="M128" s="21">
        <v>32</v>
      </c>
      <c r="N128" s="21">
        <v>91</v>
      </c>
      <c r="O128" s="15">
        <v>49</v>
      </c>
      <c r="P128" s="15">
        <v>65</v>
      </c>
      <c r="Q128" s="15">
        <v>48</v>
      </c>
      <c r="R128" s="15">
        <v>51</v>
      </c>
      <c r="S128" s="15">
        <v>65</v>
      </c>
      <c r="T128" s="15">
        <v>71</v>
      </c>
      <c r="U128" s="15">
        <v>47</v>
      </c>
      <c r="V128" s="15">
        <v>65</v>
      </c>
      <c r="W128" s="15">
        <v>65</v>
      </c>
      <c r="X128" s="15">
        <v>53</v>
      </c>
      <c r="Y128" s="15">
        <v>69</v>
      </c>
      <c r="Z128" s="15">
        <v>70</v>
      </c>
      <c r="AA128" s="15">
        <v>85</v>
      </c>
      <c r="AB128" s="15">
        <v>90</v>
      </c>
      <c r="AC128" s="15">
        <v>86</v>
      </c>
      <c r="AD128" s="15">
        <v>80</v>
      </c>
      <c r="AE128" s="15">
        <v>66</v>
      </c>
      <c r="AF128" s="15">
        <v>51</v>
      </c>
      <c r="AG128" s="15">
        <v>55</v>
      </c>
      <c r="AH128" s="15">
        <v>77</v>
      </c>
      <c r="AI128" s="15">
        <v>94</v>
      </c>
      <c r="AJ128" s="15">
        <v>94</v>
      </c>
      <c r="AK128" s="15">
        <v>99</v>
      </c>
      <c r="AL128" s="15">
        <v>99</v>
      </c>
      <c r="AM128" s="15">
        <v>96</v>
      </c>
      <c r="AN128" s="15">
        <v>2</v>
      </c>
      <c r="AO128" s="15">
        <v>3</v>
      </c>
      <c r="AP128" s="15">
        <v>6</v>
      </c>
      <c r="AQ128" s="15">
        <v>2</v>
      </c>
      <c r="AR128" t="s">
        <v>1394</v>
      </c>
    </row>
    <row r="129" spans="1:44" x14ac:dyDescent="0.25">
      <c r="A129" s="15">
        <v>128</v>
      </c>
      <c r="B129" s="15" t="s">
        <v>114</v>
      </c>
      <c r="C129" s="23" t="s">
        <v>62</v>
      </c>
      <c r="D129" s="22" t="e">
        <f>VLOOKUP(AR:AR,球员!A:F,6,FALSE)</f>
        <v>#N/A</v>
      </c>
      <c r="E129" s="16" t="s">
        <v>95</v>
      </c>
      <c r="F129" s="16" t="s">
        <v>64</v>
      </c>
      <c r="G129" s="16" t="s">
        <v>80</v>
      </c>
      <c r="H129" s="15">
        <v>188</v>
      </c>
      <c r="I129" s="15">
        <v>78</v>
      </c>
      <c r="J129" s="15">
        <v>33</v>
      </c>
      <c r="K129" s="16" t="s">
        <v>53</v>
      </c>
      <c r="L129" s="21">
        <v>87</v>
      </c>
      <c r="M129" s="21">
        <v>23</v>
      </c>
      <c r="N129" s="21">
        <v>90</v>
      </c>
      <c r="O129" s="15">
        <v>44</v>
      </c>
      <c r="P129" s="15">
        <v>65</v>
      </c>
      <c r="Q129" s="15">
        <v>48</v>
      </c>
      <c r="R129" s="15">
        <v>50</v>
      </c>
      <c r="S129" s="15">
        <v>65</v>
      </c>
      <c r="T129" s="15">
        <v>70</v>
      </c>
      <c r="U129" s="15">
        <v>44</v>
      </c>
      <c r="V129" s="15">
        <v>70</v>
      </c>
      <c r="W129" s="15">
        <v>65</v>
      </c>
      <c r="X129" s="15">
        <v>47</v>
      </c>
      <c r="Y129" s="15">
        <v>66</v>
      </c>
      <c r="Z129" s="15">
        <v>59</v>
      </c>
      <c r="AA129" s="15">
        <v>84</v>
      </c>
      <c r="AB129" s="15">
        <v>86</v>
      </c>
      <c r="AC129" s="15">
        <v>86</v>
      </c>
      <c r="AD129" s="15">
        <v>70</v>
      </c>
      <c r="AE129" s="15">
        <v>65</v>
      </c>
      <c r="AF129" s="15">
        <v>51</v>
      </c>
      <c r="AG129" s="15">
        <v>53</v>
      </c>
      <c r="AH129" s="15">
        <v>56</v>
      </c>
      <c r="AI129" s="15">
        <v>97</v>
      </c>
      <c r="AJ129" s="15">
        <v>95</v>
      </c>
      <c r="AK129" s="15">
        <v>83</v>
      </c>
      <c r="AL129" s="15">
        <v>99</v>
      </c>
      <c r="AM129" s="15">
        <v>99</v>
      </c>
      <c r="AN129" s="15">
        <v>1</v>
      </c>
      <c r="AO129" s="15">
        <v>1</v>
      </c>
      <c r="AP129" s="15">
        <v>6</v>
      </c>
      <c r="AQ129" s="15">
        <v>2</v>
      </c>
      <c r="AR129" t="s">
        <v>1328</v>
      </c>
    </row>
    <row r="130" spans="1:44" x14ac:dyDescent="0.25">
      <c r="A130" s="19">
        <v>129</v>
      </c>
      <c r="B130" s="19" t="s">
        <v>210</v>
      </c>
      <c r="C130" s="20" t="s">
        <v>62</v>
      </c>
      <c r="D130" s="22">
        <f>VLOOKUP(AR:AR,球员!A:F,6,FALSE)</f>
        <v>2</v>
      </c>
      <c r="E130" s="16" t="s">
        <v>107</v>
      </c>
      <c r="F130" s="16" t="s">
        <v>64</v>
      </c>
      <c r="G130" s="16" t="s">
        <v>68</v>
      </c>
      <c r="H130" s="15">
        <v>189</v>
      </c>
      <c r="I130" s="15">
        <v>82</v>
      </c>
      <c r="J130" s="15">
        <v>27</v>
      </c>
      <c r="K130" s="16" t="s">
        <v>47</v>
      </c>
      <c r="L130" s="21">
        <v>86</v>
      </c>
      <c r="M130" s="21">
        <v>27</v>
      </c>
      <c r="N130" s="21">
        <v>90</v>
      </c>
      <c r="O130" s="15">
        <v>44</v>
      </c>
      <c r="P130" s="15">
        <v>65</v>
      </c>
      <c r="Q130" s="15">
        <v>50</v>
      </c>
      <c r="R130" s="15">
        <v>57</v>
      </c>
      <c r="S130" s="15">
        <v>69</v>
      </c>
      <c r="T130" s="15">
        <v>65</v>
      </c>
      <c r="U130" s="15">
        <v>46</v>
      </c>
      <c r="V130" s="15">
        <v>63</v>
      </c>
      <c r="W130" s="15">
        <v>64</v>
      </c>
      <c r="X130" s="15">
        <v>44</v>
      </c>
      <c r="Y130" s="15">
        <v>69</v>
      </c>
      <c r="Z130" s="15">
        <v>67</v>
      </c>
      <c r="AA130" s="15">
        <v>87</v>
      </c>
      <c r="AB130" s="15">
        <v>88</v>
      </c>
      <c r="AC130" s="15">
        <v>83</v>
      </c>
      <c r="AD130" s="15">
        <v>63</v>
      </c>
      <c r="AE130" s="15">
        <v>65</v>
      </c>
      <c r="AF130" s="15">
        <v>52</v>
      </c>
      <c r="AG130" s="15">
        <v>49</v>
      </c>
      <c r="AH130" s="15">
        <v>53</v>
      </c>
      <c r="AI130" s="15">
        <v>98</v>
      </c>
      <c r="AJ130" s="15">
        <v>94</v>
      </c>
      <c r="AK130" s="15">
        <v>91</v>
      </c>
      <c r="AL130" s="15">
        <v>99</v>
      </c>
      <c r="AM130" s="15">
        <v>97</v>
      </c>
      <c r="AN130" s="15">
        <v>2</v>
      </c>
      <c r="AO130" s="15">
        <v>3</v>
      </c>
      <c r="AP130" s="15">
        <v>6</v>
      </c>
      <c r="AQ130" s="15">
        <v>3</v>
      </c>
      <c r="AR130" t="s">
        <v>1359</v>
      </c>
    </row>
    <row r="131" spans="1:44" x14ac:dyDescent="0.25">
      <c r="A131" s="36">
        <v>130</v>
      </c>
      <c r="B131" s="36" t="s">
        <v>307</v>
      </c>
      <c r="C131" s="37" t="s">
        <v>89</v>
      </c>
      <c r="D131" s="22">
        <f>VLOOKUP(AR:AR,球员!A:F,6,FALSE)</f>
        <v>2</v>
      </c>
      <c r="E131" s="7" t="s">
        <v>107</v>
      </c>
      <c r="F131" s="7" t="s">
        <v>64</v>
      </c>
      <c r="G131" s="7" t="s">
        <v>57</v>
      </c>
      <c r="H131" s="6">
        <v>189</v>
      </c>
      <c r="I131" s="6">
        <v>84</v>
      </c>
      <c r="J131" s="6">
        <v>32</v>
      </c>
      <c r="K131" s="7" t="s">
        <v>47</v>
      </c>
      <c r="L131" s="9">
        <v>85</v>
      </c>
      <c r="M131" s="9">
        <v>25</v>
      </c>
      <c r="N131" s="9">
        <v>90</v>
      </c>
      <c r="O131" s="6">
        <v>75</v>
      </c>
      <c r="P131" s="6">
        <v>83</v>
      </c>
      <c r="Q131" s="6">
        <v>78</v>
      </c>
      <c r="R131" s="6">
        <v>79</v>
      </c>
      <c r="S131" s="6">
        <v>87</v>
      </c>
      <c r="T131" s="6">
        <v>84</v>
      </c>
      <c r="U131" s="6">
        <v>74</v>
      </c>
      <c r="V131" s="6">
        <v>90</v>
      </c>
      <c r="W131" s="6">
        <v>80</v>
      </c>
      <c r="X131" s="6">
        <v>75</v>
      </c>
      <c r="Y131" s="6">
        <v>79</v>
      </c>
      <c r="Z131" s="6">
        <v>74</v>
      </c>
      <c r="AA131" s="6">
        <v>86</v>
      </c>
      <c r="AB131" s="6">
        <v>91</v>
      </c>
      <c r="AC131" s="6">
        <v>87</v>
      </c>
      <c r="AD131" s="6">
        <v>69</v>
      </c>
      <c r="AE131" s="6">
        <v>82</v>
      </c>
      <c r="AF131" s="6">
        <v>84</v>
      </c>
      <c r="AG131" s="6">
        <v>92</v>
      </c>
      <c r="AH131" s="6">
        <v>92</v>
      </c>
      <c r="AI131" s="6">
        <v>40</v>
      </c>
      <c r="AJ131" s="6">
        <v>40</v>
      </c>
      <c r="AK131" s="6">
        <v>40</v>
      </c>
      <c r="AL131" s="6">
        <v>40</v>
      </c>
      <c r="AM131" s="6">
        <v>40</v>
      </c>
      <c r="AN131" s="6">
        <v>3</v>
      </c>
      <c r="AO131" s="6">
        <v>3</v>
      </c>
      <c r="AP131" s="18">
        <v>6</v>
      </c>
      <c r="AQ131">
        <v>2</v>
      </c>
      <c r="AR131" t="s">
        <v>1372</v>
      </c>
    </row>
  </sheetData>
  <autoFilter ref="A1:AR131" xr:uid="{4E61CA71-816C-4A4D-9FE9-78338F9BCA98}"/>
  <phoneticPr fontId="9" type="noConversion"/>
  <conditionalFormatting sqref="D1">
    <cfRule type="colorScale" priority="14">
      <colorScale>
        <cfvo type="min"/>
        <cfvo type="max"/>
        <color rgb="FFFFEF9C"/>
        <color rgb="FF63BE7B"/>
      </colorScale>
    </cfRule>
  </conditionalFormatting>
  <conditionalFormatting sqref="H131:H1048576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1:I1048576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1:J1048576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1:K1048576">
    <cfRule type="duplicateValues" priority="385"/>
    <cfRule type="colorScale" priority="386">
      <colorScale>
        <cfvo type="min"/>
        <cfvo type="max"/>
        <color rgb="FFFF7128"/>
        <color rgb="FFFFEF9C"/>
      </colorScale>
    </cfRule>
    <cfRule type="iconSet" priority="387">
      <iconSet iconSet="3Arrows">
        <cfvo type="percent" val="0"/>
        <cfvo type="percent" val="33"/>
        <cfvo type="percent" val="67"/>
      </iconSet>
    </cfRule>
  </conditionalFormatting>
  <conditionalFormatting sqref="L131:L1048576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1:M1048576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31:AL1048576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31:AM1048576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:D1048576">
    <cfRule type="colorScale" priority="399">
      <colorScale>
        <cfvo type="min"/>
        <cfvo type="max"/>
        <color rgb="FFFFEF9C"/>
        <color rgb="FF63BE7B"/>
      </colorScale>
    </cfRule>
  </conditionalFormatting>
  <conditionalFormatting sqref="L131:L1048576 N131:AK1048576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1:AK1048576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31:AO1048576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0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30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30"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30">
    <cfRule type="duplicateValues" priority="412"/>
    <cfRule type="colorScale" priority="413">
      <colorScale>
        <cfvo type="min"/>
        <cfvo type="max"/>
        <color rgb="FFFF7128"/>
        <color rgb="FFFFEF9C"/>
      </colorScale>
    </cfRule>
    <cfRule type="iconSet" priority="414">
      <iconSet iconSet="3Arrows">
        <cfvo type="percent" val="0"/>
        <cfvo type="percent" val="33"/>
        <cfvo type="percent" val="67"/>
      </iconSet>
    </cfRule>
  </conditionalFormatting>
  <conditionalFormatting sqref="M2:M130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30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30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30 N2:AK130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30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30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30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 N1:AM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1">
    <cfRule type="colorScale" priority="3">
      <colorScale>
        <cfvo type="min"/>
        <cfvo type="max"/>
        <color rgb="FFFFEF9C"/>
        <color rgb="FF63BE7B"/>
      </colorScale>
    </cfRule>
  </conditionalFormatting>
  <conditionalFormatting sqref="M1:M1048576">
    <cfRule type="colorScale" priority="2">
      <colorScale>
        <cfvo type="min"/>
        <cfvo type="max"/>
        <color rgb="FF63BE7B"/>
        <color rgb="FFFFEF9C"/>
      </colorScale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97"/>
  <sheetViews>
    <sheetView workbookViewId="0"/>
  </sheetViews>
  <sheetFormatPr defaultColWidth="9" defaultRowHeight="13.95" x14ac:dyDescent="0.25"/>
  <cols>
    <col min="1" max="1" width="30.5546875" style="6" customWidth="1"/>
    <col min="2" max="2" width="20" style="6" customWidth="1"/>
    <col min="3" max="3" width="29.77734375" style="7" customWidth="1"/>
    <col min="4" max="4" width="10.6640625" style="7" customWidth="1"/>
    <col min="5" max="6" width="10.6640625" style="6" customWidth="1"/>
  </cols>
  <sheetData>
    <row r="1" spans="1:6" ht="15.75" x14ac:dyDescent="0.25">
      <c r="A1" s="8" t="s">
        <v>783</v>
      </c>
      <c r="B1" s="8" t="s">
        <v>784</v>
      </c>
      <c r="C1" s="8" t="s">
        <v>785</v>
      </c>
      <c r="D1" s="8" t="s">
        <v>2</v>
      </c>
      <c r="E1" s="8" t="s">
        <v>11</v>
      </c>
      <c r="F1" s="8" t="s">
        <v>3</v>
      </c>
    </row>
    <row r="2" spans="1:6" x14ac:dyDescent="0.25">
      <c r="A2" s="15" t="str">
        <f t="shared" ref="A2:A65" si="0">B2&amp;"_"&amp;D2&amp;"_"&amp;E2</f>
        <v>传奇_影锋_97</v>
      </c>
      <c r="B2" s="16" t="s">
        <v>786</v>
      </c>
      <c r="C2" s="16" t="s">
        <v>787</v>
      </c>
      <c r="D2" s="16" t="s">
        <v>49</v>
      </c>
      <c r="E2" s="15">
        <v>97</v>
      </c>
      <c r="F2" s="15">
        <v>3</v>
      </c>
    </row>
    <row r="3" spans="1:6" x14ac:dyDescent="0.25">
      <c r="A3" s="15" t="str">
        <f t="shared" si="0"/>
        <v>L. MESSI_右边锋_94</v>
      </c>
      <c r="B3" s="15" t="s">
        <v>48</v>
      </c>
      <c r="C3" s="16" t="s">
        <v>788</v>
      </c>
      <c r="D3" s="33" t="s">
        <v>1931</v>
      </c>
      <c r="E3" s="15">
        <v>94</v>
      </c>
      <c r="F3" s="15">
        <v>3</v>
      </c>
    </row>
    <row r="4" spans="1:6" x14ac:dyDescent="0.25">
      <c r="A4" s="15" t="str">
        <f t="shared" si="0"/>
        <v>传奇_影锋_93</v>
      </c>
      <c r="B4" s="16" t="s">
        <v>786</v>
      </c>
      <c r="C4" s="16" t="s">
        <v>790</v>
      </c>
      <c r="D4" s="16" t="s">
        <v>49</v>
      </c>
      <c r="E4" s="15">
        <v>93</v>
      </c>
      <c r="F4" s="15">
        <v>3</v>
      </c>
    </row>
    <row r="5" spans="1:6" x14ac:dyDescent="0.25">
      <c r="A5" s="15" t="str">
        <f t="shared" si="0"/>
        <v>NEYMAR_左边锋_92</v>
      </c>
      <c r="B5" s="15" t="s">
        <v>54</v>
      </c>
      <c r="C5" s="16" t="s">
        <v>789</v>
      </c>
      <c r="D5" s="16" t="s">
        <v>43</v>
      </c>
      <c r="E5" s="15">
        <v>92</v>
      </c>
      <c r="F5" s="15">
        <v>3</v>
      </c>
    </row>
    <row r="6" spans="1:6" x14ac:dyDescent="0.25">
      <c r="A6" s="15" t="str">
        <f t="shared" si="0"/>
        <v>E. HAZARD_左边锋_91</v>
      </c>
      <c r="B6" s="15" t="s">
        <v>73</v>
      </c>
      <c r="C6" s="16" t="s">
        <v>793</v>
      </c>
      <c r="D6" s="16" t="s">
        <v>43</v>
      </c>
      <c r="E6" s="15">
        <v>91</v>
      </c>
      <c r="F6" s="15">
        <v>3</v>
      </c>
    </row>
    <row r="7" spans="1:6" x14ac:dyDescent="0.25">
      <c r="A7" s="15" t="str">
        <f t="shared" si="0"/>
        <v>L. SUÁREZ_中锋_91</v>
      </c>
      <c r="B7" s="15" t="s">
        <v>69</v>
      </c>
      <c r="C7" s="16" t="s">
        <v>795</v>
      </c>
      <c r="D7" s="16" t="s">
        <v>70</v>
      </c>
      <c r="E7" s="15">
        <v>91</v>
      </c>
      <c r="F7" s="15">
        <v>3</v>
      </c>
    </row>
    <row r="8" spans="1:6" x14ac:dyDescent="0.25">
      <c r="A8" s="15" t="str">
        <f t="shared" si="0"/>
        <v>S. AGÜERO_中锋_91</v>
      </c>
      <c r="B8" s="15" t="s">
        <v>90</v>
      </c>
      <c r="C8" s="16" t="s">
        <v>801</v>
      </c>
      <c r="D8" s="16" t="s">
        <v>70</v>
      </c>
      <c r="E8" s="15">
        <v>91</v>
      </c>
      <c r="F8" s="15">
        <v>3</v>
      </c>
    </row>
    <row r="9" spans="1:6" x14ac:dyDescent="0.25">
      <c r="A9" s="15" t="str">
        <f t="shared" si="0"/>
        <v>V. VAN DIJK_中后卫_91</v>
      </c>
      <c r="B9" s="15" t="s">
        <v>134</v>
      </c>
      <c r="C9" s="16" t="s">
        <v>826</v>
      </c>
      <c r="D9" s="16" t="s">
        <v>89</v>
      </c>
      <c r="E9" s="15">
        <v>91</v>
      </c>
      <c r="F9" s="15">
        <v>3</v>
      </c>
    </row>
    <row r="10" spans="1:6" x14ac:dyDescent="0.25">
      <c r="A10" s="15" t="str">
        <f t="shared" si="0"/>
        <v>A. GRIEZMANN_中锋_90</v>
      </c>
      <c r="B10" s="15" t="s">
        <v>78</v>
      </c>
      <c r="C10" s="16" t="s">
        <v>792</v>
      </c>
      <c r="D10" s="16" t="s">
        <v>70</v>
      </c>
      <c r="E10" s="15">
        <v>90</v>
      </c>
      <c r="F10" s="15">
        <v>3</v>
      </c>
    </row>
    <row r="11" spans="1:6" x14ac:dyDescent="0.25">
      <c r="A11" s="15" t="str">
        <f t="shared" si="0"/>
        <v>ALISSON_门将_90</v>
      </c>
      <c r="B11" s="15" t="s">
        <v>142</v>
      </c>
      <c r="C11" s="16" t="s">
        <v>812</v>
      </c>
      <c r="D11" s="16" t="s">
        <v>62</v>
      </c>
      <c r="E11" s="15">
        <v>90</v>
      </c>
      <c r="F11" s="15">
        <v>3</v>
      </c>
    </row>
    <row r="12" spans="1:6" x14ac:dyDescent="0.25">
      <c r="A12" s="15" t="str">
        <f t="shared" si="0"/>
        <v>H. KANE_中锋_90</v>
      </c>
      <c r="B12" s="15" t="s">
        <v>94</v>
      </c>
      <c r="C12" s="16" t="s">
        <v>799</v>
      </c>
      <c r="D12" s="16" t="s">
        <v>70</v>
      </c>
      <c r="E12" s="15">
        <v>90</v>
      </c>
      <c r="F12" s="15">
        <v>3</v>
      </c>
    </row>
    <row r="13" spans="1:6" x14ac:dyDescent="0.25">
      <c r="A13" s="15" t="str">
        <f t="shared" si="0"/>
        <v>J. OBLAK_门将_90</v>
      </c>
      <c r="B13" s="15" t="s">
        <v>92</v>
      </c>
      <c r="C13" s="16" t="s">
        <v>800</v>
      </c>
      <c r="D13" s="16" t="s">
        <v>62</v>
      </c>
      <c r="E13" s="15">
        <v>90</v>
      </c>
      <c r="F13" s="15">
        <v>3</v>
      </c>
    </row>
    <row r="14" spans="1:6" x14ac:dyDescent="0.25">
      <c r="A14" s="15" t="str">
        <f t="shared" si="0"/>
        <v>K. DE BRUYNE_前腰_90</v>
      </c>
      <c r="B14" s="15" t="s">
        <v>81</v>
      </c>
      <c r="C14" s="16" t="s">
        <v>794</v>
      </c>
      <c r="D14" s="16" t="s">
        <v>82</v>
      </c>
      <c r="E14" s="15">
        <v>90</v>
      </c>
      <c r="F14" s="15">
        <v>3</v>
      </c>
    </row>
    <row r="15" spans="1:6" x14ac:dyDescent="0.25">
      <c r="A15" s="15" t="str">
        <f t="shared" si="0"/>
        <v>K. MBAPPÉ_中锋_90</v>
      </c>
      <c r="B15" s="15" t="s">
        <v>145</v>
      </c>
      <c r="C15" s="16" t="s">
        <v>819</v>
      </c>
      <c r="D15" s="33" t="s">
        <v>1933</v>
      </c>
      <c r="E15" s="15">
        <v>90</v>
      </c>
      <c r="F15" s="15">
        <v>3</v>
      </c>
    </row>
    <row r="16" spans="1:6" x14ac:dyDescent="0.25">
      <c r="A16" s="15" t="str">
        <f t="shared" si="0"/>
        <v>M. SALAH_右边锋_90</v>
      </c>
      <c r="B16" s="15" t="s">
        <v>84</v>
      </c>
      <c r="C16" s="16" t="s">
        <v>796</v>
      </c>
      <c r="D16" s="16" t="s">
        <v>85</v>
      </c>
      <c r="E16" s="15">
        <v>90</v>
      </c>
      <c r="F16" s="15">
        <v>3</v>
      </c>
    </row>
    <row r="17" spans="1:6" x14ac:dyDescent="0.25">
      <c r="A17" s="15" t="str">
        <f t="shared" si="0"/>
        <v>PIQUÉ_中后卫_90</v>
      </c>
      <c r="B17" s="15" t="s">
        <v>97</v>
      </c>
      <c r="C17" s="16" t="s">
        <v>810</v>
      </c>
      <c r="D17" s="16" t="s">
        <v>89</v>
      </c>
      <c r="E17" s="15">
        <v>90</v>
      </c>
      <c r="F17" s="15">
        <v>3</v>
      </c>
    </row>
    <row r="18" spans="1:6" x14ac:dyDescent="0.25">
      <c r="A18" s="15" t="str">
        <f t="shared" si="0"/>
        <v>R. LEWANDOWSKI_中锋_90</v>
      </c>
      <c r="B18" s="15" t="s">
        <v>76</v>
      </c>
      <c r="C18" s="16" t="s">
        <v>797</v>
      </c>
      <c r="D18" s="16" t="s">
        <v>70</v>
      </c>
      <c r="E18" s="15">
        <v>90</v>
      </c>
      <c r="F18" s="15">
        <v>3</v>
      </c>
    </row>
    <row r="19" spans="1:6" x14ac:dyDescent="0.25">
      <c r="A19" s="6" t="str">
        <f t="shared" si="0"/>
        <v>SERGIO RAMOS_中后卫_90</v>
      </c>
      <c r="B19" s="15" t="s">
        <v>88</v>
      </c>
      <c r="C19" s="7" t="s">
        <v>2156</v>
      </c>
      <c r="D19" s="7" t="s">
        <v>2041</v>
      </c>
      <c r="E19" s="6">
        <v>90</v>
      </c>
      <c r="F19" s="6">
        <v>3</v>
      </c>
    </row>
    <row r="20" spans="1:6" x14ac:dyDescent="0.25">
      <c r="A20" s="15" t="str">
        <f t="shared" si="0"/>
        <v>BUSQUETS_后腰_89</v>
      </c>
      <c r="B20" s="15" t="s">
        <v>1971</v>
      </c>
      <c r="C20" s="7" t="s">
        <v>2157</v>
      </c>
      <c r="D20" s="7" t="s">
        <v>1934</v>
      </c>
      <c r="E20" s="6">
        <v>89</v>
      </c>
      <c r="F20" s="15">
        <v>3</v>
      </c>
    </row>
    <row r="21" spans="1:6" x14ac:dyDescent="0.25">
      <c r="A21" s="15" t="str">
        <f t="shared" si="0"/>
        <v>EDERSON_门将_89</v>
      </c>
      <c r="B21" s="15" t="s">
        <v>141</v>
      </c>
      <c r="C21" s="16" t="s">
        <v>816</v>
      </c>
      <c r="D21" s="16" t="s">
        <v>62</v>
      </c>
      <c r="E21" s="15">
        <v>89</v>
      </c>
      <c r="F21" s="15">
        <v>3</v>
      </c>
    </row>
    <row r="22" spans="1:6" x14ac:dyDescent="0.25">
      <c r="A22" s="15" t="str">
        <f t="shared" si="0"/>
        <v>L. MODRIĆ_中前卫_89</v>
      </c>
      <c r="B22" s="15" t="s">
        <v>58</v>
      </c>
      <c r="C22" s="16" t="s">
        <v>791</v>
      </c>
      <c r="D22" s="16" t="s">
        <v>2049</v>
      </c>
      <c r="E22" s="15">
        <v>89</v>
      </c>
      <c r="F22" s="15">
        <v>3</v>
      </c>
    </row>
    <row r="23" spans="1:6" x14ac:dyDescent="0.25">
      <c r="A23" s="15" t="str">
        <f t="shared" si="0"/>
        <v>R. STERLING_左边锋_89</v>
      </c>
      <c r="B23" s="15" t="s">
        <v>211</v>
      </c>
      <c r="C23" s="16" t="s">
        <v>870</v>
      </c>
      <c r="D23" s="33" t="s">
        <v>1935</v>
      </c>
      <c r="E23" s="15">
        <v>89</v>
      </c>
      <c r="F23" s="15">
        <v>3</v>
      </c>
    </row>
    <row r="24" spans="1:6" x14ac:dyDescent="0.25">
      <c r="A24" s="6" t="str">
        <f t="shared" si="0"/>
        <v>S. MANÉ_左边锋_89</v>
      </c>
      <c r="B24" s="6" t="s">
        <v>182</v>
      </c>
      <c r="C24" s="7" t="s">
        <v>2038</v>
      </c>
      <c r="D24" s="7" t="s">
        <v>1935</v>
      </c>
      <c r="E24" s="6">
        <v>89</v>
      </c>
      <c r="F24" s="6">
        <v>3</v>
      </c>
    </row>
    <row r="25" spans="1:6" x14ac:dyDescent="0.25">
      <c r="A25" s="15" t="str">
        <f t="shared" si="0"/>
        <v>C. ERIKSEN_前腰_88</v>
      </c>
      <c r="B25" s="15" t="s">
        <v>127</v>
      </c>
      <c r="C25" s="16" t="s">
        <v>813</v>
      </c>
      <c r="D25" s="16" t="s">
        <v>82</v>
      </c>
      <c r="E25" s="15">
        <v>88</v>
      </c>
      <c r="F25" s="15">
        <v>3</v>
      </c>
    </row>
    <row r="26" spans="1:6" x14ac:dyDescent="0.25">
      <c r="A26" s="15" t="str">
        <f t="shared" si="0"/>
        <v>DAVID SILVA_前腰_88</v>
      </c>
      <c r="B26" s="15" t="s">
        <v>100</v>
      </c>
      <c r="C26" s="16" t="s">
        <v>802</v>
      </c>
      <c r="D26" s="16" t="s">
        <v>82</v>
      </c>
      <c r="E26" s="15">
        <v>88</v>
      </c>
      <c r="F26" s="15">
        <v>3</v>
      </c>
    </row>
    <row r="27" spans="1:6" x14ac:dyDescent="0.25">
      <c r="A27" s="15" t="str">
        <f t="shared" si="0"/>
        <v>K. BENZEMA_中锋_88</v>
      </c>
      <c r="B27" s="15" t="s">
        <v>115</v>
      </c>
      <c r="C27" s="7" t="s">
        <v>2178</v>
      </c>
      <c r="D27" s="7" t="s">
        <v>1933</v>
      </c>
      <c r="E27" s="6">
        <v>88</v>
      </c>
      <c r="F27" s="6">
        <v>3</v>
      </c>
    </row>
    <row r="28" spans="1:6" x14ac:dyDescent="0.25">
      <c r="A28" s="15" t="str">
        <f t="shared" si="0"/>
        <v>K. KOULIBALY_中后卫_88</v>
      </c>
      <c r="B28" s="15" t="s">
        <v>143</v>
      </c>
      <c r="C28" s="16" t="s">
        <v>818</v>
      </c>
      <c r="D28" s="16" t="s">
        <v>89</v>
      </c>
      <c r="E28" s="15">
        <v>88</v>
      </c>
      <c r="F28" s="15">
        <v>3</v>
      </c>
    </row>
    <row r="29" spans="1:6" x14ac:dyDescent="0.25">
      <c r="A29" s="15" t="str">
        <f t="shared" si="0"/>
        <v>N. KANTÉ_中前卫_88</v>
      </c>
      <c r="B29" s="15" t="s">
        <v>113</v>
      </c>
      <c r="C29" s="16" t="s">
        <v>807</v>
      </c>
      <c r="D29" s="16" t="s">
        <v>2049</v>
      </c>
      <c r="E29" s="15">
        <v>88</v>
      </c>
      <c r="F29" s="15">
        <v>3</v>
      </c>
    </row>
    <row r="30" spans="1:6" x14ac:dyDescent="0.25">
      <c r="A30" s="15" t="str">
        <f t="shared" si="0"/>
        <v>P. POGBA_中前卫_88</v>
      </c>
      <c r="B30" s="15" t="s">
        <v>179</v>
      </c>
      <c r="C30" s="16" t="s">
        <v>846</v>
      </c>
      <c r="D30" s="16" t="s">
        <v>2049</v>
      </c>
      <c r="E30" s="15">
        <v>88</v>
      </c>
      <c r="F30" s="15">
        <v>3</v>
      </c>
    </row>
    <row r="31" spans="1:6" x14ac:dyDescent="0.25">
      <c r="A31" s="15" t="str">
        <f t="shared" si="0"/>
        <v>T. KROOS_中前卫_88</v>
      </c>
      <c r="B31" s="15" t="s">
        <v>72</v>
      </c>
      <c r="C31" s="16" t="s">
        <v>798</v>
      </c>
      <c r="D31" s="16" t="s">
        <v>2049</v>
      </c>
      <c r="E31" s="15">
        <v>88</v>
      </c>
      <c r="F31" s="15">
        <v>3</v>
      </c>
    </row>
    <row r="32" spans="1:6" x14ac:dyDescent="0.25">
      <c r="A32" s="15" t="str">
        <f t="shared" si="0"/>
        <v>THIAGO A._中前卫_88</v>
      </c>
      <c r="B32" s="15" t="s">
        <v>129</v>
      </c>
      <c r="C32" s="16" t="s">
        <v>824</v>
      </c>
      <c r="D32" s="16" t="s">
        <v>2049</v>
      </c>
      <c r="E32" s="15">
        <v>88</v>
      </c>
      <c r="F32" s="15">
        <v>3</v>
      </c>
    </row>
    <row r="33" spans="1:6" x14ac:dyDescent="0.25">
      <c r="A33" s="15" t="str">
        <f t="shared" si="0"/>
        <v>传奇_影锋_88</v>
      </c>
      <c r="B33" s="16" t="s">
        <v>786</v>
      </c>
      <c r="C33" s="16" t="s">
        <v>827</v>
      </c>
      <c r="D33" s="16" t="s">
        <v>49</v>
      </c>
      <c r="E33" s="15">
        <v>88</v>
      </c>
      <c r="F33" s="15">
        <v>3</v>
      </c>
    </row>
    <row r="34" spans="1:6" x14ac:dyDescent="0.25">
      <c r="A34" s="15" t="str">
        <f t="shared" si="0"/>
        <v>传奇_中前卫_88</v>
      </c>
      <c r="B34" s="16" t="s">
        <v>786</v>
      </c>
      <c r="C34" s="16" t="s">
        <v>828</v>
      </c>
      <c r="D34" s="16" t="s">
        <v>2049</v>
      </c>
      <c r="E34" s="15">
        <v>88</v>
      </c>
      <c r="F34" s="15">
        <v>3</v>
      </c>
    </row>
    <row r="35" spans="1:6" x14ac:dyDescent="0.25">
      <c r="A35" s="15" t="str">
        <f t="shared" si="0"/>
        <v>A. LACAZETTE_中锋_87</v>
      </c>
      <c r="B35" s="15" t="s">
        <v>166</v>
      </c>
      <c r="C35" s="16" t="s">
        <v>830</v>
      </c>
      <c r="D35" s="16" t="s">
        <v>70</v>
      </c>
      <c r="E35" s="15">
        <v>87</v>
      </c>
      <c r="F35" s="15">
        <v>2</v>
      </c>
    </row>
    <row r="36" spans="1:6" x14ac:dyDescent="0.25">
      <c r="A36" s="15" t="str">
        <f t="shared" si="0"/>
        <v>D. GODÍN_中后卫_87</v>
      </c>
      <c r="B36" s="15" t="s">
        <v>116</v>
      </c>
      <c r="C36" s="16" t="s">
        <v>814</v>
      </c>
      <c r="D36" s="16" t="s">
        <v>89</v>
      </c>
      <c r="E36" s="15">
        <v>87</v>
      </c>
      <c r="F36" s="15">
        <v>3</v>
      </c>
    </row>
    <row r="37" spans="1:6" x14ac:dyDescent="0.25">
      <c r="A37" s="15" t="str">
        <f t="shared" si="0"/>
        <v>G. BALE_右边锋_87</v>
      </c>
      <c r="B37" s="15" t="s">
        <v>104</v>
      </c>
      <c r="C37" s="16" t="s">
        <v>803</v>
      </c>
      <c r="D37" s="16" t="s">
        <v>85</v>
      </c>
      <c r="E37" s="15">
        <v>87</v>
      </c>
      <c r="F37" s="15">
        <v>2</v>
      </c>
    </row>
    <row r="38" spans="1:6" x14ac:dyDescent="0.25">
      <c r="A38" s="15" t="str">
        <f t="shared" si="0"/>
        <v>I. RAKITIĆ_中前卫_87</v>
      </c>
      <c r="B38" s="15" t="s">
        <v>155</v>
      </c>
      <c r="C38" s="16" t="s">
        <v>835</v>
      </c>
      <c r="D38" s="16" t="s">
        <v>2049</v>
      </c>
      <c r="E38" s="15">
        <v>87</v>
      </c>
      <c r="F38" s="15">
        <v>2</v>
      </c>
    </row>
    <row r="39" spans="1:6" x14ac:dyDescent="0.25">
      <c r="A39" s="15" t="str">
        <f t="shared" si="0"/>
        <v>JORDI ALBA_左后卫_87</v>
      </c>
      <c r="B39" s="15" t="s">
        <v>206</v>
      </c>
      <c r="C39" s="16" t="s">
        <v>862</v>
      </c>
      <c r="D39" s="16" t="s">
        <v>103</v>
      </c>
      <c r="E39" s="15">
        <v>87</v>
      </c>
      <c r="F39" s="15">
        <v>2</v>
      </c>
    </row>
    <row r="40" spans="1:6" x14ac:dyDescent="0.25">
      <c r="A40" s="15" t="str">
        <f t="shared" si="0"/>
        <v>M. PJANIĆ_后腰_87</v>
      </c>
      <c r="B40" s="15" t="s">
        <v>157</v>
      </c>
      <c r="C40" s="16" t="s">
        <v>843</v>
      </c>
      <c r="D40" s="16" t="s">
        <v>122</v>
      </c>
      <c r="E40" s="15">
        <v>87</v>
      </c>
      <c r="F40" s="15">
        <v>3</v>
      </c>
    </row>
    <row r="41" spans="1:6" x14ac:dyDescent="0.25">
      <c r="A41" s="15" t="str">
        <f t="shared" si="0"/>
        <v>M. REUS_前腰_87</v>
      </c>
      <c r="B41" s="15" t="s">
        <v>110</v>
      </c>
      <c r="C41" s="16" t="s">
        <v>805</v>
      </c>
      <c r="D41" s="33" t="s">
        <v>1932</v>
      </c>
      <c r="E41" s="15">
        <v>87</v>
      </c>
      <c r="F41" s="15">
        <v>2</v>
      </c>
    </row>
    <row r="42" spans="1:6" x14ac:dyDescent="0.25">
      <c r="A42" s="15" t="str">
        <f t="shared" si="0"/>
        <v>M. ŠKRINIAR_中后卫_87</v>
      </c>
      <c r="B42" s="15" t="s">
        <v>293</v>
      </c>
      <c r="C42" s="16" t="s">
        <v>905</v>
      </c>
      <c r="D42" s="16" t="s">
        <v>89</v>
      </c>
      <c r="E42" s="15">
        <v>87</v>
      </c>
      <c r="F42" s="15">
        <v>3</v>
      </c>
    </row>
    <row r="43" spans="1:6" x14ac:dyDescent="0.25">
      <c r="A43" s="15" t="str">
        <f t="shared" si="0"/>
        <v>M. VERRATTI_中前卫_87</v>
      </c>
      <c r="B43" s="15" t="s">
        <v>213</v>
      </c>
      <c r="C43" s="16" t="s">
        <v>866</v>
      </c>
      <c r="D43" s="16" t="s">
        <v>2049</v>
      </c>
      <c r="E43" s="15">
        <v>87</v>
      </c>
      <c r="F43" s="15">
        <v>3</v>
      </c>
    </row>
    <row r="44" spans="1:6" x14ac:dyDescent="0.25">
      <c r="A44" s="15" t="str">
        <f t="shared" si="0"/>
        <v>P. COUTINHO_左边锋_87</v>
      </c>
      <c r="B44" s="15" t="s">
        <v>109</v>
      </c>
      <c r="C44" s="16" t="s">
        <v>808</v>
      </c>
      <c r="D44" s="16" t="s">
        <v>43</v>
      </c>
      <c r="E44" s="15">
        <v>87</v>
      </c>
      <c r="F44" s="15">
        <v>3</v>
      </c>
    </row>
    <row r="45" spans="1:6" x14ac:dyDescent="0.25">
      <c r="A45" s="15" t="str">
        <f t="shared" si="0"/>
        <v>P. DYBALA_影锋_87</v>
      </c>
      <c r="B45" s="15" t="s">
        <v>111</v>
      </c>
      <c r="C45" s="16" t="s">
        <v>809</v>
      </c>
      <c r="D45" s="16" t="s">
        <v>49</v>
      </c>
      <c r="E45" s="15">
        <v>87</v>
      </c>
      <c r="F45" s="15">
        <v>3</v>
      </c>
    </row>
    <row r="46" spans="1:6" x14ac:dyDescent="0.25">
      <c r="A46" s="15" t="str">
        <f t="shared" si="0"/>
        <v>R. VARANE_中后卫_87</v>
      </c>
      <c r="B46" s="15" t="s">
        <v>177</v>
      </c>
      <c r="C46" s="16" t="s">
        <v>849</v>
      </c>
      <c r="D46" s="16" t="s">
        <v>89</v>
      </c>
      <c r="E46" s="15">
        <v>87</v>
      </c>
      <c r="F46" s="15">
        <v>3</v>
      </c>
    </row>
    <row r="47" spans="1:6" x14ac:dyDescent="0.25">
      <c r="A47" s="15" t="str">
        <f t="shared" si="0"/>
        <v>ROBERTO FIRMINO_中锋_87</v>
      </c>
      <c r="B47" s="15" t="s">
        <v>189</v>
      </c>
      <c r="C47" s="16" t="s">
        <v>850</v>
      </c>
      <c r="D47" s="16" t="s">
        <v>70</v>
      </c>
      <c r="E47" s="15">
        <v>87</v>
      </c>
      <c r="F47" s="15">
        <v>2</v>
      </c>
    </row>
    <row r="48" spans="1:6" x14ac:dyDescent="0.25">
      <c r="A48" s="15" t="str">
        <f t="shared" si="0"/>
        <v>S. HANDANOVIČ_门将_87</v>
      </c>
      <c r="B48" s="15" t="s">
        <v>147</v>
      </c>
      <c r="C48" s="16" t="s">
        <v>851</v>
      </c>
      <c r="D48" s="16" t="s">
        <v>62</v>
      </c>
      <c r="E48" s="15">
        <v>87</v>
      </c>
      <c r="F48" s="15">
        <v>2</v>
      </c>
    </row>
    <row r="49" spans="1:6" x14ac:dyDescent="0.25">
      <c r="A49" s="15" t="str">
        <f t="shared" si="0"/>
        <v>SAÚL_中前卫_87</v>
      </c>
      <c r="B49" s="15" t="s">
        <v>187</v>
      </c>
      <c r="C49" s="16" t="s">
        <v>852</v>
      </c>
      <c r="D49" s="16" t="s">
        <v>2049</v>
      </c>
      <c r="E49" s="15">
        <v>87</v>
      </c>
      <c r="F49" s="15">
        <v>3</v>
      </c>
    </row>
    <row r="50" spans="1:6" x14ac:dyDescent="0.25">
      <c r="A50" s="15" t="str">
        <f t="shared" si="0"/>
        <v>T. COURTOIS_门将_87</v>
      </c>
      <c r="B50" s="15" t="s">
        <v>133</v>
      </c>
      <c r="C50" s="16" t="s">
        <v>823</v>
      </c>
      <c r="D50" s="16" t="s">
        <v>62</v>
      </c>
      <c r="E50" s="15">
        <v>87</v>
      </c>
      <c r="F50" s="15">
        <v>3</v>
      </c>
    </row>
    <row r="51" spans="1:6" x14ac:dyDescent="0.25">
      <c r="A51" s="15" t="str">
        <f t="shared" si="0"/>
        <v>传奇_右后卫_87</v>
      </c>
      <c r="B51" s="17" t="s">
        <v>786</v>
      </c>
      <c r="C51" s="16" t="s">
        <v>853</v>
      </c>
      <c r="D51" s="16" t="s">
        <v>191</v>
      </c>
      <c r="E51" s="15">
        <v>87</v>
      </c>
      <c r="F51" s="15">
        <v>3</v>
      </c>
    </row>
    <row r="52" spans="1:6" x14ac:dyDescent="0.25">
      <c r="A52" s="15" t="str">
        <f t="shared" si="0"/>
        <v>Á. DI MARÍA_右边锋_86</v>
      </c>
      <c r="B52" s="15" t="s">
        <v>156</v>
      </c>
      <c r="C52" s="16" t="s">
        <v>829</v>
      </c>
      <c r="D52" s="16" t="s">
        <v>85</v>
      </c>
      <c r="E52" s="15">
        <v>86</v>
      </c>
      <c r="F52" s="15">
        <v>2</v>
      </c>
    </row>
    <row r="53" spans="1:6" x14ac:dyDescent="0.25">
      <c r="A53" s="15" t="str">
        <f t="shared" si="0"/>
        <v>A. LAPORTE_中后卫_86</v>
      </c>
      <c r="B53" s="15" t="s">
        <v>217</v>
      </c>
      <c r="C53" s="16" t="s">
        <v>854</v>
      </c>
      <c r="D53" s="16" t="s">
        <v>89</v>
      </c>
      <c r="E53" s="15">
        <v>86</v>
      </c>
      <c r="F53" s="15">
        <v>2</v>
      </c>
    </row>
    <row r="54" spans="1:6" x14ac:dyDescent="0.25">
      <c r="A54" s="15" t="str">
        <f t="shared" si="0"/>
        <v>B. LENO_门将_86</v>
      </c>
      <c r="B54" s="15" t="s">
        <v>210</v>
      </c>
      <c r="C54" s="16" t="s">
        <v>856</v>
      </c>
      <c r="D54" s="16" t="s">
        <v>62</v>
      </c>
      <c r="E54" s="15">
        <v>86</v>
      </c>
      <c r="F54" s="15">
        <v>2</v>
      </c>
    </row>
    <row r="55" spans="1:6" x14ac:dyDescent="0.25">
      <c r="A55" s="15" t="str">
        <f t="shared" si="0"/>
        <v>C. IMMOBILE_中锋_86</v>
      </c>
      <c r="B55" s="15" t="s">
        <v>169</v>
      </c>
      <c r="C55" s="16" t="s">
        <v>831</v>
      </c>
      <c r="D55" s="16" t="s">
        <v>70</v>
      </c>
      <c r="E55" s="15">
        <v>86</v>
      </c>
      <c r="F55" s="15">
        <v>2</v>
      </c>
    </row>
    <row r="56" spans="1:6" x14ac:dyDescent="0.25">
      <c r="A56" s="15" t="str">
        <f t="shared" si="0"/>
        <v>D. ALABA_左后卫_86</v>
      </c>
      <c r="B56" s="15" t="s">
        <v>172</v>
      </c>
      <c r="C56" s="16" t="s">
        <v>832</v>
      </c>
      <c r="D56" s="16" t="s">
        <v>103</v>
      </c>
      <c r="E56" s="15">
        <v>86</v>
      </c>
      <c r="F56" s="15">
        <v>3</v>
      </c>
    </row>
    <row r="57" spans="1:6" x14ac:dyDescent="0.25">
      <c r="A57" s="15" t="str">
        <f t="shared" si="0"/>
        <v>E. DŽEKO_中锋_86</v>
      </c>
      <c r="B57" s="15" t="s">
        <v>159</v>
      </c>
      <c r="C57" s="16" t="s">
        <v>833</v>
      </c>
      <c r="D57" s="16" t="s">
        <v>70</v>
      </c>
      <c r="E57" s="15">
        <v>86</v>
      </c>
      <c r="F57" s="15">
        <v>2</v>
      </c>
    </row>
    <row r="58" spans="1:6" x14ac:dyDescent="0.25">
      <c r="A58" s="15" t="str">
        <f t="shared" si="0"/>
        <v>FERNANDINHO_后腰_86</v>
      </c>
      <c r="B58" s="15" t="s">
        <v>196</v>
      </c>
      <c r="C58" s="16" t="s">
        <v>859</v>
      </c>
      <c r="D58" s="33" t="s">
        <v>1934</v>
      </c>
      <c r="E58" s="15">
        <v>86</v>
      </c>
      <c r="F58" s="15">
        <v>2</v>
      </c>
    </row>
    <row r="59" spans="1:6" x14ac:dyDescent="0.25">
      <c r="A59" s="15" t="str">
        <f t="shared" si="0"/>
        <v>H. MAGUIRE_中后卫_86</v>
      </c>
      <c r="B59" s="15" t="s">
        <v>370</v>
      </c>
      <c r="C59" s="16" t="s">
        <v>941</v>
      </c>
      <c r="D59" s="16" t="s">
        <v>89</v>
      </c>
      <c r="E59" s="15">
        <v>86</v>
      </c>
      <c r="F59" s="15">
        <v>2</v>
      </c>
    </row>
    <row r="60" spans="1:6" x14ac:dyDescent="0.25">
      <c r="A60" s="15" t="str">
        <f t="shared" si="0"/>
        <v>J. VERTONGHEN_中后卫_86</v>
      </c>
      <c r="B60" s="15" t="s">
        <v>236</v>
      </c>
      <c r="C60" s="16" t="s">
        <v>894</v>
      </c>
      <c r="D60" s="16" t="s">
        <v>89</v>
      </c>
      <c r="E60" s="15">
        <v>86</v>
      </c>
      <c r="F60" s="15">
        <v>2</v>
      </c>
    </row>
    <row r="61" spans="1:6" x14ac:dyDescent="0.25">
      <c r="A61" s="15" t="str">
        <f t="shared" si="0"/>
        <v>KEPA_门将_86</v>
      </c>
      <c r="B61" s="15" t="s">
        <v>216</v>
      </c>
      <c r="C61" s="16" t="s">
        <v>864</v>
      </c>
      <c r="D61" s="16" t="s">
        <v>62</v>
      </c>
      <c r="E61" s="15">
        <v>86</v>
      </c>
      <c r="F61" s="15">
        <v>2</v>
      </c>
    </row>
    <row r="62" spans="1:6" x14ac:dyDescent="0.25">
      <c r="A62" s="15" t="str">
        <f t="shared" si="0"/>
        <v>KOKE_中前卫_86</v>
      </c>
      <c r="B62" s="15" t="s">
        <v>171</v>
      </c>
      <c r="C62" s="16" t="s">
        <v>839</v>
      </c>
      <c r="D62" s="16" t="s">
        <v>2049</v>
      </c>
      <c r="E62" s="15">
        <v>86</v>
      </c>
      <c r="F62" s="15">
        <v>2</v>
      </c>
    </row>
    <row r="63" spans="1:6" x14ac:dyDescent="0.25">
      <c r="A63" s="15" t="str">
        <f t="shared" si="0"/>
        <v>L. INSIGNE_左边锋_86</v>
      </c>
      <c r="B63" s="15" t="s">
        <v>137</v>
      </c>
      <c r="C63" s="16" t="s">
        <v>820</v>
      </c>
      <c r="D63" s="16" t="s">
        <v>43</v>
      </c>
      <c r="E63" s="15">
        <v>86</v>
      </c>
      <c r="F63" s="15">
        <v>2</v>
      </c>
    </row>
    <row r="64" spans="1:6" x14ac:dyDescent="0.25">
      <c r="A64" s="15" t="str">
        <f t="shared" si="0"/>
        <v>L. SANÉ_左边锋_86</v>
      </c>
      <c r="B64" s="15" t="s">
        <v>219</v>
      </c>
      <c r="C64" s="16" t="s">
        <v>865</v>
      </c>
      <c r="D64" s="16" t="s">
        <v>43</v>
      </c>
      <c r="E64" s="15">
        <v>86</v>
      </c>
      <c r="F64" s="15">
        <v>3</v>
      </c>
    </row>
    <row r="65" spans="1:6" x14ac:dyDescent="0.25">
      <c r="A65" s="15" t="str">
        <f t="shared" si="0"/>
        <v>M. DE LIGT_中后卫_86</v>
      </c>
      <c r="B65" s="15" t="s">
        <v>623</v>
      </c>
      <c r="C65" s="16" t="s">
        <v>1069</v>
      </c>
      <c r="D65" s="16" t="s">
        <v>89</v>
      </c>
      <c r="E65" s="15">
        <v>86</v>
      </c>
      <c r="F65" s="15">
        <v>3</v>
      </c>
    </row>
    <row r="66" spans="1:6" x14ac:dyDescent="0.25">
      <c r="A66" s="15" t="str">
        <f t="shared" ref="A66:A129" si="1">B66&amp;"_"&amp;D66&amp;"_"&amp;E66</f>
        <v>M. ICARDI_中锋_86</v>
      </c>
      <c r="B66" s="15" t="s">
        <v>139</v>
      </c>
      <c r="C66" s="16" t="s">
        <v>821</v>
      </c>
      <c r="D66" s="16" t="s">
        <v>70</v>
      </c>
      <c r="E66" s="15">
        <v>86</v>
      </c>
      <c r="F66" s="15">
        <v>2</v>
      </c>
    </row>
    <row r="67" spans="1:6" x14ac:dyDescent="0.25">
      <c r="A67" s="15" t="str">
        <f t="shared" si="1"/>
        <v>MARCELO_左后卫_86</v>
      </c>
      <c r="B67" s="15" t="s">
        <v>102</v>
      </c>
      <c r="C67" s="16" t="s">
        <v>806</v>
      </c>
      <c r="D67" s="16" t="s">
        <v>103</v>
      </c>
      <c r="E67" s="15">
        <v>86</v>
      </c>
      <c r="F67" s="15">
        <v>2</v>
      </c>
    </row>
    <row r="68" spans="1:6" x14ac:dyDescent="0.25">
      <c r="A68" s="15" t="str">
        <f t="shared" si="1"/>
        <v>MARQUINHOS_中后卫_86</v>
      </c>
      <c r="B68" s="15" t="s">
        <v>212</v>
      </c>
      <c r="C68" s="16" t="s">
        <v>867</v>
      </c>
      <c r="D68" s="16" t="s">
        <v>89</v>
      </c>
      <c r="E68" s="15">
        <v>86</v>
      </c>
      <c r="F68" s="15">
        <v>2</v>
      </c>
    </row>
    <row r="69" spans="1:6" x14ac:dyDescent="0.25">
      <c r="A69" s="15" t="str">
        <f t="shared" si="1"/>
        <v>S. M. SAVIĆ_中前卫_86</v>
      </c>
      <c r="B69" s="15" t="s">
        <v>221</v>
      </c>
      <c r="C69" s="16" t="s">
        <v>872</v>
      </c>
      <c r="D69" s="16" t="s">
        <v>2049</v>
      </c>
      <c r="E69" s="15">
        <v>86</v>
      </c>
      <c r="F69" s="15">
        <v>3</v>
      </c>
    </row>
    <row r="70" spans="1:6" x14ac:dyDescent="0.25">
      <c r="A70" s="15" t="str">
        <f t="shared" si="1"/>
        <v>SON HEUNG-MIN_左边锋_86</v>
      </c>
      <c r="B70" s="15" t="s">
        <v>257</v>
      </c>
      <c r="C70" s="16" t="s">
        <v>916</v>
      </c>
      <c r="D70" s="33" t="s">
        <v>1935</v>
      </c>
      <c r="E70" s="15">
        <v>86</v>
      </c>
      <c r="F70" s="15">
        <v>2</v>
      </c>
    </row>
    <row r="71" spans="1:6" x14ac:dyDescent="0.25">
      <c r="A71" s="15" t="str">
        <f t="shared" si="1"/>
        <v>THIAGO SILVA_中后卫_86</v>
      </c>
      <c r="B71" s="15" t="s">
        <v>123</v>
      </c>
      <c r="C71" s="16" t="s">
        <v>825</v>
      </c>
      <c r="D71" s="16" t="s">
        <v>89</v>
      </c>
      <c r="E71" s="15">
        <v>86</v>
      </c>
      <c r="F71" s="15">
        <v>2</v>
      </c>
    </row>
    <row r="72" spans="1:6" x14ac:dyDescent="0.25">
      <c r="A72" s="15" t="str">
        <f t="shared" si="1"/>
        <v>W. SZCZĘSNY_门将_86</v>
      </c>
      <c r="B72" s="15" t="s">
        <v>208</v>
      </c>
      <c r="C72" s="16" t="s">
        <v>875</v>
      </c>
      <c r="D72" s="16" t="s">
        <v>62</v>
      </c>
      <c r="E72" s="15">
        <v>86</v>
      </c>
      <c r="F72" s="15">
        <v>2</v>
      </c>
    </row>
    <row r="73" spans="1:6" x14ac:dyDescent="0.25">
      <c r="A73" s="15" t="str">
        <f t="shared" si="1"/>
        <v>传奇_右边锋_86</v>
      </c>
      <c r="B73" s="16" t="s">
        <v>786</v>
      </c>
      <c r="C73" s="16" t="s">
        <v>920</v>
      </c>
      <c r="D73" s="16" t="s">
        <v>85</v>
      </c>
      <c r="E73" s="15">
        <v>86</v>
      </c>
      <c r="F73" s="15">
        <v>2</v>
      </c>
    </row>
    <row r="74" spans="1:6" x14ac:dyDescent="0.25">
      <c r="A74" s="15" t="str">
        <f t="shared" si="1"/>
        <v>A. RAMSEY_中前卫_85</v>
      </c>
      <c r="B74" s="15" t="s">
        <v>243</v>
      </c>
      <c r="C74" s="16" t="s">
        <v>877</v>
      </c>
      <c r="D74" s="16" t="s">
        <v>2049</v>
      </c>
      <c r="E74" s="15">
        <v>85</v>
      </c>
      <c r="F74" s="15">
        <v>2</v>
      </c>
    </row>
    <row r="75" spans="1:6" x14ac:dyDescent="0.25">
      <c r="A75" s="15" t="str">
        <f t="shared" si="1"/>
        <v>A. ROMAGNOLI_中后卫_85</v>
      </c>
      <c r="B75" s="15" t="s">
        <v>339</v>
      </c>
      <c r="C75" s="16" t="s">
        <v>925</v>
      </c>
      <c r="D75" s="16" t="s">
        <v>89</v>
      </c>
      <c r="E75" s="15">
        <v>85</v>
      </c>
      <c r="F75" s="15">
        <v>2</v>
      </c>
    </row>
    <row r="76" spans="1:6" x14ac:dyDescent="0.25">
      <c r="A76" s="15" t="str">
        <f t="shared" si="1"/>
        <v>A. SÁNCHEZ_左边锋_85</v>
      </c>
      <c r="B76" s="15" t="s">
        <v>119</v>
      </c>
      <c r="C76" s="16" t="s">
        <v>811</v>
      </c>
      <c r="D76" s="16" t="s">
        <v>43</v>
      </c>
      <c r="E76" s="15">
        <v>85</v>
      </c>
      <c r="F76" s="15">
        <v>2</v>
      </c>
    </row>
    <row r="77" spans="1:6" x14ac:dyDescent="0.25">
      <c r="A77" s="15" t="str">
        <f t="shared" si="1"/>
        <v>AZPILICUETA_右后卫_85</v>
      </c>
      <c r="B77" s="15" t="s">
        <v>198</v>
      </c>
      <c r="C77" s="16" t="s">
        <v>855</v>
      </c>
      <c r="D77" s="16" t="s">
        <v>191</v>
      </c>
      <c r="E77" s="15">
        <v>85</v>
      </c>
      <c r="F77" s="15">
        <v>2</v>
      </c>
    </row>
    <row r="78" spans="1:6" x14ac:dyDescent="0.25">
      <c r="A78" s="15" t="str">
        <f t="shared" si="1"/>
        <v>B. MATUIDI_中前卫_85</v>
      </c>
      <c r="B78" s="15" t="s">
        <v>229</v>
      </c>
      <c r="C78" s="16" t="s">
        <v>880</v>
      </c>
      <c r="D78" s="16" t="s">
        <v>2049</v>
      </c>
      <c r="E78" s="15">
        <v>85</v>
      </c>
      <c r="F78" s="15">
        <v>2</v>
      </c>
    </row>
    <row r="79" spans="1:6" x14ac:dyDescent="0.25">
      <c r="A79" s="15" t="str">
        <f t="shared" si="1"/>
        <v>BRUNO FERNANDES_前腰_85</v>
      </c>
      <c r="B79" s="15" t="s">
        <v>584</v>
      </c>
      <c r="C79" s="16" t="s">
        <v>1034</v>
      </c>
      <c r="D79" s="16" t="s">
        <v>82</v>
      </c>
      <c r="E79" s="15">
        <v>85</v>
      </c>
      <c r="F79" s="15">
        <v>2</v>
      </c>
    </row>
    <row r="80" spans="1:6" x14ac:dyDescent="0.25">
      <c r="A80" s="15" t="str">
        <f t="shared" si="1"/>
        <v>C. LENGLET_中后卫_85</v>
      </c>
      <c r="B80" s="15" t="s">
        <v>360</v>
      </c>
      <c r="C80" s="16" t="s">
        <v>928</v>
      </c>
      <c r="D80" s="16" t="s">
        <v>89</v>
      </c>
      <c r="E80" s="15">
        <v>85</v>
      </c>
      <c r="F80" s="15">
        <v>2</v>
      </c>
    </row>
    <row r="81" spans="1:6" x14ac:dyDescent="0.25">
      <c r="A81" s="15" t="str">
        <f t="shared" si="1"/>
        <v>CARVAJAL_右后卫_85</v>
      </c>
      <c r="B81" s="15" t="s">
        <v>2025</v>
      </c>
      <c r="C81" s="16" t="s">
        <v>883</v>
      </c>
      <c r="D81" s="16" t="s">
        <v>191</v>
      </c>
      <c r="E81" s="15">
        <v>85</v>
      </c>
      <c r="F81" s="15">
        <v>2</v>
      </c>
    </row>
    <row r="82" spans="1:6" x14ac:dyDescent="0.25">
      <c r="A82" s="15" t="str">
        <f t="shared" si="1"/>
        <v>DAVID LUIZ_中后卫_85</v>
      </c>
      <c r="B82" s="15" t="s">
        <v>307</v>
      </c>
      <c r="C82" s="16" t="s">
        <v>931</v>
      </c>
      <c r="D82" s="16" t="s">
        <v>89</v>
      </c>
      <c r="E82" s="15">
        <v>85</v>
      </c>
      <c r="F82" s="15">
        <v>2</v>
      </c>
    </row>
    <row r="83" spans="1:6" x14ac:dyDescent="0.25">
      <c r="A83" s="15" t="str">
        <f t="shared" si="1"/>
        <v>DOUGLAS COSTA_右边锋_85</v>
      </c>
      <c r="B83" s="15" t="s">
        <v>126</v>
      </c>
      <c r="C83" s="16" t="s">
        <v>815</v>
      </c>
      <c r="D83" s="16" t="s">
        <v>85</v>
      </c>
      <c r="E83" s="15">
        <v>85</v>
      </c>
      <c r="F83" s="15">
        <v>2</v>
      </c>
    </row>
    <row r="84" spans="1:6" x14ac:dyDescent="0.25">
      <c r="A84" s="15" t="str">
        <f t="shared" si="1"/>
        <v>F. THAUVIN_右前卫_85</v>
      </c>
      <c r="B84" s="15" t="s">
        <v>214</v>
      </c>
      <c r="C84" s="16" t="s">
        <v>857</v>
      </c>
      <c r="D84" s="16" t="s">
        <v>202</v>
      </c>
      <c r="E84" s="15">
        <v>85</v>
      </c>
      <c r="F84" s="15">
        <v>2</v>
      </c>
    </row>
    <row r="85" spans="1:6" x14ac:dyDescent="0.25">
      <c r="A85" s="15" t="str">
        <f t="shared" si="1"/>
        <v>FABINHO_后腰_85</v>
      </c>
      <c r="B85" s="15" t="s">
        <v>285</v>
      </c>
      <c r="C85" s="16" t="s">
        <v>885</v>
      </c>
      <c r="D85" s="16" t="s">
        <v>122</v>
      </c>
      <c r="E85" s="15">
        <v>85</v>
      </c>
      <c r="F85" s="15">
        <v>3</v>
      </c>
    </row>
    <row r="86" spans="1:6" x14ac:dyDescent="0.25">
      <c r="A86" s="15" t="str">
        <f t="shared" si="1"/>
        <v>G. DONNARUMMA_门将_85</v>
      </c>
      <c r="B86" s="15" t="s">
        <v>367</v>
      </c>
      <c r="C86" s="16" t="s">
        <v>937</v>
      </c>
      <c r="D86" s="16" t="s">
        <v>62</v>
      </c>
      <c r="E86" s="15">
        <v>85</v>
      </c>
      <c r="F86" s="15">
        <v>3</v>
      </c>
    </row>
    <row r="87" spans="1:6" x14ac:dyDescent="0.25">
      <c r="A87" s="15" t="str">
        <f t="shared" si="1"/>
        <v>GABRIEL JESUS_中锋_85</v>
      </c>
      <c r="B87" s="15" t="s">
        <v>220</v>
      </c>
      <c r="C87" s="16" t="s">
        <v>861</v>
      </c>
      <c r="D87" s="16" t="s">
        <v>70</v>
      </c>
      <c r="E87" s="15">
        <v>85</v>
      </c>
      <c r="F87" s="15">
        <v>3</v>
      </c>
    </row>
    <row r="88" spans="1:6" x14ac:dyDescent="0.25">
      <c r="A88" s="15" t="str">
        <f t="shared" si="1"/>
        <v>IAGO ASPAS_中锋_85</v>
      </c>
      <c r="B88" s="15" t="s">
        <v>274</v>
      </c>
      <c r="C88" s="16" t="s">
        <v>889</v>
      </c>
      <c r="D88" s="16" t="s">
        <v>70</v>
      </c>
      <c r="E88" s="15">
        <v>85</v>
      </c>
      <c r="F88" s="15">
        <v>2</v>
      </c>
    </row>
    <row r="89" spans="1:6" x14ac:dyDescent="0.25">
      <c r="A89" s="15" t="str">
        <f t="shared" si="1"/>
        <v>J. BOATENG_中后卫_85</v>
      </c>
      <c r="B89" s="15" t="s">
        <v>125</v>
      </c>
      <c r="C89" s="16" t="s">
        <v>817</v>
      </c>
      <c r="D89" s="16" t="s">
        <v>89</v>
      </c>
      <c r="E89" s="15">
        <v>85</v>
      </c>
      <c r="F89" s="15">
        <v>2</v>
      </c>
    </row>
    <row r="90" spans="1:6" x14ac:dyDescent="0.25">
      <c r="A90" s="15" t="str">
        <f t="shared" si="1"/>
        <v>J. GIMÉNEZ_中后卫_85</v>
      </c>
      <c r="B90" s="15" t="s">
        <v>281</v>
      </c>
      <c r="C90" s="16" t="s">
        <v>892</v>
      </c>
      <c r="D90" s="16" t="s">
        <v>89</v>
      </c>
      <c r="E90" s="15">
        <v>85</v>
      </c>
      <c r="F90" s="15">
        <v>2</v>
      </c>
    </row>
    <row r="91" spans="1:6" x14ac:dyDescent="0.25">
      <c r="A91" s="15" t="str">
        <f t="shared" si="1"/>
        <v>J. PICKFORD_门将_85</v>
      </c>
      <c r="B91" s="15" t="s">
        <v>180</v>
      </c>
      <c r="C91" s="16" t="s">
        <v>836</v>
      </c>
      <c r="D91" s="16" t="s">
        <v>62</v>
      </c>
      <c r="E91" s="15">
        <v>85</v>
      </c>
      <c r="F91" s="15">
        <v>2</v>
      </c>
    </row>
    <row r="92" spans="1:6" x14ac:dyDescent="0.25">
      <c r="A92" s="15" t="str">
        <f t="shared" si="1"/>
        <v>J. STONES_中后卫_85</v>
      </c>
      <c r="B92" s="15" t="s">
        <v>279</v>
      </c>
      <c r="C92" s="16" t="s">
        <v>893</v>
      </c>
      <c r="D92" s="16" t="s">
        <v>89</v>
      </c>
      <c r="E92" s="15">
        <v>85</v>
      </c>
      <c r="F92" s="15">
        <v>2</v>
      </c>
    </row>
    <row r="93" spans="1:6" x14ac:dyDescent="0.25">
      <c r="A93" s="15" t="str">
        <f t="shared" si="1"/>
        <v>JOÃO CANCELO_右后卫_85</v>
      </c>
      <c r="B93" s="15" t="s">
        <v>280</v>
      </c>
      <c r="C93" s="16" t="s">
        <v>895</v>
      </c>
      <c r="D93" s="16" t="s">
        <v>191</v>
      </c>
      <c r="E93" s="15">
        <v>85</v>
      </c>
      <c r="F93" s="15">
        <v>2</v>
      </c>
    </row>
    <row r="94" spans="1:6" x14ac:dyDescent="0.25">
      <c r="A94" s="15" t="str">
        <f t="shared" si="1"/>
        <v>JORGINHO_后腰_85</v>
      </c>
      <c r="B94" s="15" t="s">
        <v>218</v>
      </c>
      <c r="C94" s="16" t="s">
        <v>863</v>
      </c>
      <c r="D94" s="16" t="s">
        <v>122</v>
      </c>
      <c r="E94" s="15">
        <v>85</v>
      </c>
      <c r="F94" s="15">
        <v>2</v>
      </c>
    </row>
    <row r="95" spans="1:6" x14ac:dyDescent="0.25">
      <c r="A95" s="15" t="str">
        <f t="shared" si="1"/>
        <v>K. MANOLAS_中后卫_85</v>
      </c>
      <c r="B95" s="15" t="s">
        <v>164</v>
      </c>
      <c r="C95" s="16" t="s">
        <v>837</v>
      </c>
      <c r="D95" s="16" t="s">
        <v>89</v>
      </c>
      <c r="E95" s="15">
        <v>85</v>
      </c>
      <c r="F95" s="15">
        <v>2</v>
      </c>
    </row>
    <row r="96" spans="1:6" x14ac:dyDescent="0.25">
      <c r="A96" s="15" t="str">
        <f t="shared" si="1"/>
        <v>K. WALKER_右后卫_85</v>
      </c>
      <c r="B96" s="15" t="s">
        <v>254</v>
      </c>
      <c r="C96" s="16" t="s">
        <v>897</v>
      </c>
      <c r="D96" s="16" t="s">
        <v>191</v>
      </c>
      <c r="E96" s="15">
        <v>85</v>
      </c>
      <c r="F96" s="15">
        <v>2</v>
      </c>
    </row>
    <row r="97" spans="1:6" x14ac:dyDescent="0.25">
      <c r="A97" s="15" t="str">
        <f t="shared" si="1"/>
        <v>L. BONUCCI_中后卫_85</v>
      </c>
      <c r="B97" s="15" t="s">
        <v>148</v>
      </c>
      <c r="C97" s="16" t="s">
        <v>840</v>
      </c>
      <c r="D97" s="16" t="s">
        <v>89</v>
      </c>
      <c r="E97" s="15">
        <v>85</v>
      </c>
      <c r="F97" s="15">
        <v>2</v>
      </c>
    </row>
    <row r="98" spans="1:6" x14ac:dyDescent="0.25">
      <c r="A98" s="15" t="str">
        <f t="shared" si="1"/>
        <v>L. HERNANDEZ_中后卫_85</v>
      </c>
      <c r="B98" s="15" t="s">
        <v>362</v>
      </c>
      <c r="C98" s="16" t="s">
        <v>946</v>
      </c>
      <c r="D98" s="16" t="s">
        <v>89</v>
      </c>
      <c r="E98" s="15">
        <v>85</v>
      </c>
      <c r="F98" s="15">
        <v>2</v>
      </c>
    </row>
    <row r="99" spans="1:6" x14ac:dyDescent="0.25">
      <c r="A99" s="15" t="str">
        <f t="shared" si="1"/>
        <v>M. DEPAY_中锋_85</v>
      </c>
      <c r="B99" s="15" t="s">
        <v>275</v>
      </c>
      <c r="C99" s="16" t="s">
        <v>902</v>
      </c>
      <c r="D99" s="33" t="s">
        <v>1933</v>
      </c>
      <c r="E99" s="15">
        <v>85</v>
      </c>
      <c r="F99" s="15">
        <v>2</v>
      </c>
    </row>
    <row r="100" spans="1:6" x14ac:dyDescent="0.25">
      <c r="A100" s="15" t="str">
        <f t="shared" si="1"/>
        <v>N. FEKIR_前腰_85</v>
      </c>
      <c r="B100" s="15" t="s">
        <v>183</v>
      </c>
      <c r="C100" s="16" t="s">
        <v>844</v>
      </c>
      <c r="D100" s="16" t="s">
        <v>82</v>
      </c>
      <c r="E100" s="15">
        <v>85</v>
      </c>
      <c r="F100" s="15">
        <v>2</v>
      </c>
    </row>
    <row r="101" spans="1:6" x14ac:dyDescent="0.25">
      <c r="A101" s="15" t="str">
        <f t="shared" si="1"/>
        <v>N. SÜLE_中后卫_85</v>
      </c>
      <c r="B101" s="15" t="s">
        <v>297</v>
      </c>
      <c r="C101" s="16" t="s">
        <v>908</v>
      </c>
      <c r="D101" s="16" t="s">
        <v>89</v>
      </c>
      <c r="E101" s="15">
        <v>85</v>
      </c>
      <c r="F101" s="15">
        <v>2</v>
      </c>
    </row>
    <row r="102" spans="1:6" x14ac:dyDescent="0.25">
      <c r="A102" s="15" t="str">
        <f t="shared" si="1"/>
        <v>R. LUKAKU_中锋_85</v>
      </c>
      <c r="B102" s="15" t="s">
        <v>124</v>
      </c>
      <c r="C102" s="16" t="s">
        <v>822</v>
      </c>
      <c r="D102" s="16" t="s">
        <v>70</v>
      </c>
      <c r="E102" s="15">
        <v>85</v>
      </c>
      <c r="F102" s="15">
        <v>2</v>
      </c>
    </row>
    <row r="103" spans="1:6" x14ac:dyDescent="0.25">
      <c r="A103" s="15" t="str">
        <f t="shared" si="1"/>
        <v>R. MAHREZ_右边锋_85</v>
      </c>
      <c r="B103" s="15" t="s">
        <v>185</v>
      </c>
      <c r="C103" s="16" t="s">
        <v>848</v>
      </c>
      <c r="D103" s="16" t="s">
        <v>85</v>
      </c>
      <c r="E103" s="15">
        <v>85</v>
      </c>
      <c r="F103" s="15">
        <v>2</v>
      </c>
    </row>
    <row r="104" spans="1:6" x14ac:dyDescent="0.25">
      <c r="A104" s="15" t="str">
        <f t="shared" si="1"/>
        <v>RODRI_后腰_85</v>
      </c>
      <c r="B104" s="15" t="s">
        <v>487</v>
      </c>
      <c r="C104" s="16" t="s">
        <v>1013</v>
      </c>
      <c r="D104" s="16" t="s">
        <v>122</v>
      </c>
      <c r="E104" s="15">
        <v>85</v>
      </c>
      <c r="F104" s="15">
        <v>2</v>
      </c>
    </row>
    <row r="105" spans="1:6" x14ac:dyDescent="0.25">
      <c r="A105" s="15" t="str">
        <f t="shared" si="1"/>
        <v>S. DE VRIJ_中后卫_85</v>
      </c>
      <c r="B105" s="15" t="s">
        <v>207</v>
      </c>
      <c r="C105" s="16" t="s">
        <v>871</v>
      </c>
      <c r="D105" s="16" t="s">
        <v>89</v>
      </c>
      <c r="E105" s="15">
        <v>85</v>
      </c>
      <c r="F105" s="15">
        <v>2</v>
      </c>
    </row>
    <row r="106" spans="1:6" x14ac:dyDescent="0.25">
      <c r="A106" s="15" t="str">
        <f t="shared" si="1"/>
        <v>SOKRATIS_中后卫_85</v>
      </c>
      <c r="B106" s="15" t="s">
        <v>240</v>
      </c>
      <c r="C106" s="16" t="s">
        <v>915</v>
      </c>
      <c r="D106" s="16" t="s">
        <v>89</v>
      </c>
      <c r="E106" s="15">
        <v>85</v>
      </c>
      <c r="F106" s="15">
        <v>2</v>
      </c>
    </row>
    <row r="107" spans="1:6" x14ac:dyDescent="0.25">
      <c r="A107" s="15" t="str">
        <f t="shared" si="1"/>
        <v>T. WERNER_中锋_85</v>
      </c>
      <c r="B107" s="15" t="s">
        <v>222</v>
      </c>
      <c r="C107" s="16" t="s">
        <v>873</v>
      </c>
      <c r="D107" s="16" t="s">
        <v>70</v>
      </c>
      <c r="E107" s="15">
        <v>85</v>
      </c>
      <c r="F107" s="15">
        <v>2</v>
      </c>
    </row>
    <row r="108" spans="1:6" x14ac:dyDescent="0.25">
      <c r="A108" s="15" t="str">
        <f t="shared" si="1"/>
        <v>WILLIAN_右边锋_85</v>
      </c>
      <c r="B108" s="15" t="s">
        <v>199</v>
      </c>
      <c r="C108" s="16" t="s">
        <v>876</v>
      </c>
      <c r="D108" s="16" t="s">
        <v>85</v>
      </c>
      <c r="E108" s="15">
        <v>85</v>
      </c>
      <c r="F108" s="15">
        <v>2</v>
      </c>
    </row>
    <row r="109" spans="1:6" x14ac:dyDescent="0.25">
      <c r="A109" s="15" t="str">
        <f t="shared" si="1"/>
        <v>传奇_影锋_85</v>
      </c>
      <c r="B109" s="16" t="s">
        <v>786</v>
      </c>
      <c r="C109" s="16" t="s">
        <v>919</v>
      </c>
      <c r="D109" s="16" t="s">
        <v>49</v>
      </c>
      <c r="E109" s="15">
        <v>85</v>
      </c>
      <c r="F109" s="15">
        <v>2</v>
      </c>
    </row>
    <row r="110" spans="1:6" x14ac:dyDescent="0.25">
      <c r="A110" s="15" t="str">
        <f t="shared" si="1"/>
        <v>传奇_中后卫_85</v>
      </c>
      <c r="B110" s="16" t="s">
        <v>786</v>
      </c>
      <c r="C110" s="16" t="s">
        <v>922</v>
      </c>
      <c r="D110" s="16" t="s">
        <v>89</v>
      </c>
      <c r="E110" s="15">
        <v>85</v>
      </c>
      <c r="F110" s="15">
        <v>2</v>
      </c>
    </row>
    <row r="111" spans="1:6" x14ac:dyDescent="0.25">
      <c r="A111" s="15" t="str">
        <f t="shared" si="1"/>
        <v>A. AREOLA_门将_84</v>
      </c>
      <c r="B111" s="15" t="s">
        <v>329</v>
      </c>
      <c r="C111" s="16" t="s">
        <v>923</v>
      </c>
      <c r="D111" s="16" t="s">
        <v>62</v>
      </c>
      <c r="E111" s="15">
        <v>84</v>
      </c>
      <c r="F111" s="15">
        <v>2</v>
      </c>
    </row>
    <row r="112" spans="1:6" x14ac:dyDescent="0.25">
      <c r="A112" s="15" t="str">
        <f t="shared" si="1"/>
        <v>A. BELOTTI_中锋_84</v>
      </c>
      <c r="B112" s="15" t="s">
        <v>464</v>
      </c>
      <c r="C112" s="16" t="s">
        <v>962</v>
      </c>
      <c r="D112" s="16" t="s">
        <v>70</v>
      </c>
      <c r="E112" s="15">
        <v>84</v>
      </c>
      <c r="F112" s="15">
        <v>2</v>
      </c>
    </row>
    <row r="113" spans="1:6" x14ac:dyDescent="0.25">
      <c r="A113" s="15" t="str">
        <f t="shared" si="1"/>
        <v>ALLAN_中前卫_84</v>
      </c>
      <c r="B113" s="15" t="s">
        <v>268</v>
      </c>
      <c r="C113" s="16" t="s">
        <v>878</v>
      </c>
      <c r="D113" s="16" t="s">
        <v>2049</v>
      </c>
      <c r="E113" s="15">
        <v>84</v>
      </c>
      <c r="F113" s="15">
        <v>2</v>
      </c>
    </row>
    <row r="114" spans="1:6" x14ac:dyDescent="0.25">
      <c r="A114" s="15" t="str">
        <f t="shared" si="1"/>
        <v>ANTHONY LOPES_门将_84</v>
      </c>
      <c r="B114" s="15" t="s">
        <v>253</v>
      </c>
      <c r="C114" s="16" t="s">
        <v>879</v>
      </c>
      <c r="D114" s="16" t="s">
        <v>62</v>
      </c>
      <c r="E114" s="15">
        <v>84</v>
      </c>
      <c r="F114" s="15">
        <v>2</v>
      </c>
    </row>
    <row r="115" spans="1:6" x14ac:dyDescent="0.25">
      <c r="A115" s="15" t="str">
        <f t="shared" si="1"/>
        <v>ARTHUR_中前卫_84</v>
      </c>
      <c r="B115" s="15" t="s">
        <v>609</v>
      </c>
      <c r="C115" s="16" t="s">
        <v>1032</v>
      </c>
      <c r="D115" s="16" t="s">
        <v>2049</v>
      </c>
      <c r="E115" s="15">
        <v>84</v>
      </c>
      <c r="F115" s="15">
        <v>2</v>
      </c>
    </row>
    <row r="116" spans="1:6" x14ac:dyDescent="0.25">
      <c r="A116" s="15" t="str">
        <f t="shared" si="1"/>
        <v>B. PAVARD_中后卫_84</v>
      </c>
      <c r="B116" s="15" t="s">
        <v>608</v>
      </c>
      <c r="C116" s="16" t="s">
        <v>1033</v>
      </c>
      <c r="D116" s="16" t="s">
        <v>89</v>
      </c>
      <c r="E116" s="15">
        <v>84</v>
      </c>
      <c r="F116" s="15">
        <v>2</v>
      </c>
    </row>
    <row r="117" spans="1:6" x14ac:dyDescent="0.25">
      <c r="A117" s="15" t="str">
        <f t="shared" si="1"/>
        <v>D. SÁNCHEZ_中后卫_84</v>
      </c>
      <c r="B117" s="15" t="s">
        <v>289</v>
      </c>
      <c r="C117" s="16" t="s">
        <v>881</v>
      </c>
      <c r="D117" s="16" t="s">
        <v>89</v>
      </c>
      <c r="E117" s="15">
        <v>84</v>
      </c>
      <c r="F117" s="15">
        <v>2</v>
      </c>
    </row>
    <row r="118" spans="1:6" x14ac:dyDescent="0.25">
      <c r="A118" s="15" t="str">
        <f t="shared" si="1"/>
        <v>D. TADIĆ_前腰_84</v>
      </c>
      <c r="B118" s="15" t="s">
        <v>656</v>
      </c>
      <c r="C118" s="16" t="s">
        <v>1109</v>
      </c>
      <c r="D118" s="16" t="s">
        <v>82</v>
      </c>
      <c r="E118" s="15">
        <v>84</v>
      </c>
      <c r="F118" s="15">
        <v>2</v>
      </c>
    </row>
    <row r="119" spans="1:6" x14ac:dyDescent="0.25">
      <c r="A119" s="15" t="str">
        <f t="shared" si="1"/>
        <v>DANI PAREJO_中前卫_84</v>
      </c>
      <c r="B119" s="15" t="s">
        <v>248</v>
      </c>
      <c r="C119" s="16" t="s">
        <v>882</v>
      </c>
      <c r="D119" s="16" t="s">
        <v>2049</v>
      </c>
      <c r="E119" s="15">
        <v>84</v>
      </c>
      <c r="F119" s="15">
        <v>2</v>
      </c>
    </row>
    <row r="120" spans="1:6" x14ac:dyDescent="0.25">
      <c r="A120" s="15" t="str">
        <f t="shared" si="1"/>
        <v>F. ACERBI_中后卫_84</v>
      </c>
      <c r="B120" s="15" t="s">
        <v>429</v>
      </c>
      <c r="C120" s="16" t="s">
        <v>981</v>
      </c>
      <c r="D120" s="16" t="s">
        <v>89</v>
      </c>
      <c r="E120" s="15">
        <v>84</v>
      </c>
      <c r="F120" s="15">
        <v>2</v>
      </c>
    </row>
    <row r="121" spans="1:6" x14ac:dyDescent="0.25">
      <c r="A121" s="15" t="str">
        <f t="shared" si="1"/>
        <v>F. BERNARDESCHI_右边锋_84</v>
      </c>
      <c r="B121" s="15" t="s">
        <v>286</v>
      </c>
      <c r="C121" s="7" t="s">
        <v>2183</v>
      </c>
      <c r="D121" s="7" t="s">
        <v>1931</v>
      </c>
      <c r="E121" s="6">
        <v>84</v>
      </c>
      <c r="F121" s="6">
        <v>2</v>
      </c>
    </row>
    <row r="122" spans="1:6" x14ac:dyDescent="0.25">
      <c r="A122" s="15" t="str">
        <f t="shared" si="1"/>
        <v>G. BUFFON_门将_84</v>
      </c>
      <c r="B122" s="15" t="s">
        <v>146</v>
      </c>
      <c r="C122" s="16" t="s">
        <v>834</v>
      </c>
      <c r="D122" s="16" t="s">
        <v>62</v>
      </c>
      <c r="E122" s="15">
        <v>84</v>
      </c>
      <c r="F122" s="15">
        <v>2</v>
      </c>
    </row>
    <row r="123" spans="1:6" x14ac:dyDescent="0.25">
      <c r="A123" s="15" t="str">
        <f t="shared" si="1"/>
        <v>G. HIGUAÍN_中锋_84</v>
      </c>
      <c r="B123" s="15" t="s">
        <v>101</v>
      </c>
      <c r="C123" s="16" t="s">
        <v>804</v>
      </c>
      <c r="D123" s="16" t="s">
        <v>70</v>
      </c>
      <c r="E123" s="15">
        <v>84</v>
      </c>
      <c r="F123" s="15">
        <v>2</v>
      </c>
    </row>
    <row r="124" spans="1:6" x14ac:dyDescent="0.25">
      <c r="A124" s="15" t="str">
        <f t="shared" si="1"/>
        <v>G. WIJNALDUM_中前卫_84</v>
      </c>
      <c r="B124" s="15" t="s">
        <v>311</v>
      </c>
      <c r="C124" s="16" t="s">
        <v>939</v>
      </c>
      <c r="D124" s="16" t="s">
        <v>2049</v>
      </c>
      <c r="E124" s="15">
        <v>84</v>
      </c>
      <c r="F124" s="15">
        <v>2</v>
      </c>
    </row>
    <row r="125" spans="1:6" x14ac:dyDescent="0.25">
      <c r="A125" s="15" t="str">
        <f t="shared" si="1"/>
        <v>H. LOZANO_左边锋_84</v>
      </c>
      <c r="B125" s="15" t="s">
        <v>373</v>
      </c>
      <c r="C125" s="16" t="s">
        <v>940</v>
      </c>
      <c r="D125" s="16" t="s">
        <v>43</v>
      </c>
      <c r="E125" s="15">
        <v>84</v>
      </c>
      <c r="F125" s="15">
        <v>2</v>
      </c>
    </row>
    <row r="126" spans="1:6" x14ac:dyDescent="0.25">
      <c r="A126" s="15" t="str">
        <f t="shared" si="1"/>
        <v>I. PERIŠIĆ_左前卫_84</v>
      </c>
      <c r="B126" s="15" t="s">
        <v>245</v>
      </c>
      <c r="C126" s="16" t="s">
        <v>888</v>
      </c>
      <c r="D126" s="16" t="s">
        <v>246</v>
      </c>
      <c r="E126" s="15">
        <v>84</v>
      </c>
      <c r="F126" s="15">
        <v>2</v>
      </c>
    </row>
    <row r="127" spans="1:6" x14ac:dyDescent="0.25">
      <c r="A127" s="15" t="str">
        <f t="shared" si="1"/>
        <v>J. BRANDT_左边锋_84</v>
      </c>
      <c r="B127" s="15" t="s">
        <v>348</v>
      </c>
      <c r="C127" s="16" t="s">
        <v>943</v>
      </c>
      <c r="D127" s="16" t="s">
        <v>43</v>
      </c>
      <c r="E127" s="15">
        <v>84</v>
      </c>
      <c r="F127" s="15">
        <v>2</v>
      </c>
    </row>
    <row r="128" spans="1:6" x14ac:dyDescent="0.25">
      <c r="A128" s="15" t="str">
        <f t="shared" si="1"/>
        <v>J. DRAXLER_前腰_84</v>
      </c>
      <c r="B128" s="15" t="s">
        <v>270</v>
      </c>
      <c r="C128" s="16" t="s">
        <v>891</v>
      </c>
      <c r="D128" s="33" t="s">
        <v>1932</v>
      </c>
      <c r="E128" s="15">
        <v>84</v>
      </c>
      <c r="F128" s="15">
        <v>2</v>
      </c>
    </row>
    <row r="129" spans="1:6" x14ac:dyDescent="0.25">
      <c r="A129" s="15" t="str">
        <f t="shared" si="1"/>
        <v>JOÃO MOUTINHO_中前卫_84</v>
      </c>
      <c r="B129" s="15" t="s">
        <v>505</v>
      </c>
      <c r="C129" s="16" t="s">
        <v>1059</v>
      </c>
      <c r="D129" s="16" t="s">
        <v>2049</v>
      </c>
      <c r="E129" s="15">
        <v>84</v>
      </c>
      <c r="F129" s="15">
        <v>2</v>
      </c>
    </row>
    <row r="130" spans="1:6" x14ac:dyDescent="0.25">
      <c r="A130" s="15" t="str">
        <f t="shared" ref="A130:A193" si="2">B130&amp;"_"&amp;D130&amp;"_"&amp;E130</f>
        <v>K. NAVAS_门将_84</v>
      </c>
      <c r="B130" s="15" t="s">
        <v>161</v>
      </c>
      <c r="C130" s="16" t="s">
        <v>838</v>
      </c>
      <c r="D130" s="16" t="s">
        <v>62</v>
      </c>
      <c r="E130" s="15">
        <v>84</v>
      </c>
      <c r="F130" s="15">
        <v>2</v>
      </c>
    </row>
    <row r="131" spans="1:6" x14ac:dyDescent="0.25">
      <c r="A131" s="15" t="str">
        <f t="shared" si="2"/>
        <v>K. SCHMEICHEL_门将_84</v>
      </c>
      <c r="B131" s="15" t="s">
        <v>384</v>
      </c>
      <c r="C131" s="16" t="s">
        <v>996</v>
      </c>
      <c r="D131" s="16" t="s">
        <v>62</v>
      </c>
      <c r="E131" s="15">
        <v>84</v>
      </c>
      <c r="F131" s="15">
        <v>2</v>
      </c>
    </row>
    <row r="132" spans="1:6" x14ac:dyDescent="0.25">
      <c r="A132" s="15" t="str">
        <f t="shared" si="2"/>
        <v>L. KOSCIELNY_中后卫_84</v>
      </c>
      <c r="B132" s="15" t="s">
        <v>250</v>
      </c>
      <c r="C132" s="16" t="s">
        <v>899</v>
      </c>
      <c r="D132" s="16" t="s">
        <v>89</v>
      </c>
      <c r="E132" s="15">
        <v>84</v>
      </c>
      <c r="F132" s="15">
        <v>2</v>
      </c>
    </row>
    <row r="133" spans="1:6" x14ac:dyDescent="0.25">
      <c r="A133" s="15" t="str">
        <f t="shared" si="2"/>
        <v>L. TORREIRA_后腰_84</v>
      </c>
      <c r="B133" s="15" t="s">
        <v>292</v>
      </c>
      <c r="C133" s="16" t="s">
        <v>900</v>
      </c>
      <c r="D133" s="16" t="s">
        <v>122</v>
      </c>
      <c r="E133" s="15">
        <v>84</v>
      </c>
      <c r="F133" s="15">
        <v>2</v>
      </c>
    </row>
    <row r="134" spans="1:6" x14ac:dyDescent="0.25">
      <c r="A134" s="15" t="str">
        <f t="shared" si="2"/>
        <v>LUCAS LEIVA_后腰_84</v>
      </c>
      <c r="B134" s="15" t="s">
        <v>310</v>
      </c>
      <c r="C134" s="16" t="s">
        <v>947</v>
      </c>
      <c r="D134" s="16" t="s">
        <v>122</v>
      </c>
      <c r="E134" s="15">
        <v>84</v>
      </c>
      <c r="F134" s="15">
        <v>2</v>
      </c>
    </row>
    <row r="135" spans="1:6" x14ac:dyDescent="0.25">
      <c r="A135" s="15" t="str">
        <f t="shared" si="2"/>
        <v>LUCAS MOURA_右边锋_84</v>
      </c>
      <c r="B135" s="15" t="s">
        <v>421</v>
      </c>
      <c r="C135" s="16" t="s">
        <v>999</v>
      </c>
      <c r="D135" s="16" t="s">
        <v>85</v>
      </c>
      <c r="E135" s="15">
        <v>84</v>
      </c>
      <c r="F135" s="15">
        <v>2</v>
      </c>
    </row>
    <row r="136" spans="1:6" x14ac:dyDescent="0.25">
      <c r="A136" s="15" t="str">
        <f t="shared" si="2"/>
        <v>M. BENATIA_中后卫_84</v>
      </c>
      <c r="B136" s="15" t="s">
        <v>149</v>
      </c>
      <c r="C136" s="16" t="s">
        <v>841</v>
      </c>
      <c r="D136" s="16" t="s">
        <v>89</v>
      </c>
      <c r="E136" s="15">
        <v>84</v>
      </c>
      <c r="F136" s="15">
        <v>2</v>
      </c>
    </row>
    <row r="137" spans="1:6" x14ac:dyDescent="0.25">
      <c r="A137" s="15" t="str">
        <f t="shared" si="2"/>
        <v>M. HAMŠÍK_中前卫_84</v>
      </c>
      <c r="B137" s="15" t="s">
        <v>151</v>
      </c>
      <c r="C137" s="16" t="s">
        <v>842</v>
      </c>
      <c r="D137" s="16" t="s">
        <v>2049</v>
      </c>
      <c r="E137" s="15">
        <v>84</v>
      </c>
      <c r="F137" s="15">
        <v>2</v>
      </c>
    </row>
    <row r="138" spans="1:6" x14ac:dyDescent="0.25">
      <c r="A138" s="15" t="str">
        <f t="shared" si="2"/>
        <v>M. MANDŽUKIĆ_中锋_84</v>
      </c>
      <c r="B138" s="15" t="s">
        <v>241</v>
      </c>
      <c r="C138" s="16" t="s">
        <v>903</v>
      </c>
      <c r="D138" s="16" t="s">
        <v>70</v>
      </c>
      <c r="E138" s="15">
        <v>84</v>
      </c>
      <c r="F138" s="15">
        <v>2</v>
      </c>
    </row>
    <row r="139" spans="1:6" x14ac:dyDescent="0.25">
      <c r="A139" s="15" t="str">
        <f t="shared" si="2"/>
        <v>M. PERIN_门将_84</v>
      </c>
      <c r="B139" s="15" t="s">
        <v>251</v>
      </c>
      <c r="C139" s="16" t="s">
        <v>904</v>
      </c>
      <c r="D139" s="16" t="s">
        <v>62</v>
      </c>
      <c r="E139" s="15">
        <v>84</v>
      </c>
      <c r="F139" s="15">
        <v>2</v>
      </c>
    </row>
    <row r="140" spans="1:6" x14ac:dyDescent="0.25">
      <c r="A140" s="15" t="str">
        <f t="shared" si="2"/>
        <v>N. MATIĆ_后腰_84</v>
      </c>
      <c r="B140" s="15" t="s">
        <v>204</v>
      </c>
      <c r="C140" s="16" t="s">
        <v>869</v>
      </c>
      <c r="D140" s="16" t="s">
        <v>122</v>
      </c>
      <c r="E140" s="15">
        <v>84</v>
      </c>
      <c r="F140" s="15">
        <v>2</v>
      </c>
    </row>
    <row r="141" spans="1:6" x14ac:dyDescent="0.25">
      <c r="A141" s="15" t="str">
        <f t="shared" si="2"/>
        <v>N. OTAMENDI_中后卫_84</v>
      </c>
      <c r="B141" s="15" t="s">
        <v>168</v>
      </c>
      <c r="C141" s="16" t="s">
        <v>845</v>
      </c>
      <c r="D141" s="16" t="s">
        <v>89</v>
      </c>
      <c r="E141" s="15">
        <v>84</v>
      </c>
      <c r="F141" s="15">
        <v>2</v>
      </c>
    </row>
    <row r="142" spans="1:6" x14ac:dyDescent="0.25">
      <c r="A142" s="15" t="str">
        <f t="shared" si="2"/>
        <v>N. TAGLIAFICO_左后卫_84</v>
      </c>
      <c r="B142" s="15" t="s">
        <v>542</v>
      </c>
      <c r="C142" s="16" t="s">
        <v>1076</v>
      </c>
      <c r="D142" s="16" t="s">
        <v>103</v>
      </c>
      <c r="E142" s="15">
        <v>84</v>
      </c>
      <c r="F142" s="15">
        <v>2</v>
      </c>
    </row>
    <row r="143" spans="1:6" x14ac:dyDescent="0.25">
      <c r="A143" s="15" t="str">
        <f t="shared" si="2"/>
        <v>O. GIROUD_中锋_84</v>
      </c>
      <c r="B143" s="15" t="s">
        <v>247</v>
      </c>
      <c r="C143" s="16" t="s">
        <v>910</v>
      </c>
      <c r="D143" s="16" t="s">
        <v>70</v>
      </c>
      <c r="E143" s="15">
        <v>84</v>
      </c>
      <c r="F143" s="15">
        <v>2</v>
      </c>
    </row>
    <row r="144" spans="1:6" x14ac:dyDescent="0.25">
      <c r="A144" s="15" t="str">
        <f t="shared" si="2"/>
        <v>PAULINHO_中前卫_84</v>
      </c>
      <c r="B144" s="15" t="s">
        <v>175</v>
      </c>
      <c r="C144" s="16" t="s">
        <v>847</v>
      </c>
      <c r="D144" s="16" t="s">
        <v>2049</v>
      </c>
      <c r="E144" s="15">
        <v>84</v>
      </c>
      <c r="F144" s="15">
        <v>2</v>
      </c>
    </row>
    <row r="145" spans="1:6" x14ac:dyDescent="0.25">
      <c r="A145" s="15" t="str">
        <f t="shared" si="2"/>
        <v>RICHARLISON_左边锋_84</v>
      </c>
      <c r="B145" s="15" t="s">
        <v>372</v>
      </c>
      <c r="C145" s="16" t="s">
        <v>954</v>
      </c>
      <c r="D145" s="33" t="s">
        <v>1935</v>
      </c>
      <c r="E145" s="15">
        <v>84</v>
      </c>
      <c r="F145" s="15">
        <v>2</v>
      </c>
    </row>
    <row r="146" spans="1:6" x14ac:dyDescent="0.25">
      <c r="A146" s="15" t="str">
        <f t="shared" si="2"/>
        <v>RUI PATRÍCIO_门将_84</v>
      </c>
      <c r="B146" s="15" t="s">
        <v>235</v>
      </c>
      <c r="C146" s="16" t="s">
        <v>913</v>
      </c>
      <c r="D146" s="16" t="s">
        <v>62</v>
      </c>
      <c r="E146" s="15">
        <v>84</v>
      </c>
      <c r="F146" s="15">
        <v>2</v>
      </c>
    </row>
    <row r="147" spans="1:6" x14ac:dyDescent="0.25">
      <c r="A147" s="15" t="str">
        <f t="shared" si="2"/>
        <v>S. RUFFIER_门将_84</v>
      </c>
      <c r="B147" s="15" t="s">
        <v>237</v>
      </c>
      <c r="C147" s="16" t="s">
        <v>914</v>
      </c>
      <c r="D147" s="16" t="s">
        <v>62</v>
      </c>
      <c r="E147" s="15">
        <v>84</v>
      </c>
      <c r="F147" s="15">
        <v>2</v>
      </c>
    </row>
    <row r="148" spans="1:6" x14ac:dyDescent="0.25">
      <c r="A148" s="15" t="str">
        <f t="shared" si="2"/>
        <v>T. LEMAR_左边锋_84</v>
      </c>
      <c r="B148" s="15" t="s">
        <v>357</v>
      </c>
      <c r="C148" s="16" t="s">
        <v>959</v>
      </c>
      <c r="D148" s="33" t="s">
        <v>1935</v>
      </c>
      <c r="E148" s="15">
        <v>84</v>
      </c>
      <c r="F148" s="15">
        <v>2</v>
      </c>
    </row>
    <row r="149" spans="1:6" x14ac:dyDescent="0.25">
      <c r="A149" s="15" t="str">
        <f t="shared" si="2"/>
        <v>T. NDOMBÈLÉ_中前卫_84</v>
      </c>
      <c r="B149" s="15" t="s">
        <v>493</v>
      </c>
      <c r="C149" s="35" t="s">
        <v>2030</v>
      </c>
      <c r="D149" s="35" t="s">
        <v>2049</v>
      </c>
      <c r="E149" s="6">
        <v>84</v>
      </c>
      <c r="F149" s="6">
        <v>2</v>
      </c>
    </row>
    <row r="150" spans="1:6" x14ac:dyDescent="0.25">
      <c r="A150" s="15" t="str">
        <f t="shared" si="2"/>
        <v>T. PARTEY_后腰_84</v>
      </c>
      <c r="B150" s="15" t="s">
        <v>287</v>
      </c>
      <c r="C150" s="16" t="s">
        <v>917</v>
      </c>
      <c r="D150" s="16" t="s">
        <v>122</v>
      </c>
      <c r="E150" s="15">
        <v>84</v>
      </c>
      <c r="F150" s="15">
        <v>2</v>
      </c>
    </row>
    <row r="151" spans="1:6" x14ac:dyDescent="0.25">
      <c r="A151" s="15" t="str">
        <f t="shared" si="2"/>
        <v>V. KOMPANY_中后卫_84</v>
      </c>
      <c r="B151" s="15" t="s">
        <v>192</v>
      </c>
      <c r="C151" s="16" t="s">
        <v>874</v>
      </c>
      <c r="D151" s="16" t="s">
        <v>89</v>
      </c>
      <c r="E151" s="15">
        <v>84</v>
      </c>
      <c r="F151" s="15">
        <v>2</v>
      </c>
    </row>
    <row r="152" spans="1:6" x14ac:dyDescent="0.25">
      <c r="A152" s="15" t="str">
        <f t="shared" si="2"/>
        <v>W. BEN YEDDER_中锋_84</v>
      </c>
      <c r="B152" s="15" t="s">
        <v>325</v>
      </c>
      <c r="C152" s="35" t="s">
        <v>1966</v>
      </c>
      <c r="D152" s="35" t="s">
        <v>1933</v>
      </c>
      <c r="E152" s="6">
        <v>84</v>
      </c>
      <c r="F152" s="15">
        <v>2</v>
      </c>
    </row>
    <row r="153" spans="1:6" x14ac:dyDescent="0.25">
      <c r="A153" s="15" t="str">
        <f t="shared" si="2"/>
        <v>Y. SOMMER_门将_84</v>
      </c>
      <c r="B153" s="15" t="s">
        <v>312</v>
      </c>
      <c r="C153" s="16" t="s">
        <v>961</v>
      </c>
      <c r="D153" s="16" t="s">
        <v>62</v>
      </c>
      <c r="E153" s="15">
        <v>84</v>
      </c>
      <c r="F153" s="15">
        <v>2</v>
      </c>
    </row>
    <row r="154" spans="1:6" x14ac:dyDescent="0.25">
      <c r="A154" s="15" t="str">
        <f t="shared" si="2"/>
        <v>传奇_中锋_84</v>
      </c>
      <c r="B154" s="16" t="s">
        <v>786</v>
      </c>
      <c r="C154" s="16" t="s">
        <v>921</v>
      </c>
      <c r="D154" s="16" t="s">
        <v>70</v>
      </c>
      <c r="E154" s="15">
        <v>84</v>
      </c>
      <c r="F154" s="15">
        <v>2</v>
      </c>
    </row>
    <row r="155" spans="1:6" x14ac:dyDescent="0.25">
      <c r="A155" s="15" t="str">
        <f t="shared" si="2"/>
        <v>A. FLORENZI_右后卫_83</v>
      </c>
      <c r="B155" s="15" t="s">
        <v>448</v>
      </c>
      <c r="C155" s="16" t="s">
        <v>963</v>
      </c>
      <c r="D155" s="16" t="s">
        <v>191</v>
      </c>
      <c r="E155" s="15">
        <v>83</v>
      </c>
      <c r="F155" s="15">
        <v>2</v>
      </c>
    </row>
    <row r="156" spans="1:6" x14ac:dyDescent="0.25">
      <c r="A156" s="15" t="str">
        <f t="shared" si="2"/>
        <v>A. GOLOVIN_前腰_83</v>
      </c>
      <c r="B156" s="15" t="s">
        <v>490</v>
      </c>
      <c r="C156" s="16" t="s">
        <v>964</v>
      </c>
      <c r="D156" s="33" t="s">
        <v>1932</v>
      </c>
      <c r="E156" s="15">
        <v>83</v>
      </c>
      <c r="F156" s="15">
        <v>2</v>
      </c>
    </row>
    <row r="157" spans="1:6" x14ac:dyDescent="0.25">
      <c r="A157" s="15" t="str">
        <f t="shared" si="2"/>
        <v>A. KOLAROV_左后卫_83</v>
      </c>
      <c r="B157" s="15" t="s">
        <v>391</v>
      </c>
      <c r="C157" s="16" t="s">
        <v>965</v>
      </c>
      <c r="D157" s="16" t="s">
        <v>103</v>
      </c>
      <c r="E157" s="15">
        <v>83</v>
      </c>
      <c r="F157" s="15">
        <v>2</v>
      </c>
    </row>
    <row r="158" spans="1:6" x14ac:dyDescent="0.25">
      <c r="A158" s="15" t="str">
        <f t="shared" si="2"/>
        <v>A. MARTIAL_左前卫_83</v>
      </c>
      <c r="B158" s="15" t="s">
        <v>340</v>
      </c>
      <c r="C158" s="16" t="s">
        <v>924</v>
      </c>
      <c r="D158" s="16" t="s">
        <v>246</v>
      </c>
      <c r="E158" s="15">
        <v>83</v>
      </c>
      <c r="F158" s="15">
        <v>2</v>
      </c>
    </row>
    <row r="159" spans="1:6" x14ac:dyDescent="0.25">
      <c r="A159" s="15" t="str">
        <f t="shared" si="2"/>
        <v>ALEX TELLES_左后卫_83</v>
      </c>
      <c r="B159" s="15" t="s">
        <v>452</v>
      </c>
      <c r="C159" s="16" t="s">
        <v>967</v>
      </c>
      <c r="D159" s="16" t="s">
        <v>103</v>
      </c>
      <c r="E159" s="15">
        <v>83</v>
      </c>
      <c r="F159" s="15">
        <v>2</v>
      </c>
    </row>
    <row r="160" spans="1:6" x14ac:dyDescent="0.25">
      <c r="A160" s="15" t="str">
        <f t="shared" si="2"/>
        <v>ASENSIO_左前卫_83</v>
      </c>
      <c r="B160" s="15" t="s">
        <v>1983</v>
      </c>
      <c r="C160" s="16" t="s">
        <v>906</v>
      </c>
      <c r="D160" s="16" t="s">
        <v>246</v>
      </c>
      <c r="E160" s="15">
        <v>83</v>
      </c>
      <c r="F160" s="15">
        <v>2</v>
      </c>
    </row>
    <row r="161" spans="1:6" x14ac:dyDescent="0.25">
      <c r="A161" s="15" t="str">
        <f t="shared" si="2"/>
        <v>B. MENDY_左后卫_83</v>
      </c>
      <c r="B161" s="15" t="s">
        <v>346</v>
      </c>
      <c r="C161" s="16" t="s">
        <v>927</v>
      </c>
      <c r="D161" s="16" t="s">
        <v>103</v>
      </c>
      <c r="E161" s="15">
        <v>83</v>
      </c>
      <c r="F161" s="15">
        <v>2</v>
      </c>
    </row>
    <row r="162" spans="1:6" x14ac:dyDescent="0.25">
      <c r="A162" s="15" t="str">
        <f t="shared" si="2"/>
        <v>D. DAKONAM_中后卫_83</v>
      </c>
      <c r="B162" s="15" t="s">
        <v>482</v>
      </c>
      <c r="C162" s="16" t="s">
        <v>971</v>
      </c>
      <c r="D162" s="16" t="s">
        <v>89</v>
      </c>
      <c r="E162" s="15">
        <v>83</v>
      </c>
      <c r="F162" s="15">
        <v>2</v>
      </c>
    </row>
    <row r="163" spans="1:6" x14ac:dyDescent="0.25">
      <c r="A163" s="15" t="str">
        <f t="shared" si="2"/>
        <v>D. RUGANI_中后卫_83</v>
      </c>
      <c r="B163" s="15" t="s">
        <v>475</v>
      </c>
      <c r="C163" s="16" t="s">
        <v>973</v>
      </c>
      <c r="D163" s="16" t="s">
        <v>89</v>
      </c>
      <c r="E163" s="15">
        <v>83</v>
      </c>
      <c r="F163" s="15">
        <v>2</v>
      </c>
    </row>
    <row r="164" spans="1:6" x14ac:dyDescent="0.25">
      <c r="A164" s="15" t="str">
        <f t="shared" si="2"/>
        <v>DUDU_右前卫_83</v>
      </c>
      <c r="B164" s="15" t="s">
        <v>425</v>
      </c>
      <c r="C164" s="16" t="s">
        <v>975</v>
      </c>
      <c r="D164" s="33" t="s">
        <v>1969</v>
      </c>
      <c r="E164" s="15">
        <v>83</v>
      </c>
      <c r="F164" s="15">
        <v>2</v>
      </c>
    </row>
    <row r="165" spans="1:6" x14ac:dyDescent="0.25">
      <c r="A165" s="15" t="str">
        <f t="shared" si="2"/>
        <v>E. CAN_中前卫_83</v>
      </c>
      <c r="B165" s="15" t="s">
        <v>447</v>
      </c>
      <c r="C165" s="16" t="s">
        <v>976</v>
      </c>
      <c r="D165" s="16" t="s">
        <v>2049</v>
      </c>
      <c r="E165" s="15">
        <v>83</v>
      </c>
      <c r="F165" s="15">
        <v>2</v>
      </c>
    </row>
    <row r="166" spans="1:6" x14ac:dyDescent="0.25">
      <c r="A166" s="15" t="str">
        <f t="shared" si="2"/>
        <v>E. FORSBERG_左边锋_83</v>
      </c>
      <c r="B166" s="15" t="s">
        <v>471</v>
      </c>
      <c r="C166" s="16" t="s">
        <v>978</v>
      </c>
      <c r="D166" s="33" t="s">
        <v>1935</v>
      </c>
      <c r="E166" s="15">
        <v>83</v>
      </c>
      <c r="F166" s="15">
        <v>2</v>
      </c>
    </row>
    <row r="167" spans="1:6" x14ac:dyDescent="0.25">
      <c r="A167" s="15" t="str">
        <f t="shared" si="2"/>
        <v>F. ARMANI_门将_83</v>
      </c>
      <c r="B167" s="15" t="s">
        <v>441</v>
      </c>
      <c r="C167" s="16" t="s">
        <v>982</v>
      </c>
      <c r="D167" s="16" t="s">
        <v>62</v>
      </c>
      <c r="E167" s="15">
        <v>83</v>
      </c>
      <c r="F167" s="15">
        <v>2</v>
      </c>
    </row>
    <row r="168" spans="1:6" x14ac:dyDescent="0.25">
      <c r="A168" s="15" t="str">
        <f t="shared" si="2"/>
        <v>F. CHIESA_右边锋_83</v>
      </c>
      <c r="B168" s="15" t="s">
        <v>494</v>
      </c>
      <c r="C168" s="16" t="s">
        <v>983</v>
      </c>
      <c r="D168" s="16" t="s">
        <v>85</v>
      </c>
      <c r="E168" s="15">
        <v>83</v>
      </c>
      <c r="F168" s="15">
        <v>2</v>
      </c>
    </row>
    <row r="169" spans="1:6" x14ac:dyDescent="0.25">
      <c r="A169" s="15" t="str">
        <f t="shared" si="2"/>
        <v>F. MUSLERA_门将_83</v>
      </c>
      <c r="B169" s="15" t="s">
        <v>389</v>
      </c>
      <c r="C169" s="16" t="s">
        <v>984</v>
      </c>
      <c r="D169" s="16" t="s">
        <v>62</v>
      </c>
      <c r="E169" s="15">
        <v>83</v>
      </c>
      <c r="F169" s="15">
        <v>2</v>
      </c>
    </row>
    <row r="170" spans="1:6" x14ac:dyDescent="0.25">
      <c r="A170" s="15" t="str">
        <f t="shared" si="2"/>
        <v>FELIPE ANDERSON_左前卫_83</v>
      </c>
      <c r="B170" s="15" t="s">
        <v>428</v>
      </c>
      <c r="C170" s="16" t="s">
        <v>985</v>
      </c>
      <c r="D170" s="16" t="s">
        <v>246</v>
      </c>
      <c r="E170" s="15">
        <v>83</v>
      </c>
      <c r="F170" s="15">
        <v>2</v>
      </c>
    </row>
    <row r="171" spans="1:6" x14ac:dyDescent="0.25">
      <c r="A171" s="15" t="str">
        <f t="shared" si="2"/>
        <v>G. LO CELSO_中前卫_83</v>
      </c>
      <c r="B171" s="15" t="s">
        <v>368</v>
      </c>
      <c r="C171" s="16" t="s">
        <v>938</v>
      </c>
      <c r="D171" s="16" t="s">
        <v>2049</v>
      </c>
      <c r="E171" s="15">
        <v>83</v>
      </c>
      <c r="F171" s="15">
        <v>2</v>
      </c>
    </row>
    <row r="172" spans="1:6" x14ac:dyDescent="0.25">
      <c r="A172" s="15" t="str">
        <f t="shared" si="2"/>
        <v>G. PEZZELLA_中后卫_83</v>
      </c>
      <c r="B172" s="15" t="s">
        <v>557</v>
      </c>
      <c r="C172" s="16" t="s">
        <v>1047</v>
      </c>
      <c r="D172" s="16" t="s">
        <v>89</v>
      </c>
      <c r="E172" s="15">
        <v>83</v>
      </c>
      <c r="F172" s="15">
        <v>2</v>
      </c>
    </row>
    <row r="173" spans="1:6" x14ac:dyDescent="0.25">
      <c r="A173" s="15" t="str">
        <f t="shared" si="2"/>
        <v>G. SIGURÐSSON_前腰_83</v>
      </c>
      <c r="B173" s="15" t="s">
        <v>264</v>
      </c>
      <c r="C173" s="16" t="s">
        <v>886</v>
      </c>
      <c r="D173" s="16" t="s">
        <v>82</v>
      </c>
      <c r="E173" s="15">
        <v>83</v>
      </c>
      <c r="F173" s="15">
        <v>2</v>
      </c>
    </row>
    <row r="174" spans="1:6" x14ac:dyDescent="0.25">
      <c r="A174" s="15" t="str">
        <f t="shared" si="2"/>
        <v>HECTOR BELLERÍN_右后卫_83</v>
      </c>
      <c r="B174" s="15" t="s">
        <v>463</v>
      </c>
      <c r="C174" s="16" t="s">
        <v>986</v>
      </c>
      <c r="D174" s="16" t="s">
        <v>191</v>
      </c>
      <c r="E174" s="15">
        <v>83</v>
      </c>
      <c r="F174" s="15">
        <v>2</v>
      </c>
    </row>
    <row r="175" spans="1:6" x14ac:dyDescent="0.25">
      <c r="A175" s="15" t="str">
        <f t="shared" si="2"/>
        <v>HULK_右边锋_83</v>
      </c>
      <c r="B175" s="15" t="s">
        <v>226</v>
      </c>
      <c r="C175" s="16" t="s">
        <v>887</v>
      </c>
      <c r="D175" s="16" t="s">
        <v>85</v>
      </c>
      <c r="E175" s="15">
        <v>83</v>
      </c>
      <c r="F175" s="15">
        <v>2</v>
      </c>
    </row>
    <row r="176" spans="1:6" x14ac:dyDescent="0.25">
      <c r="A176" s="15" t="str">
        <f t="shared" si="2"/>
        <v>I. GUEYE_中前卫_83</v>
      </c>
      <c r="B176" s="15" t="s">
        <v>328</v>
      </c>
      <c r="C176" s="16" t="s">
        <v>942</v>
      </c>
      <c r="D176" s="16" t="s">
        <v>2049</v>
      </c>
      <c r="E176" s="15">
        <v>83</v>
      </c>
      <c r="F176" s="15">
        <v>2</v>
      </c>
    </row>
    <row r="177" spans="1:6" x14ac:dyDescent="0.25">
      <c r="A177" s="15" t="str">
        <f t="shared" si="2"/>
        <v>J. CUADRADO_右前卫_83</v>
      </c>
      <c r="B177" s="15" t="s">
        <v>252</v>
      </c>
      <c r="C177" s="16" t="s">
        <v>890</v>
      </c>
      <c r="D177" s="16" t="s">
        <v>202</v>
      </c>
      <c r="E177" s="15">
        <v>83</v>
      </c>
      <c r="F177" s="15">
        <v>2</v>
      </c>
    </row>
    <row r="178" spans="1:6" x14ac:dyDescent="0.25">
      <c r="A178" s="15" t="str">
        <f t="shared" si="2"/>
        <v>J. ILIČIĆ_前腰_83</v>
      </c>
      <c r="B178" s="15" t="s">
        <v>419</v>
      </c>
      <c r="C178" s="16" t="s">
        <v>988</v>
      </c>
      <c r="D178" s="16" t="s">
        <v>82</v>
      </c>
      <c r="E178" s="15">
        <v>83</v>
      </c>
      <c r="F178" s="15">
        <v>2</v>
      </c>
    </row>
    <row r="179" spans="1:6" x14ac:dyDescent="0.25">
      <c r="A179" s="15" t="str">
        <f t="shared" si="2"/>
        <v>J. MATIP_中后卫_83</v>
      </c>
      <c r="B179" s="15" t="s">
        <v>408</v>
      </c>
      <c r="C179" s="16" t="s">
        <v>990</v>
      </c>
      <c r="D179" s="16" t="s">
        <v>89</v>
      </c>
      <c r="E179" s="15">
        <v>83</v>
      </c>
      <c r="F179" s="15">
        <v>2</v>
      </c>
    </row>
    <row r="180" spans="1:6" x14ac:dyDescent="0.25">
      <c r="A180" s="15" t="str">
        <f t="shared" si="2"/>
        <v>J. MILNER_中前卫_83</v>
      </c>
      <c r="B180" s="15" t="s">
        <v>498</v>
      </c>
      <c r="C180" s="16" t="s">
        <v>1056</v>
      </c>
      <c r="D180" s="16" t="s">
        <v>2049</v>
      </c>
      <c r="E180" s="15">
        <v>83</v>
      </c>
      <c r="F180" s="15">
        <v>2</v>
      </c>
    </row>
    <row r="181" spans="1:6" x14ac:dyDescent="0.25">
      <c r="A181" s="15" t="str">
        <f t="shared" si="2"/>
        <v>J. VARDY_中锋_83</v>
      </c>
      <c r="B181" s="15" t="s">
        <v>353</v>
      </c>
      <c r="C181" s="16" t="s">
        <v>945</v>
      </c>
      <c r="D181" s="16" t="s">
        <v>70</v>
      </c>
      <c r="E181" s="15">
        <v>83</v>
      </c>
      <c r="F181" s="15">
        <v>2</v>
      </c>
    </row>
    <row r="182" spans="1:6" x14ac:dyDescent="0.25">
      <c r="A182" s="15" t="str">
        <f t="shared" si="2"/>
        <v>J. ZOET_门将_83</v>
      </c>
      <c r="B182" s="15" t="s">
        <v>401</v>
      </c>
      <c r="C182" s="16" t="s">
        <v>992</v>
      </c>
      <c r="D182" s="16" t="s">
        <v>62</v>
      </c>
      <c r="E182" s="15">
        <v>83</v>
      </c>
      <c r="F182" s="15">
        <v>2</v>
      </c>
    </row>
    <row r="183" spans="1:6" x14ac:dyDescent="0.25">
      <c r="A183" s="15" t="str">
        <f t="shared" si="2"/>
        <v>JOSÉ CALLEJÓN_右边锋_83</v>
      </c>
      <c r="B183" s="15" t="s">
        <v>244</v>
      </c>
      <c r="C183" s="16" t="s">
        <v>896</v>
      </c>
      <c r="D183" s="16" t="s">
        <v>85</v>
      </c>
      <c r="E183" s="15">
        <v>83</v>
      </c>
      <c r="F183" s="15">
        <v>2</v>
      </c>
    </row>
    <row r="184" spans="1:6" x14ac:dyDescent="0.25">
      <c r="A184" s="6" t="str">
        <f t="shared" si="2"/>
        <v>L. JOVIĆ_中锋_83</v>
      </c>
      <c r="B184" s="15" t="s">
        <v>1527</v>
      </c>
      <c r="C184" s="7" t="s">
        <v>2154</v>
      </c>
      <c r="D184" s="7" t="s">
        <v>1933</v>
      </c>
      <c r="E184" s="6">
        <v>83</v>
      </c>
      <c r="F184" s="6">
        <v>2</v>
      </c>
    </row>
    <row r="185" spans="1:6" x14ac:dyDescent="0.25">
      <c r="A185" s="15" t="str">
        <f t="shared" si="2"/>
        <v>L. LÓPEZ_中锋_83</v>
      </c>
      <c r="B185" s="15" t="s">
        <v>1466</v>
      </c>
      <c r="C185" s="7" t="s">
        <v>2170</v>
      </c>
      <c r="D185" s="7" t="s">
        <v>1933</v>
      </c>
      <c r="E185" s="6">
        <v>83</v>
      </c>
      <c r="F185" s="6">
        <v>2</v>
      </c>
    </row>
    <row r="186" spans="1:6" x14ac:dyDescent="0.25">
      <c r="A186" s="15" t="str">
        <f t="shared" si="2"/>
        <v>L. PAREDES_后腰_83</v>
      </c>
      <c r="B186" s="15" t="s">
        <v>439</v>
      </c>
      <c r="C186" s="16" t="s">
        <v>998</v>
      </c>
      <c r="D186" s="16" t="s">
        <v>122</v>
      </c>
      <c r="E186" s="15">
        <v>83</v>
      </c>
      <c r="F186" s="15">
        <v>2</v>
      </c>
    </row>
    <row r="187" spans="1:6" x14ac:dyDescent="0.25">
      <c r="A187" s="15" t="str">
        <f t="shared" si="2"/>
        <v>LUIS ALBERTO_前腰_83</v>
      </c>
      <c r="B187" s="15" t="s">
        <v>350</v>
      </c>
      <c r="C187" s="16" t="s">
        <v>949</v>
      </c>
      <c r="D187" s="16" t="s">
        <v>82</v>
      </c>
      <c r="E187" s="15">
        <v>83</v>
      </c>
      <c r="F187" s="15">
        <v>2</v>
      </c>
    </row>
    <row r="188" spans="1:6" x14ac:dyDescent="0.25">
      <c r="A188" s="15" t="str">
        <f t="shared" si="2"/>
        <v>M. AKANJI_中后卫_83</v>
      </c>
      <c r="B188" s="15" t="s">
        <v>616</v>
      </c>
      <c r="C188" s="16" t="s">
        <v>1067</v>
      </c>
      <c r="D188" s="16" t="s">
        <v>89</v>
      </c>
      <c r="E188" s="15">
        <v>83</v>
      </c>
      <c r="F188" s="15">
        <v>2</v>
      </c>
    </row>
    <row r="189" spans="1:6" x14ac:dyDescent="0.25">
      <c r="A189" s="15" t="str">
        <f t="shared" si="2"/>
        <v>M. BROZOVIĆ_中前卫_83</v>
      </c>
      <c r="B189" s="15" t="s">
        <v>450</v>
      </c>
      <c r="C189" s="16" t="s">
        <v>1000</v>
      </c>
      <c r="D189" s="16" t="s">
        <v>2049</v>
      </c>
      <c r="E189" s="15">
        <v>83</v>
      </c>
      <c r="F189" s="15">
        <v>2</v>
      </c>
    </row>
    <row r="190" spans="1:6" x14ac:dyDescent="0.25">
      <c r="A190" s="15" t="str">
        <f t="shared" si="2"/>
        <v>M. POLITANO_右边锋_83</v>
      </c>
      <c r="B190" s="15" t="s">
        <v>598</v>
      </c>
      <c r="C190" s="16" t="s">
        <v>1072</v>
      </c>
      <c r="D190" s="16" t="s">
        <v>85</v>
      </c>
      <c r="E190" s="15">
        <v>83</v>
      </c>
      <c r="F190" s="15">
        <v>2</v>
      </c>
    </row>
    <row r="191" spans="1:6" x14ac:dyDescent="0.25">
      <c r="A191" s="15" t="str">
        <f t="shared" si="2"/>
        <v>M. RASHFORD_中锋_83</v>
      </c>
      <c r="B191" s="15" t="s">
        <v>486</v>
      </c>
      <c r="C191" s="16" t="s">
        <v>1006</v>
      </c>
      <c r="D191" s="16" t="s">
        <v>70</v>
      </c>
      <c r="E191" s="15">
        <v>83</v>
      </c>
      <c r="F191" s="15">
        <v>2</v>
      </c>
    </row>
    <row r="192" spans="1:6" x14ac:dyDescent="0.25">
      <c r="A192" s="15" t="str">
        <f t="shared" si="2"/>
        <v>MALCOM_右边锋_83</v>
      </c>
      <c r="B192" s="15" t="s">
        <v>470</v>
      </c>
      <c r="C192" s="16" t="s">
        <v>1008</v>
      </c>
      <c r="D192" s="16" t="s">
        <v>85</v>
      </c>
      <c r="E192" s="15">
        <v>83</v>
      </c>
      <c r="F192" s="15">
        <v>2</v>
      </c>
    </row>
    <row r="193" spans="1:6" x14ac:dyDescent="0.25">
      <c r="A193" s="15" t="str">
        <f t="shared" si="2"/>
        <v>N. KEÏTA_中前卫_83</v>
      </c>
      <c r="B193" s="15" t="s">
        <v>355</v>
      </c>
      <c r="C193" s="16" t="s">
        <v>951</v>
      </c>
      <c r="D193" s="16" t="s">
        <v>2049</v>
      </c>
      <c r="E193" s="15">
        <v>83</v>
      </c>
      <c r="F193" s="15">
        <v>2</v>
      </c>
    </row>
    <row r="194" spans="1:6" x14ac:dyDescent="0.25">
      <c r="A194" s="15" t="str">
        <f t="shared" ref="A194:A257" si="3">B194&amp;"_"&amp;D194&amp;"_"&amp;E194</f>
        <v>P. GULÁCSI_门将_83</v>
      </c>
      <c r="B194" s="15" t="s">
        <v>645</v>
      </c>
      <c r="C194" s="7" t="s">
        <v>2184</v>
      </c>
      <c r="D194" s="7" t="s">
        <v>2034</v>
      </c>
      <c r="E194" s="6">
        <v>83</v>
      </c>
      <c r="F194" s="6">
        <v>2</v>
      </c>
    </row>
    <row r="195" spans="1:6" x14ac:dyDescent="0.25">
      <c r="A195" s="15" t="str">
        <f t="shared" si="3"/>
        <v>P. ZIELIŃSKI_中前卫_83</v>
      </c>
      <c r="B195" s="15" t="s">
        <v>567</v>
      </c>
      <c r="C195" s="16" t="s">
        <v>1078</v>
      </c>
      <c r="D195" s="16" t="s">
        <v>2049</v>
      </c>
      <c r="E195" s="15">
        <v>83</v>
      </c>
      <c r="F195" s="15">
        <v>2</v>
      </c>
    </row>
    <row r="196" spans="1:6" x14ac:dyDescent="0.25">
      <c r="A196" s="15" t="str">
        <f t="shared" si="3"/>
        <v>PABLO SARABIA_右前卫_83</v>
      </c>
      <c r="B196" s="15" t="s">
        <v>547</v>
      </c>
      <c r="C196" s="16" t="s">
        <v>1079</v>
      </c>
      <c r="D196" s="16" t="s">
        <v>202</v>
      </c>
      <c r="E196" s="15">
        <v>83</v>
      </c>
      <c r="F196" s="15">
        <v>2</v>
      </c>
    </row>
    <row r="197" spans="1:6" x14ac:dyDescent="0.25">
      <c r="A197" s="15" t="str">
        <f t="shared" si="3"/>
        <v>PEDRO_右边锋_83</v>
      </c>
      <c r="B197" s="15" t="s">
        <v>399</v>
      </c>
      <c r="C197" s="16" t="s">
        <v>1011</v>
      </c>
      <c r="D197" s="16" t="s">
        <v>85</v>
      </c>
      <c r="E197" s="15">
        <v>83</v>
      </c>
      <c r="F197" s="15">
        <v>2</v>
      </c>
    </row>
    <row r="198" spans="1:6" x14ac:dyDescent="0.25">
      <c r="A198" s="15" t="str">
        <f t="shared" si="3"/>
        <v>R. BÜRKI_门将_83</v>
      </c>
      <c r="B198" s="15" t="s">
        <v>456</v>
      </c>
      <c r="C198" s="16" t="s">
        <v>1012</v>
      </c>
      <c r="D198" s="16" t="s">
        <v>62</v>
      </c>
      <c r="E198" s="15">
        <v>83</v>
      </c>
      <c r="F198" s="15">
        <v>2</v>
      </c>
    </row>
    <row r="199" spans="1:6" x14ac:dyDescent="0.25">
      <c r="A199" s="15" t="str">
        <f t="shared" si="3"/>
        <v>R. FALCAO_中锋_83</v>
      </c>
      <c r="B199" s="15" t="s">
        <v>228</v>
      </c>
      <c r="C199" s="16" t="s">
        <v>912</v>
      </c>
      <c r="D199" s="16" t="s">
        <v>70</v>
      </c>
      <c r="E199" s="15">
        <v>83</v>
      </c>
      <c r="F199" s="15">
        <v>2</v>
      </c>
    </row>
    <row r="200" spans="1:6" x14ac:dyDescent="0.25">
      <c r="A200" s="6" t="str">
        <f t="shared" si="3"/>
        <v>R. JIMÉNEZ_中锋_83</v>
      </c>
      <c r="B200" s="15" t="s">
        <v>752</v>
      </c>
      <c r="C200" s="7" t="s">
        <v>2155</v>
      </c>
      <c r="D200" s="7" t="s">
        <v>1933</v>
      </c>
      <c r="E200" s="6">
        <v>83</v>
      </c>
      <c r="F200" s="6">
        <v>2</v>
      </c>
    </row>
    <row r="201" spans="1:6" x14ac:dyDescent="0.25">
      <c r="A201" s="15" t="str">
        <f t="shared" si="3"/>
        <v>RÚBEN NEVES_后腰_83</v>
      </c>
      <c r="B201" s="15" t="s">
        <v>604</v>
      </c>
      <c r="C201" s="16" t="s">
        <v>1086</v>
      </c>
      <c r="D201" s="33" t="s">
        <v>1934</v>
      </c>
      <c r="E201" s="15">
        <v>83</v>
      </c>
      <c r="F201" s="15">
        <v>2</v>
      </c>
    </row>
    <row r="202" spans="1:6" x14ac:dyDescent="0.25">
      <c r="A202" s="15" t="str">
        <f t="shared" si="3"/>
        <v>S. ARIAS_右后卫_83</v>
      </c>
      <c r="B202" s="15" t="s">
        <v>434</v>
      </c>
      <c r="C202" s="16" t="s">
        <v>1015</v>
      </c>
      <c r="D202" s="16" t="s">
        <v>191</v>
      </c>
      <c r="E202" s="15">
        <v>83</v>
      </c>
      <c r="F202" s="15">
        <v>2</v>
      </c>
    </row>
    <row r="203" spans="1:6" x14ac:dyDescent="0.25">
      <c r="A203" s="15" t="str">
        <f t="shared" si="3"/>
        <v>S. EL SHAARAWY_左边锋_83</v>
      </c>
      <c r="B203" s="15" t="s">
        <v>2032</v>
      </c>
      <c r="C203" s="16" t="s">
        <v>1016</v>
      </c>
      <c r="D203" s="16" t="s">
        <v>43</v>
      </c>
      <c r="E203" s="15">
        <v>83</v>
      </c>
      <c r="F203" s="15">
        <v>2</v>
      </c>
    </row>
    <row r="204" spans="1:6" x14ac:dyDescent="0.25">
      <c r="A204" s="15" t="str">
        <f t="shared" si="3"/>
        <v>S. KOLAŠINAC_左后卫_83</v>
      </c>
      <c r="B204" s="15" t="s">
        <v>564</v>
      </c>
      <c r="C204" s="16" t="s">
        <v>1088</v>
      </c>
      <c r="D204" s="16" t="s">
        <v>103</v>
      </c>
      <c r="E204" s="15">
        <v>83</v>
      </c>
      <c r="F204" s="15">
        <v>2</v>
      </c>
    </row>
    <row r="205" spans="1:6" x14ac:dyDescent="0.25">
      <c r="A205" s="15" t="str">
        <f t="shared" si="3"/>
        <v>S. SAVIĆ_中后卫_83</v>
      </c>
      <c r="B205" s="15" t="s">
        <v>331</v>
      </c>
      <c r="C205" s="16" t="s">
        <v>958</v>
      </c>
      <c r="D205" s="16" t="s">
        <v>89</v>
      </c>
      <c r="E205" s="15">
        <v>83</v>
      </c>
      <c r="F205" s="15">
        <v>3</v>
      </c>
    </row>
    <row r="206" spans="1:6" x14ac:dyDescent="0.25">
      <c r="A206" s="15" t="str">
        <f t="shared" si="3"/>
        <v>S. SIRIGU_门将_83</v>
      </c>
      <c r="B206" s="15" t="s">
        <v>511</v>
      </c>
      <c r="C206" s="16" t="s">
        <v>1090</v>
      </c>
      <c r="D206" s="16" t="s">
        <v>62</v>
      </c>
      <c r="E206" s="15">
        <v>83</v>
      </c>
      <c r="F206" s="15">
        <v>2</v>
      </c>
    </row>
    <row r="207" spans="1:6" x14ac:dyDescent="0.25">
      <c r="A207" s="15" t="str">
        <f t="shared" si="3"/>
        <v>SERGI ROBERTO_右后卫_83</v>
      </c>
      <c r="B207" s="15" t="s">
        <v>420</v>
      </c>
      <c r="C207" s="16" t="s">
        <v>1019</v>
      </c>
      <c r="D207" s="16" t="s">
        <v>191</v>
      </c>
      <c r="E207" s="15">
        <v>83</v>
      </c>
      <c r="F207" s="15">
        <v>2</v>
      </c>
    </row>
    <row r="208" spans="1:6" x14ac:dyDescent="0.25">
      <c r="A208" s="15" t="str">
        <f t="shared" si="3"/>
        <v>T. MEUNIER_右后卫_83</v>
      </c>
      <c r="B208" s="15" t="s">
        <v>562</v>
      </c>
      <c r="C208" s="16" t="s">
        <v>1094</v>
      </c>
      <c r="D208" s="16" t="s">
        <v>191</v>
      </c>
      <c r="E208" s="15">
        <v>83</v>
      </c>
      <c r="F208" s="15">
        <v>3</v>
      </c>
    </row>
    <row r="209" spans="1:6" x14ac:dyDescent="0.25">
      <c r="A209" s="15" t="str">
        <f t="shared" si="3"/>
        <v>W. ZAHA_左边锋_83</v>
      </c>
      <c r="B209" s="15" t="s">
        <v>282</v>
      </c>
      <c r="C209" s="16" t="s">
        <v>918</v>
      </c>
      <c r="D209" s="33" t="s">
        <v>1935</v>
      </c>
      <c r="E209" s="15">
        <v>83</v>
      </c>
      <c r="F209" s="15">
        <v>2</v>
      </c>
    </row>
    <row r="210" spans="1:6" x14ac:dyDescent="0.25">
      <c r="A210" s="15" t="str">
        <f t="shared" si="3"/>
        <v>WILLIAN JOSÉ_中锋_83</v>
      </c>
      <c r="B210" s="6" t="s">
        <v>336</v>
      </c>
      <c r="C210" s="7" t="s">
        <v>2044</v>
      </c>
      <c r="D210" s="7" t="s">
        <v>1933</v>
      </c>
      <c r="E210" s="6">
        <v>83</v>
      </c>
      <c r="F210" s="6">
        <v>2</v>
      </c>
    </row>
    <row r="211" spans="1:6" x14ac:dyDescent="0.25">
      <c r="A211" s="15" t="str">
        <f t="shared" si="3"/>
        <v>Á. CORREA_右边锋_82</v>
      </c>
      <c r="B211" s="15" t="s">
        <v>680</v>
      </c>
      <c r="C211" s="16" t="s">
        <v>1099</v>
      </c>
      <c r="D211" s="16" t="s">
        <v>85</v>
      </c>
      <c r="E211" s="15">
        <v>82</v>
      </c>
      <c r="F211" s="15">
        <v>2</v>
      </c>
    </row>
    <row r="212" spans="1:6" x14ac:dyDescent="0.25">
      <c r="A212" s="15" t="str">
        <f t="shared" si="3"/>
        <v>A. DOUCOURÉ_中前卫_82</v>
      </c>
      <c r="B212" s="15" t="s">
        <v>672</v>
      </c>
      <c r="C212" s="16" t="s">
        <v>1100</v>
      </c>
      <c r="D212" s="16" t="s">
        <v>2049</v>
      </c>
      <c r="E212" s="15">
        <v>82</v>
      </c>
      <c r="F212" s="15">
        <v>2</v>
      </c>
    </row>
    <row r="213" spans="1:6" x14ac:dyDescent="0.25">
      <c r="A213" s="15" t="str">
        <f t="shared" si="3"/>
        <v>A. IZZO_中后卫_82</v>
      </c>
      <c r="B213" s="15" t="s">
        <v>689</v>
      </c>
      <c r="C213" s="16" t="s">
        <v>1103</v>
      </c>
      <c r="D213" s="16" t="s">
        <v>89</v>
      </c>
      <c r="E213" s="15">
        <v>82</v>
      </c>
      <c r="F213" s="15">
        <v>2</v>
      </c>
    </row>
    <row r="214" spans="1:6" x14ac:dyDescent="0.25">
      <c r="A214" s="15" t="str">
        <f t="shared" si="3"/>
        <v>A. REBIĆ_影锋_82</v>
      </c>
      <c r="B214" s="15" t="s">
        <v>587</v>
      </c>
      <c r="C214" s="7" t="s">
        <v>2168</v>
      </c>
      <c r="D214" s="7" t="s">
        <v>2169</v>
      </c>
      <c r="E214" s="6">
        <v>82</v>
      </c>
      <c r="F214" s="6">
        <v>2</v>
      </c>
    </row>
    <row r="215" spans="1:6" x14ac:dyDescent="0.25">
      <c r="A215" s="15" t="str">
        <f t="shared" si="3"/>
        <v>ADÁN_门将_82</v>
      </c>
      <c r="B215" s="15" t="s">
        <v>535</v>
      </c>
      <c r="C215" s="16" t="s">
        <v>1028</v>
      </c>
      <c r="D215" s="16" t="s">
        <v>62</v>
      </c>
      <c r="E215" s="15">
        <v>82</v>
      </c>
      <c r="F215" s="15">
        <v>2</v>
      </c>
    </row>
    <row r="216" spans="1:6" x14ac:dyDescent="0.25">
      <c r="A216" s="15" t="str">
        <f t="shared" si="3"/>
        <v>ANDRÉ GOMES_中前卫_82</v>
      </c>
      <c r="B216" s="15" t="s">
        <v>671</v>
      </c>
      <c r="C216" s="16" t="s">
        <v>1106</v>
      </c>
      <c r="D216" s="16" t="s">
        <v>2049</v>
      </c>
      <c r="E216" s="15">
        <v>82</v>
      </c>
      <c r="F216" s="15">
        <v>2</v>
      </c>
    </row>
    <row r="217" spans="1:6" x14ac:dyDescent="0.25">
      <c r="A217" s="15" t="str">
        <f t="shared" si="3"/>
        <v>D. BLIND_中后卫_82</v>
      </c>
      <c r="B217" s="15" t="s">
        <v>647</v>
      </c>
      <c r="C217" s="16" t="s">
        <v>1108</v>
      </c>
      <c r="D217" s="16" t="s">
        <v>89</v>
      </c>
      <c r="E217" s="15">
        <v>82</v>
      </c>
      <c r="F217" s="15">
        <v>2</v>
      </c>
    </row>
    <row r="218" spans="1:6" x14ac:dyDescent="0.25">
      <c r="A218" s="15" t="str">
        <f t="shared" si="3"/>
        <v>D. DE ROSSI_后腰_82</v>
      </c>
      <c r="B218" s="15" t="s">
        <v>299</v>
      </c>
      <c r="C218" s="16" t="s">
        <v>930</v>
      </c>
      <c r="D218" s="16" t="s">
        <v>122</v>
      </c>
      <c r="E218" s="15">
        <v>82</v>
      </c>
      <c r="F218" s="15">
        <v>2</v>
      </c>
    </row>
    <row r="219" spans="1:6" x14ac:dyDescent="0.25">
      <c r="A219" s="15" t="str">
        <f t="shared" si="3"/>
        <v>D. SIDIBÉ_右后卫_82</v>
      </c>
      <c r="B219" s="15" t="s">
        <v>446</v>
      </c>
      <c r="C219" s="16" t="s">
        <v>974</v>
      </c>
      <c r="D219" s="16" t="s">
        <v>191</v>
      </c>
      <c r="E219" s="15">
        <v>82</v>
      </c>
      <c r="F219" s="15">
        <v>2</v>
      </c>
    </row>
    <row r="220" spans="1:6" x14ac:dyDescent="0.25">
      <c r="A220" s="15" t="str">
        <f t="shared" si="3"/>
        <v>É. BANEGA_前腰_82</v>
      </c>
      <c r="B220" s="15" t="s">
        <v>308</v>
      </c>
      <c r="C220" s="16" t="s">
        <v>933</v>
      </c>
      <c r="D220" s="16" t="s">
        <v>82</v>
      </c>
      <c r="E220" s="15">
        <v>82</v>
      </c>
      <c r="F220" s="15">
        <v>2</v>
      </c>
    </row>
    <row r="221" spans="1:6" x14ac:dyDescent="0.25">
      <c r="A221" s="15" t="str">
        <f t="shared" si="3"/>
        <v>E. VIŠĆA_右前卫_82</v>
      </c>
      <c r="B221" s="15" t="s">
        <v>455</v>
      </c>
      <c r="C221" s="16" t="s">
        <v>979</v>
      </c>
      <c r="D221" s="16" t="s">
        <v>202</v>
      </c>
      <c r="E221" s="15">
        <v>82</v>
      </c>
      <c r="F221" s="15">
        <v>2</v>
      </c>
    </row>
    <row r="222" spans="1:6" x14ac:dyDescent="0.25">
      <c r="A222" s="15" t="str">
        <f t="shared" si="3"/>
        <v>ÉVERTON RIBEIRO_右前卫_82</v>
      </c>
      <c r="B222" s="15" t="s">
        <v>444</v>
      </c>
      <c r="C222" s="16" t="s">
        <v>980</v>
      </c>
      <c r="D222" s="16" t="s">
        <v>202</v>
      </c>
      <c r="E222" s="15">
        <v>82</v>
      </c>
      <c r="F222" s="15">
        <v>2</v>
      </c>
    </row>
    <row r="223" spans="1:6" x14ac:dyDescent="0.25">
      <c r="A223" s="15" t="str">
        <f t="shared" si="3"/>
        <v>F. FAZIO_中后卫_82</v>
      </c>
      <c r="B223" s="15" t="s">
        <v>239</v>
      </c>
      <c r="C223" s="16" t="s">
        <v>884</v>
      </c>
      <c r="D223" s="16" t="s">
        <v>89</v>
      </c>
      <c r="E223" s="15">
        <v>82</v>
      </c>
      <c r="F223" s="15">
        <v>2</v>
      </c>
    </row>
    <row r="224" spans="1:6" x14ac:dyDescent="0.25">
      <c r="A224" s="15" t="str">
        <f t="shared" si="3"/>
        <v>FABIÁN RUIZ_中前卫_82</v>
      </c>
      <c r="B224" s="15" t="s">
        <v>614</v>
      </c>
      <c r="C224" s="16" t="s">
        <v>1043</v>
      </c>
      <c r="D224" s="16" t="s">
        <v>2049</v>
      </c>
      <c r="E224" s="15">
        <v>82</v>
      </c>
      <c r="F224" s="15">
        <v>2</v>
      </c>
    </row>
    <row r="225" spans="1:6" x14ac:dyDescent="0.25">
      <c r="A225" s="15" t="str">
        <f t="shared" si="3"/>
        <v>FILIPE LUIS_左后卫_82</v>
      </c>
      <c r="B225" s="15" t="s">
        <v>195</v>
      </c>
      <c r="C225" s="16" t="s">
        <v>860</v>
      </c>
      <c r="D225" s="16" t="s">
        <v>103</v>
      </c>
      <c r="E225" s="15">
        <v>82</v>
      </c>
      <c r="F225" s="15">
        <v>2</v>
      </c>
    </row>
    <row r="226" spans="1:6" x14ac:dyDescent="0.25">
      <c r="A226" s="15" t="str">
        <f t="shared" si="3"/>
        <v>G. BONAVENTURA_中前卫_82</v>
      </c>
      <c r="B226" s="15" t="s">
        <v>315</v>
      </c>
      <c r="C226" s="16" t="s">
        <v>936</v>
      </c>
      <c r="D226" s="16" t="s">
        <v>2049</v>
      </c>
      <c r="E226" s="15">
        <v>82</v>
      </c>
      <c r="F226" s="15">
        <v>2</v>
      </c>
    </row>
    <row r="227" spans="1:6" x14ac:dyDescent="0.25">
      <c r="A227" s="15" t="str">
        <f t="shared" si="3"/>
        <v>G. RULLI_门将_82</v>
      </c>
      <c r="B227" s="15" t="s">
        <v>578</v>
      </c>
      <c r="C227" s="16" t="s">
        <v>1048</v>
      </c>
      <c r="D227" s="16" t="s">
        <v>62</v>
      </c>
      <c r="E227" s="15">
        <v>82</v>
      </c>
      <c r="F227" s="15">
        <v>2</v>
      </c>
    </row>
    <row r="228" spans="1:6" x14ac:dyDescent="0.25">
      <c r="A228" s="15" t="str">
        <f t="shared" si="3"/>
        <v>ILLARRAMENDI_后腰_82</v>
      </c>
      <c r="B228" s="15" t="s">
        <v>416</v>
      </c>
      <c r="C228" s="16" t="s">
        <v>987</v>
      </c>
      <c r="D228" s="16" t="s">
        <v>122</v>
      </c>
      <c r="E228" s="15">
        <v>82</v>
      </c>
      <c r="F228" s="15">
        <v>2</v>
      </c>
    </row>
    <row r="229" spans="1:6" x14ac:dyDescent="0.25">
      <c r="A229" s="15" t="str">
        <f t="shared" si="3"/>
        <v>J. CILLESSEN_门将_82</v>
      </c>
      <c r="B229" s="15" t="s">
        <v>526</v>
      </c>
      <c r="C229" s="16" t="s">
        <v>1055</v>
      </c>
      <c r="D229" s="16" t="s">
        <v>62</v>
      </c>
      <c r="E229" s="15">
        <v>82</v>
      </c>
      <c r="F229" s="15">
        <v>2</v>
      </c>
    </row>
    <row r="230" spans="1:6" x14ac:dyDescent="0.25">
      <c r="A230" s="15" t="str">
        <f t="shared" si="3"/>
        <v>J. LINGARD_右前卫_82</v>
      </c>
      <c r="B230" s="15" t="s">
        <v>461</v>
      </c>
      <c r="C230" s="16" t="s">
        <v>989</v>
      </c>
      <c r="D230" s="16" t="s">
        <v>202</v>
      </c>
      <c r="E230" s="15">
        <v>82</v>
      </c>
      <c r="F230" s="15">
        <v>2</v>
      </c>
    </row>
    <row r="231" spans="1:6" x14ac:dyDescent="0.25">
      <c r="A231" s="15" t="str">
        <f t="shared" si="3"/>
        <v>J. QUINTERO_前腰_82</v>
      </c>
      <c r="B231" s="15" t="s">
        <v>443</v>
      </c>
      <c r="C231" s="7" t="s">
        <v>2036</v>
      </c>
      <c r="D231" s="35" t="s">
        <v>1932</v>
      </c>
      <c r="E231" s="6">
        <v>82</v>
      </c>
      <c r="F231" s="6">
        <v>2</v>
      </c>
    </row>
    <row r="232" spans="1:6" x14ac:dyDescent="0.25">
      <c r="A232" s="15" t="str">
        <f t="shared" si="3"/>
        <v>K. DEMIRBAY_中前卫_82</v>
      </c>
      <c r="B232" s="15" t="s">
        <v>1594</v>
      </c>
      <c r="C232" s="7" t="s">
        <v>2048</v>
      </c>
      <c r="D232" s="7" t="s">
        <v>2050</v>
      </c>
      <c r="E232" s="6">
        <v>82</v>
      </c>
      <c r="F232" s="6">
        <v>2</v>
      </c>
    </row>
    <row r="233" spans="1:6" x14ac:dyDescent="0.25">
      <c r="A233" s="6" t="str">
        <f t="shared" si="3"/>
        <v>K. HAVERTZ_前腰_82</v>
      </c>
      <c r="B233" s="15" t="s">
        <v>708</v>
      </c>
      <c r="C233" s="7" t="s">
        <v>2143</v>
      </c>
      <c r="D233" s="7" t="s">
        <v>1932</v>
      </c>
      <c r="E233" s="6">
        <v>82</v>
      </c>
      <c r="F233" s="6">
        <v>2</v>
      </c>
    </row>
    <row r="234" spans="1:6" x14ac:dyDescent="0.25">
      <c r="A234" s="15" t="str">
        <f t="shared" si="3"/>
        <v>K. VOLLAND_中锋_82</v>
      </c>
      <c r="B234" s="15" t="s">
        <v>594</v>
      </c>
      <c r="C234" s="16" t="s">
        <v>1060</v>
      </c>
      <c r="D234" s="16" t="s">
        <v>70</v>
      </c>
      <c r="E234" s="15">
        <v>82</v>
      </c>
      <c r="F234" s="15">
        <v>2</v>
      </c>
    </row>
    <row r="235" spans="1:6" x14ac:dyDescent="0.25">
      <c r="A235" s="15" t="str">
        <f t="shared" si="3"/>
        <v>L. BAILEY_左边锋_82</v>
      </c>
      <c r="B235" s="15" t="s">
        <v>294</v>
      </c>
      <c r="C235" s="16" t="s">
        <v>898</v>
      </c>
      <c r="D235" s="16" t="s">
        <v>43</v>
      </c>
      <c r="E235" s="15">
        <v>82</v>
      </c>
      <c r="F235" s="15">
        <v>2</v>
      </c>
    </row>
    <row r="236" spans="1:6" x14ac:dyDescent="0.25">
      <c r="A236" s="6" t="str">
        <f t="shared" si="3"/>
        <v>L. DE JONG_中锋_82</v>
      </c>
      <c r="B236" s="15" t="s">
        <v>398</v>
      </c>
      <c r="C236" s="7" t="s">
        <v>2142</v>
      </c>
      <c r="D236" s="7" t="s">
        <v>1933</v>
      </c>
      <c r="E236" s="6">
        <v>82</v>
      </c>
      <c r="F236" s="6">
        <v>2</v>
      </c>
    </row>
    <row r="237" spans="1:6" x14ac:dyDescent="0.25">
      <c r="A237" s="15" t="str">
        <f t="shared" si="3"/>
        <v>L. HRÁDECKÝ_门将_82</v>
      </c>
      <c r="B237" s="15" t="s">
        <v>2158</v>
      </c>
      <c r="C237" s="16" t="s">
        <v>997</v>
      </c>
      <c r="D237" s="16" t="s">
        <v>62</v>
      </c>
      <c r="E237" s="15">
        <v>82</v>
      </c>
      <c r="F237" s="15">
        <v>2</v>
      </c>
    </row>
    <row r="238" spans="1:6" x14ac:dyDescent="0.25">
      <c r="A238" s="15" t="str">
        <f t="shared" si="3"/>
        <v>L. KURZAWA_左后卫_82</v>
      </c>
      <c r="B238" s="15" t="s">
        <v>673</v>
      </c>
      <c r="C238" s="16" t="s">
        <v>1117</v>
      </c>
      <c r="D238" s="16" t="s">
        <v>103</v>
      </c>
      <c r="E238" s="15">
        <v>82</v>
      </c>
      <c r="F238" s="15">
        <v>2</v>
      </c>
    </row>
    <row r="239" spans="1:6" x14ac:dyDescent="0.25">
      <c r="A239" s="15" t="str">
        <f t="shared" si="3"/>
        <v>M. ARNAUTOVIĆ_中锋_82</v>
      </c>
      <c r="B239" s="15" t="s">
        <v>305</v>
      </c>
      <c r="C239" s="16" t="s">
        <v>950</v>
      </c>
      <c r="D239" s="16" t="s">
        <v>70</v>
      </c>
      <c r="E239" s="15">
        <v>82</v>
      </c>
      <c r="F239" s="15">
        <v>2</v>
      </c>
    </row>
    <row r="240" spans="1:6" x14ac:dyDescent="0.25">
      <c r="A240" s="15" t="str">
        <f t="shared" si="3"/>
        <v>M. BATSHUAYI_中锋_82</v>
      </c>
      <c r="B240" s="15" t="s">
        <v>266</v>
      </c>
      <c r="C240" s="16" t="s">
        <v>901</v>
      </c>
      <c r="D240" s="16" t="s">
        <v>70</v>
      </c>
      <c r="E240" s="15">
        <v>82</v>
      </c>
      <c r="F240" s="15">
        <v>2</v>
      </c>
    </row>
    <row r="241" spans="1:6" x14ac:dyDescent="0.25">
      <c r="A241" s="15" t="str">
        <f t="shared" si="3"/>
        <v>M. FERNANDES_右后卫_82</v>
      </c>
      <c r="B241" s="15" t="s">
        <v>383</v>
      </c>
      <c r="C241" s="16" t="s">
        <v>1070</v>
      </c>
      <c r="D241" s="16" t="s">
        <v>191</v>
      </c>
      <c r="E241" s="15">
        <v>82</v>
      </c>
      <c r="F241" s="15">
        <v>2</v>
      </c>
    </row>
    <row r="242" spans="1:6" x14ac:dyDescent="0.25">
      <c r="A242" s="15" t="str">
        <f t="shared" si="3"/>
        <v>M. KOVAČIĆ_中前卫_82</v>
      </c>
      <c r="B242" s="15" t="s">
        <v>423</v>
      </c>
      <c r="C242" s="16" t="s">
        <v>1003</v>
      </c>
      <c r="D242" s="16" t="s">
        <v>2049</v>
      </c>
      <c r="E242" s="15">
        <v>82</v>
      </c>
      <c r="F242" s="15">
        <v>2</v>
      </c>
    </row>
    <row r="243" spans="1:6" x14ac:dyDescent="0.25">
      <c r="A243" s="15" t="str">
        <f t="shared" si="3"/>
        <v>M. SANSON_中前卫_82</v>
      </c>
      <c r="B243" s="15" t="s">
        <v>457</v>
      </c>
      <c r="C243" s="16" t="s">
        <v>1007</v>
      </c>
      <c r="D243" s="16" t="s">
        <v>2049</v>
      </c>
      <c r="E243" s="15">
        <v>82</v>
      </c>
      <c r="F243" s="15">
        <v>2</v>
      </c>
    </row>
    <row r="244" spans="1:6" x14ac:dyDescent="0.25">
      <c r="A244" s="15" t="str">
        <f t="shared" si="3"/>
        <v>MARCOS ALONSO_左后卫_82</v>
      </c>
      <c r="B244" s="15" t="s">
        <v>262</v>
      </c>
      <c r="C244" s="16" t="s">
        <v>907</v>
      </c>
      <c r="D244" s="16" t="s">
        <v>103</v>
      </c>
      <c r="E244" s="15">
        <v>82</v>
      </c>
      <c r="F244" s="15">
        <v>2</v>
      </c>
    </row>
    <row r="245" spans="1:6" x14ac:dyDescent="0.25">
      <c r="A245" s="15" t="str">
        <f t="shared" si="3"/>
        <v>MARLOS_右边锋_82</v>
      </c>
      <c r="B245" s="15" t="s">
        <v>473</v>
      </c>
      <c r="C245" s="16" t="s">
        <v>1009</v>
      </c>
      <c r="D245" s="16" t="s">
        <v>85</v>
      </c>
      <c r="E245" s="15">
        <v>82</v>
      </c>
      <c r="F245" s="15">
        <v>2</v>
      </c>
    </row>
    <row r="246" spans="1:6" x14ac:dyDescent="0.25">
      <c r="A246" s="15" t="str">
        <f t="shared" si="3"/>
        <v>MIRANDA_中后卫_82</v>
      </c>
      <c r="B246" s="15" t="s">
        <v>197</v>
      </c>
      <c r="C246" s="16" t="s">
        <v>868</v>
      </c>
      <c r="D246" s="16" t="s">
        <v>89</v>
      </c>
      <c r="E246" s="15">
        <v>82</v>
      </c>
      <c r="F246" s="15">
        <v>2</v>
      </c>
    </row>
    <row r="247" spans="1:6" x14ac:dyDescent="0.25">
      <c r="A247" s="15" t="str">
        <f t="shared" si="3"/>
        <v>NACHO MONREAL_左后卫_82</v>
      </c>
      <c r="B247" s="15" t="s">
        <v>388</v>
      </c>
      <c r="C247" s="7" t="s">
        <v>2172</v>
      </c>
      <c r="D247" s="7" t="s">
        <v>2147</v>
      </c>
      <c r="E247" s="6">
        <v>82</v>
      </c>
      <c r="F247" s="6">
        <v>2</v>
      </c>
    </row>
    <row r="248" spans="1:6" x14ac:dyDescent="0.25">
      <c r="A248" s="15" t="str">
        <f t="shared" si="3"/>
        <v>NACHO_中后卫_82</v>
      </c>
      <c r="B248" s="15" t="s">
        <v>418</v>
      </c>
      <c r="C248" s="16" t="s">
        <v>1010</v>
      </c>
      <c r="D248" s="16" t="s">
        <v>89</v>
      </c>
      <c r="E248" s="15">
        <v>82</v>
      </c>
      <c r="F248" s="15">
        <v>2</v>
      </c>
    </row>
    <row r="249" spans="1:6" x14ac:dyDescent="0.25">
      <c r="A249" s="15" t="str">
        <f t="shared" si="3"/>
        <v>NÉLSON SEMEDO_右后卫_82</v>
      </c>
      <c r="B249" s="15" t="s">
        <v>615</v>
      </c>
      <c r="C249" s="16" t="s">
        <v>1077</v>
      </c>
      <c r="D249" s="16" t="s">
        <v>191</v>
      </c>
      <c r="E249" s="15">
        <v>82</v>
      </c>
      <c r="F249" s="15">
        <v>2</v>
      </c>
    </row>
    <row r="250" spans="1:6" x14ac:dyDescent="0.25">
      <c r="A250" s="15" t="str">
        <f t="shared" si="3"/>
        <v>NETO_门将_82</v>
      </c>
      <c r="B250" s="15" t="s">
        <v>263</v>
      </c>
      <c r="C250" s="16" t="s">
        <v>909</v>
      </c>
      <c r="D250" s="16" t="s">
        <v>62</v>
      </c>
      <c r="E250" s="15">
        <v>82</v>
      </c>
      <c r="F250" s="15">
        <v>2</v>
      </c>
    </row>
    <row r="251" spans="1:6" x14ac:dyDescent="0.25">
      <c r="A251" s="15" t="str">
        <f t="shared" si="3"/>
        <v>OXLADE-CHAMBERLAIN_中前卫_82</v>
      </c>
      <c r="B251" s="15" t="s">
        <v>1549</v>
      </c>
      <c r="C251" s="16" t="s">
        <v>966</v>
      </c>
      <c r="D251" s="16" t="s">
        <v>2049</v>
      </c>
      <c r="E251" s="15">
        <v>82</v>
      </c>
      <c r="F251" s="15">
        <v>2</v>
      </c>
    </row>
    <row r="252" spans="1:6" x14ac:dyDescent="0.25">
      <c r="A252" s="15" t="str">
        <f t="shared" si="3"/>
        <v>PEPE REINA_门将_82</v>
      </c>
      <c r="B252" s="15" t="s">
        <v>380</v>
      </c>
      <c r="C252" s="7" t="s">
        <v>2179</v>
      </c>
      <c r="D252" s="7" t="s">
        <v>2034</v>
      </c>
      <c r="E252" s="6">
        <v>82</v>
      </c>
      <c r="F252" s="6">
        <v>2</v>
      </c>
    </row>
    <row r="253" spans="1:6" x14ac:dyDescent="0.25">
      <c r="A253" s="15" t="str">
        <f t="shared" si="3"/>
        <v>PEPE_中后卫_82</v>
      </c>
      <c r="B253" s="15" t="s">
        <v>223</v>
      </c>
      <c r="C253" s="16" t="s">
        <v>911</v>
      </c>
      <c r="D253" s="16" t="s">
        <v>89</v>
      </c>
      <c r="E253" s="15">
        <v>82</v>
      </c>
      <c r="F253" s="15">
        <v>2</v>
      </c>
    </row>
    <row r="254" spans="1:6" x14ac:dyDescent="0.25">
      <c r="A254" s="15" t="str">
        <f t="shared" si="3"/>
        <v>R. BENTANCUR_中前卫_82</v>
      </c>
      <c r="B254" s="15" t="s">
        <v>696</v>
      </c>
      <c r="C254" s="16" t="s">
        <v>1123</v>
      </c>
      <c r="D254" s="16" t="s">
        <v>2049</v>
      </c>
      <c r="E254" s="15">
        <v>82</v>
      </c>
      <c r="F254" s="15">
        <v>2</v>
      </c>
    </row>
    <row r="255" spans="1:6" x14ac:dyDescent="0.25">
      <c r="A255" s="15" t="str">
        <f t="shared" si="3"/>
        <v>R. DE PAUL_左边锋_82</v>
      </c>
      <c r="B255" s="15" t="s">
        <v>581</v>
      </c>
      <c r="C255" s="35" t="s">
        <v>2037</v>
      </c>
      <c r="D255" s="35" t="s">
        <v>1935</v>
      </c>
      <c r="E255" s="6">
        <v>82</v>
      </c>
      <c r="F255" s="6">
        <v>2</v>
      </c>
    </row>
    <row r="256" spans="1:6" x14ac:dyDescent="0.25">
      <c r="A256" s="15" t="str">
        <f t="shared" si="3"/>
        <v>R. GUERREIRO_左前卫_82</v>
      </c>
      <c r="B256" s="15" t="s">
        <v>678</v>
      </c>
      <c r="C256" s="16" t="s">
        <v>1124</v>
      </c>
      <c r="D256" s="33" t="s">
        <v>1936</v>
      </c>
      <c r="E256" s="15">
        <v>82</v>
      </c>
      <c r="F256" s="15">
        <v>2</v>
      </c>
    </row>
    <row r="257" spans="1:6" x14ac:dyDescent="0.25">
      <c r="A257" s="15" t="str">
        <f t="shared" si="3"/>
        <v>RAFA SILVA_左边锋_82</v>
      </c>
      <c r="B257" s="15" t="s">
        <v>681</v>
      </c>
      <c r="C257" s="35" t="s">
        <v>2035</v>
      </c>
      <c r="D257" s="35" t="s">
        <v>1935</v>
      </c>
      <c r="E257" s="6">
        <v>82</v>
      </c>
      <c r="F257" s="6">
        <v>2</v>
      </c>
    </row>
    <row r="258" spans="1:6" x14ac:dyDescent="0.25">
      <c r="A258" s="15" t="str">
        <f t="shared" ref="A258:A321" si="4">B258&amp;"_"&amp;D258&amp;"_"&amp;E258</f>
        <v>S. MANDANDA_门将_82</v>
      </c>
      <c r="B258" s="15" t="s">
        <v>314</v>
      </c>
      <c r="C258" s="16" t="s">
        <v>956</v>
      </c>
      <c r="D258" s="16" t="s">
        <v>62</v>
      </c>
      <c r="E258" s="15">
        <v>82</v>
      </c>
      <c r="F258" s="15">
        <v>2</v>
      </c>
    </row>
    <row r="259" spans="1:6" x14ac:dyDescent="0.25">
      <c r="A259" s="15" t="str">
        <f t="shared" si="4"/>
        <v>S. SANÉ_中后卫_82</v>
      </c>
      <c r="B259" s="15" t="s">
        <v>422</v>
      </c>
      <c r="C259" s="16" t="s">
        <v>1018</v>
      </c>
      <c r="D259" s="16" t="s">
        <v>89</v>
      </c>
      <c r="E259" s="15">
        <v>82</v>
      </c>
      <c r="F259" s="15">
        <v>2</v>
      </c>
    </row>
    <row r="260" spans="1:6" x14ac:dyDescent="0.25">
      <c r="A260" s="15" t="str">
        <f t="shared" si="4"/>
        <v>T. BAKAYOKO_后腰_82</v>
      </c>
      <c r="B260" s="15" t="s">
        <v>586</v>
      </c>
      <c r="C260" s="16" t="s">
        <v>1092</v>
      </c>
      <c r="D260" s="16" t="s">
        <v>122</v>
      </c>
      <c r="E260" s="15">
        <v>82</v>
      </c>
      <c r="F260" s="15">
        <v>2</v>
      </c>
    </row>
    <row r="261" spans="1:6" x14ac:dyDescent="0.25">
      <c r="A261" s="15" t="str">
        <f t="shared" si="4"/>
        <v>T. STRAKOSHA_门将_82</v>
      </c>
      <c r="B261" s="15" t="s">
        <v>588</v>
      </c>
      <c r="C261" s="16" t="s">
        <v>1096</v>
      </c>
      <c r="D261" s="16" t="s">
        <v>62</v>
      </c>
      <c r="E261" s="15">
        <v>82</v>
      </c>
      <c r="F261" s="15">
        <v>2</v>
      </c>
    </row>
    <row r="262" spans="1:6" x14ac:dyDescent="0.25">
      <c r="A262" s="15" t="str">
        <f t="shared" si="4"/>
        <v>T. VACLÍK_门将_82</v>
      </c>
      <c r="B262" s="15" t="s">
        <v>440</v>
      </c>
      <c r="C262" s="16" t="s">
        <v>1021</v>
      </c>
      <c r="D262" s="16" t="s">
        <v>62</v>
      </c>
      <c r="E262" s="15">
        <v>82</v>
      </c>
      <c r="F262" s="15">
        <v>2</v>
      </c>
    </row>
    <row r="263" spans="1:6" x14ac:dyDescent="0.25">
      <c r="A263" s="15" t="str">
        <f t="shared" si="4"/>
        <v>W. BARRIOS_后腰_82</v>
      </c>
      <c r="B263" s="15" t="s">
        <v>453</v>
      </c>
      <c r="C263" s="16" t="s">
        <v>1023</v>
      </c>
      <c r="D263" s="16" t="s">
        <v>122</v>
      </c>
      <c r="E263" s="15">
        <v>82</v>
      </c>
      <c r="F263" s="15">
        <v>2</v>
      </c>
    </row>
    <row r="264" spans="1:6" x14ac:dyDescent="0.25">
      <c r="A264" s="15" t="str">
        <f t="shared" si="4"/>
        <v>W. NDIDI_后腰_82</v>
      </c>
      <c r="B264" s="15" t="s">
        <v>709</v>
      </c>
      <c r="C264" s="16" t="s">
        <v>1131</v>
      </c>
      <c r="D264" s="16" t="s">
        <v>122</v>
      </c>
      <c r="E264" s="15">
        <v>82</v>
      </c>
      <c r="F264" s="15">
        <v>2</v>
      </c>
    </row>
    <row r="265" spans="1:6" x14ac:dyDescent="0.25">
      <c r="A265" s="15" t="str">
        <f t="shared" si="4"/>
        <v>WILLIAM_后腰_82</v>
      </c>
      <c r="B265" s="15" t="s">
        <v>459</v>
      </c>
      <c r="C265" s="16" t="s">
        <v>1024</v>
      </c>
      <c r="D265" s="16" t="s">
        <v>122</v>
      </c>
      <c r="E265" s="15">
        <v>82</v>
      </c>
      <c r="F265" s="15">
        <v>2</v>
      </c>
    </row>
    <row r="266" spans="1:6" x14ac:dyDescent="0.25">
      <c r="A266" s="15" t="str">
        <f t="shared" si="4"/>
        <v>Y. CARRASCO_左前卫_82</v>
      </c>
      <c r="B266" s="15" t="s">
        <v>341</v>
      </c>
      <c r="C266" s="7" t="s">
        <v>2043</v>
      </c>
      <c r="D266" s="7" t="s">
        <v>1936</v>
      </c>
      <c r="E266" s="6">
        <v>82</v>
      </c>
      <c r="F266" s="6">
        <v>2</v>
      </c>
    </row>
    <row r="267" spans="1:6" x14ac:dyDescent="0.25">
      <c r="A267" s="15" t="str">
        <f t="shared" si="4"/>
        <v>A. GUARDADO_中前卫_81</v>
      </c>
      <c r="B267" s="15" t="s">
        <v>512</v>
      </c>
      <c r="C267" s="16" t="s">
        <v>1025</v>
      </c>
      <c r="D267" s="16" t="s">
        <v>2049</v>
      </c>
      <c r="E267" s="15">
        <v>81</v>
      </c>
      <c r="F267" s="15">
        <v>2</v>
      </c>
    </row>
    <row r="268" spans="1:6" x14ac:dyDescent="0.25">
      <c r="A268" s="15" t="str">
        <f t="shared" si="4"/>
        <v>A. KRAMARIĆ_中锋_81</v>
      </c>
      <c r="B268" s="15" t="s">
        <v>607</v>
      </c>
      <c r="C268" s="16" t="s">
        <v>1026</v>
      </c>
      <c r="D268" s="16" t="s">
        <v>70</v>
      </c>
      <c r="E268" s="15">
        <v>81</v>
      </c>
      <c r="F268" s="15">
        <v>2</v>
      </c>
    </row>
    <row r="269" spans="1:6" x14ac:dyDescent="0.25">
      <c r="A269" s="15" t="str">
        <f t="shared" si="4"/>
        <v>ÁLEX GRIMALDO_左后卫_81</v>
      </c>
      <c r="B269" s="15" t="s">
        <v>691</v>
      </c>
      <c r="C269" s="16" t="s">
        <v>1105</v>
      </c>
      <c r="D269" s="16" t="s">
        <v>103</v>
      </c>
      <c r="E269" s="15">
        <v>81</v>
      </c>
      <c r="F269" s="15">
        <v>3</v>
      </c>
    </row>
    <row r="270" spans="1:6" x14ac:dyDescent="0.25">
      <c r="A270" s="15" t="str">
        <f t="shared" si="4"/>
        <v>B. HÖWEDES_中后卫_81</v>
      </c>
      <c r="B270" s="15" t="s">
        <v>322</v>
      </c>
      <c r="C270" s="16" t="s">
        <v>926</v>
      </c>
      <c r="D270" s="16" t="s">
        <v>89</v>
      </c>
      <c r="E270" s="15">
        <v>81</v>
      </c>
      <c r="F270" s="15">
        <v>2</v>
      </c>
    </row>
    <row r="271" spans="1:6" x14ac:dyDescent="0.25">
      <c r="A271" s="15" t="str">
        <f t="shared" si="4"/>
        <v>BARTRA_中后卫_81</v>
      </c>
      <c r="B271" s="15" t="s">
        <v>417</v>
      </c>
      <c r="C271" s="16" t="s">
        <v>968</v>
      </c>
      <c r="D271" s="16" t="s">
        <v>89</v>
      </c>
      <c r="E271" s="15">
        <v>81</v>
      </c>
      <c r="F271" s="15">
        <v>2</v>
      </c>
    </row>
    <row r="272" spans="1:6" x14ac:dyDescent="0.25">
      <c r="A272" s="15" t="str">
        <f t="shared" si="4"/>
        <v>C. BAKAMBU_中锋_81</v>
      </c>
      <c r="B272" s="15" t="s">
        <v>411</v>
      </c>
      <c r="C272" s="16" t="s">
        <v>969</v>
      </c>
      <c r="D272" s="16" t="s">
        <v>70</v>
      </c>
      <c r="E272" s="15">
        <v>81</v>
      </c>
      <c r="F272" s="15">
        <v>2</v>
      </c>
    </row>
    <row r="273" spans="1:6" x14ac:dyDescent="0.25">
      <c r="A273" s="15" t="str">
        <f t="shared" si="4"/>
        <v>C. TĂTĂRUŞANU_门将_81</v>
      </c>
      <c r="B273" s="15" t="s">
        <v>333</v>
      </c>
      <c r="C273" s="16" t="s">
        <v>929</v>
      </c>
      <c r="D273" s="16" t="s">
        <v>62</v>
      </c>
      <c r="E273" s="15">
        <v>81</v>
      </c>
      <c r="F273" s="15">
        <v>2</v>
      </c>
    </row>
    <row r="274" spans="1:6" x14ac:dyDescent="0.25">
      <c r="A274" s="15" t="str">
        <f t="shared" si="4"/>
        <v>D. BENEDETTO_中锋_81</v>
      </c>
      <c r="B274" s="15" t="s">
        <v>454</v>
      </c>
      <c r="C274" s="16" t="s">
        <v>970</v>
      </c>
      <c r="D274" s="16" t="s">
        <v>70</v>
      </c>
      <c r="E274" s="15">
        <v>81</v>
      </c>
      <c r="F274" s="15">
        <v>2</v>
      </c>
    </row>
    <row r="275" spans="1:6" x14ac:dyDescent="0.25">
      <c r="A275" s="15" t="str">
        <f t="shared" si="4"/>
        <v>D. LOVREN_中后卫_81</v>
      </c>
      <c r="B275" s="15" t="s">
        <v>525</v>
      </c>
      <c r="C275" s="16" t="s">
        <v>1035</v>
      </c>
      <c r="D275" s="16" t="s">
        <v>89</v>
      </c>
      <c r="E275" s="15">
        <v>81</v>
      </c>
      <c r="F275" s="15">
        <v>2</v>
      </c>
    </row>
    <row r="276" spans="1:6" x14ac:dyDescent="0.25">
      <c r="A276" s="15" t="str">
        <f t="shared" si="4"/>
        <v>D. PEROTTI_左边锋_81</v>
      </c>
      <c r="B276" s="15" t="s">
        <v>405</v>
      </c>
      <c r="C276" s="16" t="s">
        <v>972</v>
      </c>
      <c r="D276" s="16" t="s">
        <v>43</v>
      </c>
      <c r="E276" s="15">
        <v>81</v>
      </c>
      <c r="F276" s="15">
        <v>2</v>
      </c>
    </row>
    <row r="277" spans="1:6" x14ac:dyDescent="0.25">
      <c r="A277" s="15" t="str">
        <f t="shared" si="4"/>
        <v>DANI CEBALLOS_中前卫_81</v>
      </c>
      <c r="B277" s="15" t="s">
        <v>606</v>
      </c>
      <c r="C277" s="7" t="s">
        <v>2167</v>
      </c>
      <c r="D277" s="7" t="s">
        <v>2050</v>
      </c>
      <c r="E277" s="6">
        <v>81</v>
      </c>
      <c r="F277" s="6">
        <v>2</v>
      </c>
    </row>
    <row r="278" spans="1:6" x14ac:dyDescent="0.25">
      <c r="A278" s="15" t="str">
        <f t="shared" si="4"/>
        <v>DANILO PEREIRA_后腰_81</v>
      </c>
      <c r="B278" s="15" t="s">
        <v>546</v>
      </c>
      <c r="C278" s="16" t="s">
        <v>1037</v>
      </c>
      <c r="D278" s="16" t="s">
        <v>122</v>
      </c>
      <c r="E278" s="15">
        <v>81</v>
      </c>
      <c r="F278" s="15">
        <v>2</v>
      </c>
    </row>
    <row r="279" spans="1:6" x14ac:dyDescent="0.25">
      <c r="A279" s="15" t="str">
        <f t="shared" si="4"/>
        <v>DEDÉ_中后卫_81</v>
      </c>
      <c r="B279" s="15" t="s">
        <v>559</v>
      </c>
      <c r="C279" s="16" t="s">
        <v>1038</v>
      </c>
      <c r="D279" s="16" t="s">
        <v>89</v>
      </c>
      <c r="E279" s="15">
        <v>81</v>
      </c>
      <c r="F279" s="15">
        <v>2</v>
      </c>
    </row>
    <row r="280" spans="1:6" x14ac:dyDescent="0.25">
      <c r="A280" s="15" t="str">
        <f t="shared" si="4"/>
        <v>DIEGO CARLOS_中后卫_81</v>
      </c>
      <c r="B280" s="15" t="s">
        <v>600</v>
      </c>
      <c r="C280" s="16" t="s">
        <v>1039</v>
      </c>
      <c r="D280" s="16" t="s">
        <v>89</v>
      </c>
      <c r="E280" s="15">
        <v>81</v>
      </c>
      <c r="F280" s="15">
        <v>2</v>
      </c>
    </row>
    <row r="281" spans="1:6" x14ac:dyDescent="0.25">
      <c r="A281" s="15" t="str">
        <f t="shared" si="4"/>
        <v>E. DIER_后腰_81</v>
      </c>
      <c r="B281" s="15" t="s">
        <v>451</v>
      </c>
      <c r="C281" s="16" t="s">
        <v>977</v>
      </c>
      <c r="D281" s="16" t="s">
        <v>122</v>
      </c>
      <c r="E281" s="15">
        <v>81</v>
      </c>
      <c r="F281" s="15">
        <v>2</v>
      </c>
    </row>
    <row r="282" spans="1:6" x14ac:dyDescent="0.25">
      <c r="A282" s="15" t="str">
        <f t="shared" si="4"/>
        <v>F. GHOULAM_左后卫_81</v>
      </c>
      <c r="B282" s="15" t="s">
        <v>330</v>
      </c>
      <c r="C282" s="16" t="s">
        <v>934</v>
      </c>
      <c r="D282" s="16" t="s">
        <v>103</v>
      </c>
      <c r="E282" s="15">
        <v>81</v>
      </c>
      <c r="F282" s="15">
        <v>2</v>
      </c>
    </row>
    <row r="283" spans="1:6" x14ac:dyDescent="0.25">
      <c r="A283" s="15" t="str">
        <f t="shared" si="4"/>
        <v>F. KESSIÉ_中前卫_81</v>
      </c>
      <c r="B283" s="15" t="s">
        <v>612</v>
      </c>
      <c r="C283" s="16" t="s">
        <v>1042</v>
      </c>
      <c r="D283" s="16" t="s">
        <v>2049</v>
      </c>
      <c r="E283" s="15">
        <v>81</v>
      </c>
      <c r="F283" s="15">
        <v>2</v>
      </c>
    </row>
    <row r="284" spans="1:6" x14ac:dyDescent="0.25">
      <c r="A284" s="15" t="str">
        <f t="shared" si="4"/>
        <v>FELIPE_中后卫_81</v>
      </c>
      <c r="B284" s="15" t="s">
        <v>561</v>
      </c>
      <c r="C284" s="16" t="s">
        <v>1044</v>
      </c>
      <c r="D284" s="16" t="s">
        <v>89</v>
      </c>
      <c r="E284" s="15">
        <v>81</v>
      </c>
      <c r="F284" s="15">
        <v>2</v>
      </c>
    </row>
    <row r="285" spans="1:6" x14ac:dyDescent="0.25">
      <c r="A285" s="15" t="str">
        <f t="shared" si="4"/>
        <v>FRED_中前卫_81</v>
      </c>
      <c r="B285" s="15" t="s">
        <v>342</v>
      </c>
      <c r="C285" s="16" t="s">
        <v>935</v>
      </c>
      <c r="D285" s="16" t="s">
        <v>2049</v>
      </c>
      <c r="E285" s="15">
        <v>81</v>
      </c>
      <c r="F285" s="15">
        <v>2</v>
      </c>
    </row>
    <row r="286" spans="1:6" x14ac:dyDescent="0.25">
      <c r="A286" s="15" t="str">
        <f t="shared" si="4"/>
        <v>G. PEREIRO_前腰_81</v>
      </c>
      <c r="B286" s="15" t="s">
        <v>568</v>
      </c>
      <c r="C286" s="16" t="s">
        <v>1046</v>
      </c>
      <c r="D286" s="33" t="s">
        <v>1932</v>
      </c>
      <c r="E286" s="15">
        <v>81</v>
      </c>
      <c r="F286" s="15">
        <v>3</v>
      </c>
    </row>
    <row r="287" spans="1:6" x14ac:dyDescent="0.25">
      <c r="A287" s="15" t="str">
        <f t="shared" si="4"/>
        <v>GAYÁ_左后卫_81</v>
      </c>
      <c r="B287" s="15" t="s">
        <v>2024</v>
      </c>
      <c r="C287" s="16" t="s">
        <v>993</v>
      </c>
      <c r="D287" s="16" t="s">
        <v>103</v>
      </c>
      <c r="E287" s="15">
        <v>81</v>
      </c>
      <c r="F287" s="15">
        <v>2</v>
      </c>
    </row>
    <row r="288" spans="1:6" x14ac:dyDescent="0.25">
      <c r="A288" s="15" t="str">
        <f t="shared" si="4"/>
        <v>GELSON MARTINS_右边锋_81</v>
      </c>
      <c r="B288" s="15" t="s">
        <v>698</v>
      </c>
      <c r="C288" s="16" t="s">
        <v>1113</v>
      </c>
      <c r="D288" s="16" t="s">
        <v>85</v>
      </c>
      <c r="E288" s="15">
        <v>81</v>
      </c>
      <c r="F288" s="15">
        <v>2</v>
      </c>
    </row>
    <row r="289" spans="1:6" x14ac:dyDescent="0.25">
      <c r="A289" s="15" t="str">
        <f t="shared" si="4"/>
        <v>GERARD MORENO_中锋_81</v>
      </c>
      <c r="B289" s="15" t="s">
        <v>570</v>
      </c>
      <c r="C289" s="16" t="s">
        <v>1049</v>
      </c>
      <c r="D289" s="16" t="s">
        <v>70</v>
      </c>
      <c r="E289" s="15">
        <v>81</v>
      </c>
      <c r="F289" s="15">
        <v>2</v>
      </c>
    </row>
    <row r="290" spans="1:6" x14ac:dyDescent="0.25">
      <c r="A290" s="15" t="str">
        <f t="shared" si="4"/>
        <v>H. SAKAI_右后卫_81</v>
      </c>
      <c r="B290" s="15" t="s">
        <v>508</v>
      </c>
      <c r="C290" s="7" t="s">
        <v>1967</v>
      </c>
      <c r="D290" s="35" t="s">
        <v>1968</v>
      </c>
      <c r="E290" s="6">
        <v>81</v>
      </c>
      <c r="F290" s="15">
        <v>2</v>
      </c>
    </row>
    <row r="291" spans="1:6" x14ac:dyDescent="0.25">
      <c r="A291" s="15" t="str">
        <f t="shared" si="4"/>
        <v>H. VANAKEN_中前卫_81</v>
      </c>
      <c r="B291" s="15" t="s">
        <v>622</v>
      </c>
      <c r="C291" s="16" t="s">
        <v>1050</v>
      </c>
      <c r="D291" s="16" t="s">
        <v>2049</v>
      </c>
      <c r="E291" s="15">
        <v>81</v>
      </c>
      <c r="F291" s="15">
        <v>2</v>
      </c>
    </row>
    <row r="292" spans="1:6" x14ac:dyDescent="0.25">
      <c r="A292" s="15" t="str">
        <f t="shared" si="4"/>
        <v>J. DENAYER_中后卫_81</v>
      </c>
      <c r="B292" s="15" t="s">
        <v>1689</v>
      </c>
      <c r="C292" s="7" t="s">
        <v>2182</v>
      </c>
      <c r="D292" s="7" t="s">
        <v>2041</v>
      </c>
      <c r="E292" s="6">
        <v>81</v>
      </c>
      <c r="F292" s="6">
        <v>2</v>
      </c>
    </row>
    <row r="293" spans="1:6" x14ac:dyDescent="0.25">
      <c r="A293" s="6" t="str">
        <f t="shared" si="4"/>
        <v>J. MARTÍNEZ_中锋_81</v>
      </c>
      <c r="B293" s="6" t="s">
        <v>576</v>
      </c>
      <c r="C293" s="7" t="s">
        <v>2042</v>
      </c>
      <c r="D293" s="7" t="s">
        <v>1933</v>
      </c>
      <c r="E293" s="6">
        <v>81</v>
      </c>
      <c r="F293" s="6">
        <v>2</v>
      </c>
    </row>
    <row r="294" spans="1:6" x14ac:dyDescent="0.25">
      <c r="A294" s="15" t="str">
        <f t="shared" si="4"/>
        <v>J. VERETOUT_中前卫_81</v>
      </c>
      <c r="B294" s="15" t="s">
        <v>569</v>
      </c>
      <c r="C294" s="7" t="s">
        <v>2181</v>
      </c>
      <c r="D294" s="7" t="s">
        <v>2050</v>
      </c>
      <c r="E294" s="6">
        <v>81</v>
      </c>
      <c r="F294" s="6">
        <v>2</v>
      </c>
    </row>
    <row r="295" spans="1:6" x14ac:dyDescent="0.25">
      <c r="A295" s="15" t="str">
        <f t="shared" si="4"/>
        <v>K. BALDÉ_右边锋_81</v>
      </c>
      <c r="B295" s="15" t="s">
        <v>458</v>
      </c>
      <c r="C295" s="16" t="s">
        <v>994</v>
      </c>
      <c r="D295" s="16" t="s">
        <v>85</v>
      </c>
      <c r="E295" s="15">
        <v>81</v>
      </c>
      <c r="F295" s="15">
        <v>2</v>
      </c>
    </row>
    <row r="296" spans="1:6" x14ac:dyDescent="0.25">
      <c r="A296" s="6" t="str">
        <f t="shared" si="4"/>
        <v>K. TRIPPIER_右后卫_81</v>
      </c>
      <c r="B296" s="15" t="s">
        <v>462</v>
      </c>
      <c r="C296" s="7" t="s">
        <v>2150</v>
      </c>
      <c r="D296" s="7" t="s">
        <v>1968</v>
      </c>
      <c r="E296" s="6">
        <v>81</v>
      </c>
      <c r="F296" s="6">
        <v>2</v>
      </c>
    </row>
    <row r="297" spans="1:6" x14ac:dyDescent="0.25">
      <c r="A297" s="15" t="str">
        <f t="shared" si="4"/>
        <v>L. ALARIO_中锋_81</v>
      </c>
      <c r="B297" s="15" t="s">
        <v>579</v>
      </c>
      <c r="C297" s="16" t="s">
        <v>1061</v>
      </c>
      <c r="D297" s="16" t="s">
        <v>70</v>
      </c>
      <c r="E297" s="15">
        <v>81</v>
      </c>
      <c r="F297" s="15">
        <v>2</v>
      </c>
    </row>
    <row r="298" spans="1:6" x14ac:dyDescent="0.25">
      <c r="A298" s="15" t="str">
        <f t="shared" si="4"/>
        <v>L. PELLEGRINI_中前卫_81</v>
      </c>
      <c r="B298" s="15" t="s">
        <v>613</v>
      </c>
      <c r="C298" s="16" t="s">
        <v>1065</v>
      </c>
      <c r="D298" s="16" t="s">
        <v>2049</v>
      </c>
      <c r="E298" s="15">
        <v>81</v>
      </c>
      <c r="F298" s="15">
        <v>2</v>
      </c>
    </row>
    <row r="299" spans="1:6" x14ac:dyDescent="0.25">
      <c r="A299" s="15" t="str">
        <f t="shared" si="4"/>
        <v>L. PERRIN_中后卫_81</v>
      </c>
      <c r="B299" s="15" t="s">
        <v>504</v>
      </c>
      <c r="C299" s="16" t="s">
        <v>1066</v>
      </c>
      <c r="D299" s="16" t="s">
        <v>89</v>
      </c>
      <c r="E299" s="15">
        <v>81</v>
      </c>
      <c r="F299" s="15">
        <v>2</v>
      </c>
    </row>
    <row r="300" spans="1:6" x14ac:dyDescent="0.25">
      <c r="A300" s="15" t="str">
        <f t="shared" si="4"/>
        <v>L. SIGALI_中后卫_81</v>
      </c>
      <c r="B300" s="15" t="s">
        <v>763</v>
      </c>
      <c r="C300" s="7" t="s">
        <v>2171</v>
      </c>
      <c r="D300" s="7" t="s">
        <v>2041</v>
      </c>
      <c r="E300" s="6">
        <v>81</v>
      </c>
      <c r="F300" s="6">
        <v>2</v>
      </c>
    </row>
    <row r="301" spans="1:6" x14ac:dyDescent="0.25">
      <c r="A301" s="15" t="str">
        <f t="shared" si="4"/>
        <v>LUCAS PAQUETÁ_前腰_81</v>
      </c>
      <c r="B301" s="15" t="s">
        <v>705</v>
      </c>
      <c r="C301" s="16" t="s">
        <v>1118</v>
      </c>
      <c r="D301" s="16" t="s">
        <v>82</v>
      </c>
      <c r="E301" s="15">
        <v>81</v>
      </c>
      <c r="F301" s="15">
        <v>2</v>
      </c>
    </row>
    <row r="302" spans="1:6" x14ac:dyDescent="0.25">
      <c r="A302" s="15" t="str">
        <f t="shared" si="4"/>
        <v>LUCAS VÁZQUEZ_右边锋_81</v>
      </c>
      <c r="B302" s="15" t="s">
        <v>359</v>
      </c>
      <c r="C302" s="16" t="s">
        <v>948</v>
      </c>
      <c r="D302" s="16" t="s">
        <v>85</v>
      </c>
      <c r="E302" s="15">
        <v>81</v>
      </c>
      <c r="F302" s="15">
        <v>2</v>
      </c>
    </row>
    <row r="303" spans="1:6" x14ac:dyDescent="0.25">
      <c r="A303" s="15" t="str">
        <f t="shared" si="4"/>
        <v>M. ACUÑA_左前卫_81</v>
      </c>
      <c r="B303" s="15" t="s">
        <v>694</v>
      </c>
      <c r="C303" s="16" t="s">
        <v>1119</v>
      </c>
      <c r="D303" s="33" t="s">
        <v>1936</v>
      </c>
      <c r="E303" s="15">
        <v>81</v>
      </c>
      <c r="F303" s="15">
        <v>2</v>
      </c>
    </row>
    <row r="304" spans="1:6" x14ac:dyDescent="0.25">
      <c r="A304" s="15" t="str">
        <f t="shared" si="4"/>
        <v>M. CALDARA_中后卫_81</v>
      </c>
      <c r="B304" s="15" t="s">
        <v>601</v>
      </c>
      <c r="C304" s="16" t="s">
        <v>1068</v>
      </c>
      <c r="D304" s="16" t="s">
        <v>89</v>
      </c>
      <c r="E304" s="15">
        <v>81</v>
      </c>
      <c r="F304" s="15">
        <v>2</v>
      </c>
    </row>
    <row r="305" spans="1:6" x14ac:dyDescent="0.25">
      <c r="A305" s="6" t="str">
        <f t="shared" si="4"/>
        <v>M. EGGESTEIN_中前卫_81</v>
      </c>
      <c r="B305" s="15" t="s">
        <v>1996</v>
      </c>
      <c r="C305" s="7" t="s">
        <v>2145</v>
      </c>
      <c r="D305" s="7" t="s">
        <v>2050</v>
      </c>
      <c r="E305" s="6">
        <v>81</v>
      </c>
      <c r="F305" s="6">
        <v>2</v>
      </c>
    </row>
    <row r="306" spans="1:6" x14ac:dyDescent="0.25">
      <c r="A306" s="15" t="str">
        <f t="shared" si="4"/>
        <v>M. FERNANDES_中前卫_81</v>
      </c>
      <c r="B306" s="15" t="s">
        <v>383</v>
      </c>
      <c r="C306" s="16" t="s">
        <v>1001</v>
      </c>
      <c r="D306" s="33" t="s">
        <v>2049</v>
      </c>
      <c r="E306" s="15">
        <v>81</v>
      </c>
      <c r="F306" s="15">
        <v>2</v>
      </c>
    </row>
    <row r="307" spans="1:6" x14ac:dyDescent="0.25">
      <c r="A307" s="15" t="str">
        <f t="shared" si="4"/>
        <v>M. GÓMEZ_中锋_81</v>
      </c>
      <c r="B307" s="6" t="s">
        <v>385</v>
      </c>
      <c r="C307" s="7" t="s">
        <v>2047</v>
      </c>
      <c r="D307" s="7" t="s">
        <v>1933</v>
      </c>
      <c r="E307" s="6">
        <v>81</v>
      </c>
      <c r="F307" s="6">
        <v>2</v>
      </c>
    </row>
    <row r="308" spans="1:6" x14ac:dyDescent="0.25">
      <c r="A308" s="15" t="str">
        <f t="shared" si="4"/>
        <v>M. PAROLO_中前卫_81</v>
      </c>
      <c r="B308" s="15" t="s">
        <v>403</v>
      </c>
      <c r="C308" s="16" t="s">
        <v>1005</v>
      </c>
      <c r="D308" s="16" t="s">
        <v>2049</v>
      </c>
      <c r="E308" s="15">
        <v>81</v>
      </c>
      <c r="F308" s="15">
        <v>2</v>
      </c>
    </row>
    <row r="309" spans="1:6" x14ac:dyDescent="0.25">
      <c r="A309" s="15" t="str">
        <f t="shared" si="4"/>
        <v>M. SABITZER_右边锋_81</v>
      </c>
      <c r="B309" s="15" t="s">
        <v>692</v>
      </c>
      <c r="C309" s="16" t="s">
        <v>1121</v>
      </c>
      <c r="D309" s="33" t="s">
        <v>1931</v>
      </c>
      <c r="E309" s="15">
        <v>81</v>
      </c>
      <c r="F309" s="15">
        <v>2</v>
      </c>
    </row>
    <row r="310" spans="1:6" x14ac:dyDescent="0.25">
      <c r="A310" s="15" t="str">
        <f t="shared" si="4"/>
        <v>MIKEL OYARZABAL_左边锋_81</v>
      </c>
      <c r="B310" s="15" t="s">
        <v>618</v>
      </c>
      <c r="C310" s="16" t="s">
        <v>1074</v>
      </c>
      <c r="D310" s="16" t="s">
        <v>43</v>
      </c>
      <c r="E310" s="15">
        <v>81</v>
      </c>
      <c r="F310" s="15">
        <v>2</v>
      </c>
    </row>
    <row r="311" spans="1:6" x14ac:dyDescent="0.25">
      <c r="A311" s="15" t="str">
        <f t="shared" si="4"/>
        <v>MORALES_左边锋_81</v>
      </c>
      <c r="B311" s="15" t="s">
        <v>573</v>
      </c>
      <c r="C311" s="16" t="s">
        <v>1075</v>
      </c>
      <c r="D311" s="16" t="s">
        <v>43</v>
      </c>
      <c r="E311" s="15">
        <v>81</v>
      </c>
      <c r="F311" s="15">
        <v>2</v>
      </c>
    </row>
    <row r="312" spans="1:6" x14ac:dyDescent="0.25">
      <c r="A312" s="6" t="str">
        <f t="shared" si="4"/>
        <v>N. SCHULZ_左后卫_81</v>
      </c>
      <c r="B312" s="15" t="s">
        <v>1702</v>
      </c>
      <c r="C312" s="7" t="s">
        <v>2146</v>
      </c>
      <c r="D312" s="7" t="s">
        <v>2147</v>
      </c>
      <c r="E312" s="6">
        <v>81</v>
      </c>
      <c r="F312" s="6">
        <v>2</v>
      </c>
    </row>
    <row r="313" spans="1:6" x14ac:dyDescent="0.25">
      <c r="A313" s="15" t="str">
        <f t="shared" si="4"/>
        <v>OSCAR_前腰_81</v>
      </c>
      <c r="B313" s="15" t="s">
        <v>321</v>
      </c>
      <c r="C313" s="16" t="s">
        <v>952</v>
      </c>
      <c r="D313" s="16" t="s">
        <v>82</v>
      </c>
      <c r="E313" s="15">
        <v>81</v>
      </c>
      <c r="F313" s="15">
        <v>2</v>
      </c>
    </row>
    <row r="314" spans="1:6" x14ac:dyDescent="0.25">
      <c r="A314" s="15" t="str">
        <f t="shared" si="4"/>
        <v>Q. PROMES_左边锋_81</v>
      </c>
      <c r="B314" s="15" t="s">
        <v>351</v>
      </c>
      <c r="C314" s="16" t="s">
        <v>953</v>
      </c>
      <c r="D314" s="16" t="s">
        <v>43</v>
      </c>
      <c r="E314" s="15">
        <v>81</v>
      </c>
      <c r="F314" s="15">
        <v>2</v>
      </c>
    </row>
    <row r="315" spans="1:6" x14ac:dyDescent="0.25">
      <c r="A315" s="15" t="str">
        <f t="shared" si="4"/>
        <v>R. BABEL_左边锋_81</v>
      </c>
      <c r="B315" s="15" t="s">
        <v>501</v>
      </c>
      <c r="C315" s="16" t="s">
        <v>1080</v>
      </c>
      <c r="D315" s="16" t="s">
        <v>43</v>
      </c>
      <c r="E315" s="15">
        <v>81</v>
      </c>
      <c r="F315" s="15">
        <v>2</v>
      </c>
    </row>
    <row r="316" spans="1:6" x14ac:dyDescent="0.25">
      <c r="A316" s="15" t="str">
        <f t="shared" si="4"/>
        <v>R. JARSTEIN_门将_81</v>
      </c>
      <c r="B316" s="15" t="s">
        <v>232</v>
      </c>
      <c r="C316" s="7" t="s">
        <v>2033</v>
      </c>
      <c r="D316" s="35" t="s">
        <v>2034</v>
      </c>
      <c r="E316" s="6">
        <v>81</v>
      </c>
      <c r="F316" s="6">
        <v>2</v>
      </c>
    </row>
    <row r="317" spans="1:6" x14ac:dyDescent="0.25">
      <c r="A317" s="15" t="str">
        <f t="shared" si="4"/>
        <v>R. PEREYRA_左前卫_81</v>
      </c>
      <c r="B317" s="15" t="s">
        <v>537</v>
      </c>
      <c r="C317" s="16" t="s">
        <v>1082</v>
      </c>
      <c r="D317" s="16" t="s">
        <v>246</v>
      </c>
      <c r="E317" s="15">
        <v>81</v>
      </c>
      <c r="F317" s="15">
        <v>2</v>
      </c>
    </row>
    <row r="318" spans="1:6" x14ac:dyDescent="0.25">
      <c r="A318" s="15" t="str">
        <f t="shared" si="4"/>
        <v>R. QUARESMA_右边锋_81</v>
      </c>
      <c r="B318" s="15" t="s">
        <v>381</v>
      </c>
      <c r="C318" s="7" t="s">
        <v>2031</v>
      </c>
      <c r="D318" s="35" t="s">
        <v>1931</v>
      </c>
      <c r="E318" s="6">
        <v>81</v>
      </c>
      <c r="F318" s="6">
        <v>2</v>
      </c>
    </row>
    <row r="319" spans="1:6" x14ac:dyDescent="0.25">
      <c r="A319" s="15" t="str">
        <f t="shared" si="4"/>
        <v>RAFINHA_前腰_81</v>
      </c>
      <c r="B319" s="15" t="s">
        <v>566</v>
      </c>
      <c r="C319" s="16" t="s">
        <v>1084</v>
      </c>
      <c r="D319" s="16" t="s">
        <v>82</v>
      </c>
      <c r="E319" s="15">
        <v>81</v>
      </c>
      <c r="F319" s="15">
        <v>2</v>
      </c>
    </row>
    <row r="320" spans="1:6" x14ac:dyDescent="0.25">
      <c r="A320" s="15" t="str">
        <f t="shared" si="4"/>
        <v>RODRIGO_中锋_81</v>
      </c>
      <c r="B320" s="15" t="s">
        <v>327</v>
      </c>
      <c r="C320" s="16" t="s">
        <v>955</v>
      </c>
      <c r="D320" s="16" t="s">
        <v>70</v>
      </c>
      <c r="E320" s="15">
        <v>81</v>
      </c>
      <c r="F320" s="15">
        <v>2</v>
      </c>
    </row>
    <row r="321" spans="1:6" x14ac:dyDescent="0.25">
      <c r="A321" s="15" t="str">
        <f t="shared" si="4"/>
        <v>RONY LOPES_右前卫_81</v>
      </c>
      <c r="B321" s="15" t="s">
        <v>466</v>
      </c>
      <c r="C321" s="16" t="s">
        <v>1014</v>
      </c>
      <c r="D321" s="16" t="s">
        <v>202</v>
      </c>
      <c r="E321" s="15">
        <v>81</v>
      </c>
      <c r="F321" s="15">
        <v>2</v>
      </c>
    </row>
    <row r="322" spans="1:6" x14ac:dyDescent="0.25">
      <c r="A322" s="6" t="str">
        <f t="shared" ref="A322:A385" si="5">B322&amp;"_"&amp;D322&amp;"_"&amp;E322</f>
        <v>S. AZMOUN_中锋_81</v>
      </c>
      <c r="B322" s="15" t="s">
        <v>780</v>
      </c>
      <c r="C322" s="7" t="s">
        <v>2144</v>
      </c>
      <c r="D322" s="7" t="s">
        <v>1933</v>
      </c>
      <c r="E322" s="6">
        <v>81</v>
      </c>
      <c r="F322" s="6">
        <v>2</v>
      </c>
    </row>
    <row r="323" spans="1:6" x14ac:dyDescent="0.25">
      <c r="A323" s="15" t="str">
        <f t="shared" si="5"/>
        <v>S. BENDER_中后卫_81</v>
      </c>
      <c r="B323" s="15" t="s">
        <v>597</v>
      </c>
      <c r="C323" s="16" t="s">
        <v>1087</v>
      </c>
      <c r="D323" s="16" t="s">
        <v>89</v>
      </c>
      <c r="E323" s="15">
        <v>81</v>
      </c>
      <c r="F323" s="15">
        <v>2</v>
      </c>
    </row>
    <row r="324" spans="1:6" x14ac:dyDescent="0.25">
      <c r="A324" s="15" t="str">
        <f t="shared" si="5"/>
        <v>S. KJÆR_中后卫_81</v>
      </c>
      <c r="B324" s="15" t="s">
        <v>643</v>
      </c>
      <c r="C324" s="16" t="s">
        <v>1126</v>
      </c>
      <c r="D324" s="16" t="s">
        <v>89</v>
      </c>
      <c r="E324" s="15">
        <v>81</v>
      </c>
      <c r="F324" s="15">
        <v>2</v>
      </c>
    </row>
    <row r="325" spans="1:6" x14ac:dyDescent="0.25">
      <c r="A325" s="15" t="str">
        <f t="shared" si="5"/>
        <v>S. KVERKVELIA_中后卫_81</v>
      </c>
      <c r="B325" s="15" t="s">
        <v>555</v>
      </c>
      <c r="C325" s="16" t="s">
        <v>1089</v>
      </c>
      <c r="D325" s="16" t="s">
        <v>89</v>
      </c>
      <c r="E325" s="15">
        <v>81</v>
      </c>
      <c r="F325" s="15">
        <v>2</v>
      </c>
    </row>
    <row r="326" spans="1:6" x14ac:dyDescent="0.25">
      <c r="A326" s="15" t="str">
        <f t="shared" si="5"/>
        <v>S. MUSTAFI_中后卫_81</v>
      </c>
      <c r="B326" s="15" t="s">
        <v>432</v>
      </c>
      <c r="C326" s="16" t="s">
        <v>1017</v>
      </c>
      <c r="D326" s="16" t="s">
        <v>89</v>
      </c>
      <c r="E326" s="15">
        <v>81</v>
      </c>
      <c r="F326" s="15">
        <v>2</v>
      </c>
    </row>
    <row r="327" spans="1:6" x14ac:dyDescent="0.25">
      <c r="A327" s="15" t="str">
        <f t="shared" si="5"/>
        <v>Ş. RADU_中后卫_81</v>
      </c>
      <c r="B327" s="6" t="s">
        <v>633</v>
      </c>
      <c r="C327" s="7" t="s">
        <v>2046</v>
      </c>
      <c r="D327" s="7" t="s">
        <v>2041</v>
      </c>
      <c r="E327" s="6">
        <v>81</v>
      </c>
      <c r="F327" s="6">
        <v>2</v>
      </c>
    </row>
    <row r="328" spans="1:6" x14ac:dyDescent="0.25">
      <c r="A328" s="6" t="str">
        <f t="shared" si="5"/>
        <v>Š. VRSALJKO_右后卫_81</v>
      </c>
      <c r="B328" s="15" t="s">
        <v>406</v>
      </c>
      <c r="C328" s="7" t="s">
        <v>2148</v>
      </c>
      <c r="D328" s="7" t="s">
        <v>1968</v>
      </c>
      <c r="E328" s="6">
        <v>81</v>
      </c>
      <c r="F328" s="6">
        <v>3</v>
      </c>
    </row>
    <row r="329" spans="1:6" x14ac:dyDescent="0.25">
      <c r="A329" s="15" t="str">
        <f t="shared" si="5"/>
        <v>SAMU CASTILLEJO_右边锋_81</v>
      </c>
      <c r="B329" s="15" t="s">
        <v>599</v>
      </c>
      <c r="C329" s="16" t="s">
        <v>1091</v>
      </c>
      <c r="D329" s="16" t="s">
        <v>85</v>
      </c>
      <c r="E329" s="15">
        <v>81</v>
      </c>
      <c r="F329" s="15">
        <v>2</v>
      </c>
    </row>
    <row r="330" spans="1:6" x14ac:dyDescent="0.25">
      <c r="A330" s="15" t="str">
        <f t="shared" si="5"/>
        <v>T. DELANEY_中前卫_81</v>
      </c>
      <c r="B330" s="15" t="s">
        <v>532</v>
      </c>
      <c r="C330" s="16" t="s">
        <v>1093</v>
      </c>
      <c r="D330" s="16" t="s">
        <v>2049</v>
      </c>
      <c r="E330" s="15">
        <v>81</v>
      </c>
      <c r="F330" s="15">
        <v>2</v>
      </c>
    </row>
    <row r="331" spans="1:6" x14ac:dyDescent="0.25">
      <c r="A331" s="15" t="str">
        <f t="shared" si="5"/>
        <v>V. WANYAMA_后腰_81</v>
      </c>
      <c r="B331" s="15" t="s">
        <v>430</v>
      </c>
      <c r="C331" s="16" t="s">
        <v>1022</v>
      </c>
      <c r="D331" s="16" t="s">
        <v>122</v>
      </c>
      <c r="E331" s="15">
        <v>81</v>
      </c>
      <c r="F331" s="15">
        <v>2</v>
      </c>
    </row>
    <row r="332" spans="1:6" x14ac:dyDescent="0.25">
      <c r="A332" s="15" t="str">
        <f t="shared" si="5"/>
        <v>VITOLO_左边锋_81</v>
      </c>
      <c r="B332" s="15" t="s">
        <v>343</v>
      </c>
      <c r="C332" s="16" t="s">
        <v>960</v>
      </c>
      <c r="D332" s="33" t="s">
        <v>1935</v>
      </c>
      <c r="E332" s="15">
        <v>81</v>
      </c>
      <c r="F332" s="15">
        <v>2</v>
      </c>
    </row>
    <row r="333" spans="1:6" x14ac:dyDescent="0.25">
      <c r="A333" s="15" t="str">
        <f t="shared" si="5"/>
        <v>WILLIAMS_右边锋_81</v>
      </c>
      <c r="B333" s="15" t="s">
        <v>2023</v>
      </c>
      <c r="C333" s="16" t="s">
        <v>1053</v>
      </c>
      <c r="D333" s="16" t="s">
        <v>85</v>
      </c>
      <c r="E333" s="15">
        <v>81</v>
      </c>
      <c r="F333" s="15">
        <v>2</v>
      </c>
    </row>
    <row r="334" spans="1:6" x14ac:dyDescent="0.25">
      <c r="A334" s="6" t="str">
        <f t="shared" si="5"/>
        <v>Y. ATAL_右后卫_81</v>
      </c>
      <c r="B334" s="15" t="s">
        <v>1715</v>
      </c>
      <c r="C334" s="7" t="s">
        <v>2149</v>
      </c>
      <c r="D334" s="7" t="s">
        <v>1968</v>
      </c>
      <c r="E334" s="6">
        <v>81</v>
      </c>
      <c r="F334" s="6">
        <v>2</v>
      </c>
    </row>
    <row r="335" spans="1:6" x14ac:dyDescent="0.25">
      <c r="A335" s="15" t="str">
        <f t="shared" si="5"/>
        <v>Y. BELHANDA_前腰_81</v>
      </c>
      <c r="B335" s="15" t="s">
        <v>649</v>
      </c>
      <c r="C335" s="16" t="s">
        <v>1132</v>
      </c>
      <c r="D335" s="16" t="s">
        <v>82</v>
      </c>
      <c r="E335" s="15">
        <v>81</v>
      </c>
      <c r="F335" s="15">
        <v>2</v>
      </c>
    </row>
    <row r="336" spans="1:6" x14ac:dyDescent="0.25">
      <c r="A336" s="15" t="str">
        <f t="shared" si="5"/>
        <v>Y. RAKITSKIY_中后卫_81</v>
      </c>
      <c r="B336" s="15" t="s">
        <v>651</v>
      </c>
      <c r="C336" s="16" t="s">
        <v>1133</v>
      </c>
      <c r="D336" s="16" t="s">
        <v>89</v>
      </c>
      <c r="E336" s="15">
        <v>81</v>
      </c>
      <c r="F336" s="15">
        <v>2</v>
      </c>
    </row>
    <row r="337" spans="1:6" x14ac:dyDescent="0.25">
      <c r="A337" s="15" t="str">
        <f t="shared" si="5"/>
        <v>A. EROKHIN_中前卫_80</v>
      </c>
      <c r="B337" s="15" t="s">
        <v>711</v>
      </c>
      <c r="C337" s="16" t="s">
        <v>1101</v>
      </c>
      <c r="D337" s="16" t="s">
        <v>2049</v>
      </c>
      <c r="E337" s="15">
        <v>80</v>
      </c>
      <c r="F337" s="15">
        <v>2</v>
      </c>
    </row>
    <row r="338" spans="1:6" x14ac:dyDescent="0.25">
      <c r="A338" s="15" t="str">
        <f t="shared" si="5"/>
        <v>A. IWOBI_左前卫_80</v>
      </c>
      <c r="B338" s="15" t="s">
        <v>697</v>
      </c>
      <c r="C338" s="16" t="s">
        <v>1102</v>
      </c>
      <c r="D338" s="16" t="s">
        <v>246</v>
      </c>
      <c r="E338" s="15">
        <v>80</v>
      </c>
      <c r="F338" s="15">
        <v>2</v>
      </c>
    </row>
    <row r="339" spans="1:6" x14ac:dyDescent="0.25">
      <c r="A339" s="15" t="str">
        <f t="shared" si="5"/>
        <v>A. LJAJIĆ_前腰_80</v>
      </c>
      <c r="B339" s="15" t="s">
        <v>648</v>
      </c>
      <c r="C339" s="16" t="s">
        <v>1104</v>
      </c>
      <c r="D339" s="33" t="s">
        <v>1932</v>
      </c>
      <c r="E339" s="15">
        <v>80</v>
      </c>
      <c r="F339" s="15">
        <v>2</v>
      </c>
    </row>
    <row r="340" spans="1:6" x14ac:dyDescent="0.25">
      <c r="A340" s="6" t="str">
        <f t="shared" si="5"/>
        <v>A. SAMARIS_后腰_80</v>
      </c>
      <c r="B340" s="15" t="s">
        <v>766</v>
      </c>
      <c r="C340" s="7" t="s">
        <v>2152</v>
      </c>
      <c r="D340" s="7" t="s">
        <v>1934</v>
      </c>
      <c r="E340" s="6">
        <v>80</v>
      </c>
      <c r="F340" s="6">
        <v>2</v>
      </c>
    </row>
    <row r="341" spans="1:6" x14ac:dyDescent="0.25">
      <c r="A341" s="15" t="str">
        <f t="shared" si="5"/>
        <v>A. YARMOLENKO_右前卫_80</v>
      </c>
      <c r="B341" s="15" t="s">
        <v>524</v>
      </c>
      <c r="C341" s="16" t="s">
        <v>1027</v>
      </c>
      <c r="D341" s="16" t="s">
        <v>202</v>
      </c>
      <c r="E341" s="15">
        <v>80</v>
      </c>
      <c r="F341" s="15">
        <v>2</v>
      </c>
    </row>
    <row r="342" spans="1:6" x14ac:dyDescent="0.25">
      <c r="A342" s="15" t="str">
        <f t="shared" si="5"/>
        <v>ADRIEN SILVA_中前卫_80</v>
      </c>
      <c r="B342" s="15" t="s">
        <v>520</v>
      </c>
      <c r="C342" s="16" t="s">
        <v>1029</v>
      </c>
      <c r="D342" s="16" t="s">
        <v>2049</v>
      </c>
      <c r="E342" s="15">
        <v>80</v>
      </c>
      <c r="F342" s="15">
        <v>2</v>
      </c>
    </row>
    <row r="343" spans="1:6" x14ac:dyDescent="0.25">
      <c r="A343" s="15" t="str">
        <f t="shared" si="5"/>
        <v>ALEX TEIXEIRA_中锋_80</v>
      </c>
      <c r="B343" s="15" t="s">
        <v>539</v>
      </c>
      <c r="C343" s="16" t="s">
        <v>1030</v>
      </c>
      <c r="D343" s="16" t="s">
        <v>70</v>
      </c>
      <c r="E343" s="15">
        <v>80</v>
      </c>
      <c r="F343" s="15">
        <v>2</v>
      </c>
    </row>
    <row r="344" spans="1:6" x14ac:dyDescent="0.25">
      <c r="A344" s="15" t="str">
        <f t="shared" si="5"/>
        <v>ANDRÉ SILVA_中锋_80</v>
      </c>
      <c r="B344" s="15" t="s">
        <v>617</v>
      </c>
      <c r="C344" s="16" t="s">
        <v>1031</v>
      </c>
      <c r="D344" s="16" t="s">
        <v>70</v>
      </c>
      <c r="E344" s="15">
        <v>80</v>
      </c>
      <c r="F344" s="15">
        <v>2</v>
      </c>
    </row>
    <row r="345" spans="1:6" x14ac:dyDescent="0.25">
      <c r="A345" s="15" t="str">
        <f t="shared" si="5"/>
        <v>ASENJO_门将_80</v>
      </c>
      <c r="B345" s="15" t="s">
        <v>2027</v>
      </c>
      <c r="C345" s="16" t="s">
        <v>1020</v>
      </c>
      <c r="D345" s="16" t="s">
        <v>62</v>
      </c>
      <c r="E345" s="15">
        <v>80</v>
      </c>
      <c r="F345" s="15">
        <v>2</v>
      </c>
    </row>
    <row r="346" spans="1:6" x14ac:dyDescent="0.25">
      <c r="A346" s="15" t="str">
        <f t="shared" si="5"/>
        <v>B. TRAORÉ_右边锋_80</v>
      </c>
      <c r="B346" s="15" t="s">
        <v>685</v>
      </c>
      <c r="C346" s="16" t="s">
        <v>1107</v>
      </c>
      <c r="D346" s="16" t="s">
        <v>85</v>
      </c>
      <c r="E346" s="15">
        <v>80</v>
      </c>
      <c r="F346" s="15">
        <v>2</v>
      </c>
    </row>
    <row r="347" spans="1:6" x14ac:dyDescent="0.25">
      <c r="A347" s="15" t="str">
        <f t="shared" si="5"/>
        <v>CARLOS SOLER_右前卫_80</v>
      </c>
      <c r="B347" s="6" t="s">
        <v>706</v>
      </c>
      <c r="C347" s="35" t="s">
        <v>1970</v>
      </c>
      <c r="D347" s="35" t="s">
        <v>1969</v>
      </c>
      <c r="E347" s="6">
        <v>80</v>
      </c>
      <c r="F347" s="15">
        <v>2</v>
      </c>
    </row>
    <row r="348" spans="1:6" x14ac:dyDescent="0.25">
      <c r="A348" s="15" t="str">
        <f t="shared" si="5"/>
        <v>D. ORIGI_中锋_80</v>
      </c>
      <c r="B348" s="15" t="s">
        <v>2007</v>
      </c>
      <c r="C348" s="7" t="s">
        <v>2180</v>
      </c>
      <c r="D348" s="7" t="s">
        <v>1933</v>
      </c>
      <c r="E348" s="6">
        <v>80</v>
      </c>
      <c r="F348" s="6">
        <v>2</v>
      </c>
    </row>
    <row r="349" spans="1:6" x14ac:dyDescent="0.25">
      <c r="A349" s="15" t="str">
        <f t="shared" si="5"/>
        <v>D. VIDA_中后卫_80</v>
      </c>
      <c r="B349" s="15" t="s">
        <v>550</v>
      </c>
      <c r="C349" s="16" t="s">
        <v>1036</v>
      </c>
      <c r="D349" s="16" t="s">
        <v>89</v>
      </c>
      <c r="E349" s="15">
        <v>80</v>
      </c>
      <c r="F349" s="15">
        <v>2</v>
      </c>
    </row>
    <row r="350" spans="1:6" x14ac:dyDescent="0.25">
      <c r="A350" s="15" t="str">
        <f t="shared" si="5"/>
        <v>DANILO_右后卫_80</v>
      </c>
      <c r="B350" s="15" t="s">
        <v>661</v>
      </c>
      <c r="C350" s="16" t="s">
        <v>1110</v>
      </c>
      <c r="D350" s="16" t="s">
        <v>191</v>
      </c>
      <c r="E350" s="15">
        <v>80</v>
      </c>
      <c r="F350" s="15">
        <v>2</v>
      </c>
    </row>
    <row r="351" spans="1:6" x14ac:dyDescent="0.25">
      <c r="A351" s="15" t="str">
        <f t="shared" si="5"/>
        <v>E. BAILLY_中后卫_80</v>
      </c>
      <c r="B351" s="15" t="s">
        <v>361</v>
      </c>
      <c r="C351" s="16" t="s">
        <v>932</v>
      </c>
      <c r="D351" s="16" t="s">
        <v>89</v>
      </c>
      <c r="E351" s="15">
        <v>80</v>
      </c>
      <c r="F351" s="15">
        <v>2</v>
      </c>
    </row>
    <row r="352" spans="1:6" x14ac:dyDescent="0.25">
      <c r="A352" s="15" t="str">
        <f t="shared" si="5"/>
        <v>E. LAMELA_右边锋_80</v>
      </c>
      <c r="B352" s="15" t="s">
        <v>536</v>
      </c>
      <c r="C352" s="16" t="s">
        <v>1040</v>
      </c>
      <c r="D352" s="33" t="s">
        <v>1931</v>
      </c>
      <c r="E352" s="15">
        <v>80</v>
      </c>
      <c r="F352" s="15">
        <v>2</v>
      </c>
    </row>
    <row r="353" spans="1:6" x14ac:dyDescent="0.25">
      <c r="A353" s="15" t="str">
        <f t="shared" si="5"/>
        <v>E. SALVIO_右边锋_80</v>
      </c>
      <c r="B353" s="15" t="s">
        <v>541</v>
      </c>
      <c r="C353" s="16" t="s">
        <v>1041</v>
      </c>
      <c r="D353" s="16" t="s">
        <v>85</v>
      </c>
      <c r="E353" s="15">
        <v>80</v>
      </c>
      <c r="F353" s="15">
        <v>2</v>
      </c>
    </row>
    <row r="354" spans="1:6" x14ac:dyDescent="0.25">
      <c r="A354" s="15" t="str">
        <f t="shared" si="5"/>
        <v>ESCUDERO_左后卫_80</v>
      </c>
      <c r="B354" s="15" t="s">
        <v>2028</v>
      </c>
      <c r="C354" s="16" t="s">
        <v>1127</v>
      </c>
      <c r="D354" s="16" t="s">
        <v>103</v>
      </c>
      <c r="E354" s="15">
        <v>80</v>
      </c>
      <c r="F354" s="15">
        <v>2</v>
      </c>
    </row>
    <row r="355" spans="1:6" x14ac:dyDescent="0.25">
      <c r="A355" s="6" t="str">
        <f t="shared" si="5"/>
        <v>F. SMOLOV_中锋_80</v>
      </c>
      <c r="B355" s="6" t="s">
        <v>575</v>
      </c>
      <c r="C355" s="7" t="s">
        <v>2039</v>
      </c>
      <c r="D355" s="7" t="s">
        <v>1933</v>
      </c>
      <c r="E355" s="6">
        <v>80</v>
      </c>
      <c r="F355" s="6">
        <v>2</v>
      </c>
    </row>
    <row r="356" spans="1:6" x14ac:dyDescent="0.25">
      <c r="A356" s="15" t="str">
        <f t="shared" si="5"/>
        <v>FÀBREGAS_中前卫_80</v>
      </c>
      <c r="B356" s="15" t="s">
        <v>193</v>
      </c>
      <c r="C356" s="16" t="s">
        <v>858</v>
      </c>
      <c r="D356" s="16" t="s">
        <v>2049</v>
      </c>
      <c r="E356" s="15">
        <v>80</v>
      </c>
      <c r="F356" s="15">
        <v>2</v>
      </c>
    </row>
    <row r="357" spans="1:6" x14ac:dyDescent="0.25">
      <c r="A357" s="15" t="str">
        <f t="shared" si="5"/>
        <v>FERNANDO_后腰_80</v>
      </c>
      <c r="B357" s="15" t="s">
        <v>551</v>
      </c>
      <c r="C357" s="16" t="s">
        <v>1045</v>
      </c>
      <c r="D357" s="16" t="s">
        <v>122</v>
      </c>
      <c r="E357" s="15">
        <v>80</v>
      </c>
      <c r="F357" s="15">
        <v>2</v>
      </c>
    </row>
    <row r="358" spans="1:6" x14ac:dyDescent="0.25">
      <c r="A358" s="15" t="str">
        <f t="shared" si="5"/>
        <v>G. MEDEL_后腰_80</v>
      </c>
      <c r="B358" s="6" t="s">
        <v>402</v>
      </c>
      <c r="C358" s="7" t="s">
        <v>2045</v>
      </c>
      <c r="D358" s="7" t="s">
        <v>1934</v>
      </c>
      <c r="E358" s="6">
        <v>80</v>
      </c>
      <c r="F358" s="6">
        <v>2</v>
      </c>
    </row>
    <row r="359" spans="1:6" x14ac:dyDescent="0.25">
      <c r="A359" s="15" t="str">
        <f t="shared" si="5"/>
        <v>G. RAMÍREZ_前腰_80</v>
      </c>
      <c r="B359" s="15" t="s">
        <v>660</v>
      </c>
      <c r="C359" s="16" t="s">
        <v>1111</v>
      </c>
      <c r="D359" s="16" t="s">
        <v>82</v>
      </c>
      <c r="E359" s="15">
        <v>80</v>
      </c>
      <c r="F359" s="15">
        <v>2</v>
      </c>
    </row>
    <row r="360" spans="1:6" x14ac:dyDescent="0.25">
      <c r="A360" s="15" t="str">
        <f t="shared" si="5"/>
        <v>GABRIEL_中后卫_80</v>
      </c>
      <c r="B360" s="15" t="s">
        <v>674</v>
      </c>
      <c r="C360" s="16" t="s">
        <v>1112</v>
      </c>
      <c r="D360" s="16" t="s">
        <v>89</v>
      </c>
      <c r="E360" s="15">
        <v>80</v>
      </c>
      <c r="F360" s="15">
        <v>2</v>
      </c>
    </row>
    <row r="361" spans="1:6" x14ac:dyDescent="0.25">
      <c r="A361" s="15" t="str">
        <f t="shared" si="5"/>
        <v>HUGO MALLO_右后卫_80</v>
      </c>
      <c r="B361" s="15" t="s">
        <v>669</v>
      </c>
      <c r="C361" s="16" t="s">
        <v>1114</v>
      </c>
      <c r="D361" s="16" t="s">
        <v>191</v>
      </c>
      <c r="E361" s="15">
        <v>80</v>
      </c>
      <c r="F361" s="15">
        <v>2</v>
      </c>
    </row>
    <row r="362" spans="1:6" x14ac:dyDescent="0.25">
      <c r="A362" s="15" t="str">
        <f t="shared" si="5"/>
        <v>I. DIOP_中后卫_80</v>
      </c>
      <c r="B362" s="15" t="s">
        <v>619</v>
      </c>
      <c r="C362" s="16" t="s">
        <v>1051</v>
      </c>
      <c r="D362" s="16" t="s">
        <v>89</v>
      </c>
      <c r="E362" s="15">
        <v>80</v>
      </c>
      <c r="F362" s="15">
        <v>2</v>
      </c>
    </row>
    <row r="363" spans="1:6" x14ac:dyDescent="0.25">
      <c r="A363" s="15" t="str">
        <f t="shared" si="5"/>
        <v>IAGO FALQUÉ_右边锋_80</v>
      </c>
      <c r="B363" s="15" t="s">
        <v>595</v>
      </c>
      <c r="C363" s="16" t="s">
        <v>1052</v>
      </c>
      <c r="D363" s="16" t="s">
        <v>85</v>
      </c>
      <c r="E363" s="15">
        <v>80</v>
      </c>
      <c r="F363" s="15">
        <v>2</v>
      </c>
    </row>
    <row r="364" spans="1:6" x14ac:dyDescent="0.25">
      <c r="A364" s="15" t="str">
        <f t="shared" si="5"/>
        <v>IBORRA_中前卫_80</v>
      </c>
      <c r="B364" s="15" t="s">
        <v>2029</v>
      </c>
      <c r="C364" s="16" t="s">
        <v>1130</v>
      </c>
      <c r="D364" s="33" t="s">
        <v>2049</v>
      </c>
      <c r="E364" s="15">
        <v>80</v>
      </c>
      <c r="F364" s="15">
        <v>2</v>
      </c>
    </row>
    <row r="365" spans="1:6" x14ac:dyDescent="0.25">
      <c r="A365" s="15" t="str">
        <f t="shared" si="5"/>
        <v>ÍÑIGO MARTÍNEZ_中后卫_80</v>
      </c>
      <c r="B365" s="15" t="s">
        <v>558</v>
      </c>
      <c r="C365" s="16" t="s">
        <v>1054</v>
      </c>
      <c r="D365" s="16" t="s">
        <v>89</v>
      </c>
      <c r="E365" s="15">
        <v>80</v>
      </c>
      <c r="F365" s="15">
        <v>2</v>
      </c>
    </row>
    <row r="366" spans="1:6" x14ac:dyDescent="0.25">
      <c r="A366" s="15" t="str">
        <f t="shared" si="5"/>
        <v>J. HENDRIX_后腰_80</v>
      </c>
      <c r="B366" s="15" t="s">
        <v>684</v>
      </c>
      <c r="C366" s="16" t="s">
        <v>1115</v>
      </c>
      <c r="D366" s="16" t="s">
        <v>122</v>
      </c>
      <c r="E366" s="15">
        <v>80</v>
      </c>
      <c r="F366" s="15">
        <v>2</v>
      </c>
    </row>
    <row r="367" spans="1:6" x14ac:dyDescent="0.25">
      <c r="A367" s="15" t="str">
        <f t="shared" si="5"/>
        <v>J. PASTORE_前腰_80</v>
      </c>
      <c r="B367" s="15" t="s">
        <v>318</v>
      </c>
      <c r="C367" s="16" t="s">
        <v>944</v>
      </c>
      <c r="D367" s="16" t="s">
        <v>82</v>
      </c>
      <c r="E367" s="15">
        <v>80</v>
      </c>
      <c r="F367" s="15">
        <v>2</v>
      </c>
    </row>
    <row r="368" spans="1:6" x14ac:dyDescent="0.25">
      <c r="A368" s="15" t="str">
        <f t="shared" si="5"/>
        <v>J. SERI_中前卫_80</v>
      </c>
      <c r="B368" s="15" t="s">
        <v>460</v>
      </c>
      <c r="C368" s="16" t="s">
        <v>991</v>
      </c>
      <c r="D368" s="16" t="s">
        <v>2049</v>
      </c>
      <c r="E368" s="15">
        <v>80</v>
      </c>
      <c r="F368" s="15">
        <v>2</v>
      </c>
    </row>
    <row r="369" spans="1:6" x14ac:dyDescent="0.25">
      <c r="A369" s="15" t="str">
        <f t="shared" si="5"/>
        <v>JEMERSON_中后卫_80</v>
      </c>
      <c r="B369" s="15" t="s">
        <v>572</v>
      </c>
      <c r="C369" s="16" t="s">
        <v>1057</v>
      </c>
      <c r="D369" s="16" t="s">
        <v>89</v>
      </c>
      <c r="E369" s="15">
        <v>80</v>
      </c>
      <c r="F369" s="15">
        <v>2</v>
      </c>
    </row>
    <row r="370" spans="1:6" x14ac:dyDescent="0.25">
      <c r="A370" s="15" t="str">
        <f t="shared" si="5"/>
        <v>K. GAMEIRO_中锋_80</v>
      </c>
      <c r="B370" s="15" t="s">
        <v>631</v>
      </c>
      <c r="C370" s="16" t="s">
        <v>1116</v>
      </c>
      <c r="D370" s="16" t="s">
        <v>70</v>
      </c>
      <c r="E370" s="15">
        <v>80</v>
      </c>
      <c r="F370" s="15">
        <v>2</v>
      </c>
    </row>
    <row r="371" spans="1:6" x14ac:dyDescent="0.25">
      <c r="A371" s="15" t="str">
        <f t="shared" si="5"/>
        <v>K. GLIK_中后卫_80</v>
      </c>
      <c r="B371" s="15" t="s">
        <v>410</v>
      </c>
      <c r="C371" s="16" t="s">
        <v>995</v>
      </c>
      <c r="D371" s="16" t="s">
        <v>89</v>
      </c>
      <c r="E371" s="15">
        <v>80</v>
      </c>
      <c r="F371" s="15">
        <v>2</v>
      </c>
    </row>
    <row r="372" spans="1:6" x14ac:dyDescent="0.25">
      <c r="A372" s="15" t="str">
        <f t="shared" si="5"/>
        <v>L. DUBOIS_右后卫_80</v>
      </c>
      <c r="B372" s="15" t="s">
        <v>605</v>
      </c>
      <c r="C372" s="16" t="s">
        <v>1062</v>
      </c>
      <c r="D372" s="16" t="s">
        <v>191</v>
      </c>
      <c r="E372" s="15">
        <v>80</v>
      </c>
      <c r="F372" s="15">
        <v>2</v>
      </c>
    </row>
    <row r="373" spans="1:6" x14ac:dyDescent="0.25">
      <c r="A373" s="15" t="str">
        <f t="shared" si="5"/>
        <v>L. MILIVOJEVIĆ_后腰_80</v>
      </c>
      <c r="B373" s="15" t="s">
        <v>583</v>
      </c>
      <c r="C373" s="16" t="s">
        <v>1064</v>
      </c>
      <c r="D373" s="16" t="s">
        <v>122</v>
      </c>
      <c r="E373" s="15">
        <v>80</v>
      </c>
      <c r="F373" s="15">
        <v>2</v>
      </c>
    </row>
    <row r="374" spans="1:6" x14ac:dyDescent="0.25">
      <c r="A374" s="15" t="str">
        <f t="shared" si="5"/>
        <v>LJ. FEJSA_后腰_80</v>
      </c>
      <c r="B374" s="15" t="s">
        <v>1937</v>
      </c>
      <c r="C374" s="16" t="s">
        <v>1063</v>
      </c>
      <c r="D374" s="16" t="s">
        <v>122</v>
      </c>
      <c r="E374" s="15">
        <v>80</v>
      </c>
      <c r="F374" s="15">
        <v>2</v>
      </c>
    </row>
    <row r="375" spans="1:6" x14ac:dyDescent="0.25">
      <c r="A375" s="15" t="str">
        <f t="shared" si="5"/>
        <v>M. GRADEL_左边锋_80</v>
      </c>
      <c r="B375" s="15" t="s">
        <v>436</v>
      </c>
      <c r="C375" s="16" t="s">
        <v>1002</v>
      </c>
      <c r="D375" s="16" t="s">
        <v>43</v>
      </c>
      <c r="E375" s="15">
        <v>80</v>
      </c>
      <c r="F375" s="15">
        <v>2</v>
      </c>
    </row>
    <row r="376" spans="1:6" x14ac:dyDescent="0.25">
      <c r="A376" s="15" t="str">
        <f t="shared" si="5"/>
        <v>M. LANZINI_前腰_80</v>
      </c>
      <c r="B376" s="15" t="s">
        <v>545</v>
      </c>
      <c r="C376" s="16" t="s">
        <v>1071</v>
      </c>
      <c r="D376" s="16" t="s">
        <v>82</v>
      </c>
      <c r="E376" s="15">
        <v>80</v>
      </c>
      <c r="F376" s="15">
        <v>2</v>
      </c>
    </row>
    <row r="377" spans="1:6" x14ac:dyDescent="0.25">
      <c r="A377" s="15" t="str">
        <f t="shared" si="5"/>
        <v>M. MAREGA_影锋_80</v>
      </c>
      <c r="B377" s="15" t="s">
        <v>480</v>
      </c>
      <c r="C377" s="16" t="s">
        <v>1004</v>
      </c>
      <c r="D377" s="16" t="s">
        <v>49</v>
      </c>
      <c r="E377" s="15">
        <v>80</v>
      </c>
      <c r="F377" s="15">
        <v>2</v>
      </c>
    </row>
    <row r="378" spans="1:6" x14ac:dyDescent="0.25">
      <c r="A378" s="15" t="str">
        <f t="shared" si="5"/>
        <v>M. MUSACCHIO_中后卫_80</v>
      </c>
      <c r="B378" s="15" t="s">
        <v>641</v>
      </c>
      <c r="C378" s="16" t="s">
        <v>1120</v>
      </c>
      <c r="D378" s="16" t="s">
        <v>89</v>
      </c>
      <c r="E378" s="15">
        <v>80</v>
      </c>
      <c r="F378" s="15">
        <v>2</v>
      </c>
    </row>
    <row r="379" spans="1:6" x14ac:dyDescent="0.25">
      <c r="A379" s="15" t="str">
        <f t="shared" si="5"/>
        <v>M. VECINO_中前卫_80</v>
      </c>
      <c r="B379" s="15" t="s">
        <v>560</v>
      </c>
      <c r="C379" s="16" t="s">
        <v>1073</v>
      </c>
      <c r="D379" s="16" t="s">
        <v>2049</v>
      </c>
      <c r="E379" s="15">
        <v>80</v>
      </c>
      <c r="F379" s="15">
        <v>2</v>
      </c>
    </row>
    <row r="380" spans="1:6" x14ac:dyDescent="0.25">
      <c r="A380" s="15" t="str">
        <f t="shared" si="5"/>
        <v>MARCELO_中后卫_80</v>
      </c>
      <c r="B380" s="15" t="s">
        <v>102</v>
      </c>
      <c r="C380" s="16" t="s">
        <v>806</v>
      </c>
      <c r="D380" s="16" t="s">
        <v>89</v>
      </c>
      <c r="E380" s="15">
        <v>80</v>
      </c>
      <c r="F380" s="15">
        <v>2</v>
      </c>
    </row>
    <row r="381" spans="1:6" x14ac:dyDescent="0.25">
      <c r="A381" s="15" t="str">
        <f t="shared" si="5"/>
        <v>MARIO GASPAR_右后卫_80</v>
      </c>
      <c r="B381" s="15" t="s">
        <v>657</v>
      </c>
      <c r="C381" s="16" t="s">
        <v>1122</v>
      </c>
      <c r="D381" s="16" t="s">
        <v>191</v>
      </c>
      <c r="E381" s="15">
        <v>80</v>
      </c>
      <c r="F381" s="15">
        <v>2</v>
      </c>
    </row>
    <row r="382" spans="1:6" x14ac:dyDescent="0.25">
      <c r="A382" s="15" t="str">
        <f t="shared" si="5"/>
        <v>N. NÁNDEZ_中前卫_80</v>
      </c>
      <c r="B382" s="6" t="s">
        <v>731</v>
      </c>
      <c r="C382" s="7" t="s">
        <v>2166</v>
      </c>
      <c r="D382" s="7" t="s">
        <v>2050</v>
      </c>
      <c r="E382" s="6">
        <v>80</v>
      </c>
      <c r="F382" s="6">
        <v>2</v>
      </c>
    </row>
    <row r="383" spans="1:6" x14ac:dyDescent="0.25">
      <c r="A383" s="15" t="str">
        <f t="shared" si="5"/>
        <v>NAVAS_右前卫_80</v>
      </c>
      <c r="B383" s="15" t="s">
        <v>2026</v>
      </c>
      <c r="C383" s="16" t="s">
        <v>1058</v>
      </c>
      <c r="D383" s="16" t="s">
        <v>202</v>
      </c>
      <c r="E383" s="15">
        <v>80</v>
      </c>
      <c r="F383" s="15">
        <v>2</v>
      </c>
    </row>
    <row r="384" spans="1:6" x14ac:dyDescent="0.25">
      <c r="A384" s="6" t="str">
        <f t="shared" si="5"/>
        <v>NIKOLA MAKSIMOVIĆ_中后卫_80</v>
      </c>
      <c r="B384" s="15" t="s">
        <v>2163</v>
      </c>
      <c r="C384" s="7" t="s">
        <v>2151</v>
      </c>
      <c r="D384" s="7" t="s">
        <v>2041</v>
      </c>
      <c r="E384" s="6">
        <v>80</v>
      </c>
      <c r="F384" s="6">
        <v>2</v>
      </c>
    </row>
    <row r="385" spans="1:6" x14ac:dyDescent="0.25">
      <c r="A385" s="6" t="str">
        <f t="shared" si="5"/>
        <v>PEDRO GEROMEL_中后卫_80</v>
      </c>
      <c r="B385" s="6" t="s">
        <v>449</v>
      </c>
      <c r="C385" s="7" t="s">
        <v>2040</v>
      </c>
      <c r="D385" s="7" t="s">
        <v>2041</v>
      </c>
      <c r="E385" s="6">
        <v>80</v>
      </c>
      <c r="F385" s="6">
        <v>2</v>
      </c>
    </row>
    <row r="386" spans="1:6" x14ac:dyDescent="0.25">
      <c r="A386" s="15" t="str">
        <f t="shared" ref="A386:A397" si="6">B386&amp;"_"&amp;D386&amp;"_"&amp;E386</f>
        <v>R. BARKLEY_前腰_80</v>
      </c>
      <c r="B386" s="15" t="s">
        <v>552</v>
      </c>
      <c r="C386" s="16" t="s">
        <v>1081</v>
      </c>
      <c r="D386" s="16" t="s">
        <v>82</v>
      </c>
      <c r="E386" s="15">
        <v>80</v>
      </c>
      <c r="F386" s="15">
        <v>2</v>
      </c>
    </row>
    <row r="387" spans="1:6" x14ac:dyDescent="0.25">
      <c r="A387" s="15" t="str">
        <f t="shared" si="6"/>
        <v>R. VORMER_中前卫_80</v>
      </c>
      <c r="B387" s="15" t="s">
        <v>514</v>
      </c>
      <c r="C387" s="16" t="s">
        <v>1083</v>
      </c>
      <c r="D387" s="16" t="s">
        <v>2049</v>
      </c>
      <c r="E387" s="15">
        <v>80</v>
      </c>
      <c r="F387" s="15">
        <v>2</v>
      </c>
    </row>
    <row r="388" spans="1:6" x14ac:dyDescent="0.25">
      <c r="A388" s="15" t="str">
        <f t="shared" si="6"/>
        <v>RENATO AUGUSTO_中前卫_80</v>
      </c>
      <c r="B388" s="15" t="s">
        <v>528</v>
      </c>
      <c r="C388" s="16" t="s">
        <v>1085</v>
      </c>
      <c r="D388" s="16" t="s">
        <v>2049</v>
      </c>
      <c r="E388" s="15">
        <v>80</v>
      </c>
      <c r="F388" s="15">
        <v>2</v>
      </c>
    </row>
    <row r="389" spans="1:6" x14ac:dyDescent="0.25">
      <c r="A389" s="15" t="str">
        <f t="shared" si="6"/>
        <v>S. COATES_中后卫_80</v>
      </c>
      <c r="B389" s="15" t="s">
        <v>652</v>
      </c>
      <c r="C389" s="16" t="s">
        <v>1125</v>
      </c>
      <c r="D389" s="16" t="s">
        <v>89</v>
      </c>
      <c r="E389" s="15">
        <v>80</v>
      </c>
      <c r="F389" s="15">
        <v>2</v>
      </c>
    </row>
    <row r="390" spans="1:6" x14ac:dyDescent="0.25">
      <c r="A390" s="6" t="str">
        <f t="shared" si="6"/>
        <v>S. NAKAJIMA_左边锋_80</v>
      </c>
      <c r="B390" s="15" t="s">
        <v>1728</v>
      </c>
      <c r="C390" s="7" t="s">
        <v>2153</v>
      </c>
      <c r="D390" s="7" t="s">
        <v>1935</v>
      </c>
      <c r="E390" s="6">
        <v>80</v>
      </c>
      <c r="F390" s="6">
        <v>2</v>
      </c>
    </row>
    <row r="391" spans="1:6" x14ac:dyDescent="0.25">
      <c r="A391" s="15" t="str">
        <f t="shared" si="6"/>
        <v>S. NZONZI_后腰_80</v>
      </c>
      <c r="B391" s="15" t="s">
        <v>319</v>
      </c>
      <c r="C391" s="16" t="s">
        <v>957</v>
      </c>
      <c r="D391" s="16" t="s">
        <v>122</v>
      </c>
      <c r="E391" s="15">
        <v>80</v>
      </c>
      <c r="F391" s="15">
        <v>2</v>
      </c>
    </row>
    <row r="392" spans="1:6" x14ac:dyDescent="0.25">
      <c r="A392" s="15" t="str">
        <f t="shared" si="6"/>
        <v>T. STEPANENKO_后腰_80</v>
      </c>
      <c r="B392" s="15" t="s">
        <v>544</v>
      </c>
      <c r="C392" s="16" t="s">
        <v>1095</v>
      </c>
      <c r="D392" s="16" t="s">
        <v>122</v>
      </c>
      <c r="E392" s="15">
        <v>80</v>
      </c>
      <c r="F392" s="15">
        <v>2</v>
      </c>
    </row>
    <row r="393" spans="1:6" x14ac:dyDescent="0.25">
      <c r="A393" s="15" t="str">
        <f t="shared" si="6"/>
        <v>V. ABOUBAKAR_中锋_80</v>
      </c>
      <c r="B393" s="15" t="s">
        <v>655</v>
      </c>
      <c r="C393" s="16" t="s">
        <v>1128</v>
      </c>
      <c r="D393" s="16" t="s">
        <v>70</v>
      </c>
      <c r="E393" s="15">
        <v>80</v>
      </c>
      <c r="F393" s="15">
        <v>2</v>
      </c>
    </row>
    <row r="394" spans="1:6" x14ac:dyDescent="0.25">
      <c r="A394" s="15" t="str">
        <f t="shared" si="6"/>
        <v>V. CLAESSON_左前卫_80</v>
      </c>
      <c r="B394" s="15" t="s">
        <v>710</v>
      </c>
      <c r="C394" s="16" t="s">
        <v>1129</v>
      </c>
      <c r="D394" s="16" t="s">
        <v>246</v>
      </c>
      <c r="E394" s="15">
        <v>80</v>
      </c>
      <c r="F394" s="15">
        <v>2</v>
      </c>
    </row>
    <row r="395" spans="1:6" x14ac:dyDescent="0.25">
      <c r="A395" s="15" t="str">
        <f t="shared" si="6"/>
        <v>Y. GAZINSKIY_中前卫_80</v>
      </c>
      <c r="B395" s="15" t="s">
        <v>592</v>
      </c>
      <c r="C395" s="16" t="s">
        <v>1097</v>
      </c>
      <c r="D395" s="16" t="s">
        <v>2049</v>
      </c>
      <c r="E395" s="15">
        <v>80</v>
      </c>
      <c r="F395" s="15">
        <v>2</v>
      </c>
    </row>
    <row r="396" spans="1:6" x14ac:dyDescent="0.25">
      <c r="A396" s="15" t="str">
        <f t="shared" si="6"/>
        <v>Y. MINA_中后卫_80</v>
      </c>
      <c r="B396" s="15" t="s">
        <v>590</v>
      </c>
      <c r="C396" s="16" t="s">
        <v>1098</v>
      </c>
      <c r="D396" s="16" t="s">
        <v>89</v>
      </c>
      <c r="E396" s="15">
        <v>80</v>
      </c>
      <c r="F396" s="15">
        <v>2</v>
      </c>
    </row>
    <row r="397" spans="1:6" x14ac:dyDescent="0.25">
      <c r="A397" s="15" t="str">
        <f t="shared" si="6"/>
        <v>YURI_左后卫_80</v>
      </c>
      <c r="B397" s="15" t="s">
        <v>688</v>
      </c>
      <c r="C397" s="16" t="s">
        <v>1134</v>
      </c>
      <c r="D397" s="16" t="s">
        <v>103</v>
      </c>
      <c r="E397" s="15">
        <v>80</v>
      </c>
      <c r="F397" s="15">
        <v>2</v>
      </c>
    </row>
  </sheetData>
  <autoFilter ref="A1:F384" xr:uid="{DF7E2E7A-924F-4151-A753-9A1B9C50EB3A}">
    <sortState ref="A2:F397">
      <sortCondition descending="1" ref="E1:E384"/>
    </sortState>
  </autoFilter>
  <sortState ref="A2:F272">
    <sortCondition descending="1" ref="E242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1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24.33203125" bestFit="1" customWidth="1"/>
    <col min="2" max="2" width="11.109375" customWidth="1"/>
    <col min="3" max="5" width="5.5546875" customWidth="1"/>
    <col min="6" max="7" width="7.5546875" customWidth="1"/>
    <col min="8" max="8" width="5.5546875" customWidth="1"/>
    <col min="9" max="9" width="7.5546875" bestFit="1" customWidth="1"/>
    <col min="10" max="11" width="7.5546875" customWidth="1"/>
    <col min="12" max="14" width="7.5546875" bestFit="1" customWidth="1"/>
    <col min="15" max="16" width="5.5546875" bestFit="1" customWidth="1"/>
  </cols>
  <sheetData>
    <row r="1" spans="1:15" x14ac:dyDescent="0.25">
      <c r="A1" s="25" t="s">
        <v>11</v>
      </c>
      <c r="B1" s="3" t="s">
        <v>2165</v>
      </c>
    </row>
    <row r="2" spans="1:15" x14ac:dyDescent="0.25">
      <c r="A2" s="25" t="s">
        <v>3</v>
      </c>
      <c r="B2" s="3" t="s">
        <v>1135</v>
      </c>
    </row>
    <row r="4" spans="1:15" x14ac:dyDescent="0.25">
      <c r="A4" s="25" t="s">
        <v>1136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25">
      <c r="A5" s="3"/>
      <c r="B5" s="3" t="s">
        <v>122</v>
      </c>
      <c r="C5" s="3" t="s">
        <v>62</v>
      </c>
      <c r="D5" s="3" t="s">
        <v>82</v>
      </c>
      <c r="E5" s="3" t="s">
        <v>49</v>
      </c>
      <c r="F5" s="3" t="s">
        <v>85</v>
      </c>
      <c r="G5" s="3" t="s">
        <v>191</v>
      </c>
      <c r="H5" s="3" t="s">
        <v>70</v>
      </c>
      <c r="I5" s="3" t="s">
        <v>89</v>
      </c>
      <c r="J5" s="3" t="s">
        <v>43</v>
      </c>
      <c r="K5" s="3" t="s">
        <v>103</v>
      </c>
      <c r="L5" s="3" t="s">
        <v>246</v>
      </c>
      <c r="M5" s="3" t="s">
        <v>202</v>
      </c>
      <c r="N5" s="3" t="s">
        <v>2049</v>
      </c>
      <c r="O5" s="3" t="s">
        <v>1137</v>
      </c>
    </row>
    <row r="6" spans="1:15" x14ac:dyDescent="0.25">
      <c r="A6" s="3" t="s">
        <v>365</v>
      </c>
      <c r="B6" s="13">
        <v>1</v>
      </c>
      <c r="C6" s="13">
        <v>1</v>
      </c>
      <c r="D6" s="13">
        <v>1</v>
      </c>
      <c r="E6" s="13"/>
      <c r="F6" s="13">
        <v>1</v>
      </c>
      <c r="G6" s="13"/>
      <c r="H6" s="13">
        <v>1</v>
      </c>
      <c r="I6" s="13">
        <v>1</v>
      </c>
      <c r="J6" s="13"/>
      <c r="K6" s="13"/>
      <c r="L6" s="13"/>
      <c r="M6" s="13"/>
      <c r="N6" s="13"/>
      <c r="O6" s="13">
        <v>6</v>
      </c>
    </row>
    <row r="7" spans="1:15" x14ac:dyDescent="0.25">
      <c r="A7" s="14" t="s">
        <v>580</v>
      </c>
      <c r="B7" s="13"/>
      <c r="C7" s="13"/>
      <c r="D7" s="13"/>
      <c r="E7" s="13"/>
      <c r="F7" s="13"/>
      <c r="G7" s="13"/>
      <c r="H7" s="13">
        <v>1</v>
      </c>
      <c r="I7" s="13">
        <v>1</v>
      </c>
      <c r="J7" s="13"/>
      <c r="K7" s="13"/>
      <c r="L7" s="13"/>
      <c r="M7" s="13"/>
      <c r="N7" s="13"/>
      <c r="O7" s="13">
        <v>2</v>
      </c>
    </row>
    <row r="8" spans="1:15" x14ac:dyDescent="0.25">
      <c r="A8" s="14" t="s">
        <v>364</v>
      </c>
      <c r="B8" s="13">
        <v>1</v>
      </c>
      <c r="C8" s="13"/>
      <c r="D8" s="13"/>
      <c r="E8" s="13"/>
      <c r="F8" s="13">
        <v>1</v>
      </c>
      <c r="G8" s="13"/>
      <c r="H8" s="13"/>
      <c r="I8" s="13"/>
      <c r="J8" s="13"/>
      <c r="K8" s="13"/>
      <c r="L8" s="13"/>
      <c r="M8" s="13"/>
      <c r="N8" s="13"/>
      <c r="O8" s="13">
        <v>2</v>
      </c>
    </row>
    <row r="9" spans="1:15" x14ac:dyDescent="0.25">
      <c r="A9" s="14" t="s">
        <v>442</v>
      </c>
      <c r="B9" s="13"/>
      <c r="C9" s="13">
        <v>1</v>
      </c>
      <c r="D9" s="13">
        <v>1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>
        <v>2</v>
      </c>
    </row>
    <row r="10" spans="1:15" x14ac:dyDescent="0.25">
      <c r="A10" s="3" t="s">
        <v>427</v>
      </c>
      <c r="B10" s="13"/>
      <c r="C10" s="13"/>
      <c r="D10" s="13"/>
      <c r="E10" s="13"/>
      <c r="F10" s="13"/>
      <c r="G10" s="13"/>
      <c r="H10" s="13"/>
      <c r="I10" s="13">
        <v>2</v>
      </c>
      <c r="J10" s="13"/>
      <c r="K10" s="13">
        <v>1</v>
      </c>
      <c r="L10" s="13"/>
      <c r="M10" s="13">
        <v>2</v>
      </c>
      <c r="N10" s="13"/>
      <c r="O10" s="13">
        <v>5</v>
      </c>
    </row>
    <row r="11" spans="1:15" x14ac:dyDescent="0.25">
      <c r="A11" s="14" t="s">
        <v>445</v>
      </c>
      <c r="B11" s="13"/>
      <c r="C11" s="13"/>
      <c r="D11" s="13"/>
      <c r="E11" s="13"/>
      <c r="F11" s="13"/>
      <c r="G11" s="13"/>
      <c r="H11" s="13"/>
      <c r="I11" s="13"/>
      <c r="J11" s="13"/>
      <c r="K11" s="13">
        <v>1</v>
      </c>
      <c r="L11" s="13"/>
      <c r="M11" s="13">
        <v>1</v>
      </c>
      <c r="N11" s="13"/>
      <c r="O11" s="13">
        <v>2</v>
      </c>
    </row>
    <row r="12" spans="1:15" x14ac:dyDescent="0.25">
      <c r="A12" s="14" t="s">
        <v>497</v>
      </c>
      <c r="B12" s="13"/>
      <c r="C12" s="13"/>
      <c r="D12" s="13"/>
      <c r="E12" s="13"/>
      <c r="F12" s="13"/>
      <c r="G12" s="13"/>
      <c r="H12" s="13"/>
      <c r="I12" s="13">
        <v>1</v>
      </c>
      <c r="J12" s="13"/>
      <c r="K12" s="13"/>
      <c r="L12" s="13"/>
      <c r="M12" s="13"/>
      <c r="N12" s="13"/>
      <c r="O12" s="13">
        <v>1</v>
      </c>
    </row>
    <row r="13" spans="1:15" x14ac:dyDescent="0.25">
      <c r="A13" s="14" t="s">
        <v>426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>
        <v>1</v>
      </c>
      <c r="N13" s="13"/>
      <c r="O13" s="13">
        <v>1</v>
      </c>
    </row>
    <row r="14" spans="1:15" x14ac:dyDescent="0.25">
      <c r="A14" s="14" t="s">
        <v>1913</v>
      </c>
      <c r="B14" s="13"/>
      <c r="C14" s="13"/>
      <c r="D14" s="13"/>
      <c r="E14" s="13"/>
      <c r="F14" s="13"/>
      <c r="G14" s="13"/>
      <c r="H14" s="13"/>
      <c r="I14" s="13">
        <v>1</v>
      </c>
      <c r="J14" s="13"/>
      <c r="K14" s="13"/>
      <c r="L14" s="13"/>
      <c r="M14" s="13"/>
      <c r="N14" s="13"/>
      <c r="O14" s="13">
        <v>1</v>
      </c>
    </row>
    <row r="15" spans="1:15" x14ac:dyDescent="0.25">
      <c r="A15" s="3" t="s">
        <v>516</v>
      </c>
      <c r="B15" s="13"/>
      <c r="C15" s="13"/>
      <c r="D15" s="13"/>
      <c r="E15" s="13"/>
      <c r="F15" s="13"/>
      <c r="G15" s="13"/>
      <c r="H15" s="13"/>
      <c r="I15" s="13">
        <v>1</v>
      </c>
      <c r="J15" s="13"/>
      <c r="K15" s="13"/>
      <c r="L15" s="13"/>
      <c r="M15" s="13"/>
      <c r="N15" s="13">
        <v>2</v>
      </c>
      <c r="O15" s="13">
        <v>3</v>
      </c>
    </row>
    <row r="16" spans="1:15" x14ac:dyDescent="0.25">
      <c r="A16" s="14" t="s">
        <v>515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>
        <v>2</v>
      </c>
      <c r="O16" s="13">
        <v>2</v>
      </c>
    </row>
    <row r="17" spans="1:15" x14ac:dyDescent="0.25">
      <c r="A17" s="14" t="s">
        <v>737</v>
      </c>
      <c r="B17" s="13"/>
      <c r="C17" s="13"/>
      <c r="D17" s="13"/>
      <c r="E17" s="13"/>
      <c r="F17" s="13"/>
      <c r="G17" s="13"/>
      <c r="H17" s="13"/>
      <c r="I17" s="13">
        <v>1</v>
      </c>
      <c r="J17" s="13"/>
      <c r="K17" s="13"/>
      <c r="L17" s="13"/>
      <c r="M17" s="13"/>
      <c r="N17" s="13"/>
      <c r="O17" s="13">
        <v>1</v>
      </c>
    </row>
    <row r="18" spans="1:15" x14ac:dyDescent="0.25">
      <c r="A18" s="3" t="s">
        <v>324</v>
      </c>
      <c r="B18" s="13">
        <v>1</v>
      </c>
      <c r="C18" s="13"/>
      <c r="D18" s="13"/>
      <c r="E18" s="13"/>
      <c r="F18" s="13">
        <v>1</v>
      </c>
      <c r="G18" s="13">
        <v>1</v>
      </c>
      <c r="H18" s="13">
        <v>2</v>
      </c>
      <c r="I18" s="13">
        <v>3</v>
      </c>
      <c r="J18" s="13"/>
      <c r="K18" s="13"/>
      <c r="L18" s="13">
        <v>1</v>
      </c>
      <c r="M18" s="13"/>
      <c r="N18" s="13">
        <v>3</v>
      </c>
      <c r="O18" s="13">
        <v>12</v>
      </c>
    </row>
    <row r="19" spans="1:15" x14ac:dyDescent="0.25">
      <c r="A19" s="14" t="s">
        <v>593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>
        <v>1</v>
      </c>
      <c r="M19" s="13"/>
      <c r="N19" s="13">
        <v>2</v>
      </c>
      <c r="O19" s="13">
        <v>3</v>
      </c>
    </row>
    <row r="20" spans="1:15" x14ac:dyDescent="0.25">
      <c r="A20" s="14" t="s">
        <v>323</v>
      </c>
      <c r="B20" s="13"/>
      <c r="C20" s="13"/>
      <c r="D20" s="13"/>
      <c r="E20" s="13"/>
      <c r="F20" s="13"/>
      <c r="G20" s="13"/>
      <c r="H20" s="13">
        <v>1</v>
      </c>
      <c r="I20" s="13">
        <v>2</v>
      </c>
      <c r="J20" s="13"/>
      <c r="K20" s="13"/>
      <c r="L20" s="13"/>
      <c r="M20" s="13"/>
      <c r="N20" s="13"/>
      <c r="O20" s="13">
        <v>3</v>
      </c>
    </row>
    <row r="21" spans="1:15" x14ac:dyDescent="0.25">
      <c r="A21" s="14" t="s">
        <v>527</v>
      </c>
      <c r="B21" s="13"/>
      <c r="C21" s="13"/>
      <c r="D21" s="13"/>
      <c r="E21" s="13"/>
      <c r="F21" s="13"/>
      <c r="G21" s="13">
        <v>1</v>
      </c>
      <c r="H21" s="13"/>
      <c r="I21" s="13"/>
      <c r="J21" s="13"/>
      <c r="K21" s="13"/>
      <c r="L21" s="13"/>
      <c r="M21" s="13"/>
      <c r="N21" s="13"/>
      <c r="O21" s="13">
        <v>1</v>
      </c>
    </row>
    <row r="22" spans="1:15" x14ac:dyDescent="0.25">
      <c r="A22" s="14" t="s">
        <v>387</v>
      </c>
      <c r="B22" s="13">
        <v>1</v>
      </c>
      <c r="C22" s="13"/>
      <c r="D22" s="13"/>
      <c r="E22" s="13"/>
      <c r="F22" s="13">
        <v>1</v>
      </c>
      <c r="G22" s="13"/>
      <c r="H22" s="13">
        <v>1</v>
      </c>
      <c r="I22" s="13">
        <v>1</v>
      </c>
      <c r="J22" s="13"/>
      <c r="K22" s="13"/>
      <c r="L22" s="13"/>
      <c r="M22" s="13"/>
      <c r="N22" s="13">
        <v>1</v>
      </c>
      <c r="O22" s="13">
        <v>5</v>
      </c>
    </row>
    <row r="23" spans="1:15" x14ac:dyDescent="0.25">
      <c r="A23" s="3" t="s">
        <v>56</v>
      </c>
      <c r="B23" s="13">
        <v>2</v>
      </c>
      <c r="C23" s="13">
        <v>6</v>
      </c>
      <c r="D23" s="13">
        <v>2</v>
      </c>
      <c r="E23" s="13"/>
      <c r="F23" s="13">
        <v>4</v>
      </c>
      <c r="G23" s="13">
        <v>4</v>
      </c>
      <c r="H23" s="13">
        <v>5</v>
      </c>
      <c r="I23" s="13">
        <v>8</v>
      </c>
      <c r="J23" s="13">
        <v>2</v>
      </c>
      <c r="K23" s="13">
        <v>1</v>
      </c>
      <c r="L23" s="13"/>
      <c r="M23" s="13">
        <v>2</v>
      </c>
      <c r="N23" s="13">
        <v>5</v>
      </c>
      <c r="O23" s="13">
        <v>41</v>
      </c>
    </row>
    <row r="24" spans="1:15" x14ac:dyDescent="0.25">
      <c r="A24" s="14" t="s">
        <v>55</v>
      </c>
      <c r="B24" s="13">
        <v>1</v>
      </c>
      <c r="C24" s="13">
        <v>1</v>
      </c>
      <c r="D24" s="13">
        <v>1</v>
      </c>
      <c r="E24" s="13"/>
      <c r="F24" s="13">
        <v>1</v>
      </c>
      <c r="G24" s="13">
        <v>1</v>
      </c>
      <c r="H24" s="13">
        <v>2</v>
      </c>
      <c r="I24" s="13">
        <v>2</v>
      </c>
      <c r="J24" s="13">
        <v>1</v>
      </c>
      <c r="K24" s="13">
        <v>1</v>
      </c>
      <c r="L24" s="13"/>
      <c r="M24" s="13">
        <v>1</v>
      </c>
      <c r="N24" s="13">
        <v>2</v>
      </c>
      <c r="O24" s="13">
        <v>14</v>
      </c>
    </row>
    <row r="25" spans="1:15" x14ac:dyDescent="0.25">
      <c r="A25" s="14" t="s">
        <v>629</v>
      </c>
      <c r="B25" s="13"/>
      <c r="C25" s="13"/>
      <c r="D25" s="13"/>
      <c r="E25" s="13"/>
      <c r="F25" s="13"/>
      <c r="G25" s="13"/>
      <c r="H25" s="13"/>
      <c r="I25" s="13">
        <v>1</v>
      </c>
      <c r="J25" s="13"/>
      <c r="K25" s="13"/>
      <c r="L25" s="13"/>
      <c r="M25" s="13"/>
      <c r="N25" s="13"/>
      <c r="O25" s="13">
        <v>1</v>
      </c>
    </row>
    <row r="26" spans="1:15" x14ac:dyDescent="0.25">
      <c r="A26" s="14" t="s">
        <v>184</v>
      </c>
      <c r="B26" s="13"/>
      <c r="C26" s="13">
        <v>2</v>
      </c>
      <c r="D26" s="13"/>
      <c r="E26" s="13"/>
      <c r="F26" s="13">
        <v>1</v>
      </c>
      <c r="G26" s="13">
        <v>1</v>
      </c>
      <c r="H26" s="13">
        <v>1</v>
      </c>
      <c r="I26" s="13">
        <v>2</v>
      </c>
      <c r="J26" s="13"/>
      <c r="K26" s="13"/>
      <c r="L26" s="13"/>
      <c r="M26" s="13"/>
      <c r="N26" s="13"/>
      <c r="O26" s="13">
        <v>7</v>
      </c>
    </row>
    <row r="27" spans="1:15" x14ac:dyDescent="0.25">
      <c r="A27" s="14" t="s">
        <v>215</v>
      </c>
      <c r="B27" s="13"/>
      <c r="C27" s="13">
        <v>1</v>
      </c>
      <c r="D27" s="13"/>
      <c r="E27" s="13"/>
      <c r="F27" s="13"/>
      <c r="G27" s="13">
        <v>1</v>
      </c>
      <c r="H27" s="13">
        <v>1</v>
      </c>
      <c r="I27" s="13"/>
      <c r="J27" s="13"/>
      <c r="K27" s="13"/>
      <c r="L27" s="13"/>
      <c r="M27" s="13">
        <v>1</v>
      </c>
      <c r="N27" s="13">
        <v>1</v>
      </c>
      <c r="O27" s="13">
        <v>5</v>
      </c>
    </row>
    <row r="28" spans="1:15" x14ac:dyDescent="0.25">
      <c r="A28" s="14" t="s">
        <v>415</v>
      </c>
      <c r="B28" s="13"/>
      <c r="C28" s="13">
        <v>1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>
        <v>1</v>
      </c>
    </row>
    <row r="29" spans="1:15" x14ac:dyDescent="0.25">
      <c r="A29" s="14" t="s">
        <v>194</v>
      </c>
      <c r="B29" s="13">
        <v>1</v>
      </c>
      <c r="C29" s="13"/>
      <c r="D29" s="13">
        <v>1</v>
      </c>
      <c r="E29" s="13"/>
      <c r="F29" s="13">
        <v>2</v>
      </c>
      <c r="G29" s="13"/>
      <c r="H29" s="13">
        <v>1</v>
      </c>
      <c r="I29" s="13">
        <v>2</v>
      </c>
      <c r="J29" s="13"/>
      <c r="K29" s="13"/>
      <c r="L29" s="13"/>
      <c r="M29" s="13"/>
      <c r="N29" s="13">
        <v>2</v>
      </c>
      <c r="O29" s="13">
        <v>9</v>
      </c>
    </row>
    <row r="30" spans="1:15" x14ac:dyDescent="0.25">
      <c r="A30" s="14" t="s">
        <v>683</v>
      </c>
      <c r="B30" s="13"/>
      <c r="C30" s="13"/>
      <c r="D30" s="13"/>
      <c r="E30" s="13"/>
      <c r="F30" s="13"/>
      <c r="G30" s="13">
        <v>1</v>
      </c>
      <c r="H30" s="13"/>
      <c r="I30" s="13"/>
      <c r="J30" s="13"/>
      <c r="K30" s="13"/>
      <c r="L30" s="13"/>
      <c r="M30" s="13"/>
      <c r="N30" s="13"/>
      <c r="O30" s="13">
        <v>1</v>
      </c>
    </row>
    <row r="31" spans="1:15" x14ac:dyDescent="0.25">
      <c r="A31" s="14" t="s">
        <v>238</v>
      </c>
      <c r="B31" s="13"/>
      <c r="C31" s="13">
        <v>1</v>
      </c>
      <c r="D31" s="13"/>
      <c r="E31" s="13"/>
      <c r="F31" s="13"/>
      <c r="G31" s="13"/>
      <c r="H31" s="13"/>
      <c r="I31" s="13">
        <v>1</v>
      </c>
      <c r="J31" s="13"/>
      <c r="K31" s="13"/>
      <c r="L31" s="13"/>
      <c r="M31" s="13"/>
      <c r="N31" s="13"/>
      <c r="O31" s="13">
        <v>2</v>
      </c>
    </row>
    <row r="32" spans="1:15" x14ac:dyDescent="0.25">
      <c r="A32" s="14" t="s">
        <v>437</v>
      </c>
      <c r="B32" s="13"/>
      <c r="C32" s="13"/>
      <c r="D32" s="13"/>
      <c r="E32" s="13"/>
      <c r="F32" s="13"/>
      <c r="G32" s="13"/>
      <c r="H32" s="13"/>
      <c r="I32" s="13"/>
      <c r="J32" s="13">
        <v>1</v>
      </c>
      <c r="K32" s="13"/>
      <c r="L32" s="13"/>
      <c r="M32" s="13"/>
      <c r="N32" s="13"/>
      <c r="O32" s="13">
        <v>1</v>
      </c>
    </row>
    <row r="33" spans="1:15" x14ac:dyDescent="0.25">
      <c r="A33" s="3" t="s">
        <v>278</v>
      </c>
      <c r="B33" s="13">
        <v>1</v>
      </c>
      <c r="C33" s="13">
        <v>1</v>
      </c>
      <c r="D33" s="13">
        <v>2</v>
      </c>
      <c r="E33" s="13"/>
      <c r="F33" s="13"/>
      <c r="G33" s="13"/>
      <c r="H33" s="13"/>
      <c r="I33" s="13">
        <v>1</v>
      </c>
      <c r="J33" s="13">
        <v>1</v>
      </c>
      <c r="K33" s="13">
        <v>1</v>
      </c>
      <c r="L33" s="13"/>
      <c r="M33" s="13"/>
      <c r="N33" s="13"/>
      <c r="O33" s="13">
        <v>7</v>
      </c>
    </row>
    <row r="34" spans="1:15" x14ac:dyDescent="0.25">
      <c r="A34" s="14" t="s">
        <v>277</v>
      </c>
      <c r="B34" s="13"/>
      <c r="C34" s="13"/>
      <c r="D34" s="13">
        <v>1</v>
      </c>
      <c r="E34" s="13"/>
      <c r="F34" s="13"/>
      <c r="G34" s="13"/>
      <c r="H34" s="13"/>
      <c r="I34" s="13">
        <v>1</v>
      </c>
      <c r="J34" s="13">
        <v>1</v>
      </c>
      <c r="K34" s="13">
        <v>1</v>
      </c>
      <c r="L34" s="13"/>
      <c r="M34" s="13"/>
      <c r="N34" s="13"/>
      <c r="O34" s="13">
        <v>4</v>
      </c>
    </row>
    <row r="35" spans="1:15" x14ac:dyDescent="0.25">
      <c r="A35" s="14" t="s">
        <v>374</v>
      </c>
      <c r="B35" s="13">
        <v>1</v>
      </c>
      <c r="C35" s="13">
        <v>1</v>
      </c>
      <c r="D35" s="13">
        <v>1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>
        <v>3</v>
      </c>
    </row>
    <row r="36" spans="1:15" x14ac:dyDescent="0.25">
      <c r="A36" s="3" t="s">
        <v>225</v>
      </c>
      <c r="B36" s="13">
        <v>3</v>
      </c>
      <c r="C36" s="13"/>
      <c r="D36" s="13">
        <v>1</v>
      </c>
      <c r="E36" s="13">
        <v>1</v>
      </c>
      <c r="F36" s="13"/>
      <c r="G36" s="13"/>
      <c r="H36" s="13">
        <v>1</v>
      </c>
      <c r="I36" s="13">
        <v>2</v>
      </c>
      <c r="J36" s="13">
        <v>2</v>
      </c>
      <c r="K36" s="13">
        <v>2</v>
      </c>
      <c r="L36" s="13">
        <v>1</v>
      </c>
      <c r="M36" s="13"/>
      <c r="N36" s="13"/>
      <c r="O36" s="13">
        <v>13</v>
      </c>
    </row>
    <row r="37" spans="1:15" x14ac:dyDescent="0.25">
      <c r="A37" s="14" t="s">
        <v>302</v>
      </c>
      <c r="B37" s="13">
        <v>2</v>
      </c>
      <c r="C37" s="13"/>
      <c r="D37" s="13"/>
      <c r="E37" s="13"/>
      <c r="F37" s="13"/>
      <c r="G37" s="13"/>
      <c r="H37" s="13"/>
      <c r="I37" s="13"/>
      <c r="J37" s="13">
        <v>1</v>
      </c>
      <c r="K37" s="13">
        <v>1</v>
      </c>
      <c r="L37" s="13"/>
      <c r="M37" s="13"/>
      <c r="N37" s="13"/>
      <c r="O37" s="13">
        <v>4</v>
      </c>
    </row>
    <row r="38" spans="1:15" x14ac:dyDescent="0.25">
      <c r="A38" s="14" t="s">
        <v>224</v>
      </c>
      <c r="B38" s="13">
        <v>1</v>
      </c>
      <c r="C38" s="13"/>
      <c r="D38" s="13"/>
      <c r="E38" s="13">
        <v>1</v>
      </c>
      <c r="F38" s="13"/>
      <c r="G38" s="13"/>
      <c r="H38" s="13">
        <v>1</v>
      </c>
      <c r="I38" s="13">
        <v>1</v>
      </c>
      <c r="J38" s="13">
        <v>1</v>
      </c>
      <c r="K38" s="13">
        <v>1</v>
      </c>
      <c r="L38" s="13"/>
      <c r="M38" s="13"/>
      <c r="N38" s="13"/>
      <c r="O38" s="13">
        <v>6</v>
      </c>
    </row>
    <row r="39" spans="1:15" x14ac:dyDescent="0.25">
      <c r="A39" s="14" t="s">
        <v>585</v>
      </c>
      <c r="B39" s="13"/>
      <c r="C39" s="13"/>
      <c r="D39" s="13">
        <v>1</v>
      </c>
      <c r="E39" s="13"/>
      <c r="F39" s="13"/>
      <c r="G39" s="13"/>
      <c r="H39" s="13"/>
      <c r="I39" s="13">
        <v>1</v>
      </c>
      <c r="J39" s="13"/>
      <c r="K39" s="13"/>
      <c r="L39" s="13">
        <v>1</v>
      </c>
      <c r="M39" s="13"/>
      <c r="N39" s="13"/>
      <c r="O39" s="13">
        <v>3</v>
      </c>
    </row>
    <row r="40" spans="1:15" x14ac:dyDescent="0.25">
      <c r="A40" s="3" t="s">
        <v>273</v>
      </c>
      <c r="B40" s="13">
        <v>1</v>
      </c>
      <c r="C40" s="13">
        <v>1</v>
      </c>
      <c r="D40" s="13">
        <v>1</v>
      </c>
      <c r="E40" s="13"/>
      <c r="F40" s="13">
        <v>1</v>
      </c>
      <c r="G40" s="13"/>
      <c r="H40" s="13">
        <v>3</v>
      </c>
      <c r="I40" s="13">
        <v>6</v>
      </c>
      <c r="J40" s="13">
        <v>2</v>
      </c>
      <c r="K40" s="13">
        <v>1</v>
      </c>
      <c r="L40" s="13">
        <v>1</v>
      </c>
      <c r="M40" s="13"/>
      <c r="N40" s="13">
        <v>2</v>
      </c>
      <c r="O40" s="13">
        <v>19</v>
      </c>
    </row>
    <row r="41" spans="1:15" x14ac:dyDescent="0.25">
      <c r="A41" s="14" t="s">
        <v>397</v>
      </c>
      <c r="B41" s="13">
        <v>1</v>
      </c>
      <c r="C41" s="13"/>
      <c r="D41" s="13"/>
      <c r="E41" s="13"/>
      <c r="F41" s="13">
        <v>1</v>
      </c>
      <c r="G41" s="13"/>
      <c r="H41" s="13"/>
      <c r="I41" s="13"/>
      <c r="J41" s="13"/>
      <c r="K41" s="13"/>
      <c r="L41" s="13"/>
      <c r="M41" s="13"/>
      <c r="N41" s="13"/>
      <c r="O41" s="13">
        <v>2</v>
      </c>
    </row>
    <row r="42" spans="1:15" x14ac:dyDescent="0.25">
      <c r="A42" s="14" t="s">
        <v>295</v>
      </c>
      <c r="B42" s="13"/>
      <c r="C42" s="13">
        <v>1</v>
      </c>
      <c r="D42" s="13">
        <v>1</v>
      </c>
      <c r="E42" s="13"/>
      <c r="F42" s="13"/>
      <c r="G42" s="13"/>
      <c r="H42" s="13">
        <v>2</v>
      </c>
      <c r="I42" s="13">
        <v>1</v>
      </c>
      <c r="J42" s="13">
        <v>1</v>
      </c>
      <c r="K42" s="13"/>
      <c r="L42" s="13"/>
      <c r="M42" s="13"/>
      <c r="N42" s="13">
        <v>1</v>
      </c>
      <c r="O42" s="13">
        <v>7</v>
      </c>
    </row>
    <row r="43" spans="1:15" x14ac:dyDescent="0.25">
      <c r="A43" s="14" t="s">
        <v>272</v>
      </c>
      <c r="B43" s="13"/>
      <c r="C43" s="13"/>
      <c r="D43" s="13"/>
      <c r="E43" s="13"/>
      <c r="F43" s="13"/>
      <c r="G43" s="13"/>
      <c r="H43" s="13"/>
      <c r="I43" s="13">
        <v>1</v>
      </c>
      <c r="J43" s="13"/>
      <c r="K43" s="13"/>
      <c r="L43" s="13"/>
      <c r="M43" s="13"/>
      <c r="N43" s="13"/>
      <c r="O43" s="13">
        <v>1</v>
      </c>
    </row>
    <row r="44" spans="1:15" x14ac:dyDescent="0.25">
      <c r="A44" s="14" t="s">
        <v>1888</v>
      </c>
      <c r="B44" s="13"/>
      <c r="C44" s="13"/>
      <c r="D44" s="13"/>
      <c r="E44" s="13"/>
      <c r="F44" s="13"/>
      <c r="G44" s="13"/>
      <c r="H44" s="13">
        <v>1</v>
      </c>
      <c r="I44" s="13">
        <v>4</v>
      </c>
      <c r="J44" s="13">
        <v>1</v>
      </c>
      <c r="K44" s="13">
        <v>1</v>
      </c>
      <c r="L44" s="13">
        <v>1</v>
      </c>
      <c r="M44" s="13"/>
      <c r="N44" s="13">
        <v>1</v>
      </c>
      <c r="O44" s="13">
        <v>9</v>
      </c>
    </row>
    <row r="45" spans="1:15" x14ac:dyDescent="0.25">
      <c r="A45" s="3" t="s">
        <v>378</v>
      </c>
      <c r="B45" s="13">
        <v>1</v>
      </c>
      <c r="C45" s="13">
        <v>1</v>
      </c>
      <c r="D45" s="13">
        <v>2</v>
      </c>
      <c r="E45" s="13"/>
      <c r="F45" s="13">
        <v>1</v>
      </c>
      <c r="G45" s="13"/>
      <c r="H45" s="13">
        <v>1</v>
      </c>
      <c r="I45" s="13">
        <v>1</v>
      </c>
      <c r="J45" s="13">
        <v>1</v>
      </c>
      <c r="K45" s="13"/>
      <c r="L45" s="13"/>
      <c r="M45" s="13">
        <v>1</v>
      </c>
      <c r="N45" s="13">
        <v>1</v>
      </c>
      <c r="O45" s="13">
        <v>10</v>
      </c>
    </row>
    <row r="46" spans="1:15" x14ac:dyDescent="0.25">
      <c r="A46" s="14" t="s">
        <v>382</v>
      </c>
      <c r="B46" s="13"/>
      <c r="C46" s="13"/>
      <c r="D46" s="13">
        <v>1</v>
      </c>
      <c r="E46" s="13"/>
      <c r="F46" s="13"/>
      <c r="G46" s="13"/>
      <c r="H46" s="13"/>
      <c r="I46" s="13">
        <v>1</v>
      </c>
      <c r="J46" s="13"/>
      <c r="K46" s="13"/>
      <c r="L46" s="13"/>
      <c r="M46" s="13"/>
      <c r="N46" s="13"/>
      <c r="O46" s="13">
        <v>2</v>
      </c>
    </row>
    <row r="47" spans="1:15" x14ac:dyDescent="0.25">
      <c r="A47" s="14" t="s">
        <v>390</v>
      </c>
      <c r="B47" s="13">
        <v>1</v>
      </c>
      <c r="C47" s="13">
        <v>1</v>
      </c>
      <c r="D47" s="13">
        <v>1</v>
      </c>
      <c r="E47" s="13"/>
      <c r="F47" s="13"/>
      <c r="G47" s="13"/>
      <c r="H47" s="13">
        <v>1</v>
      </c>
      <c r="I47" s="13"/>
      <c r="J47" s="13">
        <v>1</v>
      </c>
      <c r="K47" s="13"/>
      <c r="L47" s="13"/>
      <c r="M47" s="13"/>
      <c r="N47" s="13">
        <v>1</v>
      </c>
      <c r="O47" s="13">
        <v>6</v>
      </c>
    </row>
    <row r="48" spans="1:15" x14ac:dyDescent="0.25">
      <c r="A48" s="14" t="s">
        <v>377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>
        <v>1</v>
      </c>
      <c r="N48" s="13"/>
      <c r="O48" s="13">
        <v>1</v>
      </c>
    </row>
    <row r="49" spans="1:15" x14ac:dyDescent="0.25">
      <c r="A49" s="14" t="s">
        <v>732</v>
      </c>
      <c r="B49" s="13"/>
      <c r="C49" s="13"/>
      <c r="D49" s="13"/>
      <c r="E49" s="13"/>
      <c r="F49" s="13">
        <v>1</v>
      </c>
      <c r="G49" s="13"/>
      <c r="H49" s="13"/>
      <c r="I49" s="13"/>
      <c r="J49" s="13"/>
      <c r="K49" s="13"/>
      <c r="L49" s="13"/>
      <c r="M49" s="13"/>
      <c r="N49" s="13"/>
      <c r="O49" s="13">
        <v>1</v>
      </c>
    </row>
    <row r="50" spans="1:15" x14ac:dyDescent="0.25">
      <c r="A50" s="3" t="s">
        <v>51</v>
      </c>
      <c r="B50" s="13">
        <v>4</v>
      </c>
      <c r="C50" s="13">
        <v>8</v>
      </c>
      <c r="D50" s="13">
        <v>3</v>
      </c>
      <c r="E50" s="13"/>
      <c r="F50" s="13">
        <v>5</v>
      </c>
      <c r="G50" s="13">
        <v>8</v>
      </c>
      <c r="H50" s="13">
        <v>11</v>
      </c>
      <c r="I50" s="13">
        <v>13</v>
      </c>
      <c r="J50" s="13">
        <v>5</v>
      </c>
      <c r="K50" s="13">
        <v>6</v>
      </c>
      <c r="L50" s="13">
        <v>1</v>
      </c>
      <c r="M50" s="13">
        <v>3</v>
      </c>
      <c r="N50" s="13">
        <v>9</v>
      </c>
      <c r="O50" s="13">
        <v>76</v>
      </c>
    </row>
    <row r="51" spans="1:15" x14ac:dyDescent="0.25">
      <c r="A51" s="14" t="s">
        <v>50</v>
      </c>
      <c r="B51" s="13">
        <v>1</v>
      </c>
      <c r="C51" s="13">
        <v>1</v>
      </c>
      <c r="D51" s="13"/>
      <c r="E51" s="13"/>
      <c r="F51" s="13">
        <v>1</v>
      </c>
      <c r="G51" s="13">
        <v>2</v>
      </c>
      <c r="H51" s="13">
        <v>2</v>
      </c>
      <c r="I51" s="13">
        <v>2</v>
      </c>
      <c r="J51" s="13"/>
      <c r="K51" s="13">
        <v>1</v>
      </c>
      <c r="L51" s="13"/>
      <c r="M51" s="13"/>
      <c r="N51" s="13">
        <v>2</v>
      </c>
      <c r="O51" s="13">
        <v>12</v>
      </c>
    </row>
    <row r="52" spans="1:15" x14ac:dyDescent="0.25">
      <c r="A52" s="14" t="s">
        <v>394</v>
      </c>
      <c r="B52" s="13"/>
      <c r="C52" s="13">
        <v>1</v>
      </c>
      <c r="D52" s="13"/>
      <c r="E52" s="13"/>
      <c r="F52" s="13"/>
      <c r="G52" s="13">
        <v>1</v>
      </c>
      <c r="H52" s="13">
        <v>1</v>
      </c>
      <c r="I52" s="13"/>
      <c r="J52" s="13"/>
      <c r="K52" s="13"/>
      <c r="L52" s="13"/>
      <c r="M52" s="13"/>
      <c r="N52" s="13">
        <v>1</v>
      </c>
      <c r="O52" s="13">
        <v>4</v>
      </c>
    </row>
    <row r="53" spans="1:15" x14ac:dyDescent="0.25">
      <c r="A53" s="14" t="s">
        <v>506</v>
      </c>
      <c r="B53" s="13"/>
      <c r="C53" s="13"/>
      <c r="D53" s="13"/>
      <c r="E53" s="13"/>
      <c r="F53" s="13">
        <v>1</v>
      </c>
      <c r="G53" s="13"/>
      <c r="H53" s="13"/>
      <c r="I53" s="13">
        <v>1</v>
      </c>
      <c r="J53" s="13"/>
      <c r="K53" s="13">
        <v>1</v>
      </c>
      <c r="L53" s="13"/>
      <c r="M53" s="13"/>
      <c r="N53" s="13"/>
      <c r="O53" s="13">
        <v>3</v>
      </c>
    </row>
    <row r="54" spans="1:15" x14ac:dyDescent="0.25">
      <c r="A54" s="14" t="s">
        <v>483</v>
      </c>
      <c r="B54" s="13"/>
      <c r="C54" s="13"/>
      <c r="D54" s="13"/>
      <c r="E54" s="13"/>
      <c r="F54" s="13"/>
      <c r="G54" s="13"/>
      <c r="H54" s="13"/>
      <c r="I54" s="13">
        <v>1</v>
      </c>
      <c r="J54" s="13"/>
      <c r="K54" s="13"/>
      <c r="L54" s="13"/>
      <c r="M54" s="13"/>
      <c r="N54" s="13"/>
      <c r="O54" s="13">
        <v>1</v>
      </c>
    </row>
    <row r="55" spans="1:15" x14ac:dyDescent="0.25">
      <c r="A55" s="14" t="s">
        <v>369</v>
      </c>
      <c r="B55" s="13">
        <v>1</v>
      </c>
      <c r="C55" s="13"/>
      <c r="D55" s="13">
        <v>1</v>
      </c>
      <c r="E55" s="13"/>
      <c r="F55" s="13"/>
      <c r="G55" s="13"/>
      <c r="H55" s="13"/>
      <c r="I55" s="13">
        <v>1</v>
      </c>
      <c r="J55" s="13"/>
      <c r="K55" s="13"/>
      <c r="L55" s="13"/>
      <c r="M55" s="13"/>
      <c r="N55" s="13">
        <v>1</v>
      </c>
      <c r="O55" s="13">
        <v>4</v>
      </c>
    </row>
    <row r="56" spans="1:15" x14ac:dyDescent="0.25">
      <c r="A56" s="14" t="s">
        <v>59</v>
      </c>
      <c r="B56" s="13"/>
      <c r="C56" s="13">
        <v>2</v>
      </c>
      <c r="D56" s="13"/>
      <c r="E56" s="13"/>
      <c r="F56" s="13">
        <v>2</v>
      </c>
      <c r="G56" s="13">
        <v>1</v>
      </c>
      <c r="H56" s="13">
        <v>2</v>
      </c>
      <c r="I56" s="13">
        <v>3</v>
      </c>
      <c r="J56" s="13">
        <v>1</v>
      </c>
      <c r="K56" s="13">
        <v>1</v>
      </c>
      <c r="L56" s="13">
        <v>1</v>
      </c>
      <c r="M56" s="13"/>
      <c r="N56" s="13">
        <v>2</v>
      </c>
      <c r="O56" s="13">
        <v>15</v>
      </c>
    </row>
    <row r="57" spans="1:15" x14ac:dyDescent="0.25">
      <c r="A57" s="14" t="s">
        <v>337</v>
      </c>
      <c r="B57" s="13">
        <v>1</v>
      </c>
      <c r="C57" s="13"/>
      <c r="D57" s="13"/>
      <c r="E57" s="13"/>
      <c r="F57" s="13"/>
      <c r="G57" s="13"/>
      <c r="H57" s="13">
        <v>1</v>
      </c>
      <c r="I57" s="13"/>
      <c r="J57" s="13">
        <v>1</v>
      </c>
      <c r="K57" s="13">
        <v>1</v>
      </c>
      <c r="L57" s="13"/>
      <c r="M57" s="13"/>
      <c r="N57" s="13"/>
      <c r="O57" s="13">
        <v>4</v>
      </c>
    </row>
    <row r="58" spans="1:15" x14ac:dyDescent="0.25">
      <c r="A58" s="14" t="s">
        <v>574</v>
      </c>
      <c r="B58" s="13"/>
      <c r="C58" s="13"/>
      <c r="D58" s="13"/>
      <c r="E58" s="13"/>
      <c r="F58" s="13"/>
      <c r="G58" s="13"/>
      <c r="H58" s="13"/>
      <c r="I58" s="13"/>
      <c r="J58" s="13">
        <v>1</v>
      </c>
      <c r="K58" s="13"/>
      <c r="L58" s="13"/>
      <c r="M58" s="13"/>
      <c r="N58" s="13"/>
      <c r="O58" s="13">
        <v>1</v>
      </c>
    </row>
    <row r="59" spans="1:15" x14ac:dyDescent="0.25">
      <c r="A59" s="14" t="s">
        <v>79</v>
      </c>
      <c r="B59" s="13">
        <v>1</v>
      </c>
      <c r="C59" s="13">
        <v>2</v>
      </c>
      <c r="D59" s="13"/>
      <c r="E59" s="13"/>
      <c r="F59" s="13">
        <v>1</v>
      </c>
      <c r="G59" s="13">
        <v>3</v>
      </c>
      <c r="H59" s="13"/>
      <c r="I59" s="13">
        <v>3</v>
      </c>
      <c r="J59" s="13">
        <v>2</v>
      </c>
      <c r="K59" s="13"/>
      <c r="L59" s="13"/>
      <c r="M59" s="13"/>
      <c r="N59" s="13">
        <v>2</v>
      </c>
      <c r="O59" s="13">
        <v>14</v>
      </c>
    </row>
    <row r="60" spans="1:15" x14ac:dyDescent="0.25">
      <c r="A60" s="14" t="s">
        <v>309</v>
      </c>
      <c r="B60" s="13"/>
      <c r="C60" s="13">
        <v>1</v>
      </c>
      <c r="D60" s="13">
        <v>1</v>
      </c>
      <c r="E60" s="13"/>
      <c r="F60" s="13"/>
      <c r="G60" s="13"/>
      <c r="H60" s="13">
        <v>1</v>
      </c>
      <c r="I60" s="13">
        <v>1</v>
      </c>
      <c r="J60" s="13"/>
      <c r="K60" s="13">
        <v>1</v>
      </c>
      <c r="L60" s="13"/>
      <c r="M60" s="13">
        <v>2</v>
      </c>
      <c r="N60" s="13"/>
      <c r="O60" s="13">
        <v>7</v>
      </c>
    </row>
    <row r="61" spans="1:15" x14ac:dyDescent="0.25">
      <c r="A61" s="14" t="s">
        <v>249</v>
      </c>
      <c r="B61" s="13"/>
      <c r="C61" s="13">
        <v>1</v>
      </c>
      <c r="D61" s="13"/>
      <c r="E61" s="13"/>
      <c r="F61" s="13"/>
      <c r="G61" s="13"/>
      <c r="H61" s="13">
        <v>3</v>
      </c>
      <c r="I61" s="13">
        <v>1</v>
      </c>
      <c r="J61" s="13"/>
      <c r="K61" s="13">
        <v>1</v>
      </c>
      <c r="L61" s="13"/>
      <c r="M61" s="13">
        <v>1</v>
      </c>
      <c r="N61" s="13">
        <v>1</v>
      </c>
      <c r="O61" s="13">
        <v>8</v>
      </c>
    </row>
    <row r="62" spans="1:15" x14ac:dyDescent="0.25">
      <c r="A62" s="14" t="s">
        <v>1894</v>
      </c>
      <c r="B62" s="13"/>
      <c r="C62" s="13"/>
      <c r="D62" s="13">
        <v>1</v>
      </c>
      <c r="E62" s="13"/>
      <c r="F62" s="13"/>
      <c r="G62" s="13">
        <v>1</v>
      </c>
      <c r="H62" s="13">
        <v>1</v>
      </c>
      <c r="I62" s="13"/>
      <c r="J62" s="13"/>
      <c r="K62" s="13"/>
      <c r="L62" s="13"/>
      <c r="M62" s="13"/>
      <c r="N62" s="13"/>
      <c r="O62" s="13">
        <v>3</v>
      </c>
    </row>
    <row r="63" spans="1:15" x14ac:dyDescent="0.25">
      <c r="A63" s="3" t="s">
        <v>375</v>
      </c>
      <c r="B63" s="13"/>
      <c r="C63" s="13"/>
      <c r="D63" s="13">
        <v>1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>
        <v>1</v>
      </c>
    </row>
    <row r="64" spans="1:15" x14ac:dyDescent="0.25">
      <c r="A64" s="14" t="s">
        <v>227</v>
      </c>
      <c r="B64" s="13"/>
      <c r="C64" s="13"/>
      <c r="D64" s="13">
        <v>1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>
        <v>1</v>
      </c>
    </row>
    <row r="65" spans="1:15" x14ac:dyDescent="0.25">
      <c r="A65" s="3" t="s">
        <v>45</v>
      </c>
      <c r="B65" s="13">
        <v>3</v>
      </c>
      <c r="C65" s="13">
        <v>8</v>
      </c>
      <c r="D65" s="13">
        <v>5</v>
      </c>
      <c r="E65" s="13">
        <v>2</v>
      </c>
      <c r="F65" s="13">
        <v>6</v>
      </c>
      <c r="G65" s="13">
        <v>2</v>
      </c>
      <c r="H65" s="13">
        <v>6</v>
      </c>
      <c r="I65" s="13">
        <v>18</v>
      </c>
      <c r="J65" s="13">
        <v>5</v>
      </c>
      <c r="K65" s="13">
        <v>2</v>
      </c>
      <c r="L65" s="13"/>
      <c r="M65" s="13">
        <v>1</v>
      </c>
      <c r="N65" s="13">
        <v>16</v>
      </c>
      <c r="O65" s="13">
        <v>74</v>
      </c>
    </row>
    <row r="66" spans="1:15" x14ac:dyDescent="0.25">
      <c r="A66" s="14" t="s">
        <v>304</v>
      </c>
      <c r="B66" s="13"/>
      <c r="C66" s="13">
        <v>2</v>
      </c>
      <c r="D66" s="13">
        <v>1</v>
      </c>
      <c r="E66" s="13">
        <v>1</v>
      </c>
      <c r="F66" s="13">
        <v>1</v>
      </c>
      <c r="G66" s="13"/>
      <c r="H66" s="13"/>
      <c r="I66" s="13">
        <v>3</v>
      </c>
      <c r="J66" s="13"/>
      <c r="K66" s="13"/>
      <c r="L66" s="13"/>
      <c r="M66" s="13"/>
      <c r="N66" s="13">
        <v>2</v>
      </c>
      <c r="O66" s="13">
        <v>10</v>
      </c>
    </row>
    <row r="67" spans="1:15" x14ac:dyDescent="0.25">
      <c r="A67" s="14" t="s">
        <v>465</v>
      </c>
      <c r="B67" s="13"/>
      <c r="C67" s="13">
        <v>1</v>
      </c>
      <c r="D67" s="13"/>
      <c r="E67" s="13"/>
      <c r="F67" s="13">
        <v>1</v>
      </c>
      <c r="G67" s="13"/>
      <c r="H67" s="13">
        <v>1</v>
      </c>
      <c r="I67" s="13">
        <v>1</v>
      </c>
      <c r="J67" s="13"/>
      <c r="K67" s="13"/>
      <c r="L67" s="13"/>
      <c r="M67" s="13"/>
      <c r="N67" s="13"/>
      <c r="O67" s="13">
        <v>4</v>
      </c>
    </row>
    <row r="68" spans="1:15" x14ac:dyDescent="0.25">
      <c r="A68" s="14" t="s">
        <v>495</v>
      </c>
      <c r="B68" s="13"/>
      <c r="C68" s="13"/>
      <c r="D68" s="13"/>
      <c r="E68" s="13"/>
      <c r="F68" s="13">
        <v>1</v>
      </c>
      <c r="G68" s="13"/>
      <c r="H68" s="13"/>
      <c r="I68" s="13">
        <v>1</v>
      </c>
      <c r="J68" s="13"/>
      <c r="K68" s="13"/>
      <c r="L68" s="13"/>
      <c r="M68" s="13"/>
      <c r="N68" s="13"/>
      <c r="O68" s="13">
        <v>2</v>
      </c>
    </row>
    <row r="69" spans="1:15" x14ac:dyDescent="0.25">
      <c r="A69" s="14" t="s">
        <v>140</v>
      </c>
      <c r="B69" s="13"/>
      <c r="C69" s="13">
        <v>1</v>
      </c>
      <c r="D69" s="13"/>
      <c r="E69" s="13"/>
      <c r="F69" s="13">
        <v>1</v>
      </c>
      <c r="G69" s="13"/>
      <c r="H69" s="13">
        <v>1</v>
      </c>
      <c r="I69" s="13">
        <v>3</v>
      </c>
      <c r="J69" s="13">
        <v>1</v>
      </c>
      <c r="K69" s="13"/>
      <c r="L69" s="13"/>
      <c r="M69" s="13"/>
      <c r="N69" s="13">
        <v>2</v>
      </c>
      <c r="O69" s="13">
        <v>9</v>
      </c>
    </row>
    <row r="70" spans="1:15" x14ac:dyDescent="0.25">
      <c r="A70" s="14" t="s">
        <v>603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>
        <v>1</v>
      </c>
      <c r="O70" s="13">
        <v>1</v>
      </c>
    </row>
    <row r="71" spans="1:15" x14ac:dyDescent="0.25">
      <c r="A71" s="14" t="s">
        <v>170</v>
      </c>
      <c r="B71" s="13">
        <v>1</v>
      </c>
      <c r="C71" s="13">
        <v>1</v>
      </c>
      <c r="D71" s="13">
        <v>1</v>
      </c>
      <c r="E71" s="13"/>
      <c r="F71" s="13"/>
      <c r="G71" s="13"/>
      <c r="H71" s="13">
        <v>1</v>
      </c>
      <c r="I71" s="13">
        <v>2</v>
      </c>
      <c r="J71" s="13"/>
      <c r="K71" s="13"/>
      <c r="L71" s="13"/>
      <c r="M71" s="13"/>
      <c r="N71" s="13">
        <v>2</v>
      </c>
      <c r="O71" s="13">
        <v>8</v>
      </c>
    </row>
    <row r="72" spans="1:15" x14ac:dyDescent="0.25">
      <c r="A72" s="14" t="s">
        <v>160</v>
      </c>
      <c r="B72" s="13"/>
      <c r="C72" s="13"/>
      <c r="D72" s="13">
        <v>1</v>
      </c>
      <c r="E72" s="13"/>
      <c r="F72" s="13"/>
      <c r="G72" s="13">
        <v>1</v>
      </c>
      <c r="H72" s="13">
        <v>1</v>
      </c>
      <c r="I72" s="13">
        <v>1</v>
      </c>
      <c r="J72" s="13">
        <v>1</v>
      </c>
      <c r="K72" s="13">
        <v>1</v>
      </c>
      <c r="L72" s="13"/>
      <c r="M72" s="13"/>
      <c r="N72" s="13">
        <v>2</v>
      </c>
      <c r="O72" s="13">
        <v>8</v>
      </c>
    </row>
    <row r="73" spans="1:15" x14ac:dyDescent="0.25">
      <c r="A73" s="14" t="s">
        <v>138</v>
      </c>
      <c r="B73" s="13"/>
      <c r="C73" s="13"/>
      <c r="D73" s="13"/>
      <c r="E73" s="13"/>
      <c r="F73" s="13">
        <v>1</v>
      </c>
      <c r="G73" s="13"/>
      <c r="H73" s="13"/>
      <c r="I73" s="13">
        <v>3</v>
      </c>
      <c r="J73" s="13">
        <v>2</v>
      </c>
      <c r="K73" s="13">
        <v>1</v>
      </c>
      <c r="L73" s="13"/>
      <c r="M73" s="13"/>
      <c r="N73" s="13">
        <v>3</v>
      </c>
      <c r="O73" s="13">
        <v>10</v>
      </c>
    </row>
    <row r="74" spans="1:15" x14ac:dyDescent="0.25">
      <c r="A74" s="14" t="s">
        <v>510</v>
      </c>
      <c r="B74" s="13"/>
      <c r="C74" s="13"/>
      <c r="D74" s="13">
        <v>1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>
        <v>1</v>
      </c>
    </row>
    <row r="75" spans="1:15" x14ac:dyDescent="0.25">
      <c r="A75" s="14" t="s">
        <v>582</v>
      </c>
      <c r="B75" s="13"/>
      <c r="C75" s="13"/>
      <c r="D75" s="13"/>
      <c r="E75" s="13"/>
      <c r="F75" s="13"/>
      <c r="G75" s="13"/>
      <c r="H75" s="13"/>
      <c r="I75" s="13"/>
      <c r="J75" s="13">
        <v>1</v>
      </c>
      <c r="K75" s="13"/>
      <c r="L75" s="13"/>
      <c r="M75" s="13"/>
      <c r="N75" s="13"/>
      <c r="O75" s="13">
        <v>1</v>
      </c>
    </row>
    <row r="76" spans="1:15" x14ac:dyDescent="0.25">
      <c r="A76" s="14" t="s">
        <v>256</v>
      </c>
      <c r="B76" s="13"/>
      <c r="C76" s="13"/>
      <c r="D76" s="13">
        <v>1</v>
      </c>
      <c r="E76" s="13"/>
      <c r="F76" s="13"/>
      <c r="G76" s="13"/>
      <c r="H76" s="13"/>
      <c r="I76" s="13">
        <v>1</v>
      </c>
      <c r="J76" s="13"/>
      <c r="K76" s="13"/>
      <c r="L76" s="13"/>
      <c r="M76" s="13"/>
      <c r="N76" s="13"/>
      <c r="O76" s="13">
        <v>2</v>
      </c>
    </row>
    <row r="77" spans="1:15" x14ac:dyDescent="0.25">
      <c r="A77" s="14" t="s">
        <v>44</v>
      </c>
      <c r="B77" s="13">
        <v>1</v>
      </c>
      <c r="C77" s="13">
        <v>3</v>
      </c>
      <c r="D77" s="13"/>
      <c r="E77" s="13">
        <v>1</v>
      </c>
      <c r="F77" s="13">
        <v>1</v>
      </c>
      <c r="G77" s="13">
        <v>1</v>
      </c>
      <c r="H77" s="13">
        <v>2</v>
      </c>
      <c r="I77" s="13">
        <v>3</v>
      </c>
      <c r="J77" s="13"/>
      <c r="K77" s="13"/>
      <c r="L77" s="13"/>
      <c r="M77" s="13">
        <v>1</v>
      </c>
      <c r="N77" s="13">
        <v>4</v>
      </c>
      <c r="O77" s="13">
        <v>17</v>
      </c>
    </row>
    <row r="78" spans="1:15" x14ac:dyDescent="0.25">
      <c r="A78" s="14" t="s">
        <v>743</v>
      </c>
      <c r="B78" s="13">
        <v>1</v>
      </c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>
        <v>1</v>
      </c>
    </row>
    <row r="79" spans="1:15" x14ac:dyDescent="0.25">
      <c r="A79" s="3" t="s">
        <v>64</v>
      </c>
      <c r="B79" s="13">
        <v>11</v>
      </c>
      <c r="C79" s="13">
        <v>7</v>
      </c>
      <c r="D79" s="13">
        <v>6</v>
      </c>
      <c r="E79" s="13"/>
      <c r="F79" s="13">
        <v>6</v>
      </c>
      <c r="G79" s="13">
        <v>5</v>
      </c>
      <c r="H79" s="13">
        <v>11</v>
      </c>
      <c r="I79" s="13">
        <v>15</v>
      </c>
      <c r="J79" s="13">
        <v>6</v>
      </c>
      <c r="K79" s="13">
        <v>3</v>
      </c>
      <c r="L79" s="13">
        <v>4</v>
      </c>
      <c r="M79" s="13">
        <v>2</v>
      </c>
      <c r="N79" s="13">
        <v>14</v>
      </c>
      <c r="O79" s="13">
        <v>90</v>
      </c>
    </row>
    <row r="80" spans="1:15" x14ac:dyDescent="0.25">
      <c r="A80" s="14" t="s">
        <v>107</v>
      </c>
      <c r="B80" s="13">
        <v>1</v>
      </c>
      <c r="C80" s="13">
        <v>1</v>
      </c>
      <c r="D80" s="13"/>
      <c r="E80" s="13"/>
      <c r="F80" s="13"/>
      <c r="G80" s="13">
        <v>1</v>
      </c>
      <c r="H80" s="13">
        <v>1</v>
      </c>
      <c r="I80" s="13">
        <v>3</v>
      </c>
      <c r="J80" s="13"/>
      <c r="K80" s="13">
        <v>1</v>
      </c>
      <c r="L80" s="13"/>
      <c r="M80" s="13"/>
      <c r="N80" s="13">
        <v>1</v>
      </c>
      <c r="O80" s="13">
        <v>9</v>
      </c>
    </row>
    <row r="81" spans="1:15" x14ac:dyDescent="0.25">
      <c r="A81" s="14" t="s">
        <v>181</v>
      </c>
      <c r="B81" s="13"/>
      <c r="C81" s="13">
        <v>1</v>
      </c>
      <c r="D81" s="13">
        <v>1</v>
      </c>
      <c r="E81" s="13"/>
      <c r="F81" s="13"/>
      <c r="G81" s="13">
        <v>1</v>
      </c>
      <c r="H81" s="13"/>
      <c r="I81" s="13">
        <v>1</v>
      </c>
      <c r="J81" s="13">
        <v>1</v>
      </c>
      <c r="K81" s="13"/>
      <c r="L81" s="13">
        <v>1</v>
      </c>
      <c r="M81" s="13"/>
      <c r="N81" s="13">
        <v>1</v>
      </c>
      <c r="O81" s="13">
        <v>7</v>
      </c>
    </row>
    <row r="82" spans="1:15" x14ac:dyDescent="0.25">
      <c r="A82" s="14" t="s">
        <v>354</v>
      </c>
      <c r="B82" s="13">
        <v>1</v>
      </c>
      <c r="C82" s="13">
        <v>1</v>
      </c>
      <c r="D82" s="13"/>
      <c r="E82" s="13"/>
      <c r="F82" s="13"/>
      <c r="G82" s="13"/>
      <c r="H82" s="13">
        <v>1</v>
      </c>
      <c r="I82" s="13"/>
      <c r="J82" s="13"/>
      <c r="K82" s="13"/>
      <c r="L82" s="13"/>
      <c r="M82" s="13"/>
      <c r="N82" s="13"/>
      <c r="O82" s="13">
        <v>3</v>
      </c>
    </row>
    <row r="83" spans="1:15" x14ac:dyDescent="0.25">
      <c r="A83" s="14" t="s">
        <v>86</v>
      </c>
      <c r="B83" s="13">
        <v>1</v>
      </c>
      <c r="C83" s="13">
        <v>1</v>
      </c>
      <c r="D83" s="13"/>
      <c r="E83" s="13"/>
      <c r="F83" s="13">
        <v>1</v>
      </c>
      <c r="G83" s="13"/>
      <c r="H83" s="13">
        <v>2</v>
      </c>
      <c r="I83" s="13">
        <v>3</v>
      </c>
      <c r="J83" s="13">
        <v>1</v>
      </c>
      <c r="K83" s="13"/>
      <c r="L83" s="13"/>
      <c r="M83" s="13"/>
      <c r="N83" s="13">
        <v>4</v>
      </c>
      <c r="O83" s="13">
        <v>13</v>
      </c>
    </row>
    <row r="84" spans="1:15" x14ac:dyDescent="0.25">
      <c r="A84" s="14" t="s">
        <v>83</v>
      </c>
      <c r="B84" s="13">
        <v>2</v>
      </c>
      <c r="C84" s="13">
        <v>1</v>
      </c>
      <c r="D84" s="13">
        <v>2</v>
      </c>
      <c r="E84" s="13"/>
      <c r="F84" s="13">
        <v>1</v>
      </c>
      <c r="G84" s="13">
        <v>2</v>
      </c>
      <c r="H84" s="13">
        <v>2</v>
      </c>
      <c r="I84" s="13">
        <v>3</v>
      </c>
      <c r="J84" s="13">
        <v>2</v>
      </c>
      <c r="K84" s="13">
        <v>1</v>
      </c>
      <c r="L84" s="13"/>
      <c r="M84" s="13"/>
      <c r="N84" s="13"/>
      <c r="O84" s="13">
        <v>16</v>
      </c>
    </row>
    <row r="85" spans="1:15" x14ac:dyDescent="0.25">
      <c r="A85" s="14" t="s">
        <v>63</v>
      </c>
      <c r="B85" s="13">
        <v>1</v>
      </c>
      <c r="C85" s="13"/>
      <c r="D85" s="13"/>
      <c r="E85" s="13"/>
      <c r="F85" s="13"/>
      <c r="G85" s="13"/>
      <c r="H85" s="13">
        <v>1</v>
      </c>
      <c r="I85" s="13">
        <v>2</v>
      </c>
      <c r="J85" s="13"/>
      <c r="K85" s="13"/>
      <c r="L85" s="13">
        <v>1</v>
      </c>
      <c r="M85" s="13">
        <v>1</v>
      </c>
      <c r="N85" s="13">
        <v>2</v>
      </c>
      <c r="O85" s="13">
        <v>8</v>
      </c>
    </row>
    <row r="86" spans="1:15" x14ac:dyDescent="0.25">
      <c r="A86" s="14" t="s">
        <v>74</v>
      </c>
      <c r="B86" s="13">
        <v>1</v>
      </c>
      <c r="C86" s="13">
        <v>1</v>
      </c>
      <c r="D86" s="13">
        <v>1</v>
      </c>
      <c r="E86" s="13"/>
      <c r="F86" s="13">
        <v>2</v>
      </c>
      <c r="G86" s="13">
        <v>1</v>
      </c>
      <c r="H86" s="13">
        <v>2</v>
      </c>
      <c r="I86" s="13"/>
      <c r="J86" s="13"/>
      <c r="K86" s="13">
        <v>1</v>
      </c>
      <c r="L86" s="13"/>
      <c r="M86" s="13"/>
      <c r="N86" s="13">
        <v>2</v>
      </c>
      <c r="O86" s="13">
        <v>11</v>
      </c>
    </row>
    <row r="87" spans="1:15" x14ac:dyDescent="0.25">
      <c r="A87" s="14" t="s">
        <v>267</v>
      </c>
      <c r="B87" s="13">
        <v>1</v>
      </c>
      <c r="C87" s="13"/>
      <c r="D87" s="13"/>
      <c r="E87" s="13"/>
      <c r="F87" s="13"/>
      <c r="G87" s="13"/>
      <c r="H87" s="13"/>
      <c r="I87" s="13"/>
      <c r="J87" s="13">
        <v>1</v>
      </c>
      <c r="K87" s="13"/>
      <c r="L87" s="13"/>
      <c r="M87" s="13"/>
      <c r="N87" s="13"/>
      <c r="O87" s="13">
        <v>2</v>
      </c>
    </row>
    <row r="88" spans="1:15" x14ac:dyDescent="0.25">
      <c r="A88" s="14" t="s">
        <v>95</v>
      </c>
      <c r="B88" s="13">
        <v>2</v>
      </c>
      <c r="C88" s="13"/>
      <c r="D88" s="13">
        <v>1</v>
      </c>
      <c r="E88" s="13"/>
      <c r="F88" s="13">
        <v>2</v>
      </c>
      <c r="G88" s="13"/>
      <c r="H88" s="13">
        <v>1</v>
      </c>
      <c r="I88" s="13">
        <v>2</v>
      </c>
      <c r="J88" s="13">
        <v>1</v>
      </c>
      <c r="K88" s="13"/>
      <c r="L88" s="13"/>
      <c r="M88" s="13"/>
      <c r="N88" s="13">
        <v>2</v>
      </c>
      <c r="O88" s="13">
        <v>11</v>
      </c>
    </row>
    <row r="89" spans="1:15" x14ac:dyDescent="0.25">
      <c r="A89" s="14" t="s">
        <v>538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>
        <v>1</v>
      </c>
      <c r="M89" s="13"/>
      <c r="N89" s="13">
        <v>1</v>
      </c>
      <c r="O89" s="13">
        <v>2</v>
      </c>
    </row>
    <row r="90" spans="1:15" x14ac:dyDescent="0.25">
      <c r="A90" s="14" t="s">
        <v>306</v>
      </c>
      <c r="B90" s="13"/>
      <c r="C90" s="13"/>
      <c r="D90" s="13">
        <v>1</v>
      </c>
      <c r="E90" s="13"/>
      <c r="F90" s="13"/>
      <c r="G90" s="13"/>
      <c r="H90" s="13"/>
      <c r="I90" s="13">
        <v>1</v>
      </c>
      <c r="J90" s="13"/>
      <c r="K90" s="13"/>
      <c r="L90" s="13">
        <v>1</v>
      </c>
      <c r="M90" s="13">
        <v>1</v>
      </c>
      <c r="N90" s="13"/>
      <c r="O90" s="13">
        <v>4</v>
      </c>
    </row>
    <row r="91" spans="1:15" x14ac:dyDescent="0.25">
      <c r="A91" s="14" t="s">
        <v>1899</v>
      </c>
      <c r="B91" s="13">
        <v>1</v>
      </c>
      <c r="C91" s="13">
        <v>1</v>
      </c>
      <c r="D91" s="13"/>
      <c r="E91" s="13"/>
      <c r="F91" s="13"/>
      <c r="G91" s="13"/>
      <c r="H91" s="13">
        <v>1</v>
      </c>
      <c r="I91" s="13"/>
      <c r="J91" s="13"/>
      <c r="K91" s="13"/>
      <c r="L91" s="13"/>
      <c r="M91" s="13"/>
      <c r="N91" s="13">
        <v>1</v>
      </c>
      <c r="O91" s="13">
        <v>4</v>
      </c>
    </row>
    <row r="92" spans="1:15" x14ac:dyDescent="0.25">
      <c r="A92" s="3" t="s">
        <v>153</v>
      </c>
      <c r="B92" s="13">
        <v>1</v>
      </c>
      <c r="C92" s="13"/>
      <c r="D92" s="13"/>
      <c r="E92" s="13"/>
      <c r="F92" s="13">
        <v>1</v>
      </c>
      <c r="G92" s="13"/>
      <c r="H92" s="13">
        <v>3</v>
      </c>
      <c r="I92" s="13">
        <v>1</v>
      </c>
      <c r="J92" s="13">
        <v>1</v>
      </c>
      <c r="K92" s="13"/>
      <c r="L92" s="13">
        <v>1</v>
      </c>
      <c r="M92" s="13"/>
      <c r="N92" s="13">
        <v>3</v>
      </c>
      <c r="O92" s="13">
        <v>11</v>
      </c>
    </row>
    <row r="93" spans="1:15" x14ac:dyDescent="0.25">
      <c r="A93" s="14" t="s">
        <v>412</v>
      </c>
      <c r="B93" s="13">
        <v>1</v>
      </c>
      <c r="C93" s="13"/>
      <c r="D93" s="13"/>
      <c r="E93" s="13"/>
      <c r="F93" s="13"/>
      <c r="G93" s="13"/>
      <c r="H93" s="13">
        <v>1</v>
      </c>
      <c r="I93" s="13"/>
      <c r="J93" s="13"/>
      <c r="K93" s="13"/>
      <c r="L93" s="13"/>
      <c r="M93" s="13"/>
      <c r="N93" s="13">
        <v>1</v>
      </c>
      <c r="O93" s="13">
        <v>3</v>
      </c>
    </row>
    <row r="94" spans="1:15" x14ac:dyDescent="0.25">
      <c r="A94" s="14" t="s">
        <v>152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>
        <v>1</v>
      </c>
      <c r="M94" s="13"/>
      <c r="N94" s="13">
        <v>1</v>
      </c>
      <c r="O94" s="13">
        <v>2</v>
      </c>
    </row>
    <row r="95" spans="1:15" x14ac:dyDescent="0.25">
      <c r="A95" s="14" t="s">
        <v>176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>
        <v>1</v>
      </c>
      <c r="O95" s="13">
        <v>1</v>
      </c>
    </row>
    <row r="96" spans="1:15" x14ac:dyDescent="0.25">
      <c r="A96" s="14" t="s">
        <v>540</v>
      </c>
      <c r="B96" s="13"/>
      <c r="C96" s="13"/>
      <c r="D96" s="13"/>
      <c r="E96" s="13"/>
      <c r="F96" s="13"/>
      <c r="G96" s="13"/>
      <c r="H96" s="13">
        <v>1</v>
      </c>
      <c r="I96" s="13">
        <v>1</v>
      </c>
      <c r="J96" s="13"/>
      <c r="K96" s="13"/>
      <c r="L96" s="13"/>
      <c r="M96" s="13"/>
      <c r="N96" s="13"/>
      <c r="O96" s="13">
        <v>2</v>
      </c>
    </row>
    <row r="97" spans="1:15" x14ac:dyDescent="0.25">
      <c r="A97" s="14" t="s">
        <v>227</v>
      </c>
      <c r="B97" s="13"/>
      <c r="C97" s="13"/>
      <c r="D97" s="13"/>
      <c r="E97" s="13"/>
      <c r="F97" s="13">
        <v>1</v>
      </c>
      <c r="G97" s="13"/>
      <c r="H97" s="13">
        <v>1</v>
      </c>
      <c r="I97" s="13"/>
      <c r="J97" s="13"/>
      <c r="K97" s="13"/>
      <c r="L97" s="13"/>
      <c r="M97" s="13"/>
      <c r="N97" s="13"/>
      <c r="O97" s="13">
        <v>2</v>
      </c>
    </row>
    <row r="98" spans="1:15" x14ac:dyDescent="0.25">
      <c r="A98" s="14" t="s">
        <v>2019</v>
      </c>
      <c r="B98" s="13"/>
      <c r="C98" s="13"/>
      <c r="D98" s="13"/>
      <c r="E98" s="13"/>
      <c r="F98" s="13"/>
      <c r="G98" s="13"/>
      <c r="H98" s="13"/>
      <c r="I98" s="13"/>
      <c r="J98" s="13">
        <v>1</v>
      </c>
      <c r="K98" s="13"/>
      <c r="L98" s="13"/>
      <c r="M98" s="13"/>
      <c r="N98" s="13"/>
      <c r="O98" s="13">
        <v>1</v>
      </c>
    </row>
    <row r="99" spans="1:15" x14ac:dyDescent="0.25">
      <c r="A99" s="3" t="s">
        <v>67</v>
      </c>
      <c r="B99" s="13"/>
      <c r="C99" s="13">
        <v>3</v>
      </c>
      <c r="D99" s="13">
        <v>1</v>
      </c>
      <c r="E99" s="13"/>
      <c r="F99" s="13">
        <v>1</v>
      </c>
      <c r="G99" s="13"/>
      <c r="H99" s="13">
        <v>4</v>
      </c>
      <c r="I99" s="13">
        <v>2</v>
      </c>
      <c r="J99" s="13">
        <v>2</v>
      </c>
      <c r="K99" s="13">
        <v>1</v>
      </c>
      <c r="L99" s="13">
        <v>1</v>
      </c>
      <c r="M99" s="13"/>
      <c r="N99" s="13">
        <v>2</v>
      </c>
      <c r="O99" s="13">
        <v>17</v>
      </c>
    </row>
    <row r="100" spans="1:15" x14ac:dyDescent="0.25">
      <c r="A100" s="14" t="s">
        <v>67</v>
      </c>
      <c r="B100" s="13"/>
      <c r="C100" s="13">
        <v>3</v>
      </c>
      <c r="D100" s="13">
        <v>1</v>
      </c>
      <c r="E100" s="13"/>
      <c r="F100" s="13">
        <v>1</v>
      </c>
      <c r="G100" s="13"/>
      <c r="H100" s="13">
        <v>4</v>
      </c>
      <c r="I100" s="13">
        <v>2</v>
      </c>
      <c r="J100" s="13">
        <v>2</v>
      </c>
      <c r="K100" s="13">
        <v>1</v>
      </c>
      <c r="L100" s="13">
        <v>1</v>
      </c>
      <c r="M100" s="13"/>
      <c r="N100" s="13">
        <v>2</v>
      </c>
      <c r="O100" s="13">
        <v>17</v>
      </c>
    </row>
    <row r="101" spans="1:15" x14ac:dyDescent="0.25">
      <c r="A101" s="3" t="s">
        <v>1137</v>
      </c>
      <c r="B101" s="13">
        <v>29</v>
      </c>
      <c r="C101" s="13">
        <v>36</v>
      </c>
      <c r="D101" s="13">
        <v>25</v>
      </c>
      <c r="E101" s="13">
        <v>3</v>
      </c>
      <c r="F101" s="13">
        <v>27</v>
      </c>
      <c r="G101" s="13">
        <v>20</v>
      </c>
      <c r="H101" s="13">
        <v>48</v>
      </c>
      <c r="I101" s="13">
        <v>74</v>
      </c>
      <c r="J101" s="13">
        <v>27</v>
      </c>
      <c r="K101" s="13">
        <v>18</v>
      </c>
      <c r="L101" s="13">
        <v>10</v>
      </c>
      <c r="M101" s="13">
        <v>11</v>
      </c>
      <c r="N101" s="13">
        <v>57</v>
      </c>
      <c r="O101" s="13">
        <v>385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7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20" bestFit="1" customWidth="1"/>
    <col min="2" max="2" width="11.109375" customWidth="1"/>
    <col min="3" max="5" width="5.5546875" customWidth="1"/>
    <col min="6" max="7" width="7.5546875" customWidth="1"/>
    <col min="8" max="8" width="5.5546875" customWidth="1"/>
    <col min="9" max="9" width="7.5546875" bestFit="1" customWidth="1"/>
    <col min="10" max="11" width="7.5546875" customWidth="1"/>
    <col min="12" max="13" width="7.5546875" bestFit="1" customWidth="1"/>
    <col min="14" max="14" width="5.5546875" bestFit="1" customWidth="1"/>
    <col min="15" max="15" width="5.5546875" customWidth="1"/>
  </cols>
  <sheetData>
    <row r="1" spans="1:14" x14ac:dyDescent="0.25">
      <c r="A1" s="25" t="s">
        <v>3</v>
      </c>
      <c r="B1" s="3" t="s">
        <v>1135</v>
      </c>
    </row>
    <row r="2" spans="1:14" x14ac:dyDescent="0.25">
      <c r="A2" s="25" t="s">
        <v>13</v>
      </c>
      <c r="B2" s="3" t="s">
        <v>2165</v>
      </c>
    </row>
    <row r="4" spans="1:14" x14ac:dyDescent="0.25">
      <c r="A4" s="25" t="s">
        <v>1136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 t="s">
        <v>122</v>
      </c>
      <c r="C5" s="3" t="s">
        <v>62</v>
      </c>
      <c r="D5" s="3" t="s">
        <v>82</v>
      </c>
      <c r="E5" s="3" t="s">
        <v>49</v>
      </c>
      <c r="F5" s="3" t="s">
        <v>85</v>
      </c>
      <c r="G5" s="3" t="s">
        <v>191</v>
      </c>
      <c r="H5" s="3" t="s">
        <v>70</v>
      </c>
      <c r="I5" s="3" t="s">
        <v>89</v>
      </c>
      <c r="J5" s="3" t="s">
        <v>43</v>
      </c>
      <c r="K5" s="3" t="s">
        <v>103</v>
      </c>
      <c r="L5" s="3" t="s">
        <v>202</v>
      </c>
      <c r="M5" s="3" t="s">
        <v>2049</v>
      </c>
      <c r="N5" s="3" t="s">
        <v>1137</v>
      </c>
    </row>
    <row r="6" spans="1:14" x14ac:dyDescent="0.25">
      <c r="A6" s="3" t="s">
        <v>56</v>
      </c>
      <c r="B6" s="13"/>
      <c r="C6" s="13"/>
      <c r="D6" s="13"/>
      <c r="E6" s="13"/>
      <c r="F6" s="13">
        <v>1</v>
      </c>
      <c r="G6" s="13"/>
      <c r="H6" s="13">
        <v>3</v>
      </c>
      <c r="I6" s="13">
        <v>2</v>
      </c>
      <c r="J6" s="13">
        <v>1</v>
      </c>
      <c r="K6" s="13"/>
      <c r="L6" s="13">
        <v>1</v>
      </c>
      <c r="M6" s="13">
        <v>1</v>
      </c>
      <c r="N6" s="13">
        <v>9</v>
      </c>
    </row>
    <row r="7" spans="1:14" x14ac:dyDescent="0.25">
      <c r="A7" s="14" t="s">
        <v>55</v>
      </c>
      <c r="B7" s="13"/>
      <c r="C7" s="13"/>
      <c r="D7" s="13"/>
      <c r="E7" s="13"/>
      <c r="F7" s="13">
        <v>1</v>
      </c>
      <c r="G7" s="13"/>
      <c r="H7" s="13">
        <v>2</v>
      </c>
      <c r="I7" s="13">
        <v>2</v>
      </c>
      <c r="J7" s="13">
        <v>1</v>
      </c>
      <c r="K7" s="13"/>
      <c r="L7" s="13"/>
      <c r="M7" s="13">
        <v>1</v>
      </c>
      <c r="N7" s="13">
        <v>7</v>
      </c>
    </row>
    <row r="8" spans="1:14" x14ac:dyDescent="0.25">
      <c r="A8" s="14" t="s">
        <v>184</v>
      </c>
      <c r="B8" s="13"/>
      <c r="C8" s="13"/>
      <c r="D8" s="13"/>
      <c r="E8" s="13"/>
      <c r="F8" s="13"/>
      <c r="G8" s="13"/>
      <c r="H8" s="13">
        <v>1</v>
      </c>
      <c r="I8" s="13"/>
      <c r="J8" s="13"/>
      <c r="K8" s="13"/>
      <c r="L8" s="13"/>
      <c r="M8" s="13"/>
      <c r="N8" s="13">
        <v>1</v>
      </c>
    </row>
    <row r="9" spans="1:14" x14ac:dyDescent="0.25">
      <c r="A9" s="14" t="s">
        <v>215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>
        <v>1</v>
      </c>
      <c r="M9" s="13"/>
      <c r="N9" s="13">
        <v>1</v>
      </c>
    </row>
    <row r="10" spans="1:14" x14ac:dyDescent="0.25">
      <c r="A10" s="3" t="s">
        <v>225</v>
      </c>
      <c r="B10" s="13"/>
      <c r="C10" s="13"/>
      <c r="D10" s="13">
        <v>1</v>
      </c>
      <c r="E10" s="13"/>
      <c r="F10" s="13"/>
      <c r="G10" s="13"/>
      <c r="H10" s="13"/>
      <c r="I10" s="13"/>
      <c r="J10" s="13"/>
      <c r="K10" s="13"/>
      <c r="L10" s="13"/>
      <c r="M10" s="13"/>
      <c r="N10" s="13">
        <v>1</v>
      </c>
    </row>
    <row r="11" spans="1:14" x14ac:dyDescent="0.25">
      <c r="A11" s="14" t="s">
        <v>585</v>
      </c>
      <c r="B11" s="13"/>
      <c r="C11" s="13"/>
      <c r="D11" s="13">
        <v>1</v>
      </c>
      <c r="E11" s="13"/>
      <c r="F11" s="13"/>
      <c r="G11" s="13"/>
      <c r="H11" s="13"/>
      <c r="I11" s="13"/>
      <c r="J11" s="13"/>
      <c r="K11" s="13"/>
      <c r="L11" s="13"/>
      <c r="M11" s="13"/>
      <c r="N11" s="13">
        <v>1</v>
      </c>
    </row>
    <row r="12" spans="1:14" x14ac:dyDescent="0.25">
      <c r="A12" s="3" t="s">
        <v>273</v>
      </c>
      <c r="B12" s="13"/>
      <c r="C12" s="13"/>
      <c r="D12" s="13"/>
      <c r="E12" s="13"/>
      <c r="F12" s="13"/>
      <c r="G12" s="13"/>
      <c r="H12" s="13">
        <v>1</v>
      </c>
      <c r="I12" s="13">
        <v>3</v>
      </c>
      <c r="J12" s="13">
        <v>1</v>
      </c>
      <c r="K12" s="13">
        <v>1</v>
      </c>
      <c r="L12" s="13"/>
      <c r="M12" s="13">
        <v>1</v>
      </c>
      <c r="N12" s="13">
        <v>7</v>
      </c>
    </row>
    <row r="13" spans="1:14" x14ac:dyDescent="0.25">
      <c r="A13" s="14" t="s">
        <v>1888</v>
      </c>
      <c r="B13" s="13"/>
      <c r="C13" s="13"/>
      <c r="D13" s="13"/>
      <c r="E13" s="13"/>
      <c r="F13" s="13"/>
      <c r="G13" s="13"/>
      <c r="H13" s="13">
        <v>1</v>
      </c>
      <c r="I13" s="13">
        <v>3</v>
      </c>
      <c r="J13" s="13">
        <v>1</v>
      </c>
      <c r="K13" s="13">
        <v>1</v>
      </c>
      <c r="L13" s="13"/>
      <c r="M13" s="13">
        <v>1</v>
      </c>
      <c r="N13" s="13">
        <v>7</v>
      </c>
    </row>
    <row r="14" spans="1:14" x14ac:dyDescent="0.25">
      <c r="A14" s="3" t="s">
        <v>51</v>
      </c>
      <c r="B14" s="13">
        <v>1</v>
      </c>
      <c r="C14" s="13">
        <v>2</v>
      </c>
      <c r="D14" s="13">
        <v>1</v>
      </c>
      <c r="E14" s="13"/>
      <c r="F14" s="13">
        <v>2</v>
      </c>
      <c r="G14" s="13">
        <v>1</v>
      </c>
      <c r="H14" s="13">
        <v>3</v>
      </c>
      <c r="I14" s="13">
        <v>5</v>
      </c>
      <c r="J14" s="13">
        <v>1</v>
      </c>
      <c r="K14" s="13">
        <v>2</v>
      </c>
      <c r="L14" s="13"/>
      <c r="M14" s="13">
        <v>5</v>
      </c>
      <c r="N14" s="13">
        <v>23</v>
      </c>
    </row>
    <row r="15" spans="1:14" x14ac:dyDescent="0.25">
      <c r="A15" s="14" t="s">
        <v>50</v>
      </c>
      <c r="B15" s="13">
        <v>1</v>
      </c>
      <c r="C15" s="13"/>
      <c r="D15" s="13"/>
      <c r="E15" s="13"/>
      <c r="F15" s="13">
        <v>1</v>
      </c>
      <c r="G15" s="13"/>
      <c r="H15" s="13">
        <v>2</v>
      </c>
      <c r="I15" s="13">
        <v>2</v>
      </c>
      <c r="J15" s="13"/>
      <c r="K15" s="13">
        <v>1</v>
      </c>
      <c r="L15" s="13"/>
      <c r="M15" s="13">
        <v>1</v>
      </c>
      <c r="N15" s="13">
        <v>8</v>
      </c>
    </row>
    <row r="16" spans="1:14" x14ac:dyDescent="0.25">
      <c r="A16" s="14" t="s">
        <v>369</v>
      </c>
      <c r="B16" s="13"/>
      <c r="C16" s="13"/>
      <c r="D16" s="13">
        <v>1</v>
      </c>
      <c r="E16" s="13"/>
      <c r="F16" s="13"/>
      <c r="G16" s="13"/>
      <c r="H16" s="13"/>
      <c r="I16" s="13"/>
      <c r="J16" s="13"/>
      <c r="K16" s="13"/>
      <c r="L16" s="13"/>
      <c r="M16" s="13"/>
      <c r="N16" s="13">
        <v>1</v>
      </c>
    </row>
    <row r="17" spans="1:14" x14ac:dyDescent="0.25">
      <c r="A17" s="14" t="s">
        <v>59</v>
      </c>
      <c r="B17" s="13"/>
      <c r="C17" s="13">
        <v>1</v>
      </c>
      <c r="D17" s="13"/>
      <c r="E17" s="13"/>
      <c r="F17" s="13">
        <v>1</v>
      </c>
      <c r="G17" s="13">
        <v>1</v>
      </c>
      <c r="H17" s="13"/>
      <c r="I17" s="13">
        <v>2</v>
      </c>
      <c r="J17" s="13">
        <v>1</v>
      </c>
      <c r="K17" s="13">
        <v>1</v>
      </c>
      <c r="L17" s="13"/>
      <c r="M17" s="13">
        <v>2</v>
      </c>
      <c r="N17" s="13">
        <v>9</v>
      </c>
    </row>
    <row r="18" spans="1:14" x14ac:dyDescent="0.25">
      <c r="A18" s="14" t="s">
        <v>79</v>
      </c>
      <c r="B18" s="13"/>
      <c r="C18" s="13">
        <v>1</v>
      </c>
      <c r="D18" s="13"/>
      <c r="E18" s="13"/>
      <c r="F18" s="13"/>
      <c r="G18" s="13"/>
      <c r="H18" s="13"/>
      <c r="I18" s="13">
        <v>1</v>
      </c>
      <c r="J18" s="13"/>
      <c r="K18" s="13"/>
      <c r="L18" s="13"/>
      <c r="M18" s="13">
        <v>2</v>
      </c>
      <c r="N18" s="13">
        <v>4</v>
      </c>
    </row>
    <row r="19" spans="1:14" x14ac:dyDescent="0.25">
      <c r="A19" s="14" t="s">
        <v>1894</v>
      </c>
      <c r="B19" s="13"/>
      <c r="C19" s="13"/>
      <c r="D19" s="13"/>
      <c r="E19" s="13"/>
      <c r="F19" s="13"/>
      <c r="G19" s="13"/>
      <c r="H19" s="13">
        <v>1</v>
      </c>
      <c r="I19" s="13"/>
      <c r="J19" s="13"/>
      <c r="K19" s="13"/>
      <c r="L19" s="13"/>
      <c r="M19" s="13"/>
      <c r="N19" s="13">
        <v>1</v>
      </c>
    </row>
    <row r="20" spans="1:14" x14ac:dyDescent="0.25">
      <c r="A20" s="3" t="s">
        <v>45</v>
      </c>
      <c r="B20" s="13">
        <v>1</v>
      </c>
      <c r="C20" s="13">
        <v>3</v>
      </c>
      <c r="D20" s="13"/>
      <c r="E20" s="13">
        <v>1</v>
      </c>
      <c r="F20" s="13">
        <v>1</v>
      </c>
      <c r="G20" s="13"/>
      <c r="H20" s="13">
        <v>3</v>
      </c>
      <c r="I20" s="13">
        <v>8</v>
      </c>
      <c r="J20" s="13">
        <v>2</v>
      </c>
      <c r="K20" s="13"/>
      <c r="L20" s="13"/>
      <c r="M20" s="13">
        <v>2</v>
      </c>
      <c r="N20" s="13">
        <v>21</v>
      </c>
    </row>
    <row r="21" spans="1:14" x14ac:dyDescent="0.25">
      <c r="A21" s="14" t="s">
        <v>304</v>
      </c>
      <c r="B21" s="13"/>
      <c r="C21" s="13">
        <v>1</v>
      </c>
      <c r="D21" s="13"/>
      <c r="E21" s="13"/>
      <c r="F21" s="13"/>
      <c r="G21" s="13"/>
      <c r="H21" s="13"/>
      <c r="I21" s="13">
        <v>1</v>
      </c>
      <c r="J21" s="13"/>
      <c r="K21" s="13"/>
      <c r="L21" s="13"/>
      <c r="M21" s="13"/>
      <c r="N21" s="13">
        <v>2</v>
      </c>
    </row>
    <row r="22" spans="1:14" x14ac:dyDescent="0.25">
      <c r="A22" s="14" t="s">
        <v>140</v>
      </c>
      <c r="B22" s="13"/>
      <c r="C22" s="13">
        <v>1</v>
      </c>
      <c r="D22" s="13"/>
      <c r="E22" s="13"/>
      <c r="F22" s="13"/>
      <c r="G22" s="13"/>
      <c r="H22" s="13">
        <v>1</v>
      </c>
      <c r="I22" s="13">
        <v>3</v>
      </c>
      <c r="J22" s="13">
        <v>1</v>
      </c>
      <c r="K22" s="13"/>
      <c r="L22" s="13"/>
      <c r="M22" s="13"/>
      <c r="N22" s="13">
        <v>6</v>
      </c>
    </row>
    <row r="23" spans="1:14" x14ac:dyDescent="0.25">
      <c r="A23" s="14" t="s">
        <v>170</v>
      </c>
      <c r="B23" s="13"/>
      <c r="C23" s="13"/>
      <c r="D23" s="13"/>
      <c r="E23" s="13"/>
      <c r="F23" s="13"/>
      <c r="G23" s="13"/>
      <c r="H23" s="13">
        <v>1</v>
      </c>
      <c r="I23" s="13"/>
      <c r="J23" s="13"/>
      <c r="K23" s="13"/>
      <c r="L23" s="13"/>
      <c r="M23" s="13">
        <v>1</v>
      </c>
      <c r="N23" s="13">
        <v>2</v>
      </c>
    </row>
    <row r="24" spans="1:14" x14ac:dyDescent="0.25">
      <c r="A24" s="14" t="s">
        <v>160</v>
      </c>
      <c r="B24" s="13"/>
      <c r="C24" s="13"/>
      <c r="D24" s="13"/>
      <c r="E24" s="13"/>
      <c r="F24" s="13"/>
      <c r="G24" s="13"/>
      <c r="H24" s="13">
        <v>1</v>
      </c>
      <c r="I24" s="13"/>
      <c r="J24" s="13"/>
      <c r="K24" s="13"/>
      <c r="L24" s="13"/>
      <c r="M24" s="13"/>
      <c r="N24" s="13">
        <v>1</v>
      </c>
    </row>
    <row r="25" spans="1:14" x14ac:dyDescent="0.25">
      <c r="A25" s="14" t="s">
        <v>138</v>
      </c>
      <c r="B25" s="13"/>
      <c r="C25" s="13"/>
      <c r="D25" s="13"/>
      <c r="E25" s="13"/>
      <c r="F25" s="13"/>
      <c r="G25" s="13"/>
      <c r="H25" s="13"/>
      <c r="I25" s="13">
        <v>2</v>
      </c>
      <c r="J25" s="13">
        <v>1</v>
      </c>
      <c r="K25" s="13"/>
      <c r="L25" s="13"/>
      <c r="M25" s="13"/>
      <c r="N25" s="13">
        <v>3</v>
      </c>
    </row>
    <row r="26" spans="1:14" x14ac:dyDescent="0.25">
      <c r="A26" s="14" t="s">
        <v>44</v>
      </c>
      <c r="B26" s="13">
        <v>1</v>
      </c>
      <c r="C26" s="13">
        <v>1</v>
      </c>
      <c r="D26" s="13"/>
      <c r="E26" s="13">
        <v>1</v>
      </c>
      <c r="F26" s="13">
        <v>1</v>
      </c>
      <c r="G26" s="13"/>
      <c r="H26" s="13"/>
      <c r="I26" s="13">
        <v>2</v>
      </c>
      <c r="J26" s="13"/>
      <c r="K26" s="13"/>
      <c r="L26" s="13"/>
      <c r="M26" s="13">
        <v>1</v>
      </c>
      <c r="N26" s="13">
        <v>7</v>
      </c>
    </row>
    <row r="27" spans="1:14" x14ac:dyDescent="0.25">
      <c r="A27" s="3" t="s">
        <v>64</v>
      </c>
      <c r="B27" s="13">
        <v>4</v>
      </c>
      <c r="C27" s="13">
        <v>5</v>
      </c>
      <c r="D27" s="13">
        <v>3</v>
      </c>
      <c r="E27" s="13"/>
      <c r="F27" s="13">
        <v>3</v>
      </c>
      <c r="G27" s="13">
        <v>3</v>
      </c>
      <c r="H27" s="13">
        <v>5</v>
      </c>
      <c r="I27" s="13">
        <v>7</v>
      </c>
      <c r="J27" s="13">
        <v>4</v>
      </c>
      <c r="K27" s="13"/>
      <c r="L27" s="13"/>
      <c r="M27" s="13">
        <v>2</v>
      </c>
      <c r="N27" s="13">
        <v>36</v>
      </c>
    </row>
    <row r="28" spans="1:14" x14ac:dyDescent="0.25">
      <c r="A28" s="14" t="s">
        <v>107</v>
      </c>
      <c r="B28" s="13"/>
      <c r="C28" s="13">
        <v>1</v>
      </c>
      <c r="D28" s="13"/>
      <c r="E28" s="13"/>
      <c r="F28" s="13"/>
      <c r="G28" s="13"/>
      <c r="H28" s="13">
        <v>1</v>
      </c>
      <c r="I28" s="13">
        <v>2</v>
      </c>
      <c r="J28" s="13"/>
      <c r="K28" s="13"/>
      <c r="L28" s="13"/>
      <c r="M28" s="13"/>
      <c r="N28" s="13">
        <v>4</v>
      </c>
    </row>
    <row r="29" spans="1:14" x14ac:dyDescent="0.25">
      <c r="A29" s="14" t="s">
        <v>181</v>
      </c>
      <c r="B29" s="13"/>
      <c r="C29" s="13">
        <v>1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>
        <v>1</v>
      </c>
    </row>
    <row r="30" spans="1:14" x14ac:dyDescent="0.25">
      <c r="A30" s="14" t="s">
        <v>86</v>
      </c>
      <c r="B30" s="13">
        <v>1</v>
      </c>
      <c r="C30" s="13">
        <v>1</v>
      </c>
      <c r="D30" s="13"/>
      <c r="E30" s="13"/>
      <c r="F30" s="13">
        <v>1</v>
      </c>
      <c r="G30" s="13"/>
      <c r="H30" s="13">
        <v>1</v>
      </c>
      <c r="I30" s="13">
        <v>1</v>
      </c>
      <c r="J30" s="13">
        <v>1</v>
      </c>
      <c r="K30" s="13"/>
      <c r="L30" s="13"/>
      <c r="M30" s="13"/>
      <c r="N30" s="13">
        <v>6</v>
      </c>
    </row>
    <row r="31" spans="1:14" x14ac:dyDescent="0.25">
      <c r="A31" s="14" t="s">
        <v>83</v>
      </c>
      <c r="B31" s="13">
        <v>2</v>
      </c>
      <c r="C31" s="13">
        <v>1</v>
      </c>
      <c r="D31" s="13">
        <v>2</v>
      </c>
      <c r="E31" s="13"/>
      <c r="F31" s="13">
        <v>1</v>
      </c>
      <c r="G31" s="13">
        <v>2</v>
      </c>
      <c r="H31" s="13">
        <v>2</v>
      </c>
      <c r="I31" s="13">
        <v>2</v>
      </c>
      <c r="J31" s="13">
        <v>2</v>
      </c>
      <c r="K31" s="13"/>
      <c r="L31" s="13"/>
      <c r="M31" s="13"/>
      <c r="N31" s="13">
        <v>14</v>
      </c>
    </row>
    <row r="32" spans="1:14" x14ac:dyDescent="0.25">
      <c r="A32" s="14" t="s">
        <v>63</v>
      </c>
      <c r="B32" s="13"/>
      <c r="C32" s="13"/>
      <c r="D32" s="13"/>
      <c r="E32" s="13"/>
      <c r="F32" s="13"/>
      <c r="G32" s="13"/>
      <c r="H32" s="13"/>
      <c r="I32" s="13">
        <v>1</v>
      </c>
      <c r="J32" s="13"/>
      <c r="K32" s="13"/>
      <c r="L32" s="13"/>
      <c r="M32" s="13">
        <v>1</v>
      </c>
      <c r="N32" s="13">
        <v>2</v>
      </c>
    </row>
    <row r="33" spans="1:14" x14ac:dyDescent="0.25">
      <c r="A33" s="14" t="s">
        <v>74</v>
      </c>
      <c r="B33" s="13">
        <v>1</v>
      </c>
      <c r="C33" s="13">
        <v>1</v>
      </c>
      <c r="D33" s="13"/>
      <c r="E33" s="13"/>
      <c r="F33" s="13">
        <v>1</v>
      </c>
      <c r="G33" s="13">
        <v>1</v>
      </c>
      <c r="H33" s="13"/>
      <c r="I33" s="13"/>
      <c r="J33" s="13"/>
      <c r="K33" s="13"/>
      <c r="L33" s="13"/>
      <c r="M33" s="13">
        <v>1</v>
      </c>
      <c r="N33" s="13">
        <v>5</v>
      </c>
    </row>
    <row r="34" spans="1:14" x14ac:dyDescent="0.25">
      <c r="A34" s="14" t="s">
        <v>95</v>
      </c>
      <c r="B34" s="13"/>
      <c r="C34" s="13"/>
      <c r="D34" s="13">
        <v>1</v>
      </c>
      <c r="E34" s="13"/>
      <c r="F34" s="13"/>
      <c r="G34" s="13"/>
      <c r="H34" s="13">
        <v>1</v>
      </c>
      <c r="I34" s="13">
        <v>1</v>
      </c>
      <c r="J34" s="13">
        <v>1</v>
      </c>
      <c r="K34" s="13"/>
      <c r="L34" s="13"/>
      <c r="M34" s="13"/>
      <c r="N34" s="13">
        <v>4</v>
      </c>
    </row>
    <row r="35" spans="1:14" x14ac:dyDescent="0.25">
      <c r="A35" s="3" t="s">
        <v>67</v>
      </c>
      <c r="B35" s="13"/>
      <c r="C35" s="13"/>
      <c r="D35" s="13">
        <v>1</v>
      </c>
      <c r="E35" s="13"/>
      <c r="F35" s="13"/>
      <c r="G35" s="13"/>
      <c r="H35" s="13">
        <v>1</v>
      </c>
      <c r="I35" s="13"/>
      <c r="J35" s="13"/>
      <c r="K35" s="13"/>
      <c r="L35" s="13"/>
      <c r="M35" s="13"/>
      <c r="N35" s="13">
        <v>2</v>
      </c>
    </row>
    <row r="36" spans="1:14" x14ac:dyDescent="0.25">
      <c r="A36" s="14" t="s">
        <v>67</v>
      </c>
      <c r="B36" s="13"/>
      <c r="C36" s="13"/>
      <c r="D36" s="13">
        <v>1</v>
      </c>
      <c r="E36" s="13"/>
      <c r="F36" s="13"/>
      <c r="G36" s="13"/>
      <c r="H36" s="13">
        <v>1</v>
      </c>
      <c r="I36" s="13"/>
      <c r="J36" s="13"/>
      <c r="K36" s="13"/>
      <c r="L36" s="13"/>
      <c r="M36" s="13"/>
      <c r="N36" s="13">
        <v>2</v>
      </c>
    </row>
    <row r="37" spans="1:14" x14ac:dyDescent="0.25">
      <c r="A37" s="3" t="s">
        <v>1137</v>
      </c>
      <c r="B37" s="13">
        <v>6</v>
      </c>
      <c r="C37" s="13">
        <v>10</v>
      </c>
      <c r="D37" s="13">
        <v>6</v>
      </c>
      <c r="E37" s="13">
        <v>1</v>
      </c>
      <c r="F37" s="13">
        <v>7</v>
      </c>
      <c r="G37" s="13">
        <v>4</v>
      </c>
      <c r="H37" s="13">
        <v>16</v>
      </c>
      <c r="I37" s="13">
        <v>25</v>
      </c>
      <c r="J37" s="13">
        <v>9</v>
      </c>
      <c r="K37" s="13">
        <v>3</v>
      </c>
      <c r="L37" s="13">
        <v>1</v>
      </c>
      <c r="M37" s="13">
        <v>11</v>
      </c>
      <c r="N37" s="13">
        <v>99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652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4.6640625" style="6" customWidth="1"/>
    <col min="2" max="2" width="18.6640625" style="6" customWidth="1"/>
    <col min="3" max="3" width="6.33203125" style="7" customWidth="1"/>
    <col min="4" max="4" width="6.33203125" style="6" customWidth="1"/>
  </cols>
  <sheetData>
    <row r="1" spans="1:18" ht="15.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1138</v>
      </c>
      <c r="G1" s="8" t="s">
        <v>1139</v>
      </c>
      <c r="H1" s="8" t="s">
        <v>26</v>
      </c>
      <c r="I1" s="8" t="s">
        <v>1140</v>
      </c>
      <c r="J1" s="8" t="s">
        <v>1141</v>
      </c>
      <c r="K1" s="8" t="s">
        <v>1142</v>
      </c>
      <c r="L1" s="8"/>
    </row>
    <row r="2" spans="1:18" ht="15.75" customHeight="1" x14ac:dyDescent="0.25">
      <c r="A2" s="10">
        <v>1</v>
      </c>
      <c r="B2" s="10" t="str">
        <f>VLOOKUP(A:A,'1级数据'!A:B,2,FALSE)</f>
        <v>C. RONALDO</v>
      </c>
      <c r="C2" s="11" t="str">
        <f>VLOOKUP(A:A,'1级数据'!A:C,3,FALSE)</f>
        <v>左边锋</v>
      </c>
      <c r="D2" s="10" t="e">
        <f>VLOOKUP(A:A,'1级数据'!A:D,4,FALSE)</f>
        <v>#N/A</v>
      </c>
      <c r="E2" s="12">
        <f>VLOOKUP(A:A,'1级数据'!A:L,12,FALSE)</f>
        <v>94</v>
      </c>
      <c r="F2" s="10">
        <f>'1级数据'!O2*0.2+'1级数据'!T2*0.4+'1级数据'!Z2*0.2+'1级数据'!W2*0.2</f>
        <v>84.600000000000009</v>
      </c>
      <c r="G2" s="10">
        <f>AVERAGE('1级数据'!P2,'1级数据'!Q2)</f>
        <v>90</v>
      </c>
      <c r="H2" s="10">
        <f>AVERAGE('1级数据'!AA2,'1级数据'!AB2)</f>
        <v>95.5</v>
      </c>
      <c r="I2" s="10">
        <f>IF('1级数据'!C2="门将",AVERAGE('1级数据'!AG2,'1级数据'!AH2,'1级数据'!AI2,'1级数据'!AJ2,'1级数据'!AK2),AVERAGE('1级数据'!X2,'1级数据'!Y2))</f>
        <v>85.5</v>
      </c>
      <c r="J2" s="10">
        <f>'1级数据'!AC2*0.2+'1级数据'!AD2*0.3+'1级数据'!AE2*0.2+'1级数据'!AF2*0.3</f>
        <v>73.900000000000006</v>
      </c>
      <c r="K2" s="10">
        <f>AVERAGE('1级数据'!R2,'1级数据'!S2)</f>
        <v>85.5</v>
      </c>
      <c r="M2" s="40" t="s">
        <v>1143</v>
      </c>
      <c r="N2" s="40"/>
      <c r="O2" s="40"/>
      <c r="P2" s="40"/>
      <c r="Q2" s="40"/>
      <c r="R2" s="40"/>
    </row>
    <row r="3" spans="1:18" ht="15.75" x14ac:dyDescent="0.25">
      <c r="A3" s="10">
        <v>2</v>
      </c>
      <c r="B3" s="10" t="str">
        <f>VLOOKUP(A:A,'1级数据'!A:B,2,FALSE)</f>
        <v>L. MESSI</v>
      </c>
      <c r="C3" s="11" t="str">
        <f>VLOOKUP(A:A,'1级数据'!A:C,3,FALSE)</f>
        <v>右边锋</v>
      </c>
      <c r="D3" s="10">
        <f>VLOOKUP(A:A,'1级数据'!A:D,4,FALSE)</f>
        <v>3</v>
      </c>
      <c r="E3" s="12">
        <f>VLOOKUP(A:A,'1级数据'!A:L,12,FALSE)</f>
        <v>94</v>
      </c>
      <c r="F3" s="10">
        <f>'1级数据'!O3*0.2+'1级数据'!T3*0.4+'1级数据'!Z3*0.2+'1级数据'!W3*0.2</f>
        <v>90</v>
      </c>
      <c r="G3" s="10">
        <f>AVERAGE('1级数据'!P3,'1级数据'!Q3)</f>
        <v>96</v>
      </c>
      <c r="H3" s="10">
        <f>AVERAGE('1级数据'!AA3,'1级数据'!AB3)</f>
        <v>73</v>
      </c>
      <c r="I3" s="10">
        <f>IF('1级数据'!C3="门将",AVERAGE('1级数据'!AG3,'1级数据'!AH3,'1级数据'!AI3,'1级数据'!AJ3,'1级数据'!AK3),AVERAGE('1级数据'!X3,'1级数据'!Y3))</f>
        <v>88</v>
      </c>
      <c r="J3" s="10">
        <f>'1级数据'!AC3*0.2+'1级数据'!AD3*0.3+'1级数据'!AE3*0.2+'1级数据'!AF3*0.3</f>
        <v>72.2</v>
      </c>
      <c r="K3" s="10">
        <f>AVERAGE('1级数据'!R3,'1级数据'!S3)</f>
        <v>92</v>
      </c>
      <c r="M3" s="40"/>
      <c r="N3" s="40"/>
      <c r="O3" s="40"/>
      <c r="P3" s="40"/>
      <c r="Q3" s="40"/>
      <c r="R3" s="40"/>
    </row>
    <row r="4" spans="1:18" ht="15.75" x14ac:dyDescent="0.25">
      <c r="A4" s="10">
        <v>3</v>
      </c>
      <c r="B4" s="10" t="str">
        <f>VLOOKUP(A:A,'1级数据'!A:B,2,FALSE)</f>
        <v>NEYMAR</v>
      </c>
      <c r="C4" s="11" t="str">
        <f>VLOOKUP(A:A,'1级数据'!A:C,3,FALSE)</f>
        <v>左边锋</v>
      </c>
      <c r="D4" s="10">
        <f>VLOOKUP(A:A,'1级数据'!A:D,4,FALSE)</f>
        <v>3</v>
      </c>
      <c r="E4" s="12">
        <f>VLOOKUP(A:A,'1级数据'!A:L,12,FALSE)</f>
        <v>92</v>
      </c>
      <c r="F4" s="10">
        <f>'1级数据'!O4*0.2+'1级数据'!T4*0.4+'1级数据'!Z4*0.2+'1级数据'!W4*0.2</f>
        <v>87.800000000000011</v>
      </c>
      <c r="G4" s="10">
        <f>AVERAGE('1级数据'!P4,'1级数据'!Q4)</f>
        <v>93.5</v>
      </c>
      <c r="H4" s="10">
        <f>AVERAGE('1级数据'!AA4,'1级数据'!AB4)</f>
        <v>73</v>
      </c>
      <c r="I4" s="10">
        <f>IF('1级数据'!C4="门将",AVERAGE('1级数据'!AG4,'1级数据'!AH4,'1级数据'!AI4,'1级数据'!AJ4,'1级数据'!AK4),AVERAGE('1级数据'!X4,'1级数据'!Y4))</f>
        <v>89</v>
      </c>
      <c r="J4" s="10">
        <f>'1级数据'!AC4*0.2+'1级数据'!AD4*0.3+'1级数据'!AE4*0.2+'1级数据'!AF4*0.3</f>
        <v>70.700000000000017</v>
      </c>
      <c r="K4" s="10">
        <f>AVERAGE('1级数据'!R4,'1级数据'!S4)</f>
        <v>89</v>
      </c>
      <c r="M4" s="40"/>
      <c r="N4" s="40"/>
      <c r="O4" s="40"/>
      <c r="P4" s="40"/>
      <c r="Q4" s="40"/>
      <c r="R4" s="40"/>
    </row>
    <row r="5" spans="1:18" ht="15.75" x14ac:dyDescent="0.25">
      <c r="A5" s="10">
        <v>4</v>
      </c>
      <c r="B5" s="10" t="str">
        <f>VLOOKUP(A:A,'1级数据'!A:B,2,FALSE)</f>
        <v>S. AGÜERO</v>
      </c>
      <c r="C5" s="11" t="str">
        <f>VLOOKUP(A:A,'1级数据'!A:C,3,FALSE)</f>
        <v>中锋</v>
      </c>
      <c r="D5" s="10">
        <f>VLOOKUP(A:A,'1级数据'!A:D,4,FALSE)</f>
        <v>3</v>
      </c>
      <c r="E5" s="12">
        <f>VLOOKUP(A:A,'1级数据'!A:L,12,FALSE)</f>
        <v>91</v>
      </c>
      <c r="F5" s="10">
        <f>'1级数据'!O5*0.2+'1级数据'!T5*0.4+'1级数据'!Z5*0.2+'1级数据'!W5*0.2</f>
        <v>78.400000000000006</v>
      </c>
      <c r="G5" s="10">
        <f>AVERAGE('1级数据'!P5,'1级数据'!Q5)</f>
        <v>88</v>
      </c>
      <c r="H5" s="10">
        <f>AVERAGE('1级数据'!AA5,'1级数据'!AB5)</f>
        <v>84.5</v>
      </c>
      <c r="I5" s="10">
        <f>IF('1级数据'!C5="门将",AVERAGE('1级数据'!AG5,'1级数据'!AH5,'1级数据'!AI5,'1级数据'!AJ5,'1级数据'!AK5),AVERAGE('1级数据'!X5,'1级数据'!Y5))</f>
        <v>82</v>
      </c>
      <c r="J5" s="10">
        <f>'1级数据'!AC5*0.2+'1级数据'!AD5*0.3+'1级数据'!AE5*0.2+'1级数据'!AF5*0.3</f>
        <v>72</v>
      </c>
      <c r="K5" s="10">
        <f>AVERAGE('1级数据'!R5,'1级数据'!S5)</f>
        <v>82</v>
      </c>
      <c r="M5" s="40"/>
      <c r="N5" s="40"/>
      <c r="O5" s="40"/>
      <c r="P5" s="40"/>
      <c r="Q5" s="40"/>
      <c r="R5" s="40"/>
    </row>
    <row r="6" spans="1:18" ht="15.75" x14ac:dyDescent="0.25">
      <c r="A6" s="10">
        <v>5</v>
      </c>
      <c r="B6" s="10" t="str">
        <f>VLOOKUP(A:A,'1级数据'!A:B,2,FALSE)</f>
        <v>L. SUÁREZ</v>
      </c>
      <c r="C6" s="11" t="str">
        <f>VLOOKUP(A:A,'1级数据'!A:C,3,FALSE)</f>
        <v>中锋</v>
      </c>
      <c r="D6" s="10">
        <f>VLOOKUP(A:A,'1级数据'!A:D,4,FALSE)</f>
        <v>3</v>
      </c>
      <c r="E6" s="12">
        <f>VLOOKUP(A:A,'1级数据'!A:L,12,FALSE)</f>
        <v>91</v>
      </c>
      <c r="F6" s="10">
        <f>'1级数据'!O6*0.2+'1级数据'!T6*0.4+'1级数据'!Z6*0.2+'1级数据'!W6*0.2</f>
        <v>81.800000000000011</v>
      </c>
      <c r="G6" s="10">
        <f>AVERAGE('1级数据'!P6,'1级数据'!Q6)</f>
        <v>84</v>
      </c>
      <c r="H6" s="10">
        <f>AVERAGE('1级数据'!AA6,'1级数据'!AB6)</f>
        <v>80.5</v>
      </c>
      <c r="I6" s="10">
        <f>IF('1级数据'!C6="门将",AVERAGE('1级数据'!AG6,'1级数据'!AH6,'1级数据'!AI6,'1级数据'!AJ6,'1级数据'!AK6),AVERAGE('1级数据'!X6,'1级数据'!Y6))</f>
        <v>81.5</v>
      </c>
      <c r="J6" s="10">
        <f>'1级数据'!AC6*0.2+'1级数据'!AD6*0.3+'1级数据'!AE6*0.2+'1级数据'!AF6*0.3</f>
        <v>78.5</v>
      </c>
      <c r="K6" s="10">
        <f>AVERAGE('1级数据'!R6,'1级数据'!S6)</f>
        <v>82</v>
      </c>
      <c r="M6" s="40"/>
      <c r="N6" s="40"/>
      <c r="O6" s="40"/>
      <c r="P6" s="40"/>
      <c r="Q6" s="40"/>
      <c r="R6" s="40"/>
    </row>
    <row r="7" spans="1:18" ht="15.75" x14ac:dyDescent="0.25">
      <c r="A7" s="10">
        <v>6</v>
      </c>
      <c r="B7" s="10" t="str">
        <f>VLOOKUP(A:A,'1级数据'!A:B,2,FALSE)</f>
        <v>E. HAZARD</v>
      </c>
      <c r="C7" s="11" t="str">
        <f>VLOOKUP(A:A,'1级数据'!A:C,3,FALSE)</f>
        <v>左边锋</v>
      </c>
      <c r="D7" s="10">
        <f>VLOOKUP(A:A,'1级数据'!A:D,4,FALSE)</f>
        <v>3</v>
      </c>
      <c r="E7" s="12">
        <f>VLOOKUP(A:A,'1级数据'!A:L,12,FALSE)</f>
        <v>91</v>
      </c>
      <c r="F7" s="10">
        <f>'1级数据'!O7*0.2+'1级数据'!T7*0.4+'1级数据'!Z7*0.2+'1级数据'!W7*0.2</f>
        <v>83.800000000000011</v>
      </c>
      <c r="G7" s="10">
        <f>AVERAGE('1级数据'!P7,'1级数据'!Q7)</f>
        <v>94</v>
      </c>
      <c r="H7" s="10">
        <f>AVERAGE('1级数据'!AA7,'1级数据'!AB7)</f>
        <v>69.5</v>
      </c>
      <c r="I7" s="10">
        <f>IF('1级数据'!C7="门将",AVERAGE('1级数据'!AG7,'1级数据'!AH7,'1级数据'!AI7,'1级数据'!AJ7,'1级数据'!AK7),AVERAGE('1级数据'!X7,'1级数据'!Y7))</f>
        <v>86</v>
      </c>
      <c r="J7" s="10">
        <f>'1级数据'!AC7*0.2+'1级数据'!AD7*0.3+'1级数据'!AE7*0.2+'1级数据'!AF7*0.3</f>
        <v>74.099999999999994</v>
      </c>
      <c r="K7" s="10">
        <f>AVERAGE('1级数据'!R7,'1级数据'!S7)</f>
        <v>89.5</v>
      </c>
      <c r="M7" s="40"/>
      <c r="N7" s="40"/>
      <c r="O7" s="40"/>
      <c r="P7" s="40"/>
      <c r="Q7" s="40"/>
      <c r="R7" s="40"/>
    </row>
    <row r="8" spans="1:18" ht="15.75" x14ac:dyDescent="0.25">
      <c r="A8" s="10">
        <v>7</v>
      </c>
      <c r="B8" s="10" t="str">
        <f>VLOOKUP(A:A,'1级数据'!A:B,2,FALSE)</f>
        <v>V. VAN DIJK</v>
      </c>
      <c r="C8" s="11" t="str">
        <f>VLOOKUP(A:A,'1级数据'!A:C,3,FALSE)</f>
        <v>中后卫</v>
      </c>
      <c r="D8" s="10">
        <f>VLOOKUP(A:A,'1级数据'!A:D,4,FALSE)</f>
        <v>3</v>
      </c>
      <c r="E8" s="12">
        <f>VLOOKUP(A:A,'1级数据'!A:L,12,FALSE)</f>
        <v>91</v>
      </c>
      <c r="F8" s="10">
        <f>'1级数据'!O8*0.2+'1级数据'!T8*0.4+'1级数据'!Z8*0.2+'1级数据'!W8*0.2</f>
        <v>74.8</v>
      </c>
      <c r="G8" s="10">
        <f>AVERAGE('1级数据'!P8,'1级数据'!Q8)</f>
        <v>75.5</v>
      </c>
      <c r="H8" s="10">
        <f>AVERAGE('1级数据'!AA8,'1级数据'!AB8)</f>
        <v>87</v>
      </c>
      <c r="I8" s="10">
        <f>IF('1级数据'!C8="门将",AVERAGE('1级数据'!AG8,'1级数据'!AH8,'1级数据'!AI8,'1级数据'!AJ8,'1级数据'!AK8),AVERAGE('1级数据'!X8,'1级数据'!Y8))</f>
        <v>74.5</v>
      </c>
      <c r="J8" s="10">
        <f>'1级数据'!AC8*0.2+'1级数据'!AD8*0.3+'1级数据'!AE8*0.2+'1级数据'!AF8*0.3</f>
        <v>83.8</v>
      </c>
      <c r="K8" s="10">
        <f>AVERAGE('1级数据'!R8,'1级数据'!S8)</f>
        <v>81</v>
      </c>
      <c r="M8" s="40"/>
      <c r="N8" s="40"/>
      <c r="O8" s="40"/>
      <c r="P8" s="40"/>
      <c r="Q8" s="40"/>
      <c r="R8" s="40"/>
    </row>
    <row r="9" spans="1:18" ht="15.75" x14ac:dyDescent="0.25">
      <c r="A9" s="10">
        <v>8</v>
      </c>
      <c r="B9" s="10" t="str">
        <f>VLOOKUP(A:A,'1级数据'!A:B,2,FALSE)</f>
        <v>SERGIO RAMOS</v>
      </c>
      <c r="C9" s="11" t="str">
        <f>VLOOKUP(A:A,'1级数据'!A:C,3,FALSE)</f>
        <v>中后卫</v>
      </c>
      <c r="D9" s="10">
        <f>VLOOKUP(A:A,'1级数据'!A:D,4,FALSE)</f>
        <v>3</v>
      </c>
      <c r="E9" s="12">
        <f>VLOOKUP(A:A,'1级数据'!A:L,12,FALSE)</f>
        <v>90</v>
      </c>
      <c r="F9" s="10">
        <f>'1级数据'!O9*0.2+'1级数据'!T9*0.4+'1级数据'!Z9*0.2+'1级数据'!W9*0.2</f>
        <v>73.2</v>
      </c>
      <c r="G9" s="10">
        <f>AVERAGE('1级数据'!P9,'1级数据'!Q9)</f>
        <v>75.5</v>
      </c>
      <c r="H9" s="10">
        <f>AVERAGE('1级数据'!AA9,'1级数据'!AB9)</f>
        <v>85</v>
      </c>
      <c r="I9" s="10">
        <f>IF('1级数据'!C9="门将",AVERAGE('1级数据'!AG9,'1级数据'!AH9,'1级数据'!AI9,'1级数据'!AJ9,'1级数据'!AK9),AVERAGE('1级数据'!X9,'1级数据'!Y9))</f>
        <v>74.5</v>
      </c>
      <c r="J9" s="10">
        <f>'1级数据'!AC9*0.2+'1级数据'!AD9*0.3+'1级数据'!AE9*0.2+'1级数据'!AF9*0.3</f>
        <v>84.1</v>
      </c>
      <c r="K9" s="10">
        <f>AVERAGE('1级数据'!R9,'1级数据'!S9)</f>
        <v>75.5</v>
      </c>
      <c r="M9" s="40"/>
      <c r="N9" s="40"/>
      <c r="O9" s="40"/>
      <c r="P9" s="40"/>
      <c r="Q9" s="40"/>
      <c r="R9" s="40"/>
    </row>
    <row r="10" spans="1:18" ht="15.75" x14ac:dyDescent="0.25">
      <c r="A10" s="10">
        <v>9</v>
      </c>
      <c r="B10" s="10" t="str">
        <f>VLOOKUP(A:A,'1级数据'!A:B,2,FALSE)</f>
        <v>PIQUÉ</v>
      </c>
      <c r="C10" s="11" t="str">
        <f>VLOOKUP(A:A,'1级数据'!A:C,3,FALSE)</f>
        <v>中后卫</v>
      </c>
      <c r="D10" s="10">
        <f>VLOOKUP(A:A,'1级数据'!A:D,4,FALSE)</f>
        <v>3</v>
      </c>
      <c r="E10" s="12">
        <f>VLOOKUP(A:A,'1级数据'!A:L,12,FALSE)</f>
        <v>90</v>
      </c>
      <c r="F10" s="10">
        <f>'1级数据'!O10*0.2+'1级数据'!T10*0.4+'1级数据'!Z10*0.2+'1级数据'!W10*0.2</f>
        <v>74.600000000000009</v>
      </c>
      <c r="G10" s="10">
        <f>AVERAGE('1级数据'!P10,'1级数据'!Q10)</f>
        <v>76</v>
      </c>
      <c r="H10" s="10">
        <f>AVERAGE('1级数据'!AA10,'1级数据'!AB10)</f>
        <v>84</v>
      </c>
      <c r="I10" s="10">
        <f>IF('1级数据'!C10="门将",AVERAGE('1级数据'!AG10,'1级数据'!AH10,'1级数据'!AI10,'1级数据'!AJ10,'1级数据'!AK10),AVERAGE('1级数据'!X10,'1级数据'!Y10))</f>
        <v>71</v>
      </c>
      <c r="J10" s="10">
        <f>'1级数据'!AC10*0.2+'1级数据'!AD10*0.3+'1级数据'!AE10*0.2+'1级数据'!AF10*0.3</f>
        <v>85.399999999999991</v>
      </c>
      <c r="K10" s="10">
        <f>AVERAGE('1级数据'!R10,'1级数据'!S10)</f>
        <v>82.5</v>
      </c>
    </row>
    <row r="11" spans="1:18" ht="15.75" x14ac:dyDescent="0.25">
      <c r="A11" s="10">
        <v>10</v>
      </c>
      <c r="B11" s="10" t="str">
        <f>VLOOKUP(A:A,'1级数据'!A:B,2,FALSE)</f>
        <v>R. LEWANDOWSKI</v>
      </c>
      <c r="C11" s="11" t="str">
        <f>VLOOKUP(A:A,'1级数据'!A:C,3,FALSE)</f>
        <v>中锋</v>
      </c>
      <c r="D11" s="10">
        <f>VLOOKUP(A:A,'1级数据'!A:D,4,FALSE)</f>
        <v>3</v>
      </c>
      <c r="E11" s="12">
        <f>VLOOKUP(A:A,'1级数据'!A:L,12,FALSE)</f>
        <v>90</v>
      </c>
      <c r="F11" s="10">
        <f>'1级数据'!O11*0.2+'1级数据'!T11*0.4+'1级数据'!Z11*0.2+'1级数据'!W11*0.2</f>
        <v>77.2</v>
      </c>
      <c r="G11" s="10">
        <f>AVERAGE('1级数据'!P11,'1级数据'!Q11)</f>
        <v>87</v>
      </c>
      <c r="H11" s="10">
        <f>AVERAGE('1级数据'!AA11,'1级数据'!AB11)</f>
        <v>87.5</v>
      </c>
      <c r="I11" s="10">
        <f>IF('1级数据'!C11="门将",AVERAGE('1级数据'!AG11,'1级数据'!AH11,'1级数据'!AI11,'1级数据'!AJ11,'1级数据'!AK11),AVERAGE('1级数据'!X11,'1级数据'!Y11))</f>
        <v>78.5</v>
      </c>
      <c r="J11" s="10">
        <f>'1级数据'!AC11*0.2+'1级数据'!AD11*0.3+'1级数据'!AE11*0.2+'1级数据'!AF11*0.3</f>
        <v>72.199999999999989</v>
      </c>
      <c r="K11" s="10">
        <f>AVERAGE('1级数据'!R11,'1级数据'!S11)</f>
        <v>73</v>
      </c>
    </row>
    <row r="12" spans="1:18" ht="15.75" x14ac:dyDescent="0.25">
      <c r="A12" s="10">
        <v>11</v>
      </c>
      <c r="B12" s="10" t="str">
        <f>VLOOKUP(A:A,'1级数据'!A:B,2,FALSE)</f>
        <v>DAVID DE GEA</v>
      </c>
      <c r="C12" s="11" t="str">
        <f>VLOOKUP(A:A,'1级数据'!A:C,3,FALSE)</f>
        <v>门将</v>
      </c>
      <c r="D12" s="10" t="e">
        <f>VLOOKUP(A:A,'1级数据'!A:D,4,FALSE)</f>
        <v>#N/A</v>
      </c>
      <c r="E12" s="12">
        <f>VLOOKUP(A:A,'1级数据'!A:L,12,FALSE)</f>
        <v>90</v>
      </c>
      <c r="F12" s="10">
        <f>'1级数据'!O12*0.2+'1级数据'!T12*0.4+'1级数据'!Z12*0.2+'1级数据'!W12*0.2</f>
        <v>62.8</v>
      </c>
      <c r="G12" s="10">
        <f>AVERAGE('1级数据'!P12,'1级数据'!Q12)</f>
        <v>54</v>
      </c>
      <c r="H12" s="10">
        <f>AVERAGE('1级数据'!AA12,'1级数据'!AB12)</f>
        <v>76.5</v>
      </c>
      <c r="I12" s="10">
        <f>IF('1级数据'!C12="门将",AVERAGE('1级数据'!AG12,'1级数据'!AH12,'1级数据'!AI12,'1级数据'!AJ12,'1级数据'!AK12),AVERAGE('1级数据'!X12,'1级数据'!Y12))</f>
        <v>74.599999999999994</v>
      </c>
      <c r="J12" s="10">
        <f>'1级数据'!AC12*0.2+'1级数据'!AD12*0.3+'1级数据'!AE12*0.2+'1级数据'!AF12*0.3</f>
        <v>61.199999999999996</v>
      </c>
      <c r="K12" s="10">
        <f>AVERAGE('1级数据'!R12,'1级数据'!S12)</f>
        <v>58</v>
      </c>
    </row>
    <row r="13" spans="1:18" ht="15.75" x14ac:dyDescent="0.25">
      <c r="A13" s="10">
        <v>12</v>
      </c>
      <c r="B13" s="10" t="str">
        <f>VLOOKUP(A:A,'1级数据'!A:B,2,FALSE)</f>
        <v>A. GRIEZMANN</v>
      </c>
      <c r="C13" s="11" t="str">
        <f>VLOOKUP(A:A,'1级数据'!A:C,3,FALSE)</f>
        <v>中锋</v>
      </c>
      <c r="D13" s="10">
        <f>VLOOKUP(A:A,'1级数据'!A:D,4,FALSE)</f>
        <v>3</v>
      </c>
      <c r="E13" s="12">
        <f>VLOOKUP(A:A,'1级数据'!A:L,12,FALSE)</f>
        <v>90</v>
      </c>
      <c r="F13" s="10">
        <f>'1级数据'!O13*0.2+'1级数据'!T13*0.4+'1级数据'!Z13*0.2+'1级数据'!W13*0.2</f>
        <v>84</v>
      </c>
      <c r="G13" s="10">
        <f>AVERAGE('1级数据'!P13,'1级数据'!Q13)</f>
        <v>85</v>
      </c>
      <c r="H13" s="10">
        <f>AVERAGE('1级数据'!AA13,'1级数据'!AB13)</f>
        <v>86.5</v>
      </c>
      <c r="I13" s="10">
        <f>IF('1级数据'!C13="门将",AVERAGE('1级数据'!AG13,'1级数据'!AH13,'1级数据'!AI13,'1级数据'!AJ13,'1级数据'!AK13),AVERAGE('1级数据'!X13,'1级数据'!Y13))</f>
        <v>85.5</v>
      </c>
      <c r="J13" s="10">
        <f>'1级数据'!AC13*0.2+'1级数据'!AD13*0.3+'1级数据'!AE13*0.2+'1级数据'!AF13*0.3</f>
        <v>73.599999999999994</v>
      </c>
      <c r="K13" s="10">
        <f>AVERAGE('1级数据'!R13,'1级数据'!S13)</f>
        <v>82.5</v>
      </c>
    </row>
    <row r="14" spans="1:18" ht="15.75" x14ac:dyDescent="0.25">
      <c r="A14" s="10">
        <v>13</v>
      </c>
      <c r="B14" s="10" t="str">
        <f>VLOOKUP(A:A,'1级数据'!A:B,2,FALSE)</f>
        <v>J. OBLAK</v>
      </c>
      <c r="C14" s="11" t="str">
        <f>VLOOKUP(A:A,'1级数据'!A:C,3,FALSE)</f>
        <v>门将</v>
      </c>
      <c r="D14" s="10">
        <f>VLOOKUP(A:A,'1级数据'!A:D,4,FALSE)</f>
        <v>3</v>
      </c>
      <c r="E14" s="12">
        <f>VLOOKUP(A:A,'1级数据'!A:L,12,FALSE)</f>
        <v>90</v>
      </c>
      <c r="F14" s="10">
        <f>'1级数据'!O14*0.2+'1级数据'!T14*0.4+'1级数据'!Z14*0.2+'1级数据'!W14*0.2</f>
        <v>59.600000000000009</v>
      </c>
      <c r="G14" s="10">
        <f>AVERAGE('1级数据'!P14,'1级数据'!Q14)</f>
        <v>59.5</v>
      </c>
      <c r="H14" s="10">
        <f>AVERAGE('1级数据'!AA14,'1级数据'!AB14)</f>
        <v>85</v>
      </c>
      <c r="I14" s="10">
        <f>IF('1级数据'!C14="门将",AVERAGE('1级数据'!AG14,'1级数据'!AH14,'1级数据'!AI14,'1级数据'!AJ14,'1级数据'!AK14),AVERAGE('1级数据'!X14,'1级数据'!Y14))</f>
        <v>79.2</v>
      </c>
      <c r="J14" s="10">
        <f>'1级数据'!AC14*0.2+'1级数据'!AD14*0.3+'1级数据'!AE14*0.2+'1级数据'!AF14*0.3</f>
        <v>67.600000000000009</v>
      </c>
      <c r="K14" s="10">
        <f>AVERAGE('1级数据'!R14,'1级数据'!S14)</f>
        <v>55.5</v>
      </c>
    </row>
    <row r="15" spans="1:18" ht="15.75" x14ac:dyDescent="0.25">
      <c r="A15" s="10">
        <v>14</v>
      </c>
      <c r="B15" s="10" t="str">
        <f>VLOOKUP(A:A,'1级数据'!A:B,2,FALSE)</f>
        <v>K. DE BRUYNE</v>
      </c>
      <c r="C15" s="11" t="str">
        <f>VLOOKUP(A:A,'1级数据'!A:C,3,FALSE)</f>
        <v>前腰</v>
      </c>
      <c r="D15" s="10">
        <f>VLOOKUP(A:A,'1级数据'!A:D,4,FALSE)</f>
        <v>3</v>
      </c>
      <c r="E15" s="12">
        <f>VLOOKUP(A:A,'1级数据'!A:L,12,FALSE)</f>
        <v>90</v>
      </c>
      <c r="F15" s="10">
        <f>'1级数据'!O15*0.2+'1级数据'!T15*0.4+'1级数据'!Z15*0.2+'1级数据'!W15*0.2</f>
        <v>86.6</v>
      </c>
      <c r="G15" s="10">
        <f>AVERAGE('1级数据'!P15,'1级数据'!Q15)</f>
        <v>89</v>
      </c>
      <c r="H15" s="10">
        <f>AVERAGE('1级数据'!AA15,'1级数据'!AB15)</f>
        <v>76</v>
      </c>
      <c r="I15" s="10">
        <f>IF('1级数据'!C15="门将",AVERAGE('1级数据'!AG15,'1级数据'!AH15,'1级数据'!AI15,'1级数据'!AJ15,'1级数据'!AK15),AVERAGE('1级数据'!X15,'1级数据'!Y15))</f>
        <v>79</v>
      </c>
      <c r="J15" s="10">
        <f>'1级数据'!AC15*0.2+'1级数据'!AD15*0.3+'1级数据'!AE15*0.2+'1级数据'!AF15*0.3</f>
        <v>71.8</v>
      </c>
      <c r="K15" s="10">
        <f>AVERAGE('1级数据'!R15,'1级数据'!S15)</f>
        <v>91</v>
      </c>
    </row>
    <row r="16" spans="1:18" ht="15.75" x14ac:dyDescent="0.25">
      <c r="A16" s="10">
        <v>15</v>
      </c>
      <c r="B16" s="10" t="str">
        <f>VLOOKUP(A:A,'1级数据'!A:B,2,FALSE)</f>
        <v>H. KANE</v>
      </c>
      <c r="C16" s="11" t="str">
        <f>VLOOKUP(A:A,'1级数据'!A:C,3,FALSE)</f>
        <v>中锋</v>
      </c>
      <c r="D16" s="10">
        <f>VLOOKUP(A:A,'1级数据'!A:D,4,FALSE)</f>
        <v>3</v>
      </c>
      <c r="E16" s="12">
        <f>VLOOKUP(A:A,'1级数据'!A:L,12,FALSE)</f>
        <v>90</v>
      </c>
      <c r="F16" s="10">
        <f>'1级数据'!O16*0.2+'1级数据'!T16*0.4+'1级数据'!Z16*0.2+'1级数据'!W16*0.2</f>
        <v>81.400000000000006</v>
      </c>
      <c r="G16" s="10">
        <f>AVERAGE('1级数据'!P16,'1级数据'!Q16)</f>
        <v>81.5</v>
      </c>
      <c r="H16" s="10">
        <f>AVERAGE('1级数据'!AA16,'1级数据'!AB16)</f>
        <v>82.5</v>
      </c>
      <c r="I16" s="10">
        <f>IF('1级数据'!C16="门将",AVERAGE('1级数据'!AG16,'1级数据'!AH16,'1级数据'!AI16,'1级数据'!AJ16,'1级数据'!AK16),AVERAGE('1级数据'!X16,'1级数据'!Y16))</f>
        <v>76.5</v>
      </c>
      <c r="J16" s="10">
        <f>'1级数据'!AC16*0.2+'1级数据'!AD16*0.3+'1级数据'!AE16*0.2+'1级数据'!AF16*0.3</f>
        <v>72.300000000000011</v>
      </c>
      <c r="K16" s="10">
        <f>AVERAGE('1级数据'!R16,'1级数据'!S16)</f>
        <v>79.5</v>
      </c>
    </row>
    <row r="17" spans="1:11" ht="15.75" x14ac:dyDescent="0.25">
      <c r="A17" s="10">
        <v>16</v>
      </c>
      <c r="B17" s="10" t="str">
        <f>VLOOKUP(A:A,'1级数据'!A:B,2,FALSE)</f>
        <v>M. SALAH</v>
      </c>
      <c r="C17" s="11" t="str">
        <f>VLOOKUP(A:A,'1级数据'!A:C,3,FALSE)</f>
        <v>右边锋</v>
      </c>
      <c r="D17" s="10">
        <f>VLOOKUP(A:A,'1级数据'!A:D,4,FALSE)</f>
        <v>3</v>
      </c>
      <c r="E17" s="12">
        <f>VLOOKUP(A:A,'1级数据'!A:L,12,FALSE)</f>
        <v>90</v>
      </c>
      <c r="F17" s="10">
        <f>'1级数据'!O17*0.2+'1级数据'!T17*0.4+'1级数据'!Z17*0.2+'1级数据'!W17*0.2</f>
        <v>82.800000000000011</v>
      </c>
      <c r="G17" s="10">
        <f>AVERAGE('1级数据'!P17,'1级数据'!Q17)</f>
        <v>88.5</v>
      </c>
      <c r="H17" s="10">
        <f>AVERAGE('1级数据'!AA17,'1级数据'!AB17)</f>
        <v>73</v>
      </c>
      <c r="I17" s="10">
        <f>IF('1级数据'!C17="门将",AVERAGE('1级数据'!AG17,'1级数据'!AH17,'1级数据'!AI17,'1级数据'!AJ17,'1级数据'!AK17),AVERAGE('1级数据'!X17,'1级数据'!Y17))</f>
        <v>88.5</v>
      </c>
      <c r="J17" s="10">
        <f>'1级数据'!AC17*0.2+'1级数据'!AD17*0.3+'1级数据'!AE17*0.2+'1级数据'!AF17*0.3</f>
        <v>72.599999999999994</v>
      </c>
      <c r="K17" s="10">
        <f>AVERAGE('1级数据'!R17,'1级数据'!S17)</f>
        <v>85</v>
      </c>
    </row>
    <row r="18" spans="1:11" ht="15.75" x14ac:dyDescent="0.25">
      <c r="A18" s="10">
        <v>17</v>
      </c>
      <c r="B18" s="10" t="str">
        <f>VLOOKUP(A:A,'1级数据'!A:B,2,FALSE)</f>
        <v>ALISSON</v>
      </c>
      <c r="C18" s="11" t="str">
        <f>VLOOKUP(A:A,'1级数据'!A:C,3,FALSE)</f>
        <v>门将</v>
      </c>
      <c r="D18" s="10">
        <f>VLOOKUP(A:A,'1级数据'!A:D,4,FALSE)</f>
        <v>3</v>
      </c>
      <c r="E18" s="12">
        <f>VLOOKUP(A:A,'1级数据'!A:L,12,FALSE)</f>
        <v>90</v>
      </c>
      <c r="F18" s="10">
        <f>'1级数据'!O18*0.2+'1级数据'!T18*0.4+'1级数据'!Z18*0.2+'1级数据'!W18*0.2</f>
        <v>63.4</v>
      </c>
      <c r="G18" s="10">
        <f>AVERAGE('1级数据'!P18,'1级数据'!Q18)</f>
        <v>66.5</v>
      </c>
      <c r="H18" s="10">
        <f>AVERAGE('1级数据'!AA18,'1级数据'!AB18)</f>
        <v>87</v>
      </c>
      <c r="I18" s="10">
        <f>IF('1级数据'!C18="门将",AVERAGE('1级数据'!AG18,'1级数据'!AH18,'1级数据'!AI18,'1级数据'!AJ18,'1级数据'!AK18),AVERAGE('1级数据'!X18,'1级数据'!Y18))</f>
        <v>78.400000000000006</v>
      </c>
      <c r="J18" s="10">
        <f>'1级数据'!AC18*0.2+'1级数据'!AD18*0.3+'1级数据'!AE18*0.2+'1级数据'!AF18*0.3</f>
        <v>70.599999999999994</v>
      </c>
      <c r="K18" s="10">
        <f>AVERAGE('1级数据'!R18,'1级数据'!S18)</f>
        <v>68</v>
      </c>
    </row>
    <row r="19" spans="1:11" ht="15.75" x14ac:dyDescent="0.25">
      <c r="A19" s="10">
        <v>18</v>
      </c>
      <c r="B19" s="10" t="str">
        <f>VLOOKUP(A:A,'1级数据'!A:B,2,FALSE)</f>
        <v>K. MBAPPÉ</v>
      </c>
      <c r="C19" s="11" t="str">
        <f>VLOOKUP(A:A,'1级数据'!A:C,3,FALSE)</f>
        <v>中锋</v>
      </c>
      <c r="D19" s="10">
        <f>VLOOKUP(A:A,'1级数据'!A:D,4,FALSE)</f>
        <v>3</v>
      </c>
      <c r="E19" s="12">
        <f>VLOOKUP(A:A,'1级数据'!A:L,12,FALSE)</f>
        <v>90</v>
      </c>
      <c r="F19" s="10">
        <f>'1级数据'!O19*0.2+'1级数据'!T19*0.4+'1级数据'!Z19*0.2+'1级数据'!W19*0.2</f>
        <v>78.2</v>
      </c>
      <c r="G19" s="10">
        <f>AVERAGE('1级数据'!P19,'1级数据'!Q19)</f>
        <v>90.5</v>
      </c>
      <c r="H19" s="10">
        <f>AVERAGE('1级数据'!AA19,'1级数据'!AB19)</f>
        <v>82.5</v>
      </c>
      <c r="I19" s="10">
        <f>IF('1级数据'!C19="门将",AVERAGE('1级数据'!AG19,'1级数据'!AH19,'1级数据'!AI19,'1级数据'!AJ19,'1级数据'!AK19),AVERAGE('1级数据'!X19,'1级数据'!Y19))</f>
        <v>85.5</v>
      </c>
      <c r="J19" s="10">
        <f>'1级数据'!AC19*0.2+'1级数据'!AD19*0.3+'1级数据'!AE19*0.2+'1级数据'!AF19*0.3</f>
        <v>74.3</v>
      </c>
      <c r="K19" s="10">
        <f>AVERAGE('1级数据'!R19,'1级数据'!S19)</f>
        <v>84.5</v>
      </c>
    </row>
    <row r="20" spans="1:11" ht="15.75" x14ac:dyDescent="0.25">
      <c r="A20" s="10">
        <v>19</v>
      </c>
      <c r="B20" s="10" t="str">
        <f>VLOOKUP(A:A,'1级数据'!A:B,2,FALSE)</f>
        <v>M. NEUER</v>
      </c>
      <c r="C20" s="11" t="str">
        <f>VLOOKUP(A:A,'1级数据'!A:C,3,FALSE)</f>
        <v>门将</v>
      </c>
      <c r="D20" s="10" t="e">
        <f>VLOOKUP(A:A,'1级数据'!A:D,4,FALSE)</f>
        <v>#N/A</v>
      </c>
      <c r="E20" s="12">
        <f>VLOOKUP(A:A,'1级数据'!A:L,12,FALSE)</f>
        <v>89</v>
      </c>
      <c r="F20" s="10">
        <f>'1级数据'!O20*0.2+'1级数据'!T20*0.4+'1级数据'!Z20*0.2+'1级数据'!W20*0.2</f>
        <v>62.000000000000007</v>
      </c>
      <c r="G20" s="10">
        <f>AVERAGE('1级数据'!P20,'1级数据'!Q20)</f>
        <v>62.5</v>
      </c>
      <c r="H20" s="10">
        <f>AVERAGE('1级数据'!AA20,'1级数据'!AB20)</f>
        <v>85.5</v>
      </c>
      <c r="I20" s="10">
        <f>IF('1级数据'!C20="门将",AVERAGE('1级数据'!AG20,'1级数据'!AH20,'1级数据'!AI20,'1级数据'!AJ20,'1级数据'!AK20),AVERAGE('1级数据'!X20,'1级数据'!Y20))</f>
        <v>75.8</v>
      </c>
      <c r="J20" s="10">
        <f>'1级数据'!AC20*0.2+'1级数据'!AD20*0.3+'1级数据'!AE20*0.2+'1级数据'!AF20*0.3</f>
        <v>69.300000000000011</v>
      </c>
      <c r="K20" s="10">
        <f>AVERAGE('1级数据'!R20,'1级数据'!S20)</f>
        <v>59</v>
      </c>
    </row>
    <row r="21" spans="1:11" ht="15.75" x14ac:dyDescent="0.25">
      <c r="A21" s="10">
        <v>20</v>
      </c>
      <c r="B21" s="10" t="str">
        <f>VLOOKUP(A:A,'1级数据'!A:B,2,FALSE)</f>
        <v>L. MODRIĆ</v>
      </c>
      <c r="C21" s="11" t="str">
        <f>VLOOKUP(A:A,'1级数据'!A:C,3,FALSE)</f>
        <v>中前卫</v>
      </c>
      <c r="D21" s="10">
        <f>VLOOKUP(A:A,'1级数据'!A:D,4,FALSE)</f>
        <v>3</v>
      </c>
      <c r="E21" s="12">
        <f>VLOOKUP(A:A,'1级数据'!A:L,12,FALSE)</f>
        <v>89</v>
      </c>
      <c r="F21" s="10">
        <f>'1级数据'!O21*0.2+'1级数据'!T21*0.4+'1级数据'!Z21*0.2+'1级数据'!W21*0.2</f>
        <v>83.8</v>
      </c>
      <c r="G21" s="10">
        <f>AVERAGE('1级数据'!P21,'1级数据'!Q21)</f>
        <v>90.5</v>
      </c>
      <c r="H21" s="10">
        <f>AVERAGE('1级数据'!AA21,'1级数据'!AB21)</f>
        <v>70.5</v>
      </c>
      <c r="I21" s="10">
        <f>IF('1级数据'!C21="门将",AVERAGE('1级数据'!AG21,'1级数据'!AH21,'1级数据'!AI21,'1级数据'!AJ21,'1级数据'!AK21),AVERAGE('1级数据'!X21,'1级数据'!Y21))</f>
        <v>79.5</v>
      </c>
      <c r="J21" s="10">
        <f>'1级数据'!AC21*0.2+'1级数据'!AD21*0.3+'1级数据'!AE21*0.2+'1级数据'!AF21*0.3</f>
        <v>77.2</v>
      </c>
      <c r="K21" s="10">
        <f>AVERAGE('1级数据'!R21,'1级数据'!S21)</f>
        <v>90</v>
      </c>
    </row>
    <row r="22" spans="1:11" ht="15.75" x14ac:dyDescent="0.25">
      <c r="A22" s="10">
        <v>21</v>
      </c>
      <c r="B22" s="10" t="str">
        <f>VLOOKUP(A:A,'1级数据'!A:B,2,FALSE)</f>
        <v>BUSQUETS</v>
      </c>
      <c r="C22" s="11" t="str">
        <f>VLOOKUP(A:A,'1级数据'!A:C,3,FALSE)</f>
        <v>后腰</v>
      </c>
      <c r="D22" s="10">
        <f>VLOOKUP(A:A,'1级数据'!A:D,4,FALSE)</f>
        <v>3</v>
      </c>
      <c r="E22" s="12">
        <f>VLOOKUP(A:A,'1级数据'!A:L,12,FALSE)</f>
        <v>89</v>
      </c>
      <c r="F22" s="10">
        <f>'1级数据'!O22*0.2+'1级数据'!T22*0.4+'1级数据'!Z22*0.2+'1级数据'!W22*0.2</f>
        <v>75.8</v>
      </c>
      <c r="G22" s="10">
        <f>AVERAGE('1级数据'!P22,'1级数据'!Q22)</f>
        <v>83.5</v>
      </c>
      <c r="H22" s="10">
        <f>AVERAGE('1级数据'!AA22,'1级数据'!AB22)</f>
        <v>75.5</v>
      </c>
      <c r="I22" s="10">
        <f>IF('1级数据'!C22="门将",AVERAGE('1级数据'!AG22,'1级数据'!AH22,'1级数据'!AI22,'1级数据'!AJ22,'1级数据'!AK22),AVERAGE('1级数据'!X22,'1级数据'!Y22))</f>
        <v>69</v>
      </c>
      <c r="J22" s="10">
        <f>'1级数据'!AC22*0.2+'1级数据'!AD22*0.3+'1级数据'!AE22*0.2+'1级数据'!AF22*0.3</f>
        <v>85.600000000000009</v>
      </c>
      <c r="K22" s="10">
        <f>AVERAGE('1级数据'!R22,'1级数据'!S22)</f>
        <v>91</v>
      </c>
    </row>
    <row r="23" spans="1:11" ht="15.75" x14ac:dyDescent="0.25">
      <c r="A23" s="10">
        <v>22</v>
      </c>
      <c r="B23" s="10" t="str">
        <f>VLOOKUP(A:A,'1级数据'!A:B,2,FALSE)</f>
        <v>R. STERLING</v>
      </c>
      <c r="C23" s="11" t="str">
        <f>VLOOKUP(A:A,'1级数据'!A:C,3,FALSE)</f>
        <v>左边锋</v>
      </c>
      <c r="D23" s="10">
        <f>VLOOKUP(A:A,'1级数据'!A:D,4,FALSE)</f>
        <v>3</v>
      </c>
      <c r="E23" s="12">
        <f>VLOOKUP(A:A,'1级数据'!A:L,12,FALSE)</f>
        <v>89</v>
      </c>
      <c r="F23" s="10">
        <f>'1级数据'!O23*0.2+'1级数据'!T23*0.4+'1级数据'!Z23*0.2+'1级数据'!W23*0.2</f>
        <v>81.400000000000006</v>
      </c>
      <c r="G23" s="10">
        <f>AVERAGE('1级数据'!P23,'1级数据'!Q23)</f>
        <v>87</v>
      </c>
      <c r="H23" s="10">
        <f>AVERAGE('1级数据'!AA23,'1级数据'!AB23)</f>
        <v>71</v>
      </c>
      <c r="I23" s="10">
        <f>IF('1级数据'!C23="门将",AVERAGE('1级数据'!AG23,'1级数据'!AH23,'1级数据'!AI23,'1级数据'!AJ23,'1级数据'!AK23),AVERAGE('1级数据'!X23,'1级数据'!Y23))</f>
        <v>84</v>
      </c>
      <c r="J23" s="10">
        <f>'1级数据'!AC23*0.2+'1级数据'!AD23*0.3+'1级数据'!AE23*0.2+'1级数据'!AF23*0.3</f>
        <v>74.099999999999994</v>
      </c>
      <c r="K23" s="10">
        <f>AVERAGE('1级数据'!R23,'1级数据'!S23)</f>
        <v>88</v>
      </c>
    </row>
    <row r="24" spans="1:11" ht="15.75" x14ac:dyDescent="0.25">
      <c r="A24" s="10">
        <v>23</v>
      </c>
      <c r="B24" s="10" t="str">
        <f>VLOOKUP(A:A,'1级数据'!A:B,2,FALSE)</f>
        <v>EDERSON</v>
      </c>
      <c r="C24" s="11" t="str">
        <f>VLOOKUP(A:A,'1级数据'!A:C,3,FALSE)</f>
        <v>门将</v>
      </c>
      <c r="D24" s="10">
        <f>VLOOKUP(A:A,'1级数据'!A:D,4,FALSE)</f>
        <v>3</v>
      </c>
      <c r="E24" s="12">
        <f>VLOOKUP(A:A,'1级数据'!A:L,12,FALSE)</f>
        <v>89</v>
      </c>
      <c r="F24" s="10">
        <f>'1级数据'!O24*0.2+'1级数据'!T24*0.4+'1级数据'!Z24*0.2+'1级数据'!W24*0.2</f>
        <v>66.400000000000006</v>
      </c>
      <c r="G24" s="10">
        <f>AVERAGE('1级数据'!P24,'1级数据'!Q24)</f>
        <v>71.5</v>
      </c>
      <c r="H24" s="10">
        <f>AVERAGE('1级数据'!AA24,'1级数据'!AB24)</f>
        <v>87.5</v>
      </c>
      <c r="I24" s="10">
        <f>IF('1级数据'!C24="门将",AVERAGE('1级数据'!AG24,'1级数据'!AH24,'1级数据'!AI24,'1级数据'!AJ24,'1级数据'!AK24),AVERAGE('1级数据'!X24,'1级数据'!Y24))</f>
        <v>78</v>
      </c>
      <c r="J24" s="10">
        <f>'1级数据'!AC24*0.2+'1级数据'!AD24*0.3+'1级数据'!AE24*0.2+'1级数据'!AF24*0.3</f>
        <v>68.399999999999991</v>
      </c>
      <c r="K24" s="10">
        <f>AVERAGE('1级数据'!R24,'1级数据'!S24)</f>
        <v>76.5</v>
      </c>
    </row>
    <row r="25" spans="1:11" ht="15.75" x14ac:dyDescent="0.25">
      <c r="A25" s="10">
        <v>24</v>
      </c>
      <c r="B25" s="10" t="str">
        <f>VLOOKUP(A:A,'1级数据'!A:B,2,FALSE)</f>
        <v>S. MANÉ</v>
      </c>
      <c r="C25" s="11" t="str">
        <f>VLOOKUP(A:A,'1级数据'!A:C,3,FALSE)</f>
        <v>左边锋</v>
      </c>
      <c r="D25" s="10">
        <f>VLOOKUP(A:A,'1级数据'!A:D,4,FALSE)</f>
        <v>3</v>
      </c>
      <c r="E25" s="12">
        <f>VLOOKUP(A:A,'1级数据'!A:L,12,FALSE)</f>
        <v>89</v>
      </c>
      <c r="F25" s="10">
        <f>'1级数据'!O25*0.2+'1级数据'!T25*0.4+'1级数据'!Z25*0.2+'1级数据'!W25*0.2</f>
        <v>78.400000000000006</v>
      </c>
      <c r="G25" s="10">
        <f>AVERAGE('1级数据'!P25,'1级数据'!Q25)</f>
        <v>89</v>
      </c>
      <c r="H25" s="10">
        <f>AVERAGE('1级数据'!AA25,'1级数据'!AB25)</f>
        <v>80.5</v>
      </c>
      <c r="I25" s="10">
        <f>IF('1级数据'!C25="门将",AVERAGE('1级数据'!AG25,'1级数据'!AH25,'1级数据'!AI25,'1级数据'!AJ25,'1级数据'!AK25),AVERAGE('1级数据'!X25,'1级数据'!Y25))</f>
        <v>83.5</v>
      </c>
      <c r="J25" s="10">
        <f>'1级数据'!AC25*0.2+'1级数据'!AD25*0.3+'1级数据'!AE25*0.2+'1级数据'!AF25*0.3</f>
        <v>71.2</v>
      </c>
      <c r="K25" s="10">
        <f>AVERAGE('1级数据'!R25,'1级数据'!S25)</f>
        <v>82.5</v>
      </c>
    </row>
    <row r="26" spans="1:11" ht="15.75" x14ac:dyDescent="0.25">
      <c r="A26" s="10">
        <v>25</v>
      </c>
      <c r="B26" s="10" t="str">
        <f>VLOOKUP(A:A,'1级数据'!A:B,2,FALSE)</f>
        <v>M. TER STEGEN</v>
      </c>
      <c r="C26" s="11" t="str">
        <f>VLOOKUP(A:A,'1级数据'!A:C,3,FALSE)</f>
        <v>门将</v>
      </c>
      <c r="D26" s="10" t="e">
        <f>VLOOKUP(A:A,'1级数据'!A:D,4,FALSE)</f>
        <v>#N/A</v>
      </c>
      <c r="E26" s="12">
        <f>VLOOKUP(A:A,'1级数据'!A:L,12,FALSE)</f>
        <v>89</v>
      </c>
      <c r="F26" s="10">
        <f>'1级数据'!O26*0.2+'1级数据'!T26*0.4+'1级数据'!Z26*0.2+'1级数据'!W26*0.2</f>
        <v>64</v>
      </c>
      <c r="G26" s="10">
        <f>AVERAGE('1级数据'!P26,'1级数据'!Q26)</f>
        <v>67</v>
      </c>
      <c r="H26" s="10">
        <f>AVERAGE('1级数据'!AA26,'1级数据'!AB26)</f>
        <v>85</v>
      </c>
      <c r="I26" s="10">
        <f>IF('1级数据'!C26="门将",AVERAGE('1级数据'!AG26,'1级数据'!AH26,'1级数据'!AI26,'1级数据'!AJ26,'1级数据'!AK26),AVERAGE('1级数据'!X26,'1级数据'!Y26))</f>
        <v>78</v>
      </c>
      <c r="J26" s="10">
        <f>'1级数据'!AC26*0.2+'1级数据'!AD26*0.3+'1级数据'!AE26*0.2+'1级数据'!AF26*0.3</f>
        <v>67.5</v>
      </c>
      <c r="K26" s="10">
        <f>AVERAGE('1级数据'!R26,'1级数据'!S26)</f>
        <v>72</v>
      </c>
    </row>
    <row r="27" spans="1:11" ht="15.75" x14ac:dyDescent="0.25">
      <c r="A27" s="10">
        <v>26</v>
      </c>
      <c r="B27" s="10" t="str">
        <f>VLOOKUP(A:A,'1级数据'!A:B,2,FALSE)</f>
        <v>K. BENZEMA</v>
      </c>
      <c r="C27" s="11" t="str">
        <f>VLOOKUP(A:A,'1级数据'!A:C,3,FALSE)</f>
        <v>中锋</v>
      </c>
      <c r="D27" s="10">
        <f>VLOOKUP(A:A,'1级数据'!A:D,4,FALSE)</f>
        <v>3</v>
      </c>
      <c r="E27" s="12">
        <f>VLOOKUP(A:A,'1级数据'!A:L,12,FALSE)</f>
        <v>88</v>
      </c>
      <c r="F27" s="10">
        <f>'1级数据'!O27*0.2+'1级数据'!T27*0.4+'1级数据'!Z27*0.2+'1级数据'!W27*0.2</f>
        <v>71.400000000000006</v>
      </c>
      <c r="G27" s="10">
        <f>AVERAGE('1级数据'!P27,'1级数据'!Q27)</f>
        <v>89</v>
      </c>
      <c r="H27" s="10">
        <f>AVERAGE('1级数据'!AA27,'1级数据'!AB27)</f>
        <v>80.5</v>
      </c>
      <c r="I27" s="10">
        <f>IF('1级数据'!C27="门将",AVERAGE('1级数据'!AG27,'1级数据'!AH27,'1级数据'!AI27,'1级数据'!AJ27,'1级数据'!AK27),AVERAGE('1级数据'!X27,'1级数据'!Y27))</f>
        <v>77.5</v>
      </c>
      <c r="J27" s="10">
        <f>'1级数据'!AC27*0.2+'1级数据'!AD27*0.3+'1级数据'!AE27*0.2+'1级数据'!AF27*0.3</f>
        <v>71.7</v>
      </c>
      <c r="K27" s="10">
        <f>AVERAGE('1级数据'!R27,'1级数据'!S27)</f>
        <v>87.5</v>
      </c>
    </row>
    <row r="28" spans="1:11" ht="15.75" x14ac:dyDescent="0.25">
      <c r="A28" s="10">
        <v>27</v>
      </c>
      <c r="B28" s="10" t="str">
        <f>VLOOKUP(A:A,'1级数据'!A:B,2,FALSE)</f>
        <v>DAVID SILVA</v>
      </c>
      <c r="C28" s="11" t="str">
        <f>VLOOKUP(A:A,'1级数据'!A:C,3,FALSE)</f>
        <v>前腰</v>
      </c>
      <c r="D28" s="10">
        <f>VLOOKUP(A:A,'1级数据'!A:D,4,FALSE)</f>
        <v>3</v>
      </c>
      <c r="E28" s="12">
        <f>VLOOKUP(A:A,'1级数据'!A:L,12,FALSE)</f>
        <v>88</v>
      </c>
      <c r="F28" s="10">
        <f>'1级数据'!O28*0.2+'1级数据'!T28*0.4+'1级数据'!Z28*0.2+'1级数据'!W28*0.2</f>
        <v>82.6</v>
      </c>
      <c r="G28" s="10">
        <f>AVERAGE('1级数据'!P28,'1级数据'!Q28)</f>
        <v>91</v>
      </c>
      <c r="H28" s="10">
        <f>AVERAGE('1级数据'!AA28,'1级数据'!AB28)</f>
        <v>72</v>
      </c>
      <c r="I28" s="10">
        <f>IF('1级数据'!C28="门将",AVERAGE('1级数据'!AG28,'1级数据'!AH28,'1级数据'!AI28,'1级数据'!AJ28,'1级数据'!AK28),AVERAGE('1级数据'!X28,'1级数据'!Y28))</f>
        <v>77.5</v>
      </c>
      <c r="J28" s="10">
        <f>'1级数据'!AC28*0.2+'1级数据'!AD28*0.3+'1级数据'!AE28*0.2+'1级数据'!AF28*0.3</f>
        <v>75.8</v>
      </c>
      <c r="K28" s="10">
        <f>AVERAGE('1级数据'!R28,'1级数据'!S28)</f>
        <v>93</v>
      </c>
    </row>
    <row r="29" spans="1:11" ht="15.75" x14ac:dyDescent="0.25">
      <c r="A29" s="10">
        <v>28</v>
      </c>
      <c r="B29" s="10" t="str">
        <f>VLOOKUP(A:A,'1级数据'!A:B,2,FALSE)</f>
        <v>E. CAVANI</v>
      </c>
      <c r="C29" s="11" t="str">
        <f>VLOOKUP(A:A,'1级数据'!A:C,3,FALSE)</f>
        <v>中锋</v>
      </c>
      <c r="D29" s="10" t="e">
        <f>VLOOKUP(A:A,'1级数据'!A:D,4,FALSE)</f>
        <v>#N/A</v>
      </c>
      <c r="E29" s="12">
        <f>VLOOKUP(A:A,'1级数据'!A:L,12,FALSE)</f>
        <v>88</v>
      </c>
      <c r="F29" s="10">
        <f>'1级数据'!O29*0.2+'1级数据'!T29*0.4+'1级数据'!Z29*0.2+'1级数据'!W29*0.2</f>
        <v>80</v>
      </c>
      <c r="G29" s="10">
        <f>AVERAGE('1级数据'!P29,'1级数据'!Q29)</f>
        <v>80.5</v>
      </c>
      <c r="H29" s="10">
        <f>AVERAGE('1级数据'!AA29,'1级数据'!AB29)</f>
        <v>87</v>
      </c>
      <c r="I29" s="10">
        <f>IF('1级数据'!C29="门将",AVERAGE('1级数据'!AG29,'1级数据'!AH29,'1级数据'!AI29,'1级数据'!AJ29,'1级数据'!AK29),AVERAGE('1级数据'!X29,'1级数据'!Y29))</f>
        <v>82</v>
      </c>
      <c r="J29" s="10">
        <f>'1级数据'!AC29*0.2+'1级数据'!AD29*0.3+'1级数据'!AE29*0.2+'1级数据'!AF29*0.3</f>
        <v>71.199999999999989</v>
      </c>
      <c r="K29" s="10">
        <f>AVERAGE('1级数据'!R29,'1级数据'!S29)</f>
        <v>76.5</v>
      </c>
    </row>
    <row r="30" spans="1:11" ht="15.75" x14ac:dyDescent="0.25">
      <c r="A30" s="10">
        <v>29</v>
      </c>
      <c r="B30" s="10" t="str">
        <f>VLOOKUP(A:A,'1级数据'!A:B,2,FALSE)</f>
        <v>T. KROOS</v>
      </c>
      <c r="C30" s="11" t="str">
        <f>VLOOKUP(A:A,'1级数据'!A:C,3,FALSE)</f>
        <v>中前卫</v>
      </c>
      <c r="D30" s="10">
        <f>VLOOKUP(A:A,'1级数据'!A:D,4,FALSE)</f>
        <v>3</v>
      </c>
      <c r="E30" s="12">
        <f>VLOOKUP(A:A,'1级数据'!A:L,12,FALSE)</f>
        <v>88</v>
      </c>
      <c r="F30" s="10">
        <f>'1级数据'!O30*0.2+'1级数据'!T30*0.4+'1级数据'!Z30*0.2+'1级数据'!W30*0.2</f>
        <v>83.199999999999989</v>
      </c>
      <c r="G30" s="10">
        <f>AVERAGE('1级数据'!P30,'1级数据'!Q30)</f>
        <v>86</v>
      </c>
      <c r="H30" s="10">
        <f>AVERAGE('1级数据'!AA30,'1级数据'!AB30)</f>
        <v>75.5</v>
      </c>
      <c r="I30" s="10">
        <f>IF('1级数据'!C30="门将",AVERAGE('1级数据'!AG30,'1级数据'!AH30,'1级数据'!AI30,'1级数据'!AJ30,'1级数据'!AK30),AVERAGE('1级数据'!X30,'1级数据'!Y30))</f>
        <v>78.5</v>
      </c>
      <c r="J30" s="10">
        <f>'1级数据'!AC30*0.2+'1级数据'!AD30*0.3+'1级数据'!AE30*0.2+'1级数据'!AF30*0.3</f>
        <v>78</v>
      </c>
      <c r="K30" s="10">
        <f>AVERAGE('1级数据'!R30,'1级数据'!S30)</f>
        <v>87</v>
      </c>
    </row>
    <row r="31" spans="1:11" ht="15.75" x14ac:dyDescent="0.25">
      <c r="A31" s="10">
        <v>30</v>
      </c>
      <c r="B31" s="10" t="str">
        <f>VLOOKUP(A:A,'1级数据'!A:B,2,FALSE)</f>
        <v>P. AUBAMEYANG</v>
      </c>
      <c r="C31" s="11" t="str">
        <f>VLOOKUP(A:A,'1级数据'!A:C,3,FALSE)</f>
        <v>中锋</v>
      </c>
      <c r="D31" s="10" t="e">
        <f>VLOOKUP(A:A,'1级数据'!A:D,4,FALSE)</f>
        <v>#N/A</v>
      </c>
      <c r="E31" s="12">
        <f>VLOOKUP(A:A,'1级数据'!A:L,12,FALSE)</f>
        <v>88</v>
      </c>
      <c r="F31" s="10">
        <f>'1级数据'!O31*0.2+'1级数据'!T31*0.4+'1级数据'!Z31*0.2+'1级数据'!W31*0.2</f>
        <v>81.2</v>
      </c>
      <c r="G31" s="10">
        <f>AVERAGE('1级数据'!P31,'1级数据'!Q31)</f>
        <v>82</v>
      </c>
      <c r="H31" s="10">
        <f>AVERAGE('1级数据'!AA31,'1级数据'!AB31)</f>
        <v>81.5</v>
      </c>
      <c r="I31" s="10">
        <f>IF('1级数据'!C31="门将",AVERAGE('1级数据'!AG31,'1级数据'!AH31,'1级数据'!AI31,'1级数据'!AJ31,'1级数据'!AK31),AVERAGE('1级数据'!X31,'1级数据'!Y31))</f>
        <v>89.5</v>
      </c>
      <c r="J31" s="10">
        <f>'1级数据'!AC31*0.2+'1级数据'!AD31*0.3+'1级数据'!AE31*0.2+'1级数据'!AF31*0.3</f>
        <v>67.399999999999991</v>
      </c>
      <c r="K31" s="10">
        <f>AVERAGE('1级数据'!R31,'1级数据'!S31)</f>
        <v>79</v>
      </c>
    </row>
    <row r="32" spans="1:11" ht="15.75" x14ac:dyDescent="0.25">
      <c r="A32" s="10">
        <v>31</v>
      </c>
      <c r="B32" s="10" t="str">
        <f>VLOOKUP(A:A,'1级数据'!A:B,2,FALSE)</f>
        <v>C. ERIKSEN</v>
      </c>
      <c r="C32" s="11" t="str">
        <f>VLOOKUP(A:A,'1级数据'!A:C,3,FALSE)</f>
        <v>前腰</v>
      </c>
      <c r="D32" s="10">
        <f>VLOOKUP(A:A,'1级数据'!A:D,4,FALSE)</f>
        <v>3</v>
      </c>
      <c r="E32" s="12">
        <f>VLOOKUP(A:A,'1级数据'!A:L,12,FALSE)</f>
        <v>88</v>
      </c>
      <c r="F32" s="10">
        <f>'1级数据'!O32*0.2+'1级数据'!T32*0.4+'1级数据'!Z32*0.2+'1级数据'!W32*0.2</f>
        <v>85.4</v>
      </c>
      <c r="G32" s="10">
        <f>AVERAGE('1级数据'!P32,'1级数据'!Q32)</f>
        <v>88</v>
      </c>
      <c r="H32" s="10">
        <f>AVERAGE('1级数据'!AA32,'1级数据'!AB32)</f>
        <v>72</v>
      </c>
      <c r="I32" s="10">
        <f>IF('1级数据'!C32="门将",AVERAGE('1级数据'!AG32,'1级数据'!AH32,'1级数据'!AI32,'1级数据'!AJ32,'1级数据'!AK32),AVERAGE('1级数据'!X32,'1级数据'!Y32))</f>
        <v>79.5</v>
      </c>
      <c r="J32" s="10">
        <f>'1级数据'!AC32*0.2+'1级数据'!AD32*0.3+'1级数据'!AE32*0.2+'1级数据'!AF32*0.3</f>
        <v>74.300000000000011</v>
      </c>
      <c r="K32" s="10">
        <f>AVERAGE('1级数据'!R32,'1级数据'!S32)</f>
        <v>89</v>
      </c>
    </row>
    <row r="33" spans="1:11" ht="15.75" x14ac:dyDescent="0.25">
      <c r="A33" s="10">
        <v>32</v>
      </c>
      <c r="B33" s="10" t="str">
        <f>VLOOKUP(A:A,'1级数据'!A:B,2,FALSE)</f>
        <v>THIAGO A.</v>
      </c>
      <c r="C33" s="11" t="str">
        <f>VLOOKUP(A:A,'1级数据'!A:C,3,FALSE)</f>
        <v>中前卫</v>
      </c>
      <c r="D33" s="10">
        <f>VLOOKUP(A:A,'1级数据'!A:D,4,FALSE)</f>
        <v>3</v>
      </c>
      <c r="E33" s="12">
        <f>VLOOKUP(A:A,'1级数据'!A:L,12,FALSE)</f>
        <v>88</v>
      </c>
      <c r="F33" s="10">
        <f>'1级数据'!O33*0.2+'1级数据'!T33*0.4+'1级数据'!Z33*0.2+'1级数据'!W33*0.2</f>
        <v>82.2</v>
      </c>
      <c r="G33" s="10">
        <f>AVERAGE('1级数据'!P33,'1级数据'!Q33)</f>
        <v>91.5</v>
      </c>
      <c r="H33" s="10">
        <f>AVERAGE('1级数据'!AA33,'1级数据'!AB33)</f>
        <v>76</v>
      </c>
      <c r="I33" s="10">
        <f>IF('1级数据'!C33="门将",AVERAGE('1级数据'!AG33,'1级数据'!AH33,'1级数据'!AI33,'1级数据'!AJ33,'1级数据'!AK33),AVERAGE('1级数据'!X33,'1级数据'!Y33))</f>
        <v>80.5</v>
      </c>
      <c r="J33" s="10">
        <f>'1级数据'!AC33*0.2+'1级数据'!AD33*0.3+'1级数据'!AE33*0.2+'1级数据'!AF33*0.3</f>
        <v>72.5</v>
      </c>
      <c r="K33" s="10">
        <f>AVERAGE('1级数据'!R33,'1级数据'!S33)</f>
        <v>91</v>
      </c>
    </row>
    <row r="34" spans="1:11" ht="15.75" x14ac:dyDescent="0.25">
      <c r="A34" s="10">
        <v>33</v>
      </c>
      <c r="B34" s="10" t="str">
        <f>VLOOKUP(A:A,'1级数据'!A:B,2,FALSE)</f>
        <v>P. POGBA</v>
      </c>
      <c r="C34" s="11" t="str">
        <f>VLOOKUP(A:A,'1级数据'!A:C,3,FALSE)</f>
        <v>中前卫</v>
      </c>
      <c r="D34" s="10">
        <f>VLOOKUP(A:A,'1级数据'!A:D,4,FALSE)</f>
        <v>3</v>
      </c>
      <c r="E34" s="12">
        <f>VLOOKUP(A:A,'1级数据'!A:L,12,FALSE)</f>
        <v>88</v>
      </c>
      <c r="F34" s="10">
        <f>'1级数据'!O34*0.2+'1级数据'!T34*0.4+'1级数据'!Z34*0.2+'1级数据'!W34*0.2</f>
        <v>82.40000000000002</v>
      </c>
      <c r="G34" s="10">
        <f>AVERAGE('1级数据'!P34,'1级数据'!Q34)</f>
        <v>86.5</v>
      </c>
      <c r="H34" s="10">
        <f>AVERAGE('1级数据'!AA34,'1级数据'!AB34)</f>
        <v>84.5</v>
      </c>
      <c r="I34" s="10">
        <f>IF('1级数据'!C34="门将",AVERAGE('1级数据'!AG34,'1级数据'!AH34,'1级数据'!AI34,'1级数据'!AJ34,'1级数据'!AK34),AVERAGE('1级数据'!X34,'1级数据'!Y34))</f>
        <v>82</v>
      </c>
      <c r="J34" s="10">
        <f>'1级数据'!AC34*0.2+'1级数据'!AD34*0.3+'1级数据'!AE34*0.2+'1级数据'!AF34*0.3</f>
        <v>75.7</v>
      </c>
      <c r="K34" s="10">
        <f>AVERAGE('1级数据'!R34,'1级数据'!S34)</f>
        <v>82</v>
      </c>
    </row>
    <row r="35" spans="1:11" ht="15.75" x14ac:dyDescent="0.25">
      <c r="A35" s="10">
        <v>34</v>
      </c>
      <c r="B35" s="10" t="str">
        <f>VLOOKUP(A:A,'1级数据'!A:B,2,FALSE)</f>
        <v>N. KANTÉ</v>
      </c>
      <c r="C35" s="11" t="str">
        <f>VLOOKUP(A:A,'1级数据'!A:C,3,FALSE)</f>
        <v>中前卫</v>
      </c>
      <c r="D35" s="10">
        <f>VLOOKUP(A:A,'1级数据'!A:D,4,FALSE)</f>
        <v>3</v>
      </c>
      <c r="E35" s="12">
        <f>VLOOKUP(A:A,'1级数据'!A:L,12,FALSE)</f>
        <v>88</v>
      </c>
      <c r="F35" s="10">
        <f>'1级数据'!O35*0.2+'1级数据'!T35*0.4+'1级数据'!Z35*0.2+'1级数据'!W35*0.2</f>
        <v>76.400000000000006</v>
      </c>
      <c r="G35" s="10">
        <f>AVERAGE('1级数据'!P35,'1级数据'!Q35)</f>
        <v>81</v>
      </c>
      <c r="H35" s="10">
        <f>AVERAGE('1级数据'!AA35,'1级数据'!AB35)</f>
        <v>76.5</v>
      </c>
      <c r="I35" s="10">
        <f>IF('1级数据'!C35="门将",AVERAGE('1级数据'!AG35,'1级数据'!AH35,'1级数据'!AI35,'1级数据'!AJ35,'1级数据'!AK35),AVERAGE('1级数据'!X35,'1级数据'!Y35))</f>
        <v>72</v>
      </c>
      <c r="J35" s="10">
        <f>'1级数据'!AC35*0.2+'1级数据'!AD35*0.3+'1级数据'!AE35*0.2+'1级数据'!AF35*0.3</f>
        <v>90.9</v>
      </c>
      <c r="K35" s="10">
        <f>AVERAGE('1级数据'!R35,'1级数据'!S35)</f>
        <v>85</v>
      </c>
    </row>
    <row r="36" spans="1:11" ht="15.75" x14ac:dyDescent="0.25">
      <c r="A36" s="10">
        <v>35</v>
      </c>
      <c r="B36" s="10" t="str">
        <f>VLOOKUP(A:A,'1级数据'!A:B,2,FALSE)</f>
        <v>K. KOULIBALY</v>
      </c>
      <c r="C36" s="11" t="str">
        <f>VLOOKUP(A:A,'1级数据'!A:C,3,FALSE)</f>
        <v>中后卫</v>
      </c>
      <c r="D36" s="10">
        <f>VLOOKUP(A:A,'1级数据'!A:D,4,FALSE)</f>
        <v>3</v>
      </c>
      <c r="E36" s="12">
        <f>VLOOKUP(A:A,'1级数据'!A:L,12,FALSE)</f>
        <v>88</v>
      </c>
      <c r="F36" s="10">
        <f>'1级数据'!O36*0.2+'1级数据'!T36*0.4+'1级数据'!Z36*0.2+'1级数据'!W36*0.2</f>
        <v>67.599999999999994</v>
      </c>
      <c r="G36" s="10">
        <f>AVERAGE('1级数据'!P36,'1级数据'!Q36)</f>
        <v>73.5</v>
      </c>
      <c r="H36" s="10">
        <f>AVERAGE('1级数据'!AA36,'1级数据'!AB36)</f>
        <v>77.5</v>
      </c>
      <c r="I36" s="10">
        <f>IF('1级数据'!C36="门将",AVERAGE('1级数据'!AG36,'1级数据'!AH36,'1级数据'!AI36,'1级数据'!AJ36,'1级数据'!AK36),AVERAGE('1级数据'!X36,'1级数据'!Y36))</f>
        <v>71</v>
      </c>
      <c r="J36" s="10">
        <f>'1级数据'!AC36*0.2+'1级数据'!AD36*0.3+'1级数据'!AE36*0.2+'1级数据'!AF36*0.3</f>
        <v>83.699999999999989</v>
      </c>
      <c r="K36" s="10">
        <f>AVERAGE('1级数据'!R36,'1级数据'!S36)</f>
        <v>69.5</v>
      </c>
    </row>
    <row r="37" spans="1:11" ht="15.75" x14ac:dyDescent="0.25">
      <c r="A37" s="10">
        <v>36</v>
      </c>
      <c r="B37" s="10" t="str">
        <f>VLOOKUP(A:A,'1级数据'!A:B,2,FALSE)</f>
        <v>BERNARDO SILVA</v>
      </c>
      <c r="C37" s="11" t="str">
        <f>VLOOKUP(A:A,'1级数据'!A:C,3,FALSE)</f>
        <v>右边锋</v>
      </c>
      <c r="D37" s="10" t="e">
        <f>VLOOKUP(A:A,'1级数据'!A:D,4,FALSE)</f>
        <v>#N/A</v>
      </c>
      <c r="E37" s="12">
        <f>VLOOKUP(A:A,'1级数据'!A:L,12,FALSE)</f>
        <v>88</v>
      </c>
      <c r="F37" s="10">
        <f>'1级数据'!O37*0.2+'1级数据'!T37*0.4+'1级数据'!Z37*0.2+'1级数据'!W37*0.2</f>
        <v>83.000000000000014</v>
      </c>
      <c r="G37" s="10">
        <f>AVERAGE('1级数据'!P37,'1级数据'!Q37)</f>
        <v>92.5</v>
      </c>
      <c r="H37" s="10">
        <f>AVERAGE('1级数据'!AA37,'1级数据'!AB37)</f>
        <v>72.5</v>
      </c>
      <c r="I37" s="10">
        <f>IF('1级数据'!C37="门将",AVERAGE('1级数据'!AG37,'1级数据'!AH37,'1级数据'!AI37,'1级数据'!AJ37,'1级数据'!AK37),AVERAGE('1级数据'!X37,'1级数据'!Y37))</f>
        <v>81</v>
      </c>
      <c r="J37" s="10">
        <f>'1级数据'!AC37*0.2+'1级数据'!AD37*0.3+'1级数据'!AE37*0.2+'1级数据'!AF37*0.3</f>
        <v>72.300000000000011</v>
      </c>
      <c r="K37" s="10">
        <f>AVERAGE('1级数据'!R37,'1级数据'!S37)</f>
        <v>89</v>
      </c>
    </row>
    <row r="38" spans="1:11" ht="15.75" x14ac:dyDescent="0.25">
      <c r="A38" s="10">
        <v>37</v>
      </c>
      <c r="B38" s="10" t="str">
        <f>VLOOKUP(A:A,'1级数据'!A:B,2,FALSE)</f>
        <v>H. LLORIS</v>
      </c>
      <c r="C38" s="11" t="str">
        <f>VLOOKUP(A:A,'1级数据'!A:C,3,FALSE)</f>
        <v>门将</v>
      </c>
      <c r="D38" s="10" t="e">
        <f>VLOOKUP(A:A,'1级数据'!A:D,4,FALSE)</f>
        <v>#N/A</v>
      </c>
      <c r="E38" s="12">
        <f>VLOOKUP(A:A,'1级数据'!A:L,12,FALSE)</f>
        <v>87</v>
      </c>
      <c r="F38" s="10">
        <f>'1级数据'!O38*0.2+'1级数据'!T38*0.4+'1级数据'!Z38*0.2+'1级数据'!W38*0.2</f>
        <v>58.000000000000007</v>
      </c>
      <c r="G38" s="10">
        <f>AVERAGE('1级数据'!P38,'1级数据'!Q38)</f>
        <v>52.5</v>
      </c>
      <c r="H38" s="10">
        <f>AVERAGE('1级数据'!AA38,'1级数据'!AB38)</f>
        <v>81</v>
      </c>
      <c r="I38" s="10">
        <f>IF('1级数据'!C38="门将",AVERAGE('1级数据'!AG38,'1级数据'!AH38,'1级数据'!AI38,'1级数据'!AJ38,'1级数据'!AK38),AVERAGE('1级数据'!X38,'1级数据'!Y38))</f>
        <v>73.2</v>
      </c>
      <c r="J38" s="10">
        <f>'1级数据'!AC38*0.2+'1级数据'!AD38*0.3+'1级数据'!AE38*0.2+'1级数据'!AF38*0.3</f>
        <v>62.500000000000007</v>
      </c>
      <c r="K38" s="10">
        <f>AVERAGE('1级数据'!R38,'1级数据'!S38)</f>
        <v>53.5</v>
      </c>
    </row>
    <row r="39" spans="1:11" ht="15.75" x14ac:dyDescent="0.25">
      <c r="A39" s="10">
        <v>38</v>
      </c>
      <c r="B39" s="10" t="str">
        <f>VLOOKUP(A:A,'1级数据'!A:B,2,FALSE)</f>
        <v>G. CHIELLINI</v>
      </c>
      <c r="C39" s="11" t="str">
        <f>VLOOKUP(A:A,'1级数据'!A:C,3,FALSE)</f>
        <v>中后卫</v>
      </c>
      <c r="D39" s="10" t="e">
        <f>VLOOKUP(A:A,'1级数据'!A:D,4,FALSE)</f>
        <v>#N/A</v>
      </c>
      <c r="E39" s="12">
        <f>VLOOKUP(A:A,'1级数据'!A:L,12,FALSE)</f>
        <v>87</v>
      </c>
      <c r="F39" s="10">
        <f>'1级数据'!O39*0.2+'1级数据'!T39*0.4+'1级数据'!Z39*0.2+'1级数据'!W39*0.2</f>
        <v>69.2</v>
      </c>
      <c r="G39" s="10">
        <f>AVERAGE('1级数据'!P39,'1级数据'!Q39)</f>
        <v>71.5</v>
      </c>
      <c r="H39" s="10">
        <f>AVERAGE('1级数据'!AA39,'1级数据'!AB39)</f>
        <v>83</v>
      </c>
      <c r="I39" s="10">
        <f>IF('1级数据'!C39="门将",AVERAGE('1级数据'!AG39,'1级数据'!AH39,'1级数据'!AI39,'1级数据'!AJ39,'1级数据'!AK39),AVERAGE('1级数据'!X39,'1级数据'!Y39))</f>
        <v>74</v>
      </c>
      <c r="J39" s="10">
        <f>'1级数据'!AC39*0.2+'1级数据'!AD39*0.3+'1级数据'!AE39*0.2+'1级数据'!AF39*0.3</f>
        <v>81.8</v>
      </c>
      <c r="K39" s="10">
        <f>AVERAGE('1级数据'!R39,'1级数据'!S39)</f>
        <v>71.5</v>
      </c>
    </row>
    <row r="40" spans="1:11" ht="15.75" x14ac:dyDescent="0.25">
      <c r="A40" s="10">
        <v>39</v>
      </c>
      <c r="B40" s="10" t="str">
        <f>VLOOKUP(A:A,'1级数据'!A:B,2,FALSE)</f>
        <v>S. HANDANOVIČ</v>
      </c>
      <c r="C40" s="11" t="str">
        <f>VLOOKUP(A:A,'1级数据'!A:C,3,FALSE)</f>
        <v>门将</v>
      </c>
      <c r="D40" s="10">
        <f>VLOOKUP(A:A,'1级数据'!A:D,4,FALSE)</f>
        <v>2</v>
      </c>
      <c r="E40" s="12">
        <f>VLOOKUP(A:A,'1级数据'!A:L,12,FALSE)</f>
        <v>87</v>
      </c>
      <c r="F40" s="10">
        <f>'1级数据'!O40*0.2+'1级数据'!T40*0.4+'1级数据'!Z40*0.2+'1级数据'!W40*0.2</f>
        <v>57.6</v>
      </c>
      <c r="G40" s="10">
        <f>AVERAGE('1级数据'!P40,'1级数据'!Q40)</f>
        <v>57.5</v>
      </c>
      <c r="H40" s="10">
        <f>AVERAGE('1级数据'!AA40,'1级数据'!AB40)</f>
        <v>86.5</v>
      </c>
      <c r="I40" s="10">
        <f>IF('1级数据'!C40="门将",AVERAGE('1级数据'!AG40,'1级数据'!AH40,'1级数据'!AI40,'1级数据'!AJ40,'1级数据'!AK40),AVERAGE('1级数据'!X40,'1级数据'!Y40))</f>
        <v>73.599999999999994</v>
      </c>
      <c r="J40" s="10">
        <f>'1级数据'!AC40*0.2+'1级数据'!AD40*0.3+'1级数据'!AE40*0.2+'1级数据'!AF40*0.3</f>
        <v>60.2</v>
      </c>
      <c r="K40" s="10">
        <f>AVERAGE('1级数据'!R40,'1级数据'!S40)</f>
        <v>61</v>
      </c>
    </row>
    <row r="41" spans="1:11" ht="15.75" x14ac:dyDescent="0.25">
      <c r="A41" s="10">
        <v>40</v>
      </c>
      <c r="B41" s="10" t="str">
        <f>VLOOKUP(A:A,'1级数据'!A:B,2,FALSE)</f>
        <v>D. GODÍN</v>
      </c>
      <c r="C41" s="11" t="str">
        <f>VLOOKUP(A:A,'1级数据'!A:C,3,FALSE)</f>
        <v>中后卫</v>
      </c>
      <c r="D41" s="10">
        <f>VLOOKUP(A:A,'1级数据'!A:D,4,FALSE)</f>
        <v>3</v>
      </c>
      <c r="E41" s="12">
        <f>VLOOKUP(A:A,'1级数据'!A:L,12,FALSE)</f>
        <v>87</v>
      </c>
      <c r="F41" s="10">
        <f>'1级数据'!O41*0.2+'1级数据'!T41*0.4+'1级数据'!Z41*0.2+'1级数据'!W41*0.2</f>
        <v>69.400000000000006</v>
      </c>
      <c r="G41" s="10">
        <f>AVERAGE('1级数据'!P41,'1级数据'!Q41)</f>
        <v>68.5</v>
      </c>
      <c r="H41" s="10">
        <f>AVERAGE('1级数据'!AA41,'1级数据'!AB41)</f>
        <v>81</v>
      </c>
      <c r="I41" s="10">
        <f>IF('1级数据'!C41="门将",AVERAGE('1级数据'!AG41,'1级数据'!AH41,'1级数据'!AI41,'1级数据'!AJ41,'1级数据'!AK41),AVERAGE('1级数据'!X41,'1级数据'!Y41))</f>
        <v>67.5</v>
      </c>
      <c r="J41" s="10">
        <f>'1级数据'!AC41*0.2+'1级数据'!AD41*0.3+'1级数据'!AE41*0.2+'1级数据'!AF41*0.3</f>
        <v>82.300000000000011</v>
      </c>
      <c r="K41" s="10">
        <f>AVERAGE('1级数据'!R41,'1级数据'!S41)</f>
        <v>77</v>
      </c>
    </row>
    <row r="42" spans="1:11" ht="15.75" x14ac:dyDescent="0.25">
      <c r="A42" s="10">
        <v>41</v>
      </c>
      <c r="B42" s="10" t="str">
        <f>VLOOKUP(A:A,'1级数据'!A:B,2,FALSE)</f>
        <v>G. BALE</v>
      </c>
      <c r="C42" s="11" t="str">
        <f>VLOOKUP(A:A,'1级数据'!A:C,3,FALSE)</f>
        <v>右边锋</v>
      </c>
      <c r="D42" s="10">
        <f>VLOOKUP(A:A,'1级数据'!A:D,4,FALSE)</f>
        <v>2</v>
      </c>
      <c r="E42" s="12">
        <f>VLOOKUP(A:A,'1级数据'!A:L,12,FALSE)</f>
        <v>87</v>
      </c>
      <c r="F42" s="10">
        <f>'1级数据'!O42*0.2+'1级数据'!T42*0.4+'1级数据'!Z42*0.2+'1级数据'!W42*0.2</f>
        <v>80.399999999999991</v>
      </c>
      <c r="G42" s="10">
        <f>AVERAGE('1级数据'!P42,'1级数据'!Q42)</f>
        <v>87</v>
      </c>
      <c r="H42" s="10">
        <f>AVERAGE('1级数据'!AA42,'1级数据'!AB42)</f>
        <v>87</v>
      </c>
      <c r="I42" s="10">
        <f>IF('1级数据'!C42="门将",AVERAGE('1级数据'!AG42,'1级数据'!AH42,'1级数据'!AI42,'1级数据'!AJ42,'1级数据'!AK42),AVERAGE('1级数据'!X42,'1级数据'!Y42))</f>
        <v>85.5</v>
      </c>
      <c r="J42" s="10">
        <f>'1级数据'!AC42*0.2+'1级数据'!AD42*0.3+'1级数据'!AE42*0.2+'1级数据'!AF42*0.3</f>
        <v>71.599999999999994</v>
      </c>
      <c r="K42" s="10">
        <f>AVERAGE('1级数据'!R42,'1级数据'!S42)</f>
        <v>82.5</v>
      </c>
    </row>
    <row r="43" spans="1:11" ht="15.75" x14ac:dyDescent="0.25">
      <c r="A43" s="10">
        <v>42</v>
      </c>
      <c r="B43" s="10" t="str">
        <f>VLOOKUP(A:A,'1级数据'!A:B,2,FALSE)</f>
        <v>I. RAKITIĆ</v>
      </c>
      <c r="C43" s="11" t="str">
        <f>VLOOKUP(A:A,'1级数据'!A:C,3,FALSE)</f>
        <v>中前卫</v>
      </c>
      <c r="D43" s="10">
        <f>VLOOKUP(A:A,'1级数据'!A:D,4,FALSE)</f>
        <v>2</v>
      </c>
      <c r="E43" s="12">
        <f>VLOOKUP(A:A,'1级数据'!A:L,12,FALSE)</f>
        <v>87</v>
      </c>
      <c r="F43" s="10">
        <f>'1级数据'!O43*0.2+'1级数据'!T43*0.4+'1级数据'!Z43*0.2+'1级数据'!W43*0.2</f>
        <v>84</v>
      </c>
      <c r="G43" s="10">
        <f>AVERAGE('1级数据'!P43,'1级数据'!Q43)</f>
        <v>84.5</v>
      </c>
      <c r="H43" s="10">
        <f>AVERAGE('1级数据'!AA43,'1级数据'!AB43)</f>
        <v>75</v>
      </c>
      <c r="I43" s="10">
        <f>IF('1级数据'!C43="门将",AVERAGE('1级数据'!AG43,'1级数据'!AH43,'1级数据'!AI43,'1级数据'!AJ43,'1级数据'!AK43),AVERAGE('1级数据'!X43,'1级数据'!Y43))</f>
        <v>80.5</v>
      </c>
      <c r="J43" s="10">
        <f>'1级数据'!AC43*0.2+'1级数据'!AD43*0.3+'1级数据'!AE43*0.2+'1级数据'!AF43*0.3</f>
        <v>76.7</v>
      </c>
      <c r="K43" s="10">
        <f>AVERAGE('1级数据'!R43,'1级数据'!S43)</f>
        <v>85</v>
      </c>
    </row>
    <row r="44" spans="1:11" ht="15.75" x14ac:dyDescent="0.25">
      <c r="A44" s="10">
        <v>43</v>
      </c>
      <c r="B44" s="10" t="str">
        <f>VLOOKUP(A:A,'1级数据'!A:B,2,FALSE)</f>
        <v>M. PJANIĆ</v>
      </c>
      <c r="C44" s="11" t="str">
        <f>VLOOKUP(A:A,'1级数据'!A:C,3,FALSE)</f>
        <v>后腰</v>
      </c>
      <c r="D44" s="10">
        <f>VLOOKUP(A:A,'1级数据'!A:D,4,FALSE)</f>
        <v>3</v>
      </c>
      <c r="E44" s="12">
        <f>VLOOKUP(A:A,'1级数据'!A:L,12,FALSE)</f>
        <v>87</v>
      </c>
      <c r="F44" s="10">
        <f>'1级数据'!O44*0.2+'1级数据'!T44*0.4+'1级数据'!Z44*0.2+'1级数据'!W44*0.2</f>
        <v>81</v>
      </c>
      <c r="G44" s="10">
        <f>AVERAGE('1级数据'!P44,'1级数据'!Q44)</f>
        <v>86.5</v>
      </c>
      <c r="H44" s="10">
        <f>AVERAGE('1级数据'!AA44,'1级数据'!AB44)</f>
        <v>73.5</v>
      </c>
      <c r="I44" s="10">
        <f>IF('1级数据'!C44="门将",AVERAGE('1级数据'!AG44,'1级数据'!AH44,'1级数据'!AI44,'1级数据'!AJ44,'1级数据'!AK44),AVERAGE('1级数据'!X44,'1级数据'!Y44))</f>
        <v>79.5</v>
      </c>
      <c r="J44" s="10">
        <f>'1级数据'!AC44*0.2+'1级数据'!AD44*0.3+'1级数据'!AE44*0.2+'1级数据'!AF44*0.3</f>
        <v>78.099999999999994</v>
      </c>
      <c r="K44" s="10">
        <f>AVERAGE('1级数据'!R44,'1级数据'!S44)</f>
        <v>84.5</v>
      </c>
    </row>
    <row r="45" spans="1:11" ht="15.75" x14ac:dyDescent="0.25">
      <c r="A45" s="10">
        <v>44</v>
      </c>
      <c r="B45" s="10" t="str">
        <f>VLOOKUP(A:A,'1级数据'!A:B,2,FALSE)</f>
        <v>JORDI ALBA</v>
      </c>
      <c r="C45" s="11" t="str">
        <f>VLOOKUP(A:A,'1级数据'!A:C,3,FALSE)</f>
        <v>左后卫</v>
      </c>
      <c r="D45" s="10">
        <f>VLOOKUP(A:A,'1级数据'!A:D,4,FALSE)</f>
        <v>2</v>
      </c>
      <c r="E45" s="12">
        <f>VLOOKUP(A:A,'1级数据'!A:L,12,FALSE)</f>
        <v>87</v>
      </c>
      <c r="F45" s="10">
        <f>'1级数据'!O45*0.2+'1级数据'!T45*0.4+'1级数据'!Z45*0.2+'1级数据'!W45*0.2</f>
        <v>78.600000000000009</v>
      </c>
      <c r="G45" s="10">
        <f>AVERAGE('1级数据'!P45,'1级数据'!Q45)</f>
        <v>82</v>
      </c>
      <c r="H45" s="10">
        <f>AVERAGE('1级数据'!AA45,'1级数据'!AB45)</f>
        <v>72</v>
      </c>
      <c r="I45" s="10">
        <f>IF('1级数据'!C45="门将",AVERAGE('1级数据'!AG45,'1级数据'!AH45,'1级数据'!AI45,'1级数据'!AJ45,'1级数据'!AK45),AVERAGE('1级数据'!X45,'1级数据'!Y45))</f>
        <v>84.5</v>
      </c>
      <c r="J45" s="10">
        <f>'1级数据'!AC45*0.2+'1级数据'!AD45*0.3+'1级数据'!AE45*0.2+'1级数据'!AF45*0.3</f>
        <v>77.3</v>
      </c>
      <c r="K45" s="10">
        <f>AVERAGE('1级数据'!R45,'1级数据'!S45)</f>
        <v>82.5</v>
      </c>
    </row>
    <row r="46" spans="1:11" ht="15.75" x14ac:dyDescent="0.25">
      <c r="A46" s="10">
        <v>45</v>
      </c>
      <c r="B46" s="10" t="str">
        <f>VLOOKUP(A:A,'1级数据'!A:B,2,FALSE)</f>
        <v>A. LACAZETTE</v>
      </c>
      <c r="C46" s="11" t="str">
        <f>VLOOKUP(A:A,'1级数据'!A:C,3,FALSE)</f>
        <v>中锋</v>
      </c>
      <c r="D46" s="10">
        <f>VLOOKUP(A:A,'1级数据'!A:D,4,FALSE)</f>
        <v>2</v>
      </c>
      <c r="E46" s="12">
        <f>VLOOKUP(A:A,'1级数据'!A:L,12,FALSE)</f>
        <v>87</v>
      </c>
      <c r="F46" s="10">
        <f>'1级数据'!O46*0.2+'1级数据'!T46*0.4+'1级数据'!Z46*0.2+'1级数据'!W46*0.2</f>
        <v>75.400000000000006</v>
      </c>
      <c r="G46" s="10">
        <f>AVERAGE('1级数据'!P46,'1级数据'!Q46)</f>
        <v>86</v>
      </c>
      <c r="H46" s="10">
        <f>AVERAGE('1级数据'!AA46,'1级数据'!AB46)</f>
        <v>80</v>
      </c>
      <c r="I46" s="10">
        <f>IF('1级数据'!C46="门将",AVERAGE('1级数据'!AG46,'1级数据'!AH46,'1级数据'!AI46,'1级数据'!AJ46,'1级数据'!AK46),AVERAGE('1级数据'!X46,'1级数据'!Y46))</f>
        <v>81</v>
      </c>
      <c r="J46" s="10">
        <f>'1级数据'!AC46*0.2+'1级数据'!AD46*0.3+'1级数据'!AE46*0.2+'1级数据'!AF46*0.3</f>
        <v>69.899999999999991</v>
      </c>
      <c r="K46" s="10">
        <f>AVERAGE('1级数据'!R46,'1级数据'!S46)</f>
        <v>83</v>
      </c>
    </row>
    <row r="47" spans="1:11" ht="15.75" x14ac:dyDescent="0.25">
      <c r="A47" s="10">
        <v>46</v>
      </c>
      <c r="B47" s="10" t="str">
        <f>VLOOKUP(A:A,'1级数据'!A:B,2,FALSE)</f>
        <v>P. COUTINHO</v>
      </c>
      <c r="C47" s="11" t="str">
        <f>VLOOKUP(A:A,'1级数据'!A:C,3,FALSE)</f>
        <v>左边锋</v>
      </c>
      <c r="D47" s="10">
        <f>VLOOKUP(A:A,'1级数据'!A:D,4,FALSE)</f>
        <v>3</v>
      </c>
      <c r="E47" s="12">
        <f>VLOOKUP(A:A,'1级数据'!A:L,12,FALSE)</f>
        <v>87</v>
      </c>
      <c r="F47" s="10">
        <f>'1级数据'!O47*0.2+'1级数据'!T47*0.4+'1级数据'!Z47*0.2+'1级数据'!W47*0.2</f>
        <v>83.600000000000009</v>
      </c>
      <c r="G47" s="10">
        <f>AVERAGE('1级数据'!P47,'1级数据'!Q47)</f>
        <v>92</v>
      </c>
      <c r="H47" s="10">
        <f>AVERAGE('1级数据'!AA47,'1级数据'!AB47)</f>
        <v>75.5</v>
      </c>
      <c r="I47" s="10">
        <f>IF('1级数据'!C47="门将",AVERAGE('1级数据'!AG47,'1级数据'!AH47,'1级数据'!AI47,'1级数据'!AJ47,'1级数据'!AK47),AVERAGE('1级数据'!X47,'1级数据'!Y47))</f>
        <v>83.5</v>
      </c>
      <c r="J47" s="10">
        <f>'1级数据'!AC47*0.2+'1级数据'!AD47*0.3+'1级数据'!AE47*0.2+'1级数据'!AF47*0.3</f>
        <v>71.2</v>
      </c>
      <c r="K47" s="10">
        <f>AVERAGE('1级数据'!R47,'1级数据'!S47)</f>
        <v>90</v>
      </c>
    </row>
    <row r="48" spans="1:11" ht="15.75" x14ac:dyDescent="0.25">
      <c r="A48" s="10">
        <v>47</v>
      </c>
      <c r="B48" s="10" t="str">
        <f>VLOOKUP(A:A,'1级数据'!A:B,2,FALSE)</f>
        <v>R. VARANE</v>
      </c>
      <c r="C48" s="11" t="str">
        <f>VLOOKUP(A:A,'1级数据'!A:C,3,FALSE)</f>
        <v>中后卫</v>
      </c>
      <c r="D48" s="10">
        <f>VLOOKUP(A:A,'1级数据'!A:D,4,FALSE)</f>
        <v>3</v>
      </c>
      <c r="E48" s="12">
        <f>VLOOKUP(A:A,'1级数据'!A:L,12,FALSE)</f>
        <v>87</v>
      </c>
      <c r="F48" s="10">
        <f>'1级数据'!O48*0.2+'1级数据'!T48*0.4+'1级数据'!Z48*0.2+'1级数据'!W48*0.2</f>
        <v>72.600000000000009</v>
      </c>
      <c r="G48" s="10">
        <f>AVERAGE('1级数据'!P48,'1级数据'!Q48)</f>
        <v>74.5</v>
      </c>
      <c r="H48" s="10">
        <f>AVERAGE('1级数据'!AA48,'1级数据'!AB48)</f>
        <v>80.5</v>
      </c>
      <c r="I48" s="10">
        <f>IF('1级数据'!C48="门将",AVERAGE('1级数据'!AG48,'1级数据'!AH48,'1级数据'!AI48,'1级数据'!AJ48,'1级数据'!AK48),AVERAGE('1级数据'!X48,'1级数据'!Y48))</f>
        <v>74.5</v>
      </c>
      <c r="J48" s="10">
        <f>'1级数据'!AC48*0.2+'1级数据'!AD48*0.3+'1级数据'!AE48*0.2+'1级数据'!AF48*0.3</f>
        <v>83.5</v>
      </c>
      <c r="K48" s="10">
        <f>AVERAGE('1级数据'!R48,'1级数据'!S48)</f>
        <v>73.5</v>
      </c>
    </row>
    <row r="49" spans="1:11" ht="15.75" x14ac:dyDescent="0.25">
      <c r="A49" s="10">
        <v>48</v>
      </c>
      <c r="B49" s="10" t="str">
        <f>VLOOKUP(A:A,'1级数据'!A:B,2,FALSE)</f>
        <v>T. COURTOIS</v>
      </c>
      <c r="C49" s="11" t="str">
        <f>VLOOKUP(A:A,'1级数据'!A:C,3,FALSE)</f>
        <v>门将</v>
      </c>
      <c r="D49" s="10">
        <f>VLOOKUP(A:A,'1级数据'!A:D,4,FALSE)</f>
        <v>3</v>
      </c>
      <c r="E49" s="12">
        <f>VLOOKUP(A:A,'1级数据'!A:L,12,FALSE)</f>
        <v>87</v>
      </c>
      <c r="F49" s="10">
        <f>'1级数据'!O49*0.2+'1级数据'!T49*0.4+'1级数据'!Z49*0.2+'1级数据'!W49*0.2</f>
        <v>57</v>
      </c>
      <c r="G49" s="10">
        <f>AVERAGE('1级数据'!P49,'1级数据'!Q49)</f>
        <v>51.5</v>
      </c>
      <c r="H49" s="10">
        <f>AVERAGE('1级数据'!AA49,'1级数据'!AB49)</f>
        <v>79.5</v>
      </c>
      <c r="I49" s="10">
        <f>IF('1级数据'!C49="门将",AVERAGE('1级数据'!AG49,'1级数据'!AH49,'1级数据'!AI49,'1级数据'!AJ49,'1级数据'!AK49),AVERAGE('1级数据'!X49,'1级数据'!Y49))</f>
        <v>74.8</v>
      </c>
      <c r="J49" s="10">
        <f>'1级数据'!AC49*0.2+'1级数据'!AD49*0.3+'1级数据'!AE49*0.2+'1级数据'!AF49*0.3</f>
        <v>70.099999999999994</v>
      </c>
      <c r="K49" s="10">
        <f>AVERAGE('1级数据'!R49,'1级数据'!S49)</f>
        <v>53</v>
      </c>
    </row>
    <row r="50" spans="1:11" ht="15.75" x14ac:dyDescent="0.25">
      <c r="A50" s="10">
        <v>49</v>
      </c>
      <c r="B50" s="10" t="str">
        <f>VLOOKUP(A:A,'1级数据'!A:B,2,FALSE)</f>
        <v>M. REUS</v>
      </c>
      <c r="C50" s="11" t="str">
        <f>VLOOKUP(A:A,'1级数据'!A:C,3,FALSE)</f>
        <v>前腰</v>
      </c>
      <c r="D50" s="10">
        <f>VLOOKUP(A:A,'1级数据'!A:D,4,FALSE)</f>
        <v>2</v>
      </c>
      <c r="E50" s="12">
        <f>VLOOKUP(A:A,'1级数据'!A:L,12,FALSE)</f>
        <v>87</v>
      </c>
      <c r="F50" s="10">
        <f>'1级数据'!O50*0.2+'1级数据'!T50*0.4+'1级数据'!Z50*0.2+'1级数据'!W50*0.2</f>
        <v>83.4</v>
      </c>
      <c r="G50" s="10">
        <f>AVERAGE('1级数据'!P50,'1级数据'!Q50)</f>
        <v>88.5</v>
      </c>
      <c r="H50" s="10">
        <f>AVERAGE('1级数据'!AA50,'1级数据'!AB50)</f>
        <v>82</v>
      </c>
      <c r="I50" s="10">
        <f>IF('1级数据'!C50="门将",AVERAGE('1级数据'!AG50,'1级数据'!AH50,'1级数据'!AI50,'1级数据'!AJ50,'1级数据'!AK50),AVERAGE('1级数据'!X50,'1级数据'!Y50))</f>
        <v>86.5</v>
      </c>
      <c r="J50" s="10">
        <f>'1级数据'!AC50*0.2+'1级数据'!AD50*0.3+'1级数据'!AE50*0.2+'1级数据'!AF50*0.3</f>
        <v>70</v>
      </c>
      <c r="K50" s="10">
        <f>AVERAGE('1级数据'!R50,'1级数据'!S50)</f>
        <v>84.5</v>
      </c>
    </row>
    <row r="51" spans="1:11" ht="15.75" x14ac:dyDescent="0.25">
      <c r="A51" s="10">
        <v>50</v>
      </c>
      <c r="B51" s="10" t="str">
        <f>VLOOKUP(A:A,'1级数据'!A:B,2,FALSE)</f>
        <v>M. VERRATTI</v>
      </c>
      <c r="C51" s="11" t="str">
        <f>VLOOKUP(A:A,'1级数据'!A:C,3,FALSE)</f>
        <v>中前卫</v>
      </c>
      <c r="D51" s="10">
        <f>VLOOKUP(A:A,'1级数据'!A:D,4,FALSE)</f>
        <v>3</v>
      </c>
      <c r="E51" s="12">
        <f>VLOOKUP(A:A,'1级数据'!A:L,12,FALSE)</f>
        <v>87</v>
      </c>
      <c r="F51" s="10">
        <f>'1级数据'!O51*0.2+'1级数据'!T51*0.4+'1级数据'!Z51*0.2+'1级数据'!W51*0.2</f>
        <v>78.800000000000011</v>
      </c>
      <c r="G51" s="10">
        <f>AVERAGE('1级数据'!P51,'1级数据'!Q51)</f>
        <v>89.5</v>
      </c>
      <c r="H51" s="10">
        <f>AVERAGE('1级数据'!AA51,'1级数据'!AB51)</f>
        <v>68.5</v>
      </c>
      <c r="I51" s="10">
        <f>IF('1级数据'!C51="门将",AVERAGE('1级数据'!AG51,'1级数据'!AH51,'1级数据'!AI51,'1级数据'!AJ51,'1级数据'!AK51),AVERAGE('1级数据'!X51,'1级数据'!Y51))</f>
        <v>76.5</v>
      </c>
      <c r="J51" s="10">
        <f>'1级数据'!AC51*0.2+'1级数据'!AD51*0.3+'1级数据'!AE51*0.2+'1级数据'!AF51*0.3</f>
        <v>79.8</v>
      </c>
      <c r="K51" s="10">
        <f>AVERAGE('1级数据'!R51,'1级数据'!S51)</f>
        <v>92.5</v>
      </c>
    </row>
    <row r="52" spans="1:11" ht="15.75" x14ac:dyDescent="0.25">
      <c r="A52" s="10">
        <v>51</v>
      </c>
      <c r="B52" s="10" t="str">
        <f>VLOOKUP(A:A,'1级数据'!A:B,2,FALSE)</f>
        <v>P. DYBALA</v>
      </c>
      <c r="C52" s="11" t="str">
        <f>VLOOKUP(A:A,'1级数据'!A:C,3,FALSE)</f>
        <v>影锋</v>
      </c>
      <c r="D52" s="10">
        <f>VLOOKUP(A:A,'1级数据'!A:D,4,FALSE)</f>
        <v>3</v>
      </c>
      <c r="E52" s="12">
        <f>VLOOKUP(A:A,'1级数据'!A:L,12,FALSE)</f>
        <v>87</v>
      </c>
      <c r="F52" s="10">
        <f>'1级数据'!O52*0.2+'1级数据'!T52*0.4+'1级数据'!Z52*0.2+'1级数据'!W52*0.2</f>
        <v>83.8</v>
      </c>
      <c r="G52" s="10">
        <f>AVERAGE('1级数据'!P52,'1级数据'!Q52)</f>
        <v>88.5</v>
      </c>
      <c r="H52" s="10">
        <f>AVERAGE('1级数据'!AA52,'1级数据'!AB52)</f>
        <v>76.5</v>
      </c>
      <c r="I52" s="10">
        <f>IF('1级数据'!C52="门将",AVERAGE('1级数据'!AG52,'1级数据'!AH52,'1级数据'!AI52,'1级数据'!AJ52,'1级数据'!AK52),AVERAGE('1级数据'!X52,'1级数据'!Y52))</f>
        <v>84</v>
      </c>
      <c r="J52" s="10">
        <f>'1级数据'!AC52*0.2+'1级数据'!AD52*0.3+'1级数据'!AE52*0.2+'1级数据'!AF52*0.3</f>
        <v>71</v>
      </c>
      <c r="K52" s="10">
        <f>AVERAGE('1级数据'!R52,'1级数据'!S52)</f>
        <v>86.5</v>
      </c>
    </row>
    <row r="53" spans="1:11" ht="15.75" x14ac:dyDescent="0.25">
      <c r="A53" s="10">
        <v>52</v>
      </c>
      <c r="B53" s="10" t="str">
        <f>VLOOKUP(A:A,'1级数据'!A:B,2,FALSE)</f>
        <v>SAÚL</v>
      </c>
      <c r="C53" s="11" t="str">
        <f>VLOOKUP(A:A,'1级数据'!A:C,3,FALSE)</f>
        <v>中前卫</v>
      </c>
      <c r="D53" s="10">
        <f>VLOOKUP(A:A,'1级数据'!A:D,4,FALSE)</f>
        <v>3</v>
      </c>
      <c r="E53" s="12">
        <f>VLOOKUP(A:A,'1级数据'!A:L,12,FALSE)</f>
        <v>87</v>
      </c>
      <c r="F53" s="10">
        <f>'1级数据'!O53*0.2+'1级数据'!T53*0.4+'1级数据'!Z53*0.2+'1级数据'!W53*0.2</f>
        <v>78.2</v>
      </c>
      <c r="G53" s="10">
        <f>AVERAGE('1级数据'!P53,'1级数据'!Q53)</f>
        <v>86</v>
      </c>
      <c r="H53" s="10">
        <f>AVERAGE('1级数据'!AA53,'1级数据'!AB53)</f>
        <v>77</v>
      </c>
      <c r="I53" s="10">
        <f>IF('1级数据'!C53="门将",AVERAGE('1级数据'!AG53,'1级数据'!AH53,'1级数据'!AI53,'1级数据'!AJ53,'1级数据'!AK53),AVERAGE('1级数据'!X53,'1级数据'!Y53))</f>
        <v>75.5</v>
      </c>
      <c r="J53" s="10">
        <f>'1级数据'!AC53*0.2+'1级数据'!AD53*0.3+'1级数据'!AE53*0.2+'1级数据'!AF53*0.3</f>
        <v>78.2</v>
      </c>
      <c r="K53" s="10">
        <f>AVERAGE('1级数据'!R53,'1级数据'!S53)</f>
        <v>86</v>
      </c>
    </row>
    <row r="54" spans="1:11" ht="15.75" x14ac:dyDescent="0.25">
      <c r="A54" s="10">
        <v>53</v>
      </c>
      <c r="B54" s="10" t="str">
        <f>VLOOKUP(A:A,'1级数据'!A:B,2,FALSE)</f>
        <v>ROBERTO FIRMINO</v>
      </c>
      <c r="C54" s="11" t="str">
        <f>VLOOKUP(A:A,'1级数据'!A:C,3,FALSE)</f>
        <v>中锋</v>
      </c>
      <c r="D54" s="10">
        <f>VLOOKUP(A:A,'1级数据'!A:D,4,FALSE)</f>
        <v>2</v>
      </c>
      <c r="E54" s="12">
        <f>VLOOKUP(A:A,'1级数据'!A:L,12,FALSE)</f>
        <v>87</v>
      </c>
      <c r="F54" s="10">
        <f>'1级数据'!O54*0.2+'1级数据'!T54*0.4+'1级数据'!Z54*0.2+'1级数据'!W54*0.2</f>
        <v>77</v>
      </c>
      <c r="G54" s="10">
        <f>AVERAGE('1级数据'!P54,'1级数据'!Q54)</f>
        <v>86</v>
      </c>
      <c r="H54" s="10">
        <f>AVERAGE('1级数据'!AA54,'1级数据'!AB54)</f>
        <v>81</v>
      </c>
      <c r="I54" s="10">
        <f>IF('1级数据'!C54="门将",AVERAGE('1级数据'!AG54,'1级数据'!AH54,'1级数据'!AI54,'1级数据'!AJ54,'1级数据'!AK54),AVERAGE('1级数据'!X54,'1级数据'!Y54))</f>
        <v>80</v>
      </c>
      <c r="J54" s="10">
        <f>'1级数据'!AC54*0.2+'1级数据'!AD54*0.3+'1级数据'!AE54*0.2+'1级数据'!AF54*0.3</f>
        <v>72.7</v>
      </c>
      <c r="K54" s="10">
        <f>AVERAGE('1级数据'!R54,'1级数据'!S54)</f>
        <v>86</v>
      </c>
    </row>
    <row r="55" spans="1:11" ht="15.75" x14ac:dyDescent="0.25">
      <c r="A55" s="10">
        <v>54</v>
      </c>
      <c r="B55" s="10" t="str">
        <f>VLOOKUP(A:A,'1级数据'!A:B,2,FALSE)</f>
        <v>J. KIMMICH</v>
      </c>
      <c r="C55" s="11" t="str">
        <f>VLOOKUP(A:A,'1级数据'!A:C,3,FALSE)</f>
        <v>右后卫</v>
      </c>
      <c r="D55" s="10" t="e">
        <f>VLOOKUP(A:A,'1级数据'!A:D,4,FALSE)</f>
        <v>#N/A</v>
      </c>
      <c r="E55" s="12">
        <f>VLOOKUP(A:A,'1级数据'!A:L,12,FALSE)</f>
        <v>87</v>
      </c>
      <c r="F55" s="10">
        <f>'1级数据'!O55*0.2+'1级数据'!T55*0.4+'1级数据'!Z55*0.2+'1级数据'!W55*0.2</f>
        <v>79.399999999999991</v>
      </c>
      <c r="G55" s="10">
        <f>AVERAGE('1级数据'!P55,'1级数据'!Q55)</f>
        <v>81</v>
      </c>
      <c r="H55" s="10">
        <f>AVERAGE('1级数据'!AA55,'1级数据'!AB55)</f>
        <v>80.5</v>
      </c>
      <c r="I55" s="10">
        <f>IF('1级数据'!C55="门将",AVERAGE('1级数据'!AG55,'1级数据'!AH55,'1级数据'!AI55,'1级数据'!AJ55,'1级数据'!AK55),AVERAGE('1级数据'!X55,'1级数据'!Y55))</f>
        <v>81</v>
      </c>
      <c r="J55" s="10">
        <f>'1级数据'!AC55*0.2+'1级数据'!AD55*0.3+'1级数据'!AE55*0.2+'1级数据'!AF55*0.3</f>
        <v>80.599999999999994</v>
      </c>
      <c r="K55" s="10">
        <f>AVERAGE('1级数据'!R55,'1级数据'!S55)</f>
        <v>82.5</v>
      </c>
    </row>
    <row r="56" spans="1:11" ht="15.75" x14ac:dyDescent="0.25">
      <c r="A56" s="10">
        <v>55</v>
      </c>
      <c r="B56" s="10" t="str">
        <f>VLOOKUP(A:A,'1级数据'!A:B,2,FALSE)</f>
        <v>M. ŠKRINIAR</v>
      </c>
      <c r="C56" s="11" t="str">
        <f>VLOOKUP(A:A,'1级数据'!A:C,3,FALSE)</f>
        <v>中后卫</v>
      </c>
      <c r="D56" s="10">
        <f>VLOOKUP(A:A,'1级数据'!A:D,4,FALSE)</f>
        <v>3</v>
      </c>
      <c r="E56" s="12">
        <f>VLOOKUP(A:A,'1级数据'!A:L,12,FALSE)</f>
        <v>87</v>
      </c>
      <c r="F56" s="10">
        <f>'1级数据'!O56*0.2+'1级数据'!T56*0.4+'1级数据'!Z56*0.2+'1级数据'!W56*0.2</f>
        <v>69.600000000000009</v>
      </c>
      <c r="G56" s="10">
        <f>AVERAGE('1级数据'!P56,'1级数据'!Q56)</f>
        <v>67</v>
      </c>
      <c r="H56" s="10">
        <f>AVERAGE('1级数据'!AA56,'1级数据'!AB56)</f>
        <v>82</v>
      </c>
      <c r="I56" s="10">
        <f>IF('1级数据'!C56="门将",AVERAGE('1级数据'!AG56,'1级数据'!AH56,'1级数据'!AI56,'1级数据'!AJ56,'1级数据'!AK56),AVERAGE('1级数据'!X56,'1级数据'!Y56))</f>
        <v>67</v>
      </c>
      <c r="J56" s="10">
        <f>'1级数据'!AC56*0.2+'1级数据'!AD56*0.3+'1级数据'!AE56*0.2+'1级数据'!AF56*0.3</f>
        <v>83.9</v>
      </c>
      <c r="K56" s="10">
        <f>AVERAGE('1级数据'!R56,'1级数据'!S56)</f>
        <v>73.5</v>
      </c>
    </row>
    <row r="57" spans="1:11" ht="15.75" x14ac:dyDescent="0.25">
      <c r="A57" s="10">
        <v>56</v>
      </c>
      <c r="B57" s="10" t="str">
        <f>VLOOKUP(A:A,'1级数据'!A:B,2,FALSE)</f>
        <v>FERNANDINHO</v>
      </c>
      <c r="C57" s="11" t="str">
        <f>VLOOKUP(A:A,'1级数据'!A:C,3,FALSE)</f>
        <v>后腰</v>
      </c>
      <c r="D57" s="10">
        <f>VLOOKUP(A:A,'1级数据'!A:D,4,FALSE)</f>
        <v>2</v>
      </c>
      <c r="E57" s="12">
        <f>VLOOKUP(A:A,'1级数据'!A:L,12,FALSE)</f>
        <v>86</v>
      </c>
      <c r="F57" s="10">
        <f>'1级数据'!O57*0.2+'1级数据'!T57*0.4+'1级数据'!Z57*0.2+'1级数据'!W57*0.2</f>
        <v>76</v>
      </c>
      <c r="G57" s="10">
        <f>AVERAGE('1级数据'!P57,'1级数据'!Q57)</f>
        <v>79.5</v>
      </c>
      <c r="H57" s="10">
        <f>AVERAGE('1级数据'!AA57,'1级数据'!AB57)</f>
        <v>82</v>
      </c>
      <c r="I57" s="10">
        <f>IF('1级数据'!C57="门将",AVERAGE('1级数据'!AG57,'1级数据'!AH57,'1级数据'!AI57,'1级数据'!AJ57,'1级数据'!AK57),AVERAGE('1级数据'!X57,'1级数据'!Y57))</f>
        <v>72</v>
      </c>
      <c r="J57" s="10">
        <f>'1级数据'!AC57*0.2+'1级数据'!AD57*0.3+'1级数据'!AE57*0.2+'1级数据'!AF57*0.3</f>
        <v>83.699999999999989</v>
      </c>
      <c r="K57" s="10">
        <f>AVERAGE('1级数据'!R57,'1级数据'!S57)</f>
        <v>84</v>
      </c>
    </row>
    <row r="58" spans="1:11" ht="15.75" x14ac:dyDescent="0.25">
      <c r="A58" s="10">
        <v>57</v>
      </c>
      <c r="B58" s="10" t="str">
        <f>VLOOKUP(A:A,'1级数据'!A:B,2,FALSE)</f>
        <v>J. VERTONGHEN</v>
      </c>
      <c r="C58" s="11" t="str">
        <f>VLOOKUP(A:A,'1级数据'!A:C,3,FALSE)</f>
        <v>中后卫</v>
      </c>
      <c r="D58" s="10">
        <f>VLOOKUP(A:A,'1级数据'!A:D,4,FALSE)</f>
        <v>2</v>
      </c>
      <c r="E58" s="12">
        <f>VLOOKUP(A:A,'1级数据'!A:L,12,FALSE)</f>
        <v>86</v>
      </c>
      <c r="F58" s="10">
        <f>'1级数据'!O58*0.2+'1级数据'!T58*0.4+'1级数据'!Z58*0.2+'1级数据'!W58*0.2</f>
        <v>76</v>
      </c>
      <c r="G58" s="10">
        <f>AVERAGE('1级数据'!P58,'1级数据'!Q58)</f>
        <v>74.5</v>
      </c>
      <c r="H58" s="10">
        <f>AVERAGE('1级数据'!AA58,'1级数据'!AB58)</f>
        <v>83.5</v>
      </c>
      <c r="I58" s="10">
        <f>IF('1级数据'!C58="门将",AVERAGE('1级数据'!AG58,'1级数据'!AH58,'1级数据'!AI58,'1级数据'!AJ58,'1级数据'!AK58),AVERAGE('1级数据'!X58,'1级数据'!Y58))</f>
        <v>67</v>
      </c>
      <c r="J58" s="10">
        <f>'1级数据'!AC58*0.2+'1级数据'!AD58*0.3+'1级数据'!AE58*0.2+'1级数据'!AF58*0.3</f>
        <v>79.099999999999994</v>
      </c>
      <c r="K58" s="10">
        <f>AVERAGE('1级数据'!R58,'1级数据'!S58)</f>
        <v>76</v>
      </c>
    </row>
    <row r="59" spans="1:11" ht="15.75" x14ac:dyDescent="0.25">
      <c r="A59" s="10">
        <v>58</v>
      </c>
      <c r="B59" s="10" t="str">
        <f>VLOOKUP(A:A,'1级数据'!A:B,2,FALSE)</f>
        <v>MARCELO</v>
      </c>
      <c r="C59" s="11" t="str">
        <f>VLOOKUP(A:A,'1级数据'!A:C,3,FALSE)</f>
        <v>左后卫</v>
      </c>
      <c r="D59" s="10">
        <f>VLOOKUP(A:A,'1级数据'!A:D,4,FALSE)</f>
        <v>2</v>
      </c>
      <c r="E59" s="12">
        <f>VLOOKUP(A:A,'1级数据'!A:L,12,FALSE)</f>
        <v>86</v>
      </c>
      <c r="F59" s="10">
        <f>'1级数据'!O59*0.2+'1级数据'!T59*0.4+'1级数据'!Z59*0.2+'1级数据'!W59*0.2</f>
        <v>82</v>
      </c>
      <c r="G59" s="10">
        <f>AVERAGE('1级数据'!P59,'1级数据'!Q59)</f>
        <v>86.5</v>
      </c>
      <c r="H59" s="10">
        <f>AVERAGE('1级数据'!AA59,'1级数据'!AB59)</f>
        <v>76.5</v>
      </c>
      <c r="I59" s="10">
        <f>IF('1级数据'!C59="门将",AVERAGE('1级数据'!AG59,'1级数据'!AH59,'1级数据'!AI59,'1级数据'!AJ59,'1级数据'!AK59),AVERAGE('1级数据'!X59,'1级数据'!Y59))</f>
        <v>84.5</v>
      </c>
      <c r="J59" s="10">
        <f>'1级数据'!AC59*0.2+'1级数据'!AD59*0.3+'1级数据'!AE59*0.2+'1级数据'!AF59*0.3</f>
        <v>75.8</v>
      </c>
      <c r="K59" s="10">
        <f>AVERAGE('1级数据'!R59,'1级数据'!S59)</f>
        <v>85.5</v>
      </c>
    </row>
    <row r="60" spans="1:11" ht="15.75" x14ac:dyDescent="0.25">
      <c r="A60" s="10">
        <v>59</v>
      </c>
      <c r="B60" s="10" t="str">
        <f>VLOOKUP(A:A,'1级数据'!A:B,2,FALSE)</f>
        <v>A. VIDAL</v>
      </c>
      <c r="C60" s="11" t="str">
        <f>VLOOKUP(A:A,'1级数据'!A:C,3,FALSE)</f>
        <v>中前卫</v>
      </c>
      <c r="D60" s="10" t="e">
        <f>VLOOKUP(A:A,'1级数据'!A:D,4,FALSE)</f>
        <v>#N/A</v>
      </c>
      <c r="E60" s="12">
        <f>VLOOKUP(A:A,'1级数据'!A:L,12,FALSE)</f>
        <v>86</v>
      </c>
      <c r="F60" s="10">
        <f>'1级数据'!O60*0.2+'1级数据'!T60*0.4+'1级数据'!Z60*0.2+'1级数据'!W60*0.2</f>
        <v>77.8</v>
      </c>
      <c r="G60" s="10">
        <f>AVERAGE('1级数据'!P60,'1级数据'!Q60)</f>
        <v>80</v>
      </c>
      <c r="H60" s="10">
        <f>AVERAGE('1级数据'!AA60,'1级数据'!AB60)</f>
        <v>85</v>
      </c>
      <c r="I60" s="10">
        <f>IF('1级数据'!C60="门将",AVERAGE('1级数据'!AG60,'1级数据'!AH60,'1级数据'!AI60,'1级数据'!AJ60,'1级数据'!AK60),AVERAGE('1级数据'!X60,'1级数据'!Y60))</f>
        <v>78.5</v>
      </c>
      <c r="J60" s="10">
        <f>'1级数据'!AC60*0.2+'1级数据'!AD60*0.3+'1级数据'!AE60*0.2+'1级数据'!AF60*0.3</f>
        <v>83.3</v>
      </c>
      <c r="K60" s="10">
        <f>AVERAGE('1级数据'!R60,'1级数据'!S60)</f>
        <v>82.5</v>
      </c>
    </row>
    <row r="61" spans="1:11" ht="15.75" x14ac:dyDescent="0.25">
      <c r="A61" s="10">
        <v>60</v>
      </c>
      <c r="B61" s="10" t="str">
        <f>VLOOKUP(A:A,'1级数据'!A:B,2,FALSE)</f>
        <v>Á. DI MARÍA</v>
      </c>
      <c r="C61" s="11" t="str">
        <f>VLOOKUP(A:A,'1级数据'!A:C,3,FALSE)</f>
        <v>右边锋</v>
      </c>
      <c r="D61" s="10">
        <f>VLOOKUP(A:A,'1级数据'!A:D,4,FALSE)</f>
        <v>2</v>
      </c>
      <c r="E61" s="12">
        <f>VLOOKUP(A:A,'1级数据'!A:L,12,FALSE)</f>
        <v>86</v>
      </c>
      <c r="F61" s="10">
        <f>'1级数据'!O61*0.2+'1级数据'!T61*0.4+'1级数据'!Z61*0.2+'1级数据'!W61*0.2</f>
        <v>86</v>
      </c>
      <c r="G61" s="10">
        <f>AVERAGE('1级数据'!P61,'1级数据'!Q61)</f>
        <v>87</v>
      </c>
      <c r="H61" s="10">
        <f>AVERAGE('1级数据'!AA61,'1级数据'!AB61)</f>
        <v>73</v>
      </c>
      <c r="I61" s="10">
        <f>IF('1级数据'!C61="门将",AVERAGE('1级数据'!AG61,'1级数据'!AH61,'1级数据'!AI61,'1级数据'!AJ61,'1级数据'!AK61),AVERAGE('1级数据'!X61,'1级数据'!Y61))</f>
        <v>86.5</v>
      </c>
      <c r="J61" s="10">
        <f>'1级数据'!AC61*0.2+'1级数据'!AD61*0.3+'1级数据'!AE61*0.2+'1级数据'!AF61*0.3</f>
        <v>69.2</v>
      </c>
      <c r="K61" s="10">
        <f>AVERAGE('1级数据'!R61,'1级数据'!S61)</f>
        <v>86.5</v>
      </c>
    </row>
    <row r="62" spans="1:11" ht="15.75" x14ac:dyDescent="0.25">
      <c r="A62" s="10">
        <v>61</v>
      </c>
      <c r="B62" s="10" t="str">
        <f>VLOOKUP(A:A,'1级数据'!A:B,2,FALSE)</f>
        <v>E. DŽEKO</v>
      </c>
      <c r="C62" s="11" t="str">
        <f>VLOOKUP(A:A,'1级数据'!A:C,3,FALSE)</f>
        <v>中锋</v>
      </c>
      <c r="D62" s="10">
        <f>VLOOKUP(A:A,'1级数据'!A:D,4,FALSE)</f>
        <v>2</v>
      </c>
      <c r="E62" s="12">
        <f>VLOOKUP(A:A,'1级数据'!A:L,12,FALSE)</f>
        <v>86</v>
      </c>
      <c r="F62" s="10">
        <f>'1级数据'!O62*0.2+'1级数据'!T62*0.4+'1级数据'!Z62*0.2+'1级数据'!W62*0.2</f>
        <v>73.600000000000009</v>
      </c>
      <c r="G62" s="10">
        <f>AVERAGE('1级数据'!P62,'1级数据'!Q62)</f>
        <v>81</v>
      </c>
      <c r="H62" s="10">
        <f>AVERAGE('1级数据'!AA62,'1级数据'!AB62)</f>
        <v>78.5</v>
      </c>
      <c r="I62" s="10">
        <f>IF('1级数据'!C62="门将",AVERAGE('1级数据'!AG62,'1级数据'!AH62,'1级数据'!AI62,'1级数据'!AJ62,'1级数据'!AK62),AVERAGE('1级数据'!X62,'1级数据'!Y62))</f>
        <v>73</v>
      </c>
      <c r="J62" s="10">
        <f>'1级数据'!AC62*0.2+'1级数据'!AD62*0.3+'1级数据'!AE62*0.2+'1级数据'!AF62*0.3</f>
        <v>72.599999999999994</v>
      </c>
      <c r="K62" s="10">
        <f>AVERAGE('1级数据'!R62,'1级数据'!S62)</f>
        <v>80</v>
      </c>
    </row>
    <row r="63" spans="1:11" ht="15.75" x14ac:dyDescent="0.25">
      <c r="A63" s="10">
        <v>62</v>
      </c>
      <c r="B63" s="10" t="str">
        <f>VLOOKUP(A:A,'1级数据'!A:B,2,FALSE)</f>
        <v>T. ALDERWEIRELD</v>
      </c>
      <c r="C63" s="11" t="str">
        <f>VLOOKUP(A:A,'1级数据'!A:C,3,FALSE)</f>
        <v>中后卫</v>
      </c>
      <c r="D63" s="10" t="e">
        <f>VLOOKUP(A:A,'1级数据'!A:D,4,FALSE)</f>
        <v>#N/A</v>
      </c>
      <c r="E63" s="12">
        <f>VLOOKUP(A:A,'1级数据'!A:L,12,FALSE)</f>
        <v>86</v>
      </c>
      <c r="F63" s="10">
        <f>'1级数据'!O63*0.2+'1级数据'!T63*0.4+'1级数据'!Z63*0.2+'1级数据'!W63*0.2</f>
        <v>73.599999999999994</v>
      </c>
      <c r="G63" s="10">
        <f>AVERAGE('1级数据'!P63,'1级数据'!Q63)</f>
        <v>71.5</v>
      </c>
      <c r="H63" s="10">
        <f>AVERAGE('1级数据'!AA63,'1级数据'!AB63)</f>
        <v>84</v>
      </c>
      <c r="I63" s="10">
        <f>IF('1级数据'!C63="门将",AVERAGE('1级数据'!AG63,'1级数据'!AH63,'1级数据'!AI63,'1级数据'!AJ63,'1级数据'!AK63),AVERAGE('1级数据'!X63,'1级数据'!Y63))</f>
        <v>68.5</v>
      </c>
      <c r="J63" s="10">
        <f>'1级数据'!AC63*0.2+'1级数据'!AD63*0.3+'1级数据'!AE63*0.2+'1级数据'!AF63*0.3</f>
        <v>80.199999999999989</v>
      </c>
      <c r="K63" s="10">
        <f>AVERAGE('1级数据'!R63,'1级数据'!S63)</f>
        <v>72.5</v>
      </c>
    </row>
    <row r="64" spans="1:11" ht="15.75" x14ac:dyDescent="0.25">
      <c r="A64" s="10">
        <v>63</v>
      </c>
      <c r="B64" s="10" t="str">
        <f>VLOOKUP(A:A,'1级数据'!A:B,2,FALSE)</f>
        <v>THIAGO SILVA</v>
      </c>
      <c r="C64" s="11" t="str">
        <f>VLOOKUP(A:A,'1级数据'!A:C,3,FALSE)</f>
        <v>中后卫</v>
      </c>
      <c r="D64" s="10">
        <f>VLOOKUP(A:A,'1级数据'!A:D,4,FALSE)</f>
        <v>2</v>
      </c>
      <c r="E64" s="12">
        <f>VLOOKUP(A:A,'1级数据'!A:L,12,FALSE)</f>
        <v>86</v>
      </c>
      <c r="F64" s="10">
        <f>'1级数据'!O64*0.2+'1级数据'!T64*0.4+'1级数据'!Z64*0.2+'1级数据'!W64*0.2</f>
        <v>72.800000000000011</v>
      </c>
      <c r="G64" s="10">
        <f>AVERAGE('1级数据'!P64,'1级数据'!Q64)</f>
        <v>73</v>
      </c>
      <c r="H64" s="10">
        <f>AVERAGE('1级数据'!AA64,'1级数据'!AB64)</f>
        <v>84</v>
      </c>
      <c r="I64" s="10">
        <f>IF('1级数据'!C64="门将",AVERAGE('1级数据'!AG64,'1级数据'!AH64,'1级数据'!AI64,'1级数据'!AJ64,'1级数据'!AK64),AVERAGE('1级数据'!X64,'1级数据'!Y64))</f>
        <v>70.5</v>
      </c>
      <c r="J64" s="10">
        <f>'1级数据'!AC64*0.2+'1级数据'!AD64*0.3+'1级数据'!AE64*0.2+'1级数据'!AF64*0.3</f>
        <v>80.800000000000011</v>
      </c>
      <c r="K64" s="10">
        <f>AVERAGE('1级数据'!R64,'1级数据'!S64)</f>
        <v>80</v>
      </c>
    </row>
    <row r="65" spans="1:11" ht="15.75" x14ac:dyDescent="0.25">
      <c r="A65" s="10">
        <v>64</v>
      </c>
      <c r="B65" s="10" t="str">
        <f>VLOOKUP(A:A,'1级数据'!A:B,2,FALSE)</f>
        <v>T. MÜLLER</v>
      </c>
      <c r="C65" s="11" t="str">
        <f>VLOOKUP(A:A,'1级数据'!A:C,3,FALSE)</f>
        <v>影锋</v>
      </c>
      <c r="D65" s="10" t="e">
        <f>VLOOKUP(A:A,'1级数据'!A:D,4,FALSE)</f>
        <v>#N/A</v>
      </c>
      <c r="E65" s="12">
        <f>VLOOKUP(A:A,'1级数据'!A:L,12,FALSE)</f>
        <v>86</v>
      </c>
      <c r="F65" s="10">
        <f>'1级数据'!O65*0.2+'1级数据'!T65*0.4+'1级数据'!Z65*0.2+'1级数据'!W65*0.2</f>
        <v>79.2</v>
      </c>
      <c r="G65" s="10">
        <f>AVERAGE('1级数据'!P65,'1级数据'!Q65)</f>
        <v>81.5</v>
      </c>
      <c r="H65" s="10">
        <f>AVERAGE('1级数据'!AA65,'1级数据'!AB65)</f>
        <v>82.5</v>
      </c>
      <c r="I65" s="10">
        <f>IF('1级数据'!C65="门将",AVERAGE('1级数据'!AG65,'1级数据'!AH65,'1级数据'!AI65,'1级数据'!AJ65,'1级数据'!AK65),AVERAGE('1级数据'!X65,'1级数据'!Y65))</f>
        <v>81.5</v>
      </c>
      <c r="J65" s="10">
        <f>'1级数据'!AC65*0.2+'1级数据'!AD65*0.3+'1级数据'!AE65*0.2+'1级数据'!AF65*0.3</f>
        <v>74.5</v>
      </c>
      <c r="K65" s="10">
        <f>AVERAGE('1级数据'!R65,'1级数据'!S65)</f>
        <v>75.5</v>
      </c>
    </row>
    <row r="66" spans="1:11" ht="15.75" x14ac:dyDescent="0.25">
      <c r="A66" s="10">
        <v>65</v>
      </c>
      <c r="B66" s="10" t="str">
        <f>VLOOKUP(A:A,'1级数据'!A:B,2,FALSE)</f>
        <v>W. SZCZĘSNY</v>
      </c>
      <c r="C66" s="11" t="str">
        <f>VLOOKUP(A:A,'1级数据'!A:C,3,FALSE)</f>
        <v>门将</v>
      </c>
      <c r="D66" s="10">
        <f>VLOOKUP(A:A,'1级数据'!A:D,4,FALSE)</f>
        <v>2</v>
      </c>
      <c r="E66" s="12">
        <f>VLOOKUP(A:A,'1级数据'!A:L,12,FALSE)</f>
        <v>86</v>
      </c>
      <c r="F66" s="10">
        <f>'1级数据'!O66*0.2+'1级数据'!T66*0.4+'1级数据'!Z66*0.2+'1级数据'!W66*0.2</f>
        <v>61.2</v>
      </c>
      <c r="G66" s="10">
        <f>AVERAGE('1级数据'!P66,'1级数据'!Q66)</f>
        <v>61.5</v>
      </c>
      <c r="H66" s="10">
        <f>AVERAGE('1级数据'!AA66,'1级数据'!AB66)</f>
        <v>78.5</v>
      </c>
      <c r="I66" s="10">
        <f>IF('1级数据'!C66="门将",AVERAGE('1级数据'!AG66,'1级数据'!AH66,'1级数据'!AI66,'1级数据'!AJ66,'1级数据'!AK66),AVERAGE('1级数据'!X66,'1级数据'!Y66))</f>
        <v>75</v>
      </c>
      <c r="J66" s="10">
        <f>'1级数据'!AC66*0.2+'1级数据'!AD66*0.3+'1级数据'!AE66*0.2+'1级数据'!AF66*0.3</f>
        <v>63.300000000000004</v>
      </c>
      <c r="K66" s="10">
        <f>AVERAGE('1级数据'!R66,'1级数据'!S66)</f>
        <v>59</v>
      </c>
    </row>
    <row r="67" spans="1:11" ht="15.75" x14ac:dyDescent="0.25">
      <c r="A67" s="10">
        <v>66</v>
      </c>
      <c r="B67" s="10" t="str">
        <f>VLOOKUP(A:A,'1级数据'!A:B,2,FALSE)</f>
        <v>C. IMMOBILE</v>
      </c>
      <c r="C67" s="11" t="str">
        <f>VLOOKUP(A:A,'1级数据'!A:C,3,FALSE)</f>
        <v>中锋</v>
      </c>
      <c r="D67" s="10">
        <f>VLOOKUP(A:A,'1级数据'!A:D,4,FALSE)</f>
        <v>2</v>
      </c>
      <c r="E67" s="12">
        <f>VLOOKUP(A:A,'1级数据'!A:L,12,FALSE)</f>
        <v>86</v>
      </c>
      <c r="F67" s="10">
        <f>'1级数据'!O67*0.2+'1级数据'!T67*0.4+'1级数据'!Z67*0.2+'1级数据'!W67*0.2</f>
        <v>75.2</v>
      </c>
      <c r="G67" s="10">
        <f>AVERAGE('1级数据'!P67,'1级数据'!Q67)</f>
        <v>78</v>
      </c>
      <c r="H67" s="10">
        <f>AVERAGE('1级数据'!AA67,'1级数据'!AB67)</f>
        <v>83.5</v>
      </c>
      <c r="I67" s="10">
        <f>IF('1级数据'!C67="门将",AVERAGE('1级数据'!AG67,'1级数据'!AH67,'1级数据'!AI67,'1级数据'!AJ67,'1级数据'!AK67),AVERAGE('1级数据'!X67,'1级数据'!Y67))</f>
        <v>80.5</v>
      </c>
      <c r="J67" s="10">
        <f>'1级数据'!AC67*0.2+'1级数据'!AD67*0.3+'1级数据'!AE67*0.2+'1级数据'!AF67*0.3</f>
        <v>73.399999999999991</v>
      </c>
      <c r="K67" s="10">
        <f>AVERAGE('1级数据'!R67,'1级数据'!S67)</f>
        <v>76</v>
      </c>
    </row>
    <row r="68" spans="1:11" ht="15.75" x14ac:dyDescent="0.25">
      <c r="A68" s="10">
        <v>67</v>
      </c>
      <c r="B68" s="10" t="str">
        <f>VLOOKUP(A:A,'1级数据'!A:B,2,FALSE)</f>
        <v>KOKE</v>
      </c>
      <c r="C68" s="11" t="str">
        <f>VLOOKUP(A:A,'1级数据'!A:C,3,FALSE)</f>
        <v>中前卫</v>
      </c>
      <c r="D68" s="10">
        <f>VLOOKUP(A:A,'1级数据'!A:D,4,FALSE)</f>
        <v>2</v>
      </c>
      <c r="E68" s="12">
        <f>VLOOKUP(A:A,'1级数据'!A:L,12,FALSE)</f>
        <v>86</v>
      </c>
      <c r="F68" s="10">
        <f>'1级数据'!O68*0.2+'1级数据'!T68*0.4+'1级数据'!Z68*0.2+'1级数据'!W68*0.2</f>
        <v>81.8</v>
      </c>
      <c r="G68" s="10">
        <f>AVERAGE('1级数据'!P68,'1级数据'!Q68)</f>
        <v>85</v>
      </c>
      <c r="H68" s="10">
        <f>AVERAGE('1级数据'!AA68,'1级数据'!AB68)</f>
        <v>74.5</v>
      </c>
      <c r="I68" s="10">
        <f>IF('1级数据'!C68="门将",AVERAGE('1级数据'!AG68,'1级数据'!AH68,'1级数据'!AI68,'1级数据'!AJ68,'1级数据'!AK68),AVERAGE('1级数据'!X68,'1级数据'!Y68))</f>
        <v>78</v>
      </c>
      <c r="J68" s="10">
        <f>'1级数据'!AC68*0.2+'1级数据'!AD68*0.3+'1级数据'!AE68*0.2+'1级数据'!AF68*0.3</f>
        <v>75.8</v>
      </c>
      <c r="K68" s="10">
        <f>AVERAGE('1级数据'!R68,'1级数据'!S68)</f>
        <v>85</v>
      </c>
    </row>
    <row r="69" spans="1:11" ht="15.75" x14ac:dyDescent="0.25">
      <c r="A69" s="10">
        <v>68</v>
      </c>
      <c r="B69" s="10" t="str">
        <f>VLOOKUP(A:A,'1级数据'!A:B,2,FALSE)</f>
        <v>D. ALABA</v>
      </c>
      <c r="C69" s="11" t="str">
        <f>VLOOKUP(A:A,'1级数据'!A:C,3,FALSE)</f>
        <v>左后卫</v>
      </c>
      <c r="D69" s="10">
        <f>VLOOKUP(A:A,'1级数据'!A:D,4,FALSE)</f>
        <v>3</v>
      </c>
      <c r="E69" s="12">
        <f>VLOOKUP(A:A,'1级数据'!A:L,12,FALSE)</f>
        <v>86</v>
      </c>
      <c r="F69" s="10">
        <f>'1级数据'!O69*0.2+'1级数据'!T69*0.4+'1级数据'!Z69*0.2+'1级数据'!W69*0.2</f>
        <v>82.4</v>
      </c>
      <c r="G69" s="10">
        <f>AVERAGE('1级数据'!P69,'1级数据'!Q69)</f>
        <v>84.5</v>
      </c>
      <c r="H69" s="10">
        <f>AVERAGE('1级数据'!AA69,'1级数据'!AB69)</f>
        <v>80</v>
      </c>
      <c r="I69" s="10">
        <f>IF('1级数据'!C69="门将",AVERAGE('1级数据'!AG69,'1级数据'!AH69,'1级数据'!AI69,'1级数据'!AJ69,'1级数据'!AK69),AVERAGE('1级数据'!X69,'1级数据'!Y69))</f>
        <v>85.5</v>
      </c>
      <c r="J69" s="10">
        <f>'1级数据'!AC69*0.2+'1级数据'!AD69*0.3+'1级数据'!AE69*0.2+'1级数据'!AF69*0.3</f>
        <v>74.5</v>
      </c>
      <c r="K69" s="10">
        <f>AVERAGE('1级数据'!R69,'1级数据'!S69)</f>
        <v>84</v>
      </c>
    </row>
    <row r="70" spans="1:11" ht="15.75" x14ac:dyDescent="0.25">
      <c r="A70" s="10">
        <v>69</v>
      </c>
      <c r="B70" s="10" t="str">
        <f>VLOOKUP(A:A,'1级数据'!A:B,2,FALSE)</f>
        <v>J. RODRÍGUEZ</v>
      </c>
      <c r="C70" s="11" t="str">
        <f>VLOOKUP(A:A,'1级数据'!A:C,3,FALSE)</f>
        <v>前腰</v>
      </c>
      <c r="D70" s="10" t="e">
        <f>VLOOKUP(A:A,'1级数据'!A:D,4,FALSE)</f>
        <v>#N/A</v>
      </c>
      <c r="E70" s="12">
        <f>VLOOKUP(A:A,'1级数据'!A:L,12,FALSE)</f>
        <v>86</v>
      </c>
      <c r="F70" s="10">
        <f>'1级数据'!O70*0.2+'1级数据'!T70*0.4+'1级数据'!Z70*0.2+'1级数据'!W70*0.2</f>
        <v>85.4</v>
      </c>
      <c r="G70" s="10">
        <f>AVERAGE('1级数据'!P70,'1级数据'!Q70)</f>
        <v>86.5</v>
      </c>
      <c r="H70" s="10">
        <f>AVERAGE('1级数据'!AA70,'1级数据'!AB70)</f>
        <v>75</v>
      </c>
      <c r="I70" s="10">
        <f>IF('1级数据'!C70="门将",AVERAGE('1级数据'!AG70,'1级数据'!AH70,'1级数据'!AI70,'1级数据'!AJ70,'1级数据'!AK70),AVERAGE('1级数据'!X70,'1级数据'!Y70))</f>
        <v>79</v>
      </c>
      <c r="J70" s="10">
        <f>'1级数据'!AC70*0.2+'1级数据'!AD70*0.3+'1级数据'!AE70*0.2+'1级数据'!AF70*0.3</f>
        <v>69.5</v>
      </c>
      <c r="K70" s="10">
        <f>AVERAGE('1级数据'!R70,'1级数据'!S70)</f>
        <v>87.5</v>
      </c>
    </row>
    <row r="71" spans="1:11" ht="15.75" x14ac:dyDescent="0.25">
      <c r="A71" s="10">
        <v>70</v>
      </c>
      <c r="B71" s="10" t="str">
        <f>VLOOKUP(A:A,'1级数据'!A:B,2,FALSE)</f>
        <v>ISCO</v>
      </c>
      <c r="C71" s="11" t="str">
        <f>VLOOKUP(A:A,'1级数据'!A:C,3,FALSE)</f>
        <v>前腰</v>
      </c>
      <c r="D71" s="10" t="e">
        <f>VLOOKUP(A:A,'1级数据'!A:D,4,FALSE)</f>
        <v>#N/A</v>
      </c>
      <c r="E71" s="12">
        <f>VLOOKUP(A:A,'1级数据'!A:L,12,FALSE)</f>
        <v>86</v>
      </c>
      <c r="F71" s="10">
        <f>'1级数据'!O71*0.2+'1级数据'!T71*0.4+'1级数据'!Z71*0.2+'1级数据'!W71*0.2</f>
        <v>80</v>
      </c>
      <c r="G71" s="10">
        <f>AVERAGE('1级数据'!P71,'1级数据'!Q71)</f>
        <v>93.5</v>
      </c>
      <c r="H71" s="10">
        <f>AVERAGE('1级数据'!AA71,'1级数据'!AB71)</f>
        <v>69</v>
      </c>
      <c r="I71" s="10">
        <f>IF('1级数据'!C71="门将",AVERAGE('1级数据'!AG71,'1级数据'!AH71,'1级数据'!AI71,'1级数据'!AJ71,'1级数据'!AK71),AVERAGE('1级数据'!X71,'1级数据'!Y71))</f>
        <v>79</v>
      </c>
      <c r="J71" s="10">
        <f>'1级数据'!AC71*0.2+'1级数据'!AD71*0.3+'1级数据'!AE71*0.2+'1级数据'!AF71*0.3</f>
        <v>69.400000000000006</v>
      </c>
      <c r="K71" s="10">
        <f>AVERAGE('1级数据'!R71,'1级数据'!S71)</f>
        <v>87</v>
      </c>
    </row>
    <row r="72" spans="1:11" ht="15.75" x14ac:dyDescent="0.25">
      <c r="A72" s="10">
        <v>71</v>
      </c>
      <c r="B72" s="10" t="str">
        <f>VLOOKUP(A:A,'1级数据'!A:B,2,FALSE)</f>
        <v>CASEMIRO</v>
      </c>
      <c r="C72" s="11" t="str">
        <f>VLOOKUP(A:A,'1级数据'!A:C,3,FALSE)</f>
        <v>后腰</v>
      </c>
      <c r="D72" s="10" t="e">
        <f>VLOOKUP(A:A,'1级数据'!A:D,4,FALSE)</f>
        <v>#N/A</v>
      </c>
      <c r="E72" s="12">
        <f>VLOOKUP(A:A,'1级数据'!A:L,12,FALSE)</f>
        <v>86</v>
      </c>
      <c r="F72" s="10">
        <f>'1级数据'!O72*0.2+'1级数据'!T72*0.4+'1级数据'!Z72*0.2+'1级数据'!W72*0.2</f>
        <v>76.800000000000011</v>
      </c>
      <c r="G72" s="10">
        <f>AVERAGE('1级数据'!P72,'1级数据'!Q72)</f>
        <v>75.5</v>
      </c>
      <c r="H72" s="10">
        <f>AVERAGE('1级数据'!AA72,'1级数据'!AB72)</f>
        <v>84.5</v>
      </c>
      <c r="I72" s="10">
        <f>IF('1级数据'!C72="门将",AVERAGE('1级数据'!AG72,'1级数据'!AH72,'1级数据'!AI72,'1级数据'!AJ72,'1级数据'!AK72),AVERAGE('1级数据'!X72,'1级数据'!Y72))</f>
        <v>73</v>
      </c>
      <c r="J72" s="10">
        <f>'1级数据'!AC72*0.2+'1级数据'!AD72*0.3+'1级数据'!AE72*0.2+'1级数据'!AF72*0.3</f>
        <v>82.7</v>
      </c>
      <c r="K72" s="10">
        <f>AVERAGE('1级数据'!R72,'1级数据'!S72)</f>
        <v>78.5</v>
      </c>
    </row>
    <row r="73" spans="1:11" ht="15.75" x14ac:dyDescent="0.25">
      <c r="A73" s="10">
        <v>72</v>
      </c>
      <c r="B73" s="10" t="str">
        <f>VLOOKUP(A:A,'1级数据'!A:B,2,FALSE)</f>
        <v>SON HEUNG-MIN</v>
      </c>
      <c r="C73" s="11" t="str">
        <f>VLOOKUP(A:A,'1级数据'!A:C,3,FALSE)</f>
        <v>左边锋</v>
      </c>
      <c r="D73" s="10">
        <f>VLOOKUP(A:A,'1级数据'!A:D,4,FALSE)</f>
        <v>2</v>
      </c>
      <c r="E73" s="12">
        <f>VLOOKUP(A:A,'1级数据'!A:L,12,FALSE)</f>
        <v>86</v>
      </c>
      <c r="F73" s="10">
        <f>'1级数据'!O73*0.2+'1级数据'!T73*0.4+'1级数据'!Z73*0.2+'1级数据'!W73*0.2</f>
        <v>79.599999999999994</v>
      </c>
      <c r="G73" s="10">
        <f>AVERAGE('1级数据'!P73,'1级数据'!Q73)</f>
        <v>86.5</v>
      </c>
      <c r="H73" s="10">
        <f>AVERAGE('1级数据'!AA73,'1级数据'!AB73)</f>
        <v>74</v>
      </c>
      <c r="I73" s="10">
        <f>IF('1级数据'!C73="门将",AVERAGE('1级数据'!AG73,'1级数据'!AH73,'1级数据'!AI73,'1级数据'!AJ73,'1级数据'!AK73),AVERAGE('1级数据'!X73,'1级数据'!Y73))</f>
        <v>84.5</v>
      </c>
      <c r="J73" s="10">
        <f>'1级数据'!AC73*0.2+'1级数据'!AD73*0.3+'1级数据'!AE73*0.2+'1级数据'!AF73*0.3</f>
        <v>71.100000000000009</v>
      </c>
      <c r="K73" s="10">
        <f>AVERAGE('1级数据'!R73,'1级数据'!S73)</f>
        <v>82.5</v>
      </c>
    </row>
    <row r="74" spans="1:11" ht="15.75" x14ac:dyDescent="0.25">
      <c r="A74" s="10">
        <v>73</v>
      </c>
      <c r="B74" s="10" t="str">
        <f>VLOOKUP(A:A,'1级数据'!A:B,2,FALSE)</f>
        <v>B. LENO</v>
      </c>
      <c r="C74" s="11" t="str">
        <f>VLOOKUP(A:A,'1级数据'!A:C,3,FALSE)</f>
        <v>门将</v>
      </c>
      <c r="D74" s="10">
        <f>VLOOKUP(A:A,'1级数据'!A:D,4,FALSE)</f>
        <v>2</v>
      </c>
      <c r="E74" s="12">
        <f>VLOOKUP(A:A,'1级数据'!A:L,12,FALSE)</f>
        <v>86</v>
      </c>
      <c r="F74" s="10">
        <f>'1级数据'!O74*0.2+'1级数据'!T74*0.4+'1级数据'!Z74*0.2+'1级数据'!W74*0.2</f>
        <v>56.8</v>
      </c>
      <c r="G74" s="10">
        <f>AVERAGE('1级数据'!P74,'1级数据'!Q74)</f>
        <v>53</v>
      </c>
      <c r="H74" s="10">
        <f>AVERAGE('1级数据'!AA74,'1级数据'!AB74)</f>
        <v>82.5</v>
      </c>
      <c r="I74" s="10">
        <f>IF('1级数据'!C74="门将",AVERAGE('1级数据'!AG74,'1级数据'!AH74,'1级数据'!AI74,'1级数据'!AJ74,'1级数据'!AK74),AVERAGE('1级数据'!X74,'1级数据'!Y74))</f>
        <v>72.8</v>
      </c>
      <c r="J74" s="10">
        <f>'1级数据'!AC74*0.2+'1级数据'!AD74*0.3+'1级数据'!AE74*0.2+'1级数据'!AF74*0.3</f>
        <v>59.4</v>
      </c>
      <c r="K74" s="10">
        <f>AVERAGE('1级数据'!R74,'1级数据'!S74)</f>
        <v>58</v>
      </c>
    </row>
    <row r="75" spans="1:11" ht="15.75" x14ac:dyDescent="0.25">
      <c r="A75" s="10">
        <v>74</v>
      </c>
      <c r="B75" s="10" t="str">
        <f>VLOOKUP(A:A,'1级数据'!A:B,2,FALSE)</f>
        <v>S. UMTITI</v>
      </c>
      <c r="C75" s="11" t="str">
        <f>VLOOKUP(A:A,'1级数据'!A:C,3,FALSE)</f>
        <v>中后卫</v>
      </c>
      <c r="D75" s="10" t="e">
        <f>VLOOKUP(A:A,'1级数据'!A:D,4,FALSE)</f>
        <v>#N/A</v>
      </c>
      <c r="E75" s="12">
        <f>VLOOKUP(A:A,'1级数据'!A:L,12,FALSE)</f>
        <v>86</v>
      </c>
      <c r="F75" s="10">
        <f>'1级数据'!O75*0.2+'1级数据'!T75*0.4+'1级数据'!Z75*0.2+'1级数据'!W75*0.2</f>
        <v>70.600000000000009</v>
      </c>
      <c r="G75" s="10">
        <f>AVERAGE('1级数据'!P75,'1级数据'!Q75)</f>
        <v>71</v>
      </c>
      <c r="H75" s="10">
        <f>AVERAGE('1级数据'!AA75,'1级数据'!AB75)</f>
        <v>84</v>
      </c>
      <c r="I75" s="10">
        <f>IF('1级数据'!C75="门将",AVERAGE('1级数据'!AG75,'1级数据'!AH75,'1级数据'!AI75,'1级数据'!AJ75,'1级数据'!AK75),AVERAGE('1级数据'!X75,'1级数据'!Y75))</f>
        <v>73.5</v>
      </c>
      <c r="J75" s="10">
        <f>'1级数据'!AC75*0.2+'1级数据'!AD75*0.3+'1级数据'!AE75*0.2+'1级数据'!AF75*0.3</f>
        <v>81.199999999999989</v>
      </c>
      <c r="K75" s="10">
        <f>AVERAGE('1级数据'!R75,'1级数据'!S75)</f>
        <v>76.5</v>
      </c>
    </row>
    <row r="76" spans="1:11" ht="15.75" x14ac:dyDescent="0.25">
      <c r="A76" s="10">
        <v>75</v>
      </c>
      <c r="B76" s="10" t="str">
        <f>VLOOKUP(A:A,'1级数据'!A:B,2,FALSE)</f>
        <v>MARQUINHOS</v>
      </c>
      <c r="C76" s="11" t="str">
        <f>VLOOKUP(A:A,'1级数据'!A:C,3,FALSE)</f>
        <v>中后卫</v>
      </c>
      <c r="D76" s="10">
        <f>VLOOKUP(A:A,'1级数据'!A:D,4,FALSE)</f>
        <v>2</v>
      </c>
      <c r="E76" s="12">
        <f>VLOOKUP(A:A,'1级数据'!A:L,12,FALSE)</f>
        <v>86</v>
      </c>
      <c r="F76" s="10">
        <f>'1级数据'!O76*0.2+'1级数据'!T76*0.4+'1级数据'!Z76*0.2+'1级数据'!W76*0.2</f>
        <v>73.2</v>
      </c>
      <c r="G76" s="10">
        <f>AVERAGE('1级数据'!P76,'1级数据'!Q76)</f>
        <v>77.5</v>
      </c>
      <c r="H76" s="10">
        <f>AVERAGE('1级数据'!AA76,'1级数据'!AB76)</f>
        <v>82</v>
      </c>
      <c r="I76" s="10">
        <f>IF('1级数据'!C76="门将",AVERAGE('1级数据'!AG76,'1级数据'!AH76,'1级数据'!AI76,'1级数据'!AJ76,'1级数据'!AK76),AVERAGE('1级数据'!X76,'1级数据'!Y76))</f>
        <v>80</v>
      </c>
      <c r="J76" s="10">
        <f>'1级数据'!AC76*0.2+'1级数据'!AD76*0.3+'1级数据'!AE76*0.2+'1级数据'!AF76*0.3</f>
        <v>82.7</v>
      </c>
      <c r="K76" s="10">
        <f>AVERAGE('1级数据'!R76,'1级数据'!S76)</f>
        <v>79</v>
      </c>
    </row>
    <row r="77" spans="1:11" ht="15.75" x14ac:dyDescent="0.25">
      <c r="A77" s="10">
        <v>76</v>
      </c>
      <c r="B77" s="10" t="str">
        <f>VLOOKUP(A:A,'1级数据'!A:B,2,FALSE)</f>
        <v>L. INSIGNE</v>
      </c>
      <c r="C77" s="11" t="str">
        <f>VLOOKUP(A:A,'1级数据'!A:C,3,FALSE)</f>
        <v>左边锋</v>
      </c>
      <c r="D77" s="10">
        <f>VLOOKUP(A:A,'1级数据'!A:D,4,FALSE)</f>
        <v>2</v>
      </c>
      <c r="E77" s="12">
        <f>VLOOKUP(A:A,'1级数据'!A:L,12,FALSE)</f>
        <v>86</v>
      </c>
      <c r="F77" s="10">
        <f>'1级数据'!O77*0.2+'1级数据'!T77*0.4+'1级数据'!Z77*0.2+'1级数据'!W77*0.2</f>
        <v>85.6</v>
      </c>
      <c r="G77" s="10">
        <f>AVERAGE('1级数据'!P77,'1级数据'!Q77)</f>
        <v>88</v>
      </c>
      <c r="H77" s="10">
        <f>AVERAGE('1级数据'!AA77,'1级数据'!AB77)</f>
        <v>69</v>
      </c>
      <c r="I77" s="10">
        <f>IF('1级数据'!C77="门将",AVERAGE('1级数据'!AG77,'1级数据'!AH77,'1级数据'!AI77,'1级数据'!AJ77,'1级数据'!AK77),AVERAGE('1级数据'!X77,'1级数据'!Y77))</f>
        <v>85</v>
      </c>
      <c r="J77" s="10">
        <f>'1级数据'!AC77*0.2+'1级数据'!AD77*0.3+'1级数据'!AE77*0.2+'1级数据'!AF77*0.3</f>
        <v>70.8</v>
      </c>
      <c r="K77" s="10">
        <f>AVERAGE('1级数据'!R77,'1级数据'!S77)</f>
        <v>86</v>
      </c>
    </row>
    <row r="78" spans="1:11" ht="15.75" x14ac:dyDescent="0.25">
      <c r="A78" s="10">
        <v>77</v>
      </c>
      <c r="B78" s="10" t="str">
        <f>VLOOKUP(A:A,'1级数据'!A:B,2,FALSE)</f>
        <v>M. ICARDI</v>
      </c>
      <c r="C78" s="11" t="str">
        <f>VLOOKUP(A:A,'1级数据'!A:C,3,FALSE)</f>
        <v>中锋</v>
      </c>
      <c r="D78" s="10">
        <f>VLOOKUP(A:A,'1级数据'!A:D,4,FALSE)</f>
        <v>2</v>
      </c>
      <c r="E78" s="12">
        <f>VLOOKUP(A:A,'1级数据'!A:L,12,FALSE)</f>
        <v>86</v>
      </c>
      <c r="F78" s="10">
        <f>'1级数据'!O78*0.2+'1级数据'!T78*0.4+'1级数据'!Z78*0.2+'1级数据'!W78*0.2</f>
        <v>73.399999999999991</v>
      </c>
      <c r="G78" s="10">
        <f>AVERAGE('1级数据'!P78,'1级数据'!Q78)</f>
        <v>78.5</v>
      </c>
      <c r="H78" s="10">
        <f>AVERAGE('1级数据'!AA78,'1级数据'!AB78)</f>
        <v>88</v>
      </c>
      <c r="I78" s="10">
        <f>IF('1级数据'!C78="门将",AVERAGE('1级数据'!AG78,'1级数据'!AH78,'1级数据'!AI78,'1级数据'!AJ78,'1级数据'!AK78),AVERAGE('1级数据'!X78,'1级数据'!Y78))</f>
        <v>78</v>
      </c>
      <c r="J78" s="10">
        <f>'1级数据'!AC78*0.2+'1级数据'!AD78*0.3+'1级数据'!AE78*0.2+'1级数据'!AF78*0.3</f>
        <v>67.8</v>
      </c>
      <c r="K78" s="10">
        <f>AVERAGE('1级数据'!R78,'1级数据'!S78)</f>
        <v>74.5</v>
      </c>
    </row>
    <row r="79" spans="1:11" ht="15.75" x14ac:dyDescent="0.25">
      <c r="A79" s="10">
        <v>78</v>
      </c>
      <c r="B79" s="10" t="str">
        <f>VLOOKUP(A:A,'1级数据'!A:B,2,FALSE)</f>
        <v>KEPA</v>
      </c>
      <c r="C79" s="11" t="str">
        <f>VLOOKUP(A:A,'1级数据'!A:C,3,FALSE)</f>
        <v>门将</v>
      </c>
      <c r="D79" s="10">
        <f>VLOOKUP(A:A,'1级数据'!A:D,4,FALSE)</f>
        <v>2</v>
      </c>
      <c r="E79" s="12">
        <f>VLOOKUP(A:A,'1级数据'!A:L,12,FALSE)</f>
        <v>86</v>
      </c>
      <c r="F79" s="10">
        <f>'1级数据'!O79*0.2+'1级数据'!T79*0.4+'1级数据'!Z79*0.2+'1级数据'!W79*0.2</f>
        <v>58</v>
      </c>
      <c r="G79" s="10">
        <f>AVERAGE('1级数据'!P79,'1级数据'!Q79)</f>
        <v>52.5</v>
      </c>
      <c r="H79" s="10">
        <f>AVERAGE('1级数据'!AA79,'1级数据'!AB79)</f>
        <v>78</v>
      </c>
      <c r="I79" s="10">
        <f>IF('1级数据'!C79="门将",AVERAGE('1级数据'!AG79,'1级数据'!AH79,'1级数据'!AI79,'1级数据'!AJ79,'1级数据'!AK79),AVERAGE('1级数据'!X79,'1级数据'!Y79))</f>
        <v>73.8</v>
      </c>
      <c r="J79" s="10">
        <f>'1级数据'!AC79*0.2+'1级数据'!AD79*0.3+'1级数据'!AE79*0.2+'1级数据'!AF79*0.3</f>
        <v>59.5</v>
      </c>
      <c r="K79" s="10">
        <f>AVERAGE('1级数据'!R79,'1级数据'!S79)</f>
        <v>53</v>
      </c>
    </row>
    <row r="80" spans="1:11" ht="15.75" x14ac:dyDescent="0.25">
      <c r="A80" s="10">
        <v>79</v>
      </c>
      <c r="B80" s="10" t="str">
        <f>VLOOKUP(A:A,'1级数据'!A:B,2,FALSE)</f>
        <v>A. LAPORTE</v>
      </c>
      <c r="C80" s="11" t="str">
        <f>VLOOKUP(A:A,'1级数据'!A:C,3,FALSE)</f>
        <v>中后卫</v>
      </c>
      <c r="D80" s="10">
        <f>VLOOKUP(A:A,'1级数据'!A:D,4,FALSE)</f>
        <v>2</v>
      </c>
      <c r="E80" s="12">
        <f>VLOOKUP(A:A,'1级数据'!A:L,12,FALSE)</f>
        <v>86</v>
      </c>
      <c r="F80" s="10">
        <f>'1级数据'!O80*0.2+'1级数据'!T80*0.4+'1级数据'!Z80*0.2+'1级数据'!W80*0.2</f>
        <v>71.600000000000009</v>
      </c>
      <c r="G80" s="10">
        <f>AVERAGE('1级数据'!P80,'1级数据'!Q80)</f>
        <v>71</v>
      </c>
      <c r="H80" s="10">
        <f>AVERAGE('1级数据'!AA80,'1级数据'!AB80)</f>
        <v>81.5</v>
      </c>
      <c r="I80" s="10">
        <f>IF('1级数据'!C80="门将",AVERAGE('1级数据'!AG80,'1级数据'!AH80,'1级数据'!AI80,'1级数据'!AJ80,'1级数据'!AK80),AVERAGE('1级数据'!X80,'1级数据'!Y80))</f>
        <v>70.5</v>
      </c>
      <c r="J80" s="10">
        <f>'1级数据'!AC80*0.2+'1级数据'!AD80*0.3+'1级数据'!AE80*0.2+'1级数据'!AF80*0.3</f>
        <v>80.300000000000011</v>
      </c>
      <c r="K80" s="10">
        <f>AVERAGE('1级数据'!R80,'1级数据'!S80)</f>
        <v>72</v>
      </c>
    </row>
    <row r="81" spans="1:11" ht="15.75" x14ac:dyDescent="0.25">
      <c r="A81" s="10">
        <v>80</v>
      </c>
      <c r="B81" s="10" t="str">
        <f>VLOOKUP(A:A,'1级数据'!A:B,2,FALSE)</f>
        <v>L. SANÉ</v>
      </c>
      <c r="C81" s="11" t="str">
        <f>VLOOKUP(A:A,'1级数据'!A:C,3,FALSE)</f>
        <v>左边锋</v>
      </c>
      <c r="D81" s="10">
        <f>VLOOKUP(A:A,'1级数据'!A:D,4,FALSE)</f>
        <v>3</v>
      </c>
      <c r="E81" s="12">
        <f>VLOOKUP(A:A,'1级数据'!A:L,12,FALSE)</f>
        <v>86</v>
      </c>
      <c r="F81" s="10">
        <f>'1级数据'!O81*0.2+'1级数据'!T81*0.4+'1级数据'!Z81*0.2+'1级数据'!W81*0.2</f>
        <v>83.000000000000014</v>
      </c>
      <c r="G81" s="10">
        <f>AVERAGE('1级数据'!P81,'1级数据'!Q81)</f>
        <v>85.5</v>
      </c>
      <c r="H81" s="10">
        <f>AVERAGE('1级数据'!AA81,'1级数据'!AB81)</f>
        <v>74</v>
      </c>
      <c r="I81" s="10">
        <f>IF('1级数据'!C81="门将",AVERAGE('1级数据'!AG81,'1级数据'!AH81,'1级数据'!AI81,'1级数据'!AJ81,'1级数据'!AK81),AVERAGE('1级数据'!X81,'1级数据'!Y81))</f>
        <v>88</v>
      </c>
      <c r="J81" s="10">
        <f>'1级数据'!AC81*0.2+'1级数据'!AD81*0.3+'1级数据'!AE81*0.2+'1级数据'!AF81*0.3</f>
        <v>68.599999999999994</v>
      </c>
      <c r="K81" s="10">
        <f>AVERAGE('1级数据'!R81,'1级数据'!S81)</f>
        <v>81.5</v>
      </c>
    </row>
    <row r="82" spans="1:11" ht="15.75" x14ac:dyDescent="0.25">
      <c r="A82" s="10">
        <v>81</v>
      </c>
      <c r="B82" s="10" t="str">
        <f>VLOOKUP(A:A,'1级数据'!A:B,2,FALSE)</f>
        <v>H. MAGUIRE</v>
      </c>
      <c r="C82" s="11" t="str">
        <f>VLOOKUP(A:A,'1级数据'!A:C,3,FALSE)</f>
        <v>中后卫</v>
      </c>
      <c r="D82" s="10">
        <f>VLOOKUP(A:A,'1级数据'!A:D,4,FALSE)</f>
        <v>2</v>
      </c>
      <c r="E82" s="12">
        <f>VLOOKUP(A:A,'1级数据'!A:L,12,FALSE)</f>
        <v>86</v>
      </c>
      <c r="F82" s="10">
        <f>'1级数据'!O82*0.2+'1级数据'!T82*0.4+'1级数据'!Z82*0.2+'1级数据'!W82*0.2</f>
        <v>68</v>
      </c>
      <c r="G82" s="10">
        <f>AVERAGE('1级数据'!P82,'1级数据'!Q82)</f>
        <v>75.5</v>
      </c>
      <c r="H82" s="10">
        <f>AVERAGE('1级数据'!AA82,'1级数据'!AB82)</f>
        <v>78.5</v>
      </c>
      <c r="I82" s="10">
        <f>IF('1级数据'!C82="门将",AVERAGE('1级数据'!AG82,'1级数据'!AH82,'1级数据'!AI82,'1级数据'!AJ82,'1级数据'!AK82),AVERAGE('1级数据'!X82,'1级数据'!Y82))</f>
        <v>64</v>
      </c>
      <c r="J82" s="10">
        <f>'1级数据'!AC82*0.2+'1级数据'!AD82*0.3+'1级数据'!AE82*0.2+'1级数据'!AF82*0.3</f>
        <v>82.6</v>
      </c>
      <c r="K82" s="10">
        <f>AVERAGE('1级数据'!R82,'1级数据'!S82)</f>
        <v>75.5</v>
      </c>
    </row>
    <row r="83" spans="1:11" ht="15.75" x14ac:dyDescent="0.25">
      <c r="A83" s="10">
        <v>82</v>
      </c>
      <c r="B83" s="10" t="str">
        <f>VLOOKUP(A:A,'1级数据'!A:B,2,FALSE)</f>
        <v>S. M. SAVIĆ</v>
      </c>
      <c r="C83" s="11" t="str">
        <f>VLOOKUP(A:A,'1级数据'!A:C,3,FALSE)</f>
        <v>中前卫</v>
      </c>
      <c r="D83" s="10">
        <f>VLOOKUP(A:A,'1级数据'!A:D,4,FALSE)</f>
        <v>3</v>
      </c>
      <c r="E83" s="12">
        <f>VLOOKUP(A:A,'1级数据'!A:L,12,FALSE)</f>
        <v>86</v>
      </c>
      <c r="F83" s="10">
        <f>'1级数据'!O83*0.2+'1级数据'!T83*0.4+'1级数据'!Z83*0.2+'1级数据'!W83*0.2</f>
        <v>79.600000000000009</v>
      </c>
      <c r="G83" s="10">
        <f>AVERAGE('1级数据'!P83,'1级数据'!Q83)</f>
        <v>87.5</v>
      </c>
      <c r="H83" s="10">
        <f>AVERAGE('1级数据'!AA83,'1级数据'!AB83)</f>
        <v>83.5</v>
      </c>
      <c r="I83" s="10">
        <f>IF('1级数据'!C83="门将",AVERAGE('1级数据'!AG83,'1级数据'!AH83,'1级数据'!AI83,'1级数据'!AJ83,'1级数据'!AK83),AVERAGE('1级数据'!X83,'1级数据'!Y83))</f>
        <v>78.5</v>
      </c>
      <c r="J83" s="10">
        <f>'1级数据'!AC83*0.2+'1级数据'!AD83*0.3+'1级数据'!AE83*0.2+'1级数据'!AF83*0.3</f>
        <v>74.800000000000011</v>
      </c>
      <c r="K83" s="10">
        <f>AVERAGE('1级数据'!R83,'1级数据'!S83)</f>
        <v>81</v>
      </c>
    </row>
    <row r="84" spans="1:11" ht="15.75" x14ac:dyDescent="0.25">
      <c r="A84" s="10">
        <v>83</v>
      </c>
      <c r="B84" s="10" t="str">
        <f>VLOOKUP(A:A,'1级数据'!A:B,2,FALSE)</f>
        <v>O. DEMBÉLÉ</v>
      </c>
      <c r="C84" s="11" t="str">
        <f>VLOOKUP(A:A,'1级数据'!A:C,3,FALSE)</f>
        <v>左边锋</v>
      </c>
      <c r="D84" s="10" t="e">
        <f>VLOOKUP(A:A,'1级数据'!A:D,4,FALSE)</f>
        <v>#N/A</v>
      </c>
      <c r="E84" s="12">
        <f>VLOOKUP(A:A,'1级数据'!A:L,12,FALSE)</f>
        <v>86</v>
      </c>
      <c r="F84" s="10">
        <f>'1级数据'!O84*0.2+'1级数据'!T84*0.4+'1级数据'!Z84*0.2+'1级数据'!W84*0.2</f>
        <v>78.2</v>
      </c>
      <c r="G84" s="10">
        <f>AVERAGE('1级数据'!P84,'1级数据'!Q84)</f>
        <v>88</v>
      </c>
      <c r="H84" s="10">
        <f>AVERAGE('1级数据'!AA84,'1级数据'!AB84)</f>
        <v>72</v>
      </c>
      <c r="I84" s="10">
        <f>IF('1级数据'!C84="门将",AVERAGE('1级数据'!AG84,'1级数据'!AH84,'1级数据'!AI84,'1级数据'!AJ84,'1级数据'!AK84),AVERAGE('1级数据'!X84,'1级数据'!Y84))</f>
        <v>87</v>
      </c>
      <c r="J84" s="10">
        <f>'1级数据'!AC84*0.2+'1级数据'!AD84*0.3+'1级数据'!AE84*0.2+'1级数据'!AF84*0.3</f>
        <v>69</v>
      </c>
      <c r="K84" s="10">
        <f>AVERAGE('1级数据'!R84,'1级数据'!S84)</f>
        <v>82.5</v>
      </c>
    </row>
    <row r="85" spans="1:11" ht="15.75" x14ac:dyDescent="0.25">
      <c r="A85" s="10">
        <v>84</v>
      </c>
      <c r="B85" s="10" t="str">
        <f>VLOOKUP(A:A,'1级数据'!A:B,2,FALSE)</f>
        <v>M. DE LIGT</v>
      </c>
      <c r="C85" s="11" t="str">
        <f>VLOOKUP(A:A,'1级数据'!A:C,3,FALSE)</f>
        <v>中后卫</v>
      </c>
      <c r="D85" s="10">
        <f>VLOOKUP(A:A,'1级数据'!A:D,4,FALSE)</f>
        <v>3</v>
      </c>
      <c r="E85" s="12">
        <f>VLOOKUP(A:A,'1级数据'!A:L,12,FALSE)</f>
        <v>86</v>
      </c>
      <c r="F85" s="10">
        <f>'1级数据'!O85*0.2+'1级数据'!T85*0.4+'1级数据'!Z85*0.2+'1级数据'!W85*0.2</f>
        <v>71.400000000000006</v>
      </c>
      <c r="G85" s="10">
        <f>AVERAGE('1级数据'!P85,'1级数据'!Q85)</f>
        <v>75</v>
      </c>
      <c r="H85" s="10">
        <f>AVERAGE('1级数据'!AA85,'1级数据'!AB85)</f>
        <v>85.5</v>
      </c>
      <c r="I85" s="10">
        <f>IF('1级数据'!C85="门将",AVERAGE('1级数据'!AG85,'1级数据'!AH85,'1级数据'!AI85,'1级数据'!AJ85,'1级数据'!AK85),AVERAGE('1级数据'!X85,'1级数据'!Y85))</f>
        <v>70</v>
      </c>
      <c r="J85" s="10">
        <f>'1级数据'!AC85*0.2+'1级数据'!AD85*0.3+'1级数据'!AE85*0.2+'1级数据'!AF85*0.3</f>
        <v>81</v>
      </c>
      <c r="K85" s="10">
        <f>AVERAGE('1级数据'!R85,'1级数据'!S85)</f>
        <v>77</v>
      </c>
    </row>
    <row r="86" spans="1:11" ht="15.75" x14ac:dyDescent="0.25">
      <c r="A86" s="10">
        <v>85</v>
      </c>
      <c r="B86" s="10" t="str">
        <f>VLOOKUP(A:A,'1级数据'!A:B,2,FALSE)</f>
        <v>B. MATUIDI</v>
      </c>
      <c r="C86" s="11" t="str">
        <f>VLOOKUP(A:A,'1级数据'!A:C,3,FALSE)</f>
        <v>中前卫</v>
      </c>
      <c r="D86" s="10">
        <f>VLOOKUP(A:A,'1级数据'!A:D,4,FALSE)</f>
        <v>2</v>
      </c>
      <c r="E86" s="12">
        <f>VLOOKUP(A:A,'1级数据'!A:L,12,FALSE)</f>
        <v>85</v>
      </c>
      <c r="F86" s="10">
        <f>'1级数据'!O86*0.2+'1级数据'!T86*0.4+'1级数据'!Z86*0.2+'1级数据'!W86*0.2</f>
        <v>75.599999999999994</v>
      </c>
      <c r="G86" s="10">
        <f>AVERAGE('1级数据'!P86,'1级数据'!Q86)</f>
        <v>78</v>
      </c>
      <c r="H86" s="10">
        <f>AVERAGE('1级数据'!AA86,'1级数据'!AB86)</f>
        <v>80.5</v>
      </c>
      <c r="I86" s="10">
        <f>IF('1级数据'!C86="门将",AVERAGE('1级数据'!AG86,'1级数据'!AH86,'1级数据'!AI86,'1级数据'!AJ86,'1级数据'!AK86),AVERAGE('1级数据'!X86,'1级数据'!Y86))</f>
        <v>77.5</v>
      </c>
      <c r="J86" s="10">
        <f>'1级数据'!AC86*0.2+'1级数据'!AD86*0.3+'1级数据'!AE86*0.2+'1级数据'!AF86*0.3</f>
        <v>83.2</v>
      </c>
      <c r="K86" s="10">
        <f>AVERAGE('1级数据'!R86,'1级数据'!S86)</f>
        <v>80</v>
      </c>
    </row>
    <row r="87" spans="1:11" ht="15.75" x14ac:dyDescent="0.25">
      <c r="A87" s="10">
        <v>86</v>
      </c>
      <c r="B87" s="10" t="str">
        <f>VLOOKUP(A:A,'1级数据'!A:B,2,FALSE)</f>
        <v>L. BONUCCI</v>
      </c>
      <c r="C87" s="11" t="str">
        <f>VLOOKUP(A:A,'1级数据'!A:C,3,FALSE)</f>
        <v>中后卫</v>
      </c>
      <c r="D87" s="10">
        <f>VLOOKUP(A:A,'1级数据'!A:D,4,FALSE)</f>
        <v>2</v>
      </c>
      <c r="E87" s="12">
        <f>VLOOKUP(A:A,'1级数据'!A:L,12,FALSE)</f>
        <v>85</v>
      </c>
      <c r="F87" s="10">
        <f>'1级数据'!O87*0.2+'1级数据'!T87*0.4+'1级数据'!Z87*0.2+'1级数据'!W87*0.2</f>
        <v>74.400000000000006</v>
      </c>
      <c r="G87" s="10">
        <f>AVERAGE('1级数据'!P87,'1级数据'!Q87)</f>
        <v>73.5</v>
      </c>
      <c r="H87" s="10">
        <f>AVERAGE('1级数据'!AA87,'1级数据'!AB87)</f>
        <v>81</v>
      </c>
      <c r="I87" s="10">
        <f>IF('1级数据'!C87="门将",AVERAGE('1级数据'!AG87,'1级数据'!AH87,'1级数据'!AI87,'1级数据'!AJ87,'1级数据'!AK87),AVERAGE('1级数据'!X87,'1级数据'!Y87))</f>
        <v>69.5</v>
      </c>
      <c r="J87" s="10">
        <f>'1级数据'!AC87*0.2+'1级数据'!AD87*0.3+'1级数据'!AE87*0.2+'1级数据'!AF87*0.3</f>
        <v>80</v>
      </c>
      <c r="K87" s="10">
        <f>AVERAGE('1级数据'!R87,'1级数据'!S87)</f>
        <v>75</v>
      </c>
    </row>
    <row r="88" spans="1:11" ht="15.75" x14ac:dyDescent="0.25">
      <c r="A88" s="10">
        <v>87</v>
      </c>
      <c r="B88" s="10" t="str">
        <f>VLOOKUP(A:A,'1级数据'!A:B,2,FALSE)</f>
        <v>JAVI MARTÍNEZ</v>
      </c>
      <c r="C88" s="11" t="str">
        <f>VLOOKUP(A:A,'1级数据'!A:C,3,FALSE)</f>
        <v>后腰</v>
      </c>
      <c r="D88" s="10" t="e">
        <f>VLOOKUP(A:A,'1级数据'!A:D,4,FALSE)</f>
        <v>#N/A</v>
      </c>
      <c r="E88" s="12">
        <f>VLOOKUP(A:A,'1级数据'!A:L,12,FALSE)</f>
        <v>85</v>
      </c>
      <c r="F88" s="10">
        <f>'1级数据'!O88*0.2+'1级数据'!T88*0.4+'1级数据'!Z88*0.2+'1级数据'!W88*0.2</f>
        <v>73.599999999999994</v>
      </c>
      <c r="G88" s="10">
        <f>AVERAGE('1级数据'!P88,'1级数据'!Q88)</f>
        <v>79.5</v>
      </c>
      <c r="H88" s="10">
        <f>AVERAGE('1级数据'!AA88,'1级数据'!AB88)</f>
        <v>80</v>
      </c>
      <c r="I88" s="10">
        <f>IF('1级数据'!C88="门将",AVERAGE('1级数据'!AG88,'1级数据'!AH88,'1级数据'!AI88,'1级数据'!AJ88,'1级数据'!AK88),AVERAGE('1级数据'!X88,'1级数据'!Y88))</f>
        <v>67</v>
      </c>
      <c r="J88" s="10">
        <f>'1级数据'!AC88*0.2+'1级数据'!AD88*0.3+'1级数据'!AE88*0.2+'1级数据'!AF88*0.3</f>
        <v>79.8</v>
      </c>
      <c r="K88" s="10">
        <f>AVERAGE('1级数据'!R88,'1级数据'!S88)</f>
        <v>78.5</v>
      </c>
    </row>
    <row r="89" spans="1:11" ht="15.75" x14ac:dyDescent="0.25">
      <c r="A89" s="10">
        <v>88</v>
      </c>
      <c r="B89" s="10" t="str">
        <f>VLOOKUP(A:A,'1级数据'!A:B,2,FALSE)</f>
        <v>DAVID LUIZ</v>
      </c>
      <c r="C89" s="11" t="str">
        <f>VLOOKUP(A:A,'1级数据'!A:C,3,FALSE)</f>
        <v>中后卫</v>
      </c>
      <c r="D89" s="10">
        <f>VLOOKUP(A:A,'1级数据'!A:D,4,FALSE)</f>
        <v>2</v>
      </c>
      <c r="E89" s="12">
        <f>VLOOKUP(A:A,'1级数据'!A:L,12,FALSE)</f>
        <v>85</v>
      </c>
      <c r="F89" s="10">
        <f>'1级数据'!O89*0.2+'1级数据'!T89*0.4+'1级数据'!Z89*0.2+'1级数据'!W89*0.2</f>
        <v>75.600000000000009</v>
      </c>
      <c r="G89" s="10">
        <f>AVERAGE('1级数据'!P89,'1级数据'!Q89)</f>
        <v>76.5</v>
      </c>
      <c r="H89" s="10">
        <f>AVERAGE('1级数据'!AA89,'1级数据'!AB89)</f>
        <v>84</v>
      </c>
      <c r="I89" s="10">
        <f>IF('1级数据'!C89="门将",AVERAGE('1级数据'!AG89,'1级数据'!AH89,'1级数据'!AI89,'1级数据'!AJ89,'1级数据'!AK89),AVERAGE('1级数据'!X89,'1级数据'!Y89))</f>
        <v>73.5</v>
      </c>
      <c r="J89" s="10">
        <f>'1级数据'!AC89*0.2+'1级数据'!AD89*0.3+'1级数据'!AE89*0.2+'1级数据'!AF89*0.3</f>
        <v>75.7</v>
      </c>
      <c r="K89" s="10">
        <f>AVERAGE('1级数据'!R89,'1级数据'!S89)</f>
        <v>78.5</v>
      </c>
    </row>
    <row r="90" spans="1:11" ht="15.75" x14ac:dyDescent="0.25">
      <c r="A90" s="10">
        <v>89</v>
      </c>
      <c r="B90" s="10" t="str">
        <f>VLOOKUP(A:A,'1级数据'!A:B,2,FALSE)</f>
        <v>AZPILICUETA</v>
      </c>
      <c r="C90" s="11" t="str">
        <f>VLOOKUP(A:A,'1级数据'!A:C,3,FALSE)</f>
        <v>右后卫</v>
      </c>
      <c r="D90" s="10">
        <f>VLOOKUP(A:A,'1级数据'!A:D,4,FALSE)</f>
        <v>2</v>
      </c>
      <c r="E90" s="12">
        <f>VLOOKUP(A:A,'1级数据'!A:L,12,FALSE)</f>
        <v>85</v>
      </c>
      <c r="F90" s="10">
        <f>'1级数据'!O90*0.2+'1级数据'!T90*0.4+'1级数据'!Z90*0.2+'1级数据'!W90*0.2</f>
        <v>74</v>
      </c>
      <c r="G90" s="10">
        <f>AVERAGE('1级数据'!P90,'1级数据'!Q90)</f>
        <v>74.5</v>
      </c>
      <c r="H90" s="10">
        <f>AVERAGE('1级数据'!AA90,'1级数据'!AB90)</f>
        <v>74.5</v>
      </c>
      <c r="I90" s="10">
        <f>IF('1级数据'!C90="门将",AVERAGE('1级数据'!AG90,'1级数据'!AH90,'1级数据'!AI90,'1级数据'!AJ90,'1级数据'!AK90),AVERAGE('1级数据'!X90,'1级数据'!Y90))</f>
        <v>74</v>
      </c>
      <c r="J90" s="10">
        <f>'1级数据'!AC90*0.2+'1级数据'!AD90*0.3+'1级数据'!AE90*0.2+'1级数据'!AF90*0.3</f>
        <v>85.5</v>
      </c>
      <c r="K90" s="10">
        <f>AVERAGE('1级数据'!R90,'1级数据'!S90)</f>
        <v>73.5</v>
      </c>
    </row>
    <row r="91" spans="1:11" ht="15.75" x14ac:dyDescent="0.25">
      <c r="A91" s="10">
        <v>90</v>
      </c>
      <c r="B91" s="10" t="str">
        <f>VLOOKUP(A:A,'1级数据'!A:B,2,FALSE)</f>
        <v>SOKRATIS</v>
      </c>
      <c r="C91" s="11" t="str">
        <f>VLOOKUP(A:A,'1级数据'!A:C,3,FALSE)</f>
        <v>中后卫</v>
      </c>
      <c r="D91" s="10">
        <f>VLOOKUP(A:A,'1级数据'!A:D,4,FALSE)</f>
        <v>2</v>
      </c>
      <c r="E91" s="12">
        <f>VLOOKUP(A:A,'1级数据'!A:L,12,FALSE)</f>
        <v>85</v>
      </c>
      <c r="F91" s="10">
        <f>'1级数据'!O91*0.2+'1级数据'!T91*0.4+'1级数据'!Z91*0.2+'1级数据'!W91*0.2</f>
        <v>63.800000000000004</v>
      </c>
      <c r="G91" s="10">
        <f>AVERAGE('1级数据'!P91,'1级数据'!Q91)</f>
        <v>63.5</v>
      </c>
      <c r="H91" s="10">
        <f>AVERAGE('1级数据'!AA91,'1级数据'!AB91)</f>
        <v>84</v>
      </c>
      <c r="I91" s="10">
        <f>IF('1级数据'!C91="门将",AVERAGE('1级数据'!AG91,'1级数据'!AH91,'1级数据'!AI91,'1级数据'!AJ91,'1级数据'!AK91),AVERAGE('1级数据'!X91,'1级数据'!Y91))</f>
        <v>68</v>
      </c>
      <c r="J91" s="10">
        <f>'1级数据'!AC91*0.2+'1级数据'!AD91*0.3+'1级数据'!AE91*0.2+'1级数据'!AF91*0.3</f>
        <v>81</v>
      </c>
      <c r="K91" s="10">
        <f>AVERAGE('1级数据'!R91,'1级数据'!S91)</f>
        <v>67.5</v>
      </c>
    </row>
    <row r="92" spans="1:11" ht="15.75" x14ac:dyDescent="0.25">
      <c r="A92" s="10">
        <v>91</v>
      </c>
      <c r="B92" s="10" t="str">
        <f>VLOOKUP(A:A,'1级数据'!A:B,2,FALSE)</f>
        <v>A. SÁNCHEZ</v>
      </c>
      <c r="C92" s="11" t="str">
        <f>VLOOKUP(A:A,'1级数据'!A:C,3,FALSE)</f>
        <v>左边锋</v>
      </c>
      <c r="D92" s="10">
        <f>VLOOKUP(A:A,'1级数据'!A:D,4,FALSE)</f>
        <v>2</v>
      </c>
      <c r="E92" s="12">
        <f>VLOOKUP(A:A,'1级数据'!A:L,12,FALSE)</f>
        <v>85</v>
      </c>
      <c r="F92" s="10">
        <f>'1级数据'!O92*0.2+'1级数据'!T92*0.4+'1级数据'!Z92*0.2+'1级数据'!W92*0.2</f>
        <v>79.8</v>
      </c>
      <c r="G92" s="10">
        <f>AVERAGE('1级数据'!P92,'1级数据'!Q92)</f>
        <v>84.5</v>
      </c>
      <c r="H92" s="10">
        <f>AVERAGE('1级数据'!AA92,'1级数据'!AB92)</f>
        <v>85.5</v>
      </c>
      <c r="I92" s="10">
        <f>IF('1级数据'!C92="门将",AVERAGE('1级数据'!AG92,'1级数据'!AH92,'1级数据'!AI92,'1级数据'!AJ92,'1级数据'!AK92),AVERAGE('1级数据'!X92,'1级数据'!Y92))</f>
        <v>80</v>
      </c>
      <c r="J92" s="10">
        <f>'1级数据'!AC92*0.2+'1级数据'!AD92*0.3+'1级数据'!AE92*0.2+'1级数据'!AF92*0.3</f>
        <v>74.400000000000006</v>
      </c>
      <c r="K92" s="10">
        <f>AVERAGE('1级数据'!R92,'1级数据'!S92)</f>
        <v>78</v>
      </c>
    </row>
    <row r="93" spans="1:11" ht="15.75" x14ac:dyDescent="0.25">
      <c r="A93" s="10">
        <v>92</v>
      </c>
      <c r="B93" s="10" t="str">
        <f>VLOOKUP(A:A,'1级数据'!A:B,2,FALSE)</f>
        <v>DIEGO COSTA</v>
      </c>
      <c r="C93" s="11" t="str">
        <f>VLOOKUP(A:A,'1级数据'!A:C,3,FALSE)</f>
        <v>中锋</v>
      </c>
      <c r="D93" s="10" t="e">
        <f>VLOOKUP(A:A,'1级数据'!A:D,4,FALSE)</f>
        <v>#N/A</v>
      </c>
      <c r="E93" s="12">
        <f>VLOOKUP(A:A,'1级数据'!A:L,12,FALSE)</f>
        <v>85</v>
      </c>
      <c r="F93" s="10">
        <f>'1级数据'!O93*0.2+'1级数据'!T93*0.4+'1级数据'!Z93*0.2+'1级数据'!W93*0.2</f>
        <v>71.400000000000006</v>
      </c>
      <c r="G93" s="10">
        <f>AVERAGE('1级数据'!P93,'1级数据'!Q93)</f>
        <v>78.5</v>
      </c>
      <c r="H93" s="10">
        <f>AVERAGE('1级数据'!AA93,'1级数据'!AB93)</f>
        <v>82.5</v>
      </c>
      <c r="I93" s="10">
        <f>IF('1级数据'!C93="门将",AVERAGE('1级数据'!AG93,'1级数据'!AH93,'1级数据'!AI93,'1级数据'!AJ93,'1级数据'!AK93),AVERAGE('1级数据'!X93,'1级数据'!Y93))</f>
        <v>75.5</v>
      </c>
      <c r="J93" s="10">
        <f>'1级数据'!AC93*0.2+'1级数据'!AD93*0.3+'1级数据'!AE93*0.2+'1级数据'!AF93*0.3</f>
        <v>75.599999999999994</v>
      </c>
      <c r="K93" s="10">
        <f>AVERAGE('1级数据'!R93,'1级数据'!S93)</f>
        <v>73</v>
      </c>
    </row>
    <row r="94" spans="1:11" ht="15.75" x14ac:dyDescent="0.25">
      <c r="A94" s="10">
        <v>93</v>
      </c>
      <c r="B94" s="10" t="str">
        <f>VLOOKUP(A:A,'1级数据'!A:B,2,FALSE)</f>
        <v>A. WITSEL</v>
      </c>
      <c r="C94" s="11" t="str">
        <f>VLOOKUP(A:A,'1级数据'!A:C,3,FALSE)</f>
        <v>后腰</v>
      </c>
      <c r="D94" s="10" t="e">
        <f>VLOOKUP(A:A,'1级数据'!A:D,4,FALSE)</f>
        <v>#N/A</v>
      </c>
      <c r="E94" s="12">
        <f>VLOOKUP(A:A,'1级数据'!A:L,12,FALSE)</f>
        <v>85</v>
      </c>
      <c r="F94" s="10">
        <f>'1级数据'!O94*0.2+'1级数据'!T94*0.4+'1级数据'!Z94*0.2+'1级数据'!W94*0.2</f>
        <v>76.800000000000011</v>
      </c>
      <c r="G94" s="10">
        <f>AVERAGE('1级数据'!P94,'1级数据'!Q94)</f>
        <v>82</v>
      </c>
      <c r="H94" s="10">
        <f>AVERAGE('1级数据'!AA94,'1级数据'!AB94)</f>
        <v>78</v>
      </c>
      <c r="I94" s="10">
        <f>IF('1级数据'!C94="门将",AVERAGE('1级数据'!AG94,'1级数据'!AH94,'1级数据'!AI94,'1级数据'!AJ94,'1级数据'!AK94),AVERAGE('1级数据'!X94,'1级数据'!Y94))</f>
        <v>73.5</v>
      </c>
      <c r="J94" s="10">
        <f>'1级数据'!AC94*0.2+'1级数据'!AD94*0.3+'1级数据'!AE94*0.2+'1级数据'!AF94*0.3</f>
        <v>75</v>
      </c>
      <c r="K94" s="10">
        <f>AVERAGE('1级数据'!R94,'1级数据'!S94)</f>
        <v>80</v>
      </c>
    </row>
    <row r="95" spans="1:11" ht="15.75" x14ac:dyDescent="0.25">
      <c r="A95" s="10">
        <v>94</v>
      </c>
      <c r="B95" s="10" t="str">
        <f>VLOOKUP(A:A,'1级数据'!A:B,2,FALSE)</f>
        <v>A. RAMSEY</v>
      </c>
      <c r="C95" s="11" t="str">
        <f>VLOOKUP(A:A,'1级数据'!A:C,3,FALSE)</f>
        <v>中前卫</v>
      </c>
      <c r="D95" s="10">
        <f>VLOOKUP(A:A,'1级数据'!A:D,4,FALSE)</f>
        <v>2</v>
      </c>
      <c r="E95" s="12">
        <f>VLOOKUP(A:A,'1级数据'!A:L,12,FALSE)</f>
        <v>85</v>
      </c>
      <c r="F95" s="10">
        <f>'1级数据'!O95*0.2+'1级数据'!T95*0.4+'1级数据'!Z95*0.2+'1级数据'!W95*0.2</f>
        <v>78.400000000000006</v>
      </c>
      <c r="G95" s="10">
        <f>AVERAGE('1级数据'!P95,'1级数据'!Q95)</f>
        <v>85</v>
      </c>
      <c r="H95" s="10">
        <f>AVERAGE('1级数据'!AA95,'1级数据'!AB95)</f>
        <v>76</v>
      </c>
      <c r="I95" s="10">
        <f>IF('1级数据'!C95="门将",AVERAGE('1级数据'!AG95,'1级数据'!AH95,'1级数据'!AI95,'1级数据'!AJ95,'1级数据'!AK95),AVERAGE('1级数据'!X95,'1级数据'!Y95))</f>
        <v>72</v>
      </c>
      <c r="J95" s="10">
        <f>'1级数据'!AC95*0.2+'1级数据'!AD95*0.3+'1级数据'!AE95*0.2+'1级数据'!AF95*0.3</f>
        <v>78.599999999999994</v>
      </c>
      <c r="K95" s="10">
        <f>AVERAGE('1级数据'!R95,'1级数据'!S95)</f>
        <v>83</v>
      </c>
    </row>
    <row r="96" spans="1:11" ht="15.75" x14ac:dyDescent="0.25">
      <c r="A96" s="10">
        <v>95</v>
      </c>
      <c r="B96" s="10" t="str">
        <f>VLOOKUP(A:A,'1级数据'!A:B,2,FALSE)</f>
        <v>M. ÖZIL</v>
      </c>
      <c r="C96" s="11" t="str">
        <f>VLOOKUP(A:A,'1级数据'!A:C,3,FALSE)</f>
        <v>前腰</v>
      </c>
      <c r="D96" s="10" t="e">
        <f>VLOOKUP(A:A,'1级数据'!A:D,4,FALSE)</f>
        <v>#N/A</v>
      </c>
      <c r="E96" s="12">
        <f>VLOOKUP(A:A,'1级数据'!A:L,12,FALSE)</f>
        <v>85</v>
      </c>
      <c r="F96" s="10">
        <f>'1级数据'!O96*0.2+'1级数据'!T96*0.4+'1级数据'!Z96*0.2+'1级数据'!W96*0.2</f>
        <v>83.2</v>
      </c>
      <c r="G96" s="10">
        <f>AVERAGE('1级数据'!P96,'1级数据'!Q96)</f>
        <v>89</v>
      </c>
      <c r="H96" s="10">
        <f>AVERAGE('1级数据'!AA96,'1级数据'!AB96)</f>
        <v>66.5</v>
      </c>
      <c r="I96" s="10">
        <f>IF('1级数据'!C96="门将",AVERAGE('1级数据'!AG96,'1级数据'!AH96,'1级数据'!AI96,'1级数据'!AJ96,'1级数据'!AK96),AVERAGE('1级数据'!X96,'1级数据'!Y96))</f>
        <v>79</v>
      </c>
      <c r="J96" s="10">
        <f>'1级数据'!AC96*0.2+'1级数据'!AD96*0.3+'1级数据'!AE96*0.2+'1级数据'!AF96*0.3</f>
        <v>71.600000000000009</v>
      </c>
      <c r="K96" s="10">
        <f>AVERAGE('1级数据'!R96,'1级数据'!S96)</f>
        <v>87</v>
      </c>
    </row>
    <row r="97" spans="1:11" ht="15.75" x14ac:dyDescent="0.25">
      <c r="A97" s="10">
        <v>96</v>
      </c>
      <c r="B97" s="10" t="str">
        <f>VLOOKUP(A:A,'1级数据'!A:B,2,FALSE)</f>
        <v>WILLIAN</v>
      </c>
      <c r="C97" s="11" t="str">
        <f>VLOOKUP(A:A,'1级数据'!A:C,3,FALSE)</f>
        <v>右边锋</v>
      </c>
      <c r="D97" s="10">
        <f>VLOOKUP(A:A,'1级数据'!A:D,4,FALSE)</f>
        <v>2</v>
      </c>
      <c r="E97" s="12">
        <f>VLOOKUP(A:A,'1级数据'!A:L,12,FALSE)</f>
        <v>85</v>
      </c>
      <c r="F97" s="10">
        <f>'1级数据'!O97*0.2+'1级数据'!T97*0.4+'1级数据'!Z97*0.2+'1级数据'!W97*0.2</f>
        <v>83.2</v>
      </c>
      <c r="G97" s="10">
        <f>AVERAGE('1级数据'!P97,'1级数据'!Q97)</f>
        <v>87</v>
      </c>
      <c r="H97" s="10">
        <f>AVERAGE('1级数据'!AA97,'1级数据'!AB97)</f>
        <v>68</v>
      </c>
      <c r="I97" s="10">
        <f>IF('1级数据'!C97="门将",AVERAGE('1级数据'!AG97,'1级数据'!AH97,'1级数据'!AI97,'1级数据'!AJ97,'1级数据'!AK97),AVERAGE('1级数据'!X97,'1级数据'!Y97))</f>
        <v>86</v>
      </c>
      <c r="J97" s="10">
        <f>'1级数据'!AC97*0.2+'1级数据'!AD97*0.3+'1级数据'!AE97*0.2+'1级数据'!AF97*0.3</f>
        <v>72.400000000000006</v>
      </c>
      <c r="K97" s="10">
        <f>AVERAGE('1级数据'!R97,'1级数据'!S97)</f>
        <v>82.5</v>
      </c>
    </row>
    <row r="98" spans="1:11" ht="15.75" x14ac:dyDescent="0.25">
      <c r="A98" s="10">
        <v>97</v>
      </c>
      <c r="B98" s="10" t="str">
        <f>VLOOKUP(A:A,'1级数据'!A:B,2,FALSE)</f>
        <v>D. MERTENS</v>
      </c>
      <c r="C98" s="11" t="str">
        <f>VLOOKUP(A:A,'1级数据'!A:C,3,FALSE)</f>
        <v>中锋</v>
      </c>
      <c r="D98" s="10" t="e">
        <f>VLOOKUP(A:A,'1级数据'!A:D,4,FALSE)</f>
        <v>#N/A</v>
      </c>
      <c r="E98" s="12">
        <f>VLOOKUP(A:A,'1级数据'!A:L,12,FALSE)</f>
        <v>85</v>
      </c>
      <c r="F98" s="10">
        <f>'1级数据'!O98*0.2+'1级数据'!T98*0.4+'1级数据'!Z98*0.2+'1级数据'!W98*0.2</f>
        <v>82</v>
      </c>
      <c r="G98" s="10">
        <f>AVERAGE('1级数据'!P98,'1级数据'!Q98)</f>
        <v>87.5</v>
      </c>
      <c r="H98" s="10">
        <f>AVERAGE('1级数据'!AA98,'1级数据'!AB98)</f>
        <v>71.5</v>
      </c>
      <c r="I98" s="10">
        <f>IF('1级数据'!C98="门将",AVERAGE('1级数据'!AG98,'1级数据'!AH98,'1级数据'!AI98,'1级数据'!AJ98,'1级数据'!AK98),AVERAGE('1级数据'!X98,'1级数据'!Y98))</f>
        <v>83.5</v>
      </c>
      <c r="J98" s="10">
        <f>'1级数据'!AC98*0.2+'1级数据'!AD98*0.3+'1级数据'!AE98*0.2+'1级数据'!AF98*0.3</f>
        <v>68.8</v>
      </c>
      <c r="K98" s="10">
        <f>AVERAGE('1级数据'!R98,'1级数据'!S98)</f>
        <v>86.5</v>
      </c>
    </row>
    <row r="99" spans="1:11" ht="15.75" x14ac:dyDescent="0.25">
      <c r="A99" s="10">
        <v>98</v>
      </c>
      <c r="B99" s="10" t="str">
        <f>VLOOKUP(A:A,'1级数据'!A:B,2,FALSE)</f>
        <v>K. MANOLAS</v>
      </c>
      <c r="C99" s="11" t="str">
        <f>VLOOKUP(A:A,'1级数据'!A:C,3,FALSE)</f>
        <v>中后卫</v>
      </c>
      <c r="D99" s="10">
        <f>VLOOKUP(A:A,'1级数据'!A:D,4,FALSE)</f>
        <v>2</v>
      </c>
      <c r="E99" s="12">
        <f>VLOOKUP(A:A,'1级数据'!A:L,12,FALSE)</f>
        <v>85</v>
      </c>
      <c r="F99" s="10">
        <f>'1级数据'!O99*0.2+'1级数据'!T99*0.4+'1级数据'!Z99*0.2+'1级数据'!W99*0.2</f>
        <v>67</v>
      </c>
      <c r="G99" s="10">
        <f>AVERAGE('1级数据'!P99,'1级数据'!Q99)</f>
        <v>65</v>
      </c>
      <c r="H99" s="10">
        <f>AVERAGE('1级数据'!AA99,'1级数据'!AB99)</f>
        <v>81</v>
      </c>
      <c r="I99" s="10">
        <f>IF('1级数据'!C99="门将",AVERAGE('1级数据'!AG99,'1级数据'!AH99,'1级数据'!AI99,'1级数据'!AJ99,'1级数据'!AK99),AVERAGE('1级数据'!X99,'1级数据'!Y99))</f>
        <v>72</v>
      </c>
      <c r="J99" s="10">
        <f>'1级数据'!AC99*0.2+'1级数据'!AD99*0.3+'1级数据'!AE99*0.2+'1级数据'!AF99*0.3</f>
        <v>82.8</v>
      </c>
      <c r="K99" s="10">
        <f>AVERAGE('1级数据'!R99,'1级数据'!S99)</f>
        <v>67</v>
      </c>
    </row>
    <row r="100" spans="1:11" ht="15.75" x14ac:dyDescent="0.25">
      <c r="A100" s="10">
        <v>99</v>
      </c>
      <c r="B100" s="10" t="str">
        <f>VLOOKUP(A:A,'1级数据'!A:B,2,FALSE)</f>
        <v>R. LUKAKU</v>
      </c>
      <c r="C100" s="11" t="str">
        <f>VLOOKUP(A:A,'1级数据'!A:C,3,FALSE)</f>
        <v>中锋</v>
      </c>
      <c r="D100" s="10">
        <f>VLOOKUP(A:A,'1级数据'!A:D,4,FALSE)</f>
        <v>2</v>
      </c>
      <c r="E100" s="12">
        <f>VLOOKUP(A:A,'1级数据'!A:L,12,FALSE)</f>
        <v>85</v>
      </c>
      <c r="F100" s="10">
        <f>'1级数据'!O100*0.2+'1级数据'!T100*0.4+'1级数据'!Z100*0.2+'1级数据'!W100*0.2</f>
        <v>78.600000000000009</v>
      </c>
      <c r="G100" s="10">
        <f>AVERAGE('1级数据'!P100,'1级数据'!Q100)</f>
        <v>76.5</v>
      </c>
      <c r="H100" s="10">
        <f>AVERAGE('1级数据'!AA100,'1级数据'!AB100)</f>
        <v>85.5</v>
      </c>
      <c r="I100" s="10">
        <f>IF('1级数据'!C100="门将",AVERAGE('1级数据'!AG100,'1级数据'!AH100,'1级数据'!AI100,'1级数据'!AJ100,'1级数据'!AK100),AVERAGE('1级数据'!X100,'1级数据'!Y100))</f>
        <v>83.5</v>
      </c>
      <c r="J100" s="10">
        <f>'1级数据'!AC100*0.2+'1级数据'!AD100*0.3+'1级数据'!AE100*0.2+'1级数据'!AF100*0.3</f>
        <v>72</v>
      </c>
      <c r="K100" s="10">
        <f>AVERAGE('1级数据'!R100,'1级数据'!S100)</f>
        <v>72.5</v>
      </c>
    </row>
    <row r="101" spans="1:11" ht="15.75" x14ac:dyDescent="0.25">
      <c r="A101" s="10">
        <v>100</v>
      </c>
      <c r="B101" s="10" t="str">
        <f>VLOOKUP(A:A,'1级数据'!A:B,2,FALSE)</f>
        <v>J. BOATENG</v>
      </c>
      <c r="C101" s="11" t="str">
        <f>VLOOKUP(A:A,'1级数据'!A:C,3,FALSE)</f>
        <v>中后卫</v>
      </c>
      <c r="D101" s="10">
        <f>VLOOKUP(A:A,'1级数据'!A:D,4,FALSE)</f>
        <v>2</v>
      </c>
      <c r="E101" s="12">
        <f>VLOOKUP(A:A,'1级数据'!A:L,12,FALSE)</f>
        <v>85</v>
      </c>
      <c r="F101" s="10">
        <f>'1级数据'!O101*0.2+'1级数据'!T101*0.4+'1级数据'!Z101*0.2+'1级数据'!W101*0.2</f>
        <v>70.400000000000006</v>
      </c>
      <c r="G101" s="10">
        <f>AVERAGE('1级数据'!P101,'1级数据'!Q101)</f>
        <v>71</v>
      </c>
      <c r="H101" s="10">
        <f>AVERAGE('1级数据'!AA101,'1级数据'!AB101)</f>
        <v>82</v>
      </c>
      <c r="I101" s="10">
        <f>IF('1级数据'!C101="门将",AVERAGE('1级数据'!AG101,'1级数据'!AH101,'1级数据'!AI101,'1级数据'!AJ101,'1级数据'!AK101),AVERAGE('1级数据'!X101,'1级数据'!Y101))</f>
        <v>68.5</v>
      </c>
      <c r="J101" s="10">
        <f>'1级数据'!AC101*0.2+'1级数据'!AD101*0.3+'1级数据'!AE101*0.2+'1级数据'!AF101*0.3</f>
        <v>78</v>
      </c>
      <c r="K101" s="10">
        <f>AVERAGE('1级数据'!R101,'1级数据'!S101)</f>
        <v>71.5</v>
      </c>
    </row>
    <row r="102" spans="1:11" ht="15.75" x14ac:dyDescent="0.25">
      <c r="A102" s="10">
        <v>101</v>
      </c>
      <c r="B102" s="10" t="str">
        <f>VLOOKUP(A:A,'1级数据'!A:B,2,FALSE)</f>
        <v>DOUGLAS COSTA</v>
      </c>
      <c r="C102" s="11" t="str">
        <f>VLOOKUP(A:A,'1级数据'!A:C,3,FALSE)</f>
        <v>右边锋</v>
      </c>
      <c r="D102" s="10">
        <f>VLOOKUP(A:A,'1级数据'!A:D,4,FALSE)</f>
        <v>2</v>
      </c>
      <c r="E102" s="12">
        <f>VLOOKUP(A:A,'1级数据'!A:L,12,FALSE)</f>
        <v>85</v>
      </c>
      <c r="F102" s="10">
        <f>'1级数据'!O102*0.2+'1级数据'!T102*0.4+'1级数据'!Z102*0.2+'1级数据'!W102*0.2</f>
        <v>82.4</v>
      </c>
      <c r="G102" s="10">
        <f>AVERAGE('1级数据'!P102,'1级数据'!Q102)</f>
        <v>89.5</v>
      </c>
      <c r="H102" s="10">
        <f>AVERAGE('1级数据'!AA102,'1级数据'!AB102)</f>
        <v>74</v>
      </c>
      <c r="I102" s="10">
        <f>IF('1级数据'!C102="门将",AVERAGE('1级数据'!AG102,'1级数据'!AH102,'1级数据'!AI102,'1级数据'!AJ102,'1级数据'!AK102),AVERAGE('1级数据'!X102,'1级数据'!Y102))</f>
        <v>83.5</v>
      </c>
      <c r="J102" s="10">
        <f>'1级数据'!AC102*0.2+'1级数据'!AD102*0.3+'1级数据'!AE102*0.2+'1级数据'!AF102*0.3</f>
        <v>71</v>
      </c>
      <c r="K102" s="10">
        <f>AVERAGE('1级数据'!R102,'1级数据'!S102)</f>
        <v>85.5</v>
      </c>
    </row>
    <row r="103" spans="1:11" ht="15.75" x14ac:dyDescent="0.25">
      <c r="A103" s="10">
        <v>102</v>
      </c>
      <c r="B103" s="10" t="str">
        <f>VLOOKUP(A:A,'1级数据'!A:B,2,FALSE)</f>
        <v>S. DE VRIJ</v>
      </c>
      <c r="C103" s="11" t="str">
        <f>VLOOKUP(A:A,'1级数据'!A:C,3,FALSE)</f>
        <v>中后卫</v>
      </c>
      <c r="D103" s="10">
        <f>VLOOKUP(A:A,'1级数据'!A:D,4,FALSE)</f>
        <v>2</v>
      </c>
      <c r="E103" s="12">
        <f>VLOOKUP(A:A,'1级数据'!A:L,12,FALSE)</f>
        <v>85</v>
      </c>
      <c r="F103" s="10">
        <f>'1级数据'!O103*0.2+'1级数据'!T103*0.4+'1级数据'!Z103*0.2+'1级数据'!W103*0.2</f>
        <v>70.600000000000009</v>
      </c>
      <c r="G103" s="10">
        <f>AVERAGE('1级数据'!P103,'1级数据'!Q103)</f>
        <v>74</v>
      </c>
      <c r="H103" s="10">
        <f>AVERAGE('1级数据'!AA103,'1级数据'!AB103)</f>
        <v>82</v>
      </c>
      <c r="I103" s="10">
        <f>IF('1级数据'!C103="门将",AVERAGE('1级数据'!AG103,'1级数据'!AH103,'1级数据'!AI103,'1级数据'!AJ103,'1级数据'!AK103),AVERAGE('1级数据'!X103,'1级数据'!Y103))</f>
        <v>69</v>
      </c>
      <c r="J103" s="10">
        <f>'1级数据'!AC103*0.2+'1级数据'!AD103*0.3+'1级数据'!AE103*0.2+'1级数据'!AF103*0.3</f>
        <v>80.7</v>
      </c>
      <c r="K103" s="10">
        <f>AVERAGE('1级数据'!R103,'1级数据'!S103)</f>
        <v>77</v>
      </c>
    </row>
    <row r="104" spans="1:11" ht="15.75" x14ac:dyDescent="0.25">
      <c r="A104" s="10">
        <v>103</v>
      </c>
      <c r="B104" s="10" t="str">
        <f>VLOOKUP(A:A,'1级数据'!A:B,2,FALSE)</f>
        <v>K. WALKER</v>
      </c>
      <c r="C104" s="11" t="str">
        <f>VLOOKUP(A:A,'1级数据'!A:C,3,FALSE)</f>
        <v>右后卫</v>
      </c>
      <c r="D104" s="10">
        <f>VLOOKUP(A:A,'1级数据'!A:D,4,FALSE)</f>
        <v>2</v>
      </c>
      <c r="E104" s="12">
        <f>VLOOKUP(A:A,'1级数据'!A:L,12,FALSE)</f>
        <v>85</v>
      </c>
      <c r="F104" s="10">
        <f>'1级数据'!O104*0.2+'1级数据'!T104*0.4+'1级数据'!Z104*0.2+'1级数据'!W104*0.2</f>
        <v>76</v>
      </c>
      <c r="G104" s="10">
        <f>AVERAGE('1级数据'!P104,'1级数据'!Q104)</f>
        <v>76</v>
      </c>
      <c r="H104" s="10">
        <f>AVERAGE('1级数据'!AA104,'1级数据'!AB104)</f>
        <v>82.5</v>
      </c>
      <c r="I104" s="10">
        <f>IF('1级数据'!C104="门将",AVERAGE('1级数据'!AG104,'1级数据'!AH104,'1级数据'!AI104,'1级数据'!AJ104,'1级数据'!AK104),AVERAGE('1级数据'!X104,'1级数据'!Y104))</f>
        <v>84</v>
      </c>
      <c r="J104" s="10">
        <f>'1级数据'!AC104*0.2+'1级数据'!AD104*0.3+'1级数据'!AE104*0.2+'1级数据'!AF104*0.3</f>
        <v>76.3</v>
      </c>
      <c r="K104" s="10">
        <f>AVERAGE('1级数据'!R104,'1级数据'!S104)</f>
        <v>72</v>
      </c>
    </row>
    <row r="105" spans="1:11" ht="15.75" x14ac:dyDescent="0.25">
      <c r="A105" s="10">
        <v>104</v>
      </c>
      <c r="B105" s="10" t="str">
        <f>VLOOKUP(A:A,'1级数据'!A:B,2,FALSE)</f>
        <v>A. GÓMEZ</v>
      </c>
      <c r="C105" s="11" t="str">
        <f>VLOOKUP(A:A,'1级数据'!A:C,3,FALSE)</f>
        <v>影锋</v>
      </c>
      <c r="D105" s="10" t="e">
        <f>VLOOKUP(A:A,'1级数据'!A:D,4,FALSE)</f>
        <v>#N/A</v>
      </c>
      <c r="E105" s="12">
        <f>VLOOKUP(A:A,'1级数据'!A:L,12,FALSE)</f>
        <v>85</v>
      </c>
      <c r="F105" s="10">
        <f>'1级数据'!O105*0.2+'1级数据'!T105*0.4+'1级数据'!Z105*0.2+'1级数据'!W105*0.2</f>
        <v>84</v>
      </c>
      <c r="G105" s="10">
        <f>AVERAGE('1级数据'!P105,'1级数据'!Q105)</f>
        <v>86.5</v>
      </c>
      <c r="H105" s="10">
        <f>AVERAGE('1级数据'!AA105,'1级数据'!AB105)</f>
        <v>72.5</v>
      </c>
      <c r="I105" s="10">
        <f>IF('1级数据'!C105="门将",AVERAGE('1级数据'!AG105,'1级数据'!AH105,'1级数据'!AI105,'1级数据'!AJ105,'1级数据'!AK105),AVERAGE('1级数据'!X105,'1级数据'!Y105))</f>
        <v>83</v>
      </c>
      <c r="J105" s="10">
        <f>'1级数据'!AC105*0.2+'1级数据'!AD105*0.3+'1级数据'!AE105*0.2+'1级数据'!AF105*0.3</f>
        <v>67.8</v>
      </c>
      <c r="K105" s="10">
        <f>AVERAGE('1级数据'!R105,'1级数据'!S105)</f>
        <v>83.5</v>
      </c>
    </row>
    <row r="106" spans="1:11" ht="15.75" x14ac:dyDescent="0.25">
      <c r="A106" s="10">
        <v>105</v>
      </c>
      <c r="B106" s="10" t="str">
        <f>VLOOKUP(A:A,'1级数据'!A:B,2,FALSE)</f>
        <v>ALEX SANDRO</v>
      </c>
      <c r="C106" s="11" t="str">
        <f>VLOOKUP(A:A,'1级数据'!A:C,3,FALSE)</f>
        <v>左后卫</v>
      </c>
      <c r="D106" s="10" t="e">
        <f>VLOOKUP(A:A,'1级数据'!A:D,4,FALSE)</f>
        <v>#N/A</v>
      </c>
      <c r="E106" s="12">
        <f>VLOOKUP(A:A,'1级数据'!A:L,12,FALSE)</f>
        <v>85</v>
      </c>
      <c r="F106" s="10">
        <f>'1级数据'!O106*0.2+'1级数据'!T106*0.4+'1级数据'!Z106*0.2+'1级数据'!W106*0.2</f>
        <v>76.400000000000006</v>
      </c>
      <c r="G106" s="10">
        <f>AVERAGE('1级数据'!P106,'1级数据'!Q106)</f>
        <v>81</v>
      </c>
      <c r="H106" s="10">
        <f>AVERAGE('1级数据'!AA106,'1级数据'!AB106)</f>
        <v>80</v>
      </c>
      <c r="I106" s="10">
        <f>IF('1级数据'!C106="门将",AVERAGE('1级数据'!AG106,'1级数据'!AH106,'1级数据'!AI106,'1级数据'!AJ106,'1级数据'!AK106),AVERAGE('1级数据'!X106,'1级数据'!Y106))</f>
        <v>81</v>
      </c>
      <c r="J106" s="10">
        <f>'1级数据'!AC106*0.2+'1级数据'!AD106*0.3+'1级数据'!AE106*0.2+'1级数据'!AF106*0.3</f>
        <v>77.5</v>
      </c>
      <c r="K106" s="10">
        <f>AVERAGE('1级数据'!R106,'1级数据'!S106)</f>
        <v>79.5</v>
      </c>
    </row>
    <row r="107" spans="1:11" ht="15.75" x14ac:dyDescent="0.25">
      <c r="A107" s="10">
        <v>106</v>
      </c>
      <c r="B107" s="10" t="str">
        <f>VLOOKUP(A:A,'1级数据'!A:B,2,FALSE)</f>
        <v>İ. GÜNDOĞAN</v>
      </c>
      <c r="C107" s="11" t="str">
        <f>VLOOKUP(A:A,'1级数据'!A:C,3,FALSE)</f>
        <v>中前卫</v>
      </c>
      <c r="D107" s="10" t="e">
        <f>VLOOKUP(A:A,'1级数据'!A:D,4,FALSE)</f>
        <v>#N/A</v>
      </c>
      <c r="E107" s="12">
        <f>VLOOKUP(A:A,'1级数据'!A:L,12,FALSE)</f>
        <v>85</v>
      </c>
      <c r="F107" s="10">
        <f>'1级数据'!O107*0.2+'1级数据'!T107*0.4+'1级数据'!Z107*0.2+'1级数据'!W107*0.2</f>
        <v>79.400000000000006</v>
      </c>
      <c r="G107" s="10">
        <f>AVERAGE('1级数据'!P107,'1级数据'!Q107)</f>
        <v>86.5</v>
      </c>
      <c r="H107" s="10">
        <f>AVERAGE('1级数据'!AA107,'1级数据'!AB107)</f>
        <v>72.5</v>
      </c>
      <c r="I107" s="10">
        <f>IF('1级数据'!C107="门将",AVERAGE('1级数据'!AG107,'1级数据'!AH107,'1级数据'!AI107,'1级数据'!AJ107,'1级数据'!AK107),AVERAGE('1级数据'!X107,'1级数据'!Y107))</f>
        <v>78</v>
      </c>
      <c r="J107" s="10">
        <f>'1级数据'!AC107*0.2+'1级数据'!AD107*0.3+'1级数据'!AE107*0.2+'1级数据'!AF107*0.3</f>
        <v>79.400000000000006</v>
      </c>
      <c r="K107" s="10">
        <f>AVERAGE('1级数据'!R107,'1级数据'!S107)</f>
        <v>86</v>
      </c>
    </row>
    <row r="108" spans="1:11" ht="15.75" x14ac:dyDescent="0.25">
      <c r="A108" s="10">
        <v>107</v>
      </c>
      <c r="B108" s="10" t="str">
        <f>VLOOKUP(A:A,'1级数据'!A:B,2,FALSE)</f>
        <v>F. THAUVIN</v>
      </c>
      <c r="C108" s="11" t="str">
        <f>VLOOKUP(A:A,'1级数据'!A:C,3,FALSE)</f>
        <v>右前卫</v>
      </c>
      <c r="D108" s="10">
        <f>VLOOKUP(A:A,'1级数据'!A:D,4,FALSE)</f>
        <v>2</v>
      </c>
      <c r="E108" s="12">
        <f>VLOOKUP(A:A,'1级数据'!A:L,12,FALSE)</f>
        <v>85</v>
      </c>
      <c r="F108" s="10">
        <f>'1级数据'!O108*0.2+'1级数据'!T108*0.4+'1级数据'!Z108*0.2+'1级数据'!W108*0.2</f>
        <v>83.200000000000017</v>
      </c>
      <c r="G108" s="10">
        <f>AVERAGE('1级数据'!P108,'1级数据'!Q108)</f>
        <v>86.5</v>
      </c>
      <c r="H108" s="10">
        <f>AVERAGE('1级数据'!AA108,'1级数据'!AB108)</f>
        <v>77</v>
      </c>
      <c r="I108" s="10">
        <f>IF('1级数据'!C108="门将",AVERAGE('1级数据'!AG108,'1级数据'!AH108,'1级数据'!AI108,'1级数据'!AJ108,'1级数据'!AK108),AVERAGE('1级数据'!X108,'1级数据'!Y108))</f>
        <v>82</v>
      </c>
      <c r="J108" s="10">
        <f>'1级数据'!AC108*0.2+'1级数据'!AD108*0.3+'1级数据'!AE108*0.2+'1级数据'!AF108*0.3</f>
        <v>72.7</v>
      </c>
      <c r="K108" s="10">
        <f>AVERAGE('1级数据'!R108,'1级数据'!S108)</f>
        <v>84.5</v>
      </c>
    </row>
    <row r="109" spans="1:11" ht="15.75" x14ac:dyDescent="0.25">
      <c r="A109" s="10">
        <v>108</v>
      </c>
      <c r="B109" s="10" t="str">
        <f>VLOOKUP(A:A,'1级数据'!A:B,2,FALSE)</f>
        <v>IAGO ASPAS</v>
      </c>
      <c r="C109" s="11" t="str">
        <f>VLOOKUP(A:A,'1级数据'!A:C,3,FALSE)</f>
        <v>中锋</v>
      </c>
      <c r="D109" s="10">
        <f>VLOOKUP(A:A,'1级数据'!A:D,4,FALSE)</f>
        <v>2</v>
      </c>
      <c r="E109" s="12">
        <f>VLOOKUP(A:A,'1级数据'!A:L,12,FALSE)</f>
        <v>85</v>
      </c>
      <c r="F109" s="10">
        <f>'1级数据'!O109*0.2+'1级数据'!T109*0.4+'1级数据'!Z109*0.2+'1级数据'!W109*0.2</f>
        <v>78.2</v>
      </c>
      <c r="G109" s="10">
        <f>AVERAGE('1级数据'!P109,'1级数据'!Q109)</f>
        <v>85.5</v>
      </c>
      <c r="H109" s="10">
        <f>AVERAGE('1级数据'!AA109,'1级数据'!AB109)</f>
        <v>74</v>
      </c>
      <c r="I109" s="10">
        <f>IF('1级数据'!C109="门将",AVERAGE('1级数据'!AG109,'1级数据'!AH109,'1级数据'!AI109,'1级数据'!AJ109,'1级数据'!AK109),AVERAGE('1级数据'!X109,'1级数据'!Y109))</f>
        <v>79</v>
      </c>
      <c r="J109" s="10">
        <f>'1级数据'!AC109*0.2+'1级数据'!AD109*0.3+'1级数据'!AE109*0.2+'1级数据'!AF109*0.3</f>
        <v>66.5</v>
      </c>
      <c r="K109" s="10">
        <f>AVERAGE('1级数据'!R109,'1级数据'!S109)</f>
        <v>83</v>
      </c>
    </row>
    <row r="110" spans="1:11" ht="15.75" x14ac:dyDescent="0.25">
      <c r="A110" s="10">
        <v>109</v>
      </c>
      <c r="B110" s="10" t="str">
        <f>VLOOKUP(A:A,'1级数据'!A:B,2,FALSE)</f>
        <v>M. DEPAY</v>
      </c>
      <c r="C110" s="11" t="str">
        <f>VLOOKUP(A:A,'1级数据'!A:C,3,FALSE)</f>
        <v>中锋</v>
      </c>
      <c r="D110" s="10">
        <f>VLOOKUP(A:A,'1级数据'!A:D,4,FALSE)</f>
        <v>2</v>
      </c>
      <c r="E110" s="12">
        <f>VLOOKUP(A:A,'1级数据'!A:L,12,FALSE)</f>
        <v>85</v>
      </c>
      <c r="F110" s="10">
        <f>'1级数据'!O110*0.2+'1级数据'!T110*0.4+'1级数据'!Z110*0.2+'1级数据'!W110*0.2</f>
        <v>81.8</v>
      </c>
      <c r="G110" s="10">
        <f>AVERAGE('1级数据'!P110,'1级数据'!Q110)</f>
        <v>86.5</v>
      </c>
      <c r="H110" s="10">
        <f>AVERAGE('1级数据'!AA110,'1级数据'!AB110)</f>
        <v>78</v>
      </c>
      <c r="I110" s="10">
        <f>IF('1级数据'!C110="门将",AVERAGE('1级数据'!AG110,'1级数据'!AH110,'1级数据'!AI110,'1级数据'!AJ110,'1级数据'!AK110),AVERAGE('1级数据'!X110,'1级数据'!Y110))</f>
        <v>87</v>
      </c>
      <c r="J110" s="10">
        <f>'1级数据'!AC110*0.2+'1级数据'!AD110*0.3+'1级数据'!AE110*0.2+'1级数据'!AF110*0.3</f>
        <v>69.099999999999994</v>
      </c>
      <c r="K110" s="10">
        <f>AVERAGE('1级数据'!R110,'1级数据'!S110)</f>
        <v>84.5</v>
      </c>
    </row>
    <row r="111" spans="1:11" ht="15.75" x14ac:dyDescent="0.25">
      <c r="A111" s="10">
        <v>110</v>
      </c>
      <c r="B111" s="10" t="str">
        <f>VLOOKUP(A:A,'1级数据'!A:B,2,FALSE)</f>
        <v>H. ZIYECH</v>
      </c>
      <c r="C111" s="11" t="str">
        <f>VLOOKUP(A:A,'1级数据'!A:C,3,FALSE)</f>
        <v>前腰</v>
      </c>
      <c r="D111" s="10" t="e">
        <f>VLOOKUP(A:A,'1级数据'!A:D,4,FALSE)</f>
        <v>#N/A</v>
      </c>
      <c r="E111" s="12">
        <f>VLOOKUP(A:A,'1级数据'!A:L,12,FALSE)</f>
        <v>85</v>
      </c>
      <c r="F111" s="10">
        <f>'1级数据'!O111*0.2+'1级数据'!T111*0.4+'1级数据'!Z111*0.2+'1级数据'!W111*0.2</f>
        <v>83.200000000000017</v>
      </c>
      <c r="G111" s="10">
        <f>AVERAGE('1级数据'!P111,'1级数据'!Q111)</f>
        <v>82.5</v>
      </c>
      <c r="H111" s="10">
        <f>AVERAGE('1级数据'!AA111,'1级数据'!AB111)</f>
        <v>76.5</v>
      </c>
      <c r="I111" s="10">
        <f>IF('1级数据'!C111="门将",AVERAGE('1级数据'!AG111,'1级数据'!AH111,'1级数据'!AI111,'1级数据'!AJ111,'1级数据'!AK111),AVERAGE('1级数据'!X111,'1级数据'!Y111))</f>
        <v>82.5</v>
      </c>
      <c r="J111" s="10">
        <f>'1级数据'!AC111*0.2+'1级数据'!AD111*0.3+'1级数据'!AE111*0.2+'1级数据'!AF111*0.3</f>
        <v>74.100000000000009</v>
      </c>
      <c r="K111" s="10">
        <f>AVERAGE('1级数据'!R111,'1级数据'!S111)</f>
        <v>84.5</v>
      </c>
    </row>
    <row r="112" spans="1:11" ht="15.75" x14ac:dyDescent="0.25">
      <c r="A112" s="10">
        <v>111</v>
      </c>
      <c r="B112" s="10" t="str">
        <f>VLOOKUP(A:A,'1级数据'!A:B,2,FALSE)</f>
        <v>A. ROMAGNOLI</v>
      </c>
      <c r="C112" s="11" t="str">
        <f>VLOOKUP(A:A,'1级数据'!A:C,3,FALSE)</f>
        <v>中后卫</v>
      </c>
      <c r="D112" s="10">
        <f>VLOOKUP(A:A,'1级数据'!A:D,4,FALSE)</f>
        <v>2</v>
      </c>
      <c r="E112" s="12">
        <f>VLOOKUP(A:A,'1级数据'!A:L,12,FALSE)</f>
        <v>85</v>
      </c>
      <c r="F112" s="10">
        <f>'1级数据'!O112*0.2+'1级数据'!T112*0.4+'1级数据'!Z112*0.2+'1级数据'!W112*0.2</f>
        <v>69.8</v>
      </c>
      <c r="G112" s="10">
        <f>AVERAGE('1级数据'!P112,'1级数据'!Q112)</f>
        <v>71</v>
      </c>
      <c r="H112" s="10">
        <f>AVERAGE('1级数据'!AA112,'1级数据'!AB112)</f>
        <v>80</v>
      </c>
      <c r="I112" s="10">
        <f>IF('1级数据'!C112="门将",AVERAGE('1级数据'!AG112,'1级数据'!AH112,'1级数据'!AI112,'1级数据'!AJ112,'1级数据'!AK112),AVERAGE('1级数据'!X112,'1级数据'!Y112))</f>
        <v>71.5</v>
      </c>
      <c r="J112" s="10">
        <f>'1级数据'!AC112*0.2+'1级数据'!AD112*0.3+'1级数据'!AE112*0.2+'1级数据'!AF112*0.3</f>
        <v>82.399999999999991</v>
      </c>
      <c r="K112" s="10">
        <f>AVERAGE('1级数据'!R112,'1级数据'!S112)</f>
        <v>72.5</v>
      </c>
    </row>
    <row r="113" spans="1:11" ht="15.75" x14ac:dyDescent="0.25">
      <c r="A113" s="10">
        <v>112</v>
      </c>
      <c r="B113" s="10" t="str">
        <f>VLOOKUP(A:A,'1级数据'!A:B,2,FALSE)</f>
        <v>J. PICKFORD</v>
      </c>
      <c r="C113" s="11" t="str">
        <f>VLOOKUP(A:A,'1级数据'!A:C,3,FALSE)</f>
        <v>门将</v>
      </c>
      <c r="D113" s="10">
        <f>VLOOKUP(A:A,'1级数据'!A:D,4,FALSE)</f>
        <v>2</v>
      </c>
      <c r="E113" s="12">
        <f>VLOOKUP(A:A,'1级数据'!A:L,12,FALSE)</f>
        <v>85</v>
      </c>
      <c r="F113" s="10">
        <f>'1级数据'!O113*0.2+'1级数据'!T113*0.4+'1级数据'!Z113*0.2+'1级数据'!W113*0.2</f>
        <v>59.8</v>
      </c>
      <c r="G113" s="10">
        <f>AVERAGE('1级数据'!P113,'1级数据'!Q113)</f>
        <v>51.5</v>
      </c>
      <c r="H113" s="10">
        <f>AVERAGE('1级数据'!AA113,'1级数据'!AB113)</f>
        <v>82.5</v>
      </c>
      <c r="I113" s="10">
        <f>IF('1级数据'!C113="门将",AVERAGE('1级数据'!AG113,'1级数据'!AH113,'1级数据'!AI113,'1级数据'!AJ113,'1级数据'!AK113),AVERAGE('1级数据'!X113,'1级数据'!Y113))</f>
        <v>79</v>
      </c>
      <c r="J113" s="10">
        <f>'1级数据'!AC113*0.2+'1级数据'!AD113*0.3+'1级数据'!AE113*0.2+'1级数据'!AF113*0.3</f>
        <v>64.3</v>
      </c>
      <c r="K113" s="10">
        <f>AVERAGE('1级数据'!R113,'1级数据'!S113)</f>
        <v>52.5</v>
      </c>
    </row>
    <row r="114" spans="1:11" ht="15.75" x14ac:dyDescent="0.25">
      <c r="A114" s="10">
        <v>113</v>
      </c>
      <c r="B114" s="10" t="str">
        <f>VLOOKUP(A:A,'1级数据'!A:B,2,FALSE)</f>
        <v>J. STONES</v>
      </c>
      <c r="C114" s="11" t="str">
        <f>VLOOKUP(A:A,'1级数据'!A:C,3,FALSE)</f>
        <v>中后卫</v>
      </c>
      <c r="D114" s="10">
        <f>VLOOKUP(A:A,'1级数据'!A:D,4,FALSE)</f>
        <v>2</v>
      </c>
      <c r="E114" s="12">
        <f>VLOOKUP(A:A,'1级数据'!A:L,12,FALSE)</f>
        <v>85</v>
      </c>
      <c r="F114" s="10">
        <f>'1级数据'!O114*0.2+'1级数据'!T114*0.4+'1级数据'!Z114*0.2+'1级数据'!W114*0.2</f>
        <v>69.599999999999994</v>
      </c>
      <c r="G114" s="10">
        <f>AVERAGE('1级数据'!P114,'1级数据'!Q114)</f>
        <v>77</v>
      </c>
      <c r="H114" s="10">
        <f>AVERAGE('1级数据'!AA114,'1级数据'!AB114)</f>
        <v>78.5</v>
      </c>
      <c r="I114" s="10">
        <f>IF('1级数据'!C114="门将",AVERAGE('1级数据'!AG114,'1级数据'!AH114,'1级数据'!AI114,'1级数据'!AJ114,'1级数据'!AK114),AVERAGE('1级数据'!X114,'1级数据'!Y114))</f>
        <v>72</v>
      </c>
      <c r="J114" s="10">
        <f>'1级数据'!AC114*0.2+'1级数据'!AD114*0.3+'1级数据'!AE114*0.2+'1级数据'!AF114*0.3</f>
        <v>82.8</v>
      </c>
      <c r="K114" s="10">
        <f>AVERAGE('1级数据'!R114,'1级数据'!S114)</f>
        <v>83</v>
      </c>
    </row>
    <row r="115" spans="1:11" ht="15.75" x14ac:dyDescent="0.25">
      <c r="A115" s="10">
        <v>114</v>
      </c>
      <c r="B115" s="10" t="str">
        <f>VLOOKUP(A:A,'1级数据'!A:B,2,FALSE)</f>
        <v>JOÃO CANCELO</v>
      </c>
      <c r="C115" s="11" t="str">
        <f>VLOOKUP(A:A,'1级数据'!A:C,3,FALSE)</f>
        <v>右后卫</v>
      </c>
      <c r="D115" s="10">
        <f>VLOOKUP(A:A,'1级数据'!A:D,4,FALSE)</f>
        <v>2</v>
      </c>
      <c r="E115" s="12">
        <f>VLOOKUP(A:A,'1级数据'!A:L,12,FALSE)</f>
        <v>85</v>
      </c>
      <c r="F115" s="10">
        <f>'1级数据'!O115*0.2+'1级数据'!T115*0.4+'1级数据'!Z115*0.2+'1级数据'!W115*0.2</f>
        <v>77.400000000000006</v>
      </c>
      <c r="G115" s="10">
        <f>AVERAGE('1级数据'!P115,'1级数据'!Q115)</f>
        <v>83.5</v>
      </c>
      <c r="H115" s="10">
        <f>AVERAGE('1级数据'!AA115,'1级数据'!AB115)</f>
        <v>76</v>
      </c>
      <c r="I115" s="10">
        <f>IF('1级数据'!C115="门将",AVERAGE('1级数据'!AG115,'1级数据'!AH115,'1级数据'!AI115,'1级数据'!AJ115,'1级数据'!AK115),AVERAGE('1级数据'!X115,'1级数据'!Y115))</f>
        <v>80</v>
      </c>
      <c r="J115" s="10">
        <f>'1级数据'!AC115*0.2+'1级数据'!AD115*0.3+'1级数据'!AE115*0.2+'1级数据'!AF115*0.3</f>
        <v>77.099999999999994</v>
      </c>
      <c r="K115" s="10">
        <f>AVERAGE('1级数据'!R115,'1级数据'!S115)</f>
        <v>80</v>
      </c>
    </row>
    <row r="116" spans="1:11" ht="15.75" x14ac:dyDescent="0.25">
      <c r="A116" s="10">
        <v>115</v>
      </c>
      <c r="B116" s="10" t="str">
        <f>VLOOKUP(A:A,'1级数据'!A:B,2,FALSE)</f>
        <v>CARVAJAL</v>
      </c>
      <c r="C116" s="11" t="str">
        <f>VLOOKUP(A:A,'1级数据'!A:C,3,FALSE)</f>
        <v>右后卫</v>
      </c>
      <c r="D116" s="10">
        <f>VLOOKUP(A:A,'1级数据'!A:D,4,FALSE)</f>
        <v>2</v>
      </c>
      <c r="E116" s="12">
        <f>VLOOKUP(A:A,'1级数据'!A:L,12,FALSE)</f>
        <v>85</v>
      </c>
      <c r="F116" s="10">
        <f>'1级数据'!O116*0.2+'1级数据'!T116*0.4+'1级数据'!Z116*0.2+'1级数据'!W116*0.2</f>
        <v>75.2</v>
      </c>
      <c r="G116" s="10">
        <f>AVERAGE('1级数据'!P116,'1级数据'!Q116)</f>
        <v>79.5</v>
      </c>
      <c r="H116" s="10">
        <f>AVERAGE('1级数据'!AA116,'1级数据'!AB116)</f>
        <v>74.5</v>
      </c>
      <c r="I116" s="10">
        <f>IF('1级数据'!C116="门将",AVERAGE('1级数据'!AG116,'1级数据'!AH116,'1级数据'!AI116,'1级数据'!AJ116,'1级数据'!AK116),AVERAGE('1级数据'!X116,'1级数据'!Y116))</f>
        <v>83</v>
      </c>
      <c r="J116" s="10">
        <f>'1级数据'!AC116*0.2+'1级数据'!AD116*0.3+'1级数据'!AE116*0.2+'1级数据'!AF116*0.3</f>
        <v>81.5</v>
      </c>
      <c r="K116" s="10">
        <f>AVERAGE('1级数据'!R116,'1级数据'!S116)</f>
        <v>78.5</v>
      </c>
    </row>
    <row r="117" spans="1:11" ht="15.75" x14ac:dyDescent="0.25">
      <c r="A117" s="10">
        <v>116</v>
      </c>
      <c r="B117" s="10" t="str">
        <f>VLOOKUP(A:A,'1级数据'!A:B,2,FALSE)</f>
        <v>J. GIMÉNEZ</v>
      </c>
      <c r="C117" s="11" t="str">
        <f>VLOOKUP(A:A,'1级数据'!A:C,3,FALSE)</f>
        <v>中后卫</v>
      </c>
      <c r="D117" s="10">
        <f>VLOOKUP(A:A,'1级数据'!A:D,4,FALSE)</f>
        <v>2</v>
      </c>
      <c r="E117" s="12">
        <f>VLOOKUP(A:A,'1级数据'!A:L,12,FALSE)</f>
        <v>85</v>
      </c>
      <c r="F117" s="10">
        <f>'1级数据'!O117*0.2+'1级数据'!T117*0.4+'1级数据'!Z117*0.2+'1级数据'!W117*0.2</f>
        <v>66.2</v>
      </c>
      <c r="G117" s="10">
        <f>AVERAGE('1级数据'!P117,'1级数据'!Q117)</f>
        <v>68</v>
      </c>
      <c r="H117" s="10">
        <f>AVERAGE('1级数据'!AA117,'1级数据'!AB117)</f>
        <v>85.5</v>
      </c>
      <c r="I117" s="10">
        <f>IF('1级数据'!C117="门将",AVERAGE('1级数据'!AG117,'1级数据'!AH117,'1级数据'!AI117,'1级数据'!AJ117,'1级数据'!AK117),AVERAGE('1级数据'!X117,'1级数据'!Y117))</f>
        <v>69</v>
      </c>
      <c r="J117" s="10">
        <f>'1级数据'!AC117*0.2+'1级数据'!AD117*0.3+'1级数据'!AE117*0.2+'1级数据'!AF117*0.3</f>
        <v>80.599999999999994</v>
      </c>
      <c r="K117" s="10">
        <f>AVERAGE('1级数据'!R117,'1级数据'!S117)</f>
        <v>72</v>
      </c>
    </row>
    <row r="118" spans="1:11" ht="15.75" x14ac:dyDescent="0.25">
      <c r="A118" s="10">
        <v>117</v>
      </c>
      <c r="B118" s="10" t="str">
        <f>VLOOKUP(A:A,'1级数据'!A:B,2,FALSE)</f>
        <v>JORGINHO</v>
      </c>
      <c r="C118" s="11" t="str">
        <f>VLOOKUP(A:A,'1级数据'!A:C,3,FALSE)</f>
        <v>后腰</v>
      </c>
      <c r="D118" s="10">
        <f>VLOOKUP(A:A,'1级数据'!A:D,4,FALSE)</f>
        <v>2</v>
      </c>
      <c r="E118" s="12">
        <f>VLOOKUP(A:A,'1级数据'!A:L,12,FALSE)</f>
        <v>85</v>
      </c>
      <c r="F118" s="10">
        <f>'1级数据'!O118*0.2+'1级数据'!T118*0.4+'1级数据'!Z118*0.2+'1级数据'!W118*0.2</f>
        <v>79.399999999999991</v>
      </c>
      <c r="G118" s="10">
        <f>AVERAGE('1级数据'!P118,'1级数据'!Q118)</f>
        <v>81.5</v>
      </c>
      <c r="H118" s="10">
        <f>AVERAGE('1级数据'!AA118,'1级数据'!AB118)</f>
        <v>71</v>
      </c>
      <c r="I118" s="10">
        <f>IF('1级数据'!C118="门将",AVERAGE('1级数据'!AG118,'1级数据'!AH118,'1级数据'!AI118,'1级数据'!AJ118,'1级数据'!AK118),AVERAGE('1级数据'!X118,'1级数据'!Y118))</f>
        <v>75.5</v>
      </c>
      <c r="J118" s="10">
        <f>'1级数据'!AC118*0.2+'1级数据'!AD118*0.3+'1级数据'!AE118*0.2+'1级数据'!AF118*0.3</f>
        <v>76.8</v>
      </c>
      <c r="K118" s="10">
        <f>AVERAGE('1级数据'!R118,'1级数据'!S118)</f>
        <v>88.5</v>
      </c>
    </row>
    <row r="119" spans="1:11" ht="15.75" x14ac:dyDescent="0.25">
      <c r="A119" s="10">
        <v>118</v>
      </c>
      <c r="B119" s="10" t="str">
        <f>VLOOKUP(A:A,'1级数据'!A:B,2,FALSE)</f>
        <v>N. FEKIR</v>
      </c>
      <c r="C119" s="11" t="str">
        <f>VLOOKUP(A:A,'1级数据'!A:C,3,FALSE)</f>
        <v>前腰</v>
      </c>
      <c r="D119" s="10">
        <f>VLOOKUP(A:A,'1级数据'!A:D,4,FALSE)</f>
        <v>2</v>
      </c>
      <c r="E119" s="12">
        <f>VLOOKUP(A:A,'1级数据'!A:L,12,FALSE)</f>
        <v>85</v>
      </c>
      <c r="F119" s="10">
        <f>'1级数据'!O119*0.2+'1级数据'!T119*0.4+'1级数据'!Z119*0.2+'1级数据'!W119*0.2</f>
        <v>82.6</v>
      </c>
      <c r="G119" s="10">
        <f>AVERAGE('1级数据'!P119,'1级数据'!Q119)</f>
        <v>87.5</v>
      </c>
      <c r="H119" s="10">
        <f>AVERAGE('1级数据'!AA119,'1级数据'!AB119)</f>
        <v>74.5</v>
      </c>
      <c r="I119" s="10">
        <f>IF('1级数据'!C119="门将",AVERAGE('1级数据'!AG119,'1级数据'!AH119,'1级数据'!AI119,'1级数据'!AJ119,'1级数据'!AK119),AVERAGE('1级数据'!X119,'1级数据'!Y119))</f>
        <v>80</v>
      </c>
      <c r="J119" s="10">
        <f>'1级数据'!AC119*0.2+'1级数据'!AD119*0.3+'1级数据'!AE119*0.2+'1级数据'!AF119*0.3</f>
        <v>70.699999999999989</v>
      </c>
      <c r="K119" s="10">
        <f>AVERAGE('1级数据'!R119,'1级数据'!S119)</f>
        <v>83</v>
      </c>
    </row>
    <row r="120" spans="1:11" ht="15.75" x14ac:dyDescent="0.25">
      <c r="A120" s="10">
        <v>119</v>
      </c>
      <c r="B120" s="10" t="str">
        <f>VLOOKUP(A:A,'1级数据'!A:B,2,FALSE)</f>
        <v>L. GORETZKA</v>
      </c>
      <c r="C120" s="11" t="str">
        <f>VLOOKUP(A:A,'1级数据'!A:C,3,FALSE)</f>
        <v>中前卫</v>
      </c>
      <c r="D120" s="10" t="e">
        <f>VLOOKUP(A:A,'1级数据'!A:D,4,FALSE)</f>
        <v>#N/A</v>
      </c>
      <c r="E120" s="12">
        <f>VLOOKUP(A:A,'1级数据'!A:L,12,FALSE)</f>
        <v>85</v>
      </c>
      <c r="F120" s="10">
        <f>'1级数据'!O120*0.2+'1级数据'!T120*0.4+'1级数据'!Z120*0.2+'1级数据'!W120*0.2</f>
        <v>78.2</v>
      </c>
      <c r="G120" s="10">
        <f>AVERAGE('1级数据'!P120,'1级数据'!Q120)</f>
        <v>84</v>
      </c>
      <c r="H120" s="10">
        <f>AVERAGE('1级数据'!AA120,'1级数据'!AB120)</f>
        <v>81.5</v>
      </c>
      <c r="I120" s="10">
        <f>IF('1级数据'!C120="门将",AVERAGE('1级数据'!AG120,'1级数据'!AH120,'1级数据'!AI120,'1级数据'!AJ120,'1级数据'!AK120),AVERAGE('1级数据'!X120,'1级数据'!Y120))</f>
        <v>80</v>
      </c>
      <c r="J120" s="10">
        <f>'1级数据'!AC120*0.2+'1级数据'!AD120*0.3+'1级数据'!AE120*0.2+'1级数据'!AF120*0.3</f>
        <v>79.900000000000006</v>
      </c>
      <c r="K120" s="10">
        <f>AVERAGE('1级数据'!R120,'1级数据'!S120)</f>
        <v>81.5</v>
      </c>
    </row>
    <row r="121" spans="1:11" ht="15.75" x14ac:dyDescent="0.25">
      <c r="A121" s="10">
        <v>120</v>
      </c>
      <c r="B121" s="10" t="str">
        <f>VLOOKUP(A:A,'1级数据'!A:B,2,FALSE)</f>
        <v>BRUNO FERNANDES</v>
      </c>
      <c r="C121" s="11" t="str">
        <f>VLOOKUP(A:A,'1级数据'!A:C,3,FALSE)</f>
        <v>前腰</v>
      </c>
      <c r="D121" s="10">
        <f>VLOOKUP(A:A,'1级数据'!A:D,4,FALSE)</f>
        <v>2</v>
      </c>
      <c r="E121" s="12">
        <f>VLOOKUP(A:A,'1级数据'!A:L,12,FALSE)</f>
        <v>85</v>
      </c>
      <c r="F121" s="10">
        <f>'1级数据'!O121*0.2+'1级数据'!T121*0.4+'1级数据'!Z121*0.2+'1级数据'!W121*0.2</f>
        <v>82.4</v>
      </c>
      <c r="G121" s="10">
        <f>AVERAGE('1级数据'!P121,'1级数据'!Q121)</f>
        <v>84</v>
      </c>
      <c r="H121" s="10">
        <f>AVERAGE('1级数据'!AA121,'1级数据'!AB121)</f>
        <v>75.5</v>
      </c>
      <c r="I121" s="10">
        <f>IF('1级数据'!C121="门将",AVERAGE('1级数据'!AG121,'1级数据'!AH121,'1级数据'!AI121,'1级数据'!AJ121,'1级数据'!AK121),AVERAGE('1级数据'!X121,'1级数据'!Y121))</f>
        <v>81.5</v>
      </c>
      <c r="J121" s="10">
        <f>'1级数据'!AC121*0.2+'1级数据'!AD121*0.3+'1级数据'!AE121*0.2+'1级数据'!AF121*0.3</f>
        <v>75.2</v>
      </c>
      <c r="K121" s="10">
        <f>AVERAGE('1级数据'!R121,'1级数据'!S121)</f>
        <v>84</v>
      </c>
    </row>
    <row r="122" spans="1:11" ht="15.75" x14ac:dyDescent="0.25">
      <c r="A122" s="10">
        <v>121</v>
      </c>
      <c r="B122" s="10" t="str">
        <f>VLOOKUP(A:A,'1级数据'!A:B,2,FALSE)</f>
        <v>R. MAHREZ</v>
      </c>
      <c r="C122" s="11" t="str">
        <f>VLOOKUP(A:A,'1级数据'!A:C,3,FALSE)</f>
        <v>右边锋</v>
      </c>
      <c r="D122" s="10">
        <f>VLOOKUP(A:A,'1级数据'!A:D,4,FALSE)</f>
        <v>2</v>
      </c>
      <c r="E122" s="12">
        <f>VLOOKUP(A:A,'1级数据'!A:L,12,FALSE)</f>
        <v>85</v>
      </c>
      <c r="F122" s="10">
        <f>'1级数据'!O122*0.2+'1级数据'!T122*0.4+'1级数据'!Z122*0.2+'1级数据'!W122*0.2</f>
        <v>81.599999999999994</v>
      </c>
      <c r="G122" s="10">
        <f>AVERAGE('1级数据'!P122,'1级数据'!Q122)</f>
        <v>89</v>
      </c>
      <c r="H122" s="10">
        <f>AVERAGE('1级数据'!AA122,'1级数据'!AB122)</f>
        <v>71</v>
      </c>
      <c r="I122" s="10">
        <f>IF('1级数据'!C122="门将",AVERAGE('1级数据'!AG122,'1级数据'!AH122,'1级数据'!AI122,'1级数据'!AJ122,'1级数据'!AK122),AVERAGE('1级数据'!X122,'1级数据'!Y122))</f>
        <v>83.5</v>
      </c>
      <c r="J122" s="10">
        <f>'1级数据'!AC122*0.2+'1级数据'!AD122*0.3+'1级数据'!AE122*0.2+'1级数据'!AF122*0.3</f>
        <v>70.699999999999989</v>
      </c>
      <c r="K122" s="10">
        <f>AVERAGE('1级数据'!R122,'1级数据'!S122)</f>
        <v>84.5</v>
      </c>
    </row>
    <row r="123" spans="1:11" ht="15.75" x14ac:dyDescent="0.25">
      <c r="A123" s="10">
        <v>122</v>
      </c>
      <c r="B123" s="10" t="str">
        <f>VLOOKUP(A:A,'1级数据'!A:B,2,FALSE)</f>
        <v>FABINHO</v>
      </c>
      <c r="C123" s="11" t="str">
        <f>VLOOKUP(A:A,'1级数据'!A:C,3,FALSE)</f>
        <v>后腰</v>
      </c>
      <c r="D123" s="10">
        <f>VLOOKUP(A:A,'1级数据'!A:D,4,FALSE)</f>
        <v>3</v>
      </c>
      <c r="E123" s="12">
        <f>VLOOKUP(A:A,'1级数据'!A:L,12,FALSE)</f>
        <v>85</v>
      </c>
      <c r="F123" s="10">
        <f>'1级数据'!O123*0.2+'1级数据'!T123*0.4+'1级数据'!Z123*0.2+'1级数据'!W123*0.2</f>
        <v>75.400000000000006</v>
      </c>
      <c r="G123" s="10">
        <f>AVERAGE('1级数据'!P123,'1级数据'!Q123)</f>
        <v>78.5</v>
      </c>
      <c r="H123" s="10">
        <f>AVERAGE('1级数据'!AA123,'1级数据'!AB123)</f>
        <v>76.5</v>
      </c>
      <c r="I123" s="10">
        <f>IF('1级数据'!C123="门将",AVERAGE('1级数据'!AG123,'1级数据'!AH123,'1级数据'!AI123,'1级数据'!AJ123,'1级数据'!AK123),AVERAGE('1级数据'!X123,'1级数据'!Y123))</f>
        <v>76</v>
      </c>
      <c r="J123" s="10">
        <f>'1级数据'!AC123*0.2+'1级数据'!AD123*0.3+'1级数据'!AE123*0.2+'1级数据'!AF123*0.3</f>
        <v>79.2</v>
      </c>
      <c r="K123" s="10">
        <f>AVERAGE('1级数据'!R123,'1级数据'!S123)</f>
        <v>84</v>
      </c>
    </row>
    <row r="124" spans="1:11" ht="15.75" x14ac:dyDescent="0.25">
      <c r="A124" s="10">
        <v>123</v>
      </c>
      <c r="B124" s="10" t="str">
        <f>VLOOKUP(A:A,'1级数据'!A:B,2,FALSE)</f>
        <v>A. ROBERTSON</v>
      </c>
      <c r="C124" s="11" t="str">
        <f>VLOOKUP(A:A,'1级数据'!A:C,3,FALSE)</f>
        <v>左后卫</v>
      </c>
      <c r="D124" s="10" t="e">
        <f>VLOOKUP(A:A,'1级数据'!A:D,4,FALSE)</f>
        <v>#N/A</v>
      </c>
      <c r="E124" s="12">
        <f>VLOOKUP(A:A,'1级数据'!A:L,12,FALSE)</f>
        <v>85</v>
      </c>
      <c r="F124" s="10">
        <f>'1级数据'!O124*0.2+'1级数据'!T124*0.4+'1级数据'!Z124*0.2+'1级数据'!W124*0.2</f>
        <v>76.800000000000011</v>
      </c>
      <c r="G124" s="10">
        <f>AVERAGE('1级数据'!P124,'1级数据'!Q124)</f>
        <v>77.5</v>
      </c>
      <c r="H124" s="10">
        <f>AVERAGE('1级数据'!AA124,'1级数据'!AB124)</f>
        <v>70.5</v>
      </c>
      <c r="I124" s="10">
        <f>IF('1级数据'!C124="门将",AVERAGE('1级数据'!AG124,'1级数据'!AH124,'1级数据'!AI124,'1级数据'!AJ124,'1级数据'!AK124),AVERAGE('1级数据'!X124,'1级数据'!Y124))</f>
        <v>84.5</v>
      </c>
      <c r="J124" s="10">
        <f>'1级数据'!AC124*0.2+'1级数据'!AD124*0.3+'1级数据'!AE124*0.2+'1级数据'!AF124*0.3</f>
        <v>78.599999999999994</v>
      </c>
      <c r="K124" s="10">
        <f>AVERAGE('1级数据'!R124,'1级数据'!S124)</f>
        <v>78.5</v>
      </c>
    </row>
    <row r="125" spans="1:11" ht="15.75" x14ac:dyDescent="0.25">
      <c r="A125" s="10">
        <v>124</v>
      </c>
      <c r="B125" s="10" t="str">
        <f>VLOOKUP(A:A,'1级数据'!A:B,2,FALSE)</f>
        <v>C. LENGLET</v>
      </c>
      <c r="C125" s="11" t="str">
        <f>VLOOKUP(A:A,'1级数据'!A:C,3,FALSE)</f>
        <v>中后卫</v>
      </c>
      <c r="D125" s="10">
        <f>VLOOKUP(A:A,'1级数据'!A:D,4,FALSE)</f>
        <v>2</v>
      </c>
      <c r="E125" s="12">
        <f>VLOOKUP(A:A,'1级数据'!A:L,12,FALSE)</f>
        <v>85</v>
      </c>
      <c r="F125" s="10">
        <f>'1级数据'!O125*0.2+'1级数据'!T125*0.4+'1级数据'!Z125*0.2+'1级数据'!W125*0.2</f>
        <v>69.2</v>
      </c>
      <c r="G125" s="10">
        <f>AVERAGE('1级数据'!P125,'1级数据'!Q125)</f>
        <v>70.5</v>
      </c>
      <c r="H125" s="10">
        <f>AVERAGE('1级数据'!AA125,'1级数据'!AB125)</f>
        <v>83</v>
      </c>
      <c r="I125" s="10">
        <f>IF('1级数据'!C125="门将",AVERAGE('1级数据'!AG125,'1级数据'!AH125,'1级数据'!AI125,'1级数据'!AJ125,'1级数据'!AK125),AVERAGE('1级数据'!X125,'1级数据'!Y125))</f>
        <v>69.5</v>
      </c>
      <c r="J125" s="10">
        <f>'1级数据'!AC125*0.2+'1级数据'!AD125*0.3+'1级数据'!AE125*0.2+'1级数据'!AF125*0.3</f>
        <v>81.7</v>
      </c>
      <c r="K125" s="10">
        <f>AVERAGE('1级数据'!R125,'1级数据'!S125)</f>
        <v>78.5</v>
      </c>
    </row>
    <row r="126" spans="1:11" ht="15.75" x14ac:dyDescent="0.25">
      <c r="A126" s="10">
        <v>125</v>
      </c>
      <c r="B126" s="10" t="str">
        <f>VLOOKUP(A:A,'1级数据'!A:B,2,FALSE)</f>
        <v>L. HERNANDEZ</v>
      </c>
      <c r="C126" s="11" t="str">
        <f>VLOOKUP(A:A,'1级数据'!A:C,3,FALSE)</f>
        <v>中后卫</v>
      </c>
      <c r="D126" s="10">
        <f>VLOOKUP(A:A,'1级数据'!A:D,4,FALSE)</f>
        <v>2</v>
      </c>
      <c r="E126" s="12">
        <f>VLOOKUP(A:A,'1级数据'!A:L,12,FALSE)</f>
        <v>85</v>
      </c>
      <c r="F126" s="10">
        <f>'1级数据'!O126*0.2+'1级数据'!T126*0.4+'1级数据'!Z126*0.2+'1级数据'!W126*0.2</f>
        <v>72.400000000000006</v>
      </c>
      <c r="G126" s="10">
        <f>AVERAGE('1级数据'!P126,'1级数据'!Q126)</f>
        <v>76.5</v>
      </c>
      <c r="H126" s="10">
        <f>AVERAGE('1级数据'!AA126,'1级数据'!AB126)</f>
        <v>81.5</v>
      </c>
      <c r="I126" s="10">
        <f>IF('1级数据'!C126="门将",AVERAGE('1级数据'!AG126,'1级数据'!AH126,'1级数据'!AI126,'1级数据'!AJ126,'1级数据'!AK126),AVERAGE('1级数据'!X126,'1级数据'!Y126))</f>
        <v>79.5</v>
      </c>
      <c r="J126" s="10">
        <f>'1级数据'!AC126*0.2+'1级数据'!AD126*0.3+'1级数据'!AE126*0.2+'1级数据'!AF126*0.3</f>
        <v>83.1</v>
      </c>
      <c r="K126" s="10">
        <f>AVERAGE('1级数据'!R126,'1级数据'!S126)</f>
        <v>76</v>
      </c>
    </row>
    <row r="127" spans="1:11" ht="15.75" x14ac:dyDescent="0.25">
      <c r="A127" s="10">
        <v>126</v>
      </c>
      <c r="B127" s="10" t="str">
        <f>VLOOKUP(A:A,'1级数据'!A:B,2,FALSE)</f>
        <v>GABRIEL JESUS</v>
      </c>
      <c r="C127" s="11" t="str">
        <f>VLOOKUP(A:A,'1级数据'!A:C,3,FALSE)</f>
        <v>中锋</v>
      </c>
      <c r="D127" s="10">
        <f>VLOOKUP(A:A,'1级数据'!A:D,4,FALSE)</f>
        <v>3</v>
      </c>
      <c r="E127" s="12">
        <f>VLOOKUP(A:A,'1级数据'!A:L,12,FALSE)</f>
        <v>85</v>
      </c>
      <c r="F127" s="10">
        <f>'1级数据'!O127*0.2+'1级数据'!T127*0.4+'1级数据'!Z127*0.2+'1级数据'!W127*0.2</f>
        <v>75.2</v>
      </c>
      <c r="G127" s="10">
        <f>AVERAGE('1级数据'!P127,'1级数据'!Q127)</f>
        <v>84.5</v>
      </c>
      <c r="H127" s="10">
        <f>AVERAGE('1级数据'!AA127,'1级数据'!AB127)</f>
        <v>79.5</v>
      </c>
      <c r="I127" s="10">
        <f>IF('1级数据'!C127="门将",AVERAGE('1级数据'!AG127,'1级数据'!AH127,'1级数据'!AI127,'1级数据'!AJ127,'1级数据'!AK127),AVERAGE('1级数据'!X127,'1级数据'!Y127))</f>
        <v>79.5</v>
      </c>
      <c r="J127" s="10">
        <f>'1级数据'!AC127*0.2+'1级数据'!AD127*0.3+'1级数据'!AE127*0.2+'1级数据'!AF127*0.3</f>
        <v>71.899999999999991</v>
      </c>
      <c r="K127" s="10">
        <f>AVERAGE('1级数据'!R127,'1级数据'!S127)</f>
        <v>77.5</v>
      </c>
    </row>
    <row r="128" spans="1:11" ht="15.75" x14ac:dyDescent="0.25">
      <c r="A128" s="10">
        <v>127</v>
      </c>
      <c r="B128" s="10" t="str">
        <f>VLOOKUP(A:A,'1级数据'!A:B,2,FALSE)</f>
        <v>G. DONNARUMMA</v>
      </c>
      <c r="C128" s="11" t="str">
        <f>VLOOKUP(A:A,'1级数据'!A:C,3,FALSE)</f>
        <v>门将</v>
      </c>
      <c r="D128" s="10">
        <f>VLOOKUP(A:A,'1级数据'!A:D,4,FALSE)</f>
        <v>3</v>
      </c>
      <c r="E128" s="12">
        <f>VLOOKUP(A:A,'1级数据'!A:L,12,FALSE)</f>
        <v>85</v>
      </c>
      <c r="F128" s="10">
        <f>'1级数据'!O128*0.2+'1级数据'!T128*0.4+'1级数据'!Z128*0.2+'1级数据'!W128*0.2</f>
        <v>57.8</v>
      </c>
      <c r="G128" s="10">
        <f>AVERAGE('1级数据'!P128,'1级数据'!Q128)</f>
        <v>55.5</v>
      </c>
      <c r="H128" s="10">
        <f>AVERAGE('1级数据'!AA128,'1级数据'!AB128)</f>
        <v>80.5</v>
      </c>
      <c r="I128" s="10">
        <f>IF('1级数据'!C128="门将",AVERAGE('1级数据'!AG128,'1级数据'!AH128,'1级数据'!AI128,'1级数据'!AJ128,'1级数据'!AK128),AVERAGE('1级数据'!X128,'1级数据'!Y128))</f>
        <v>78</v>
      </c>
      <c r="J128" s="10">
        <f>'1级数据'!AC128*0.2+'1级数据'!AD128*0.3+'1级数据'!AE128*0.2+'1级数据'!AF128*0.3</f>
        <v>70.5</v>
      </c>
      <c r="K128" s="10">
        <f>AVERAGE('1级数据'!R128,'1级数据'!S128)</f>
        <v>56</v>
      </c>
    </row>
    <row r="129" spans="1:11" ht="15.75" x14ac:dyDescent="0.25">
      <c r="A129" s="10">
        <v>128</v>
      </c>
      <c r="B129" s="10" t="str">
        <f>VLOOKUP(A:A,'1级数据'!A:B,2,FALSE)</f>
        <v>F. DE JONG</v>
      </c>
      <c r="C129" s="11" t="str">
        <f>VLOOKUP(A:A,'1级数据'!A:C,3,FALSE)</f>
        <v>中前卫</v>
      </c>
      <c r="D129" s="10" t="e">
        <f>VLOOKUP(A:A,'1级数据'!A:D,4,FALSE)</f>
        <v>#N/A</v>
      </c>
      <c r="E129" s="12">
        <f>VLOOKUP(A:A,'1级数据'!A:L,12,FALSE)</f>
        <v>85</v>
      </c>
      <c r="F129" s="10">
        <f>'1级数据'!O129*0.2+'1级数据'!T129*0.4+'1级数据'!Z129*0.2+'1级数据'!W129*0.2</f>
        <v>78</v>
      </c>
      <c r="G129" s="10">
        <f>AVERAGE('1级数据'!P129,'1级数据'!Q129)</f>
        <v>85.5</v>
      </c>
      <c r="H129" s="10">
        <f>AVERAGE('1级数据'!AA129,'1级数据'!AB129)</f>
        <v>76</v>
      </c>
      <c r="I129" s="10">
        <f>IF('1级数据'!C129="门将",AVERAGE('1级数据'!AG129,'1级数据'!AH129,'1级数据'!AI129,'1级数据'!AJ129,'1级数据'!AK129),AVERAGE('1级数据'!X129,'1级数据'!Y129))</f>
        <v>76</v>
      </c>
      <c r="J129" s="10">
        <f>'1级数据'!AC129*0.2+'1级数据'!AD129*0.3+'1级数据'!AE129*0.2+'1级数据'!AF129*0.3</f>
        <v>76.2</v>
      </c>
      <c r="K129" s="10">
        <f>AVERAGE('1级数据'!R129,'1级数据'!S129)</f>
        <v>86.5</v>
      </c>
    </row>
    <row r="130" spans="1:11" ht="15.75" x14ac:dyDescent="0.25">
      <c r="A130" s="10">
        <v>129</v>
      </c>
      <c r="B130" s="10" t="str">
        <f>VLOOKUP(A:A,'1级数据'!A:B,2,FALSE)</f>
        <v>RODRI</v>
      </c>
      <c r="C130" s="11" t="str">
        <f>VLOOKUP(A:A,'1级数据'!A:C,3,FALSE)</f>
        <v>后腰</v>
      </c>
      <c r="D130" s="10">
        <f>VLOOKUP(A:A,'1级数据'!A:D,4,FALSE)</f>
        <v>2</v>
      </c>
      <c r="E130" s="12">
        <f>VLOOKUP(A:A,'1级数据'!A:L,12,FALSE)</f>
        <v>85</v>
      </c>
      <c r="F130" s="10">
        <f>'1级数据'!O130*0.2+'1级数据'!T130*0.4+'1级数据'!Z130*0.2+'1级数据'!W130*0.2</f>
        <v>75.8</v>
      </c>
      <c r="G130" s="10">
        <f>AVERAGE('1级数据'!P130,'1级数据'!Q130)</f>
        <v>78.5</v>
      </c>
      <c r="H130" s="10">
        <f>AVERAGE('1级数据'!AA130,'1级数据'!AB130)</f>
        <v>73</v>
      </c>
      <c r="I130" s="10">
        <f>IF('1级数据'!C130="门将",AVERAGE('1级数据'!AG130,'1级数据'!AH130,'1级数据'!AI130,'1级数据'!AJ130,'1级数据'!AK130),AVERAGE('1级数据'!X130,'1级数据'!Y130))</f>
        <v>69</v>
      </c>
      <c r="J130" s="10">
        <f>'1级数据'!AC130*0.2+'1级数据'!AD130*0.3+'1级数据'!AE130*0.2+'1级数据'!AF130*0.3</f>
        <v>81.199999999999989</v>
      </c>
      <c r="K130" s="10">
        <f>AVERAGE('1级数据'!R130,'1级数据'!S130)</f>
        <v>84.5</v>
      </c>
    </row>
    <row r="131" spans="1:11" ht="15.75" x14ac:dyDescent="0.25">
      <c r="A131" s="10">
        <v>130</v>
      </c>
      <c r="B131" s="10" t="str">
        <f>VLOOKUP(A:A,'1级数据'!A:B,2,FALSE)</f>
        <v>N. SÜLE</v>
      </c>
      <c r="C131" s="11" t="str">
        <f>VLOOKUP(A:A,'1级数据'!A:C,3,FALSE)</f>
        <v>中后卫</v>
      </c>
      <c r="D131" s="10">
        <f>VLOOKUP(A:A,'1级数据'!A:D,4,FALSE)</f>
        <v>2</v>
      </c>
      <c r="E131" s="12">
        <f>VLOOKUP(A:A,'1级数据'!A:L,12,FALSE)</f>
        <v>85</v>
      </c>
      <c r="F131" s="10">
        <f>'1级数据'!O131*0.2+'1级数据'!T131*0.4+'1级数据'!Z131*0.2+'1级数据'!W131*0.2</f>
        <v>67.600000000000009</v>
      </c>
      <c r="G131" s="10">
        <f>AVERAGE('1级数据'!P131,'1级数据'!Q131)</f>
        <v>68</v>
      </c>
      <c r="H131" s="10">
        <f>AVERAGE('1级数据'!AA131,'1级数据'!AB131)</f>
        <v>84</v>
      </c>
      <c r="I131" s="10">
        <f>IF('1级数据'!C131="门将",AVERAGE('1级数据'!AG131,'1级数据'!AH131,'1级数据'!AI131,'1级数据'!AJ131,'1级数据'!AK131),AVERAGE('1级数据'!X131,'1级数据'!Y131))</f>
        <v>71</v>
      </c>
      <c r="J131" s="10">
        <f>'1级数据'!AC131*0.2+'1级数据'!AD131*0.3+'1级数据'!AE131*0.2+'1级数据'!AF131*0.3</f>
        <v>80.2</v>
      </c>
      <c r="K131" s="10">
        <f>AVERAGE('1级数据'!R131,'1级数据'!S131)</f>
        <v>69</v>
      </c>
    </row>
    <row r="132" spans="1:11" ht="15.75" x14ac:dyDescent="0.25">
      <c r="A132" s="10">
        <v>131</v>
      </c>
      <c r="B132" s="10" t="str">
        <f>VLOOKUP(A:A,'1级数据'!A:B,2,FALSE)</f>
        <v>T. WERNER</v>
      </c>
      <c r="C132" s="11" t="str">
        <f>VLOOKUP(A:A,'1级数据'!A:C,3,FALSE)</f>
        <v>中锋</v>
      </c>
      <c r="D132" s="10">
        <f>VLOOKUP(A:A,'1级数据'!A:D,4,FALSE)</f>
        <v>2</v>
      </c>
      <c r="E132" s="12">
        <f>VLOOKUP(A:A,'1级数据'!A:L,12,FALSE)</f>
        <v>85</v>
      </c>
      <c r="F132" s="10">
        <f>'1级数据'!O132*0.2+'1级数据'!T132*0.4+'1级数据'!Z132*0.2+'1级数据'!W132*0.2</f>
        <v>75</v>
      </c>
      <c r="G132" s="10">
        <f>AVERAGE('1级数据'!P132,'1级数据'!Q132)</f>
        <v>80.5</v>
      </c>
      <c r="H132" s="10">
        <f>AVERAGE('1级数据'!AA132,'1级数据'!AB132)</f>
        <v>82</v>
      </c>
      <c r="I132" s="10">
        <f>IF('1级数据'!C132="门将",AVERAGE('1级数据'!AG132,'1级数据'!AH132,'1级数据'!AI132,'1级数据'!AJ132,'1级数据'!AK132),AVERAGE('1级数据'!X132,'1级数据'!Y132))</f>
        <v>80</v>
      </c>
      <c r="J132" s="10">
        <f>'1级数据'!AC132*0.2+'1级数据'!AD132*0.3+'1级数据'!AE132*0.2+'1级数据'!AF132*0.3</f>
        <v>76.199999999999989</v>
      </c>
      <c r="K132" s="10">
        <f>AVERAGE('1级数据'!R132,'1级数据'!S132)</f>
        <v>73.5</v>
      </c>
    </row>
    <row r="133" spans="1:11" ht="15.75" x14ac:dyDescent="0.25">
      <c r="A133" s="10">
        <v>132</v>
      </c>
      <c r="B133" s="10" t="str">
        <f>VLOOKUP(A:A,'1级数据'!A:B,2,FALSE)</f>
        <v>G. BUFFON</v>
      </c>
      <c r="C133" s="11" t="str">
        <f>VLOOKUP(A:A,'1级数据'!A:C,3,FALSE)</f>
        <v>门将</v>
      </c>
      <c r="D133" s="10">
        <f>VLOOKUP(A:A,'1级数据'!A:D,4,FALSE)</f>
        <v>2</v>
      </c>
      <c r="E133" s="12">
        <f>VLOOKUP(A:A,'1级数据'!A:L,12,FALSE)</f>
        <v>84</v>
      </c>
      <c r="F133" s="10">
        <f>'1级数据'!O133*0.2+'1级数据'!T133*0.4+'1级数据'!Z133*0.2+'1级数据'!W133*0.2</f>
        <v>54.8</v>
      </c>
      <c r="G133" s="10">
        <f>AVERAGE('1级数据'!P133,'1级数据'!Q133)</f>
        <v>55.5</v>
      </c>
      <c r="H133" s="10">
        <f>AVERAGE('1级数据'!AA133,'1级数据'!AB133)</f>
        <v>78.5</v>
      </c>
      <c r="I133" s="10">
        <f>IF('1级数据'!C133="门将",AVERAGE('1级数据'!AG133,'1级数据'!AH133,'1级数据'!AI133,'1级数据'!AJ133,'1级数据'!AK133),AVERAGE('1级数据'!X133,'1级数据'!Y133))</f>
        <v>75</v>
      </c>
      <c r="J133" s="10">
        <f>'1级数据'!AC133*0.2+'1级数据'!AD133*0.3+'1级数据'!AE133*0.2+'1级数据'!AF133*0.3</f>
        <v>64</v>
      </c>
      <c r="K133" s="10">
        <f>AVERAGE('1级数据'!R133,'1级数据'!S133)</f>
        <v>54.5</v>
      </c>
    </row>
    <row r="134" spans="1:11" ht="15.75" x14ac:dyDescent="0.25">
      <c r="A134" s="10">
        <v>133</v>
      </c>
      <c r="B134" s="10" t="str">
        <f>VLOOKUP(A:A,'1级数据'!A:B,2,FALSE)</f>
        <v>V. KOMPANY</v>
      </c>
      <c r="C134" s="11" t="str">
        <f>VLOOKUP(A:A,'1级数据'!A:C,3,FALSE)</f>
        <v>中后卫</v>
      </c>
      <c r="D134" s="10">
        <f>VLOOKUP(A:A,'1级数据'!A:D,4,FALSE)</f>
        <v>2</v>
      </c>
      <c r="E134" s="12">
        <f>VLOOKUP(A:A,'1级数据'!A:L,12,FALSE)</f>
        <v>84</v>
      </c>
      <c r="F134" s="10">
        <f>'1级数据'!O134*0.2+'1级数据'!T134*0.4+'1级数据'!Z134*0.2+'1级数据'!W134*0.2</f>
        <v>66.8</v>
      </c>
      <c r="G134" s="10">
        <f>AVERAGE('1级数据'!P134,'1级数据'!Q134)</f>
        <v>68.5</v>
      </c>
      <c r="H134" s="10">
        <f>AVERAGE('1级数据'!AA134,'1级数据'!AB134)</f>
        <v>82</v>
      </c>
      <c r="I134" s="10">
        <f>IF('1级数据'!C134="门将",AVERAGE('1级数据'!AG134,'1级数据'!AH134,'1级数据'!AI134,'1级数据'!AJ134,'1级数据'!AK134),AVERAGE('1级数据'!X134,'1级数据'!Y134))</f>
        <v>68</v>
      </c>
      <c r="J134" s="10">
        <f>'1级数据'!AC134*0.2+'1级数据'!AD134*0.3+'1级数据'!AE134*0.2+'1级数据'!AF134*0.3</f>
        <v>79.099999999999994</v>
      </c>
      <c r="K134" s="10">
        <f>AVERAGE('1级数据'!R134,'1级数据'!S134)</f>
        <v>72.5</v>
      </c>
    </row>
    <row r="135" spans="1:11" ht="15.75" x14ac:dyDescent="0.25">
      <c r="A135" s="10">
        <v>134</v>
      </c>
      <c r="B135" s="10" t="str">
        <f>VLOOKUP(A:A,'1级数据'!A:B,2,FALSE)</f>
        <v>K. SCHMEICHEL</v>
      </c>
      <c r="C135" s="11" t="str">
        <f>VLOOKUP(A:A,'1级数据'!A:C,3,FALSE)</f>
        <v>门将</v>
      </c>
      <c r="D135" s="10">
        <f>VLOOKUP(A:A,'1级数据'!A:D,4,FALSE)</f>
        <v>2</v>
      </c>
      <c r="E135" s="12">
        <f>VLOOKUP(A:A,'1级数据'!A:L,12,FALSE)</f>
        <v>84</v>
      </c>
      <c r="F135" s="10">
        <f>'1级数据'!O135*0.2+'1级数据'!T135*0.4+'1级数据'!Z135*0.2+'1级数据'!W135*0.2</f>
        <v>57.6</v>
      </c>
      <c r="G135" s="10">
        <f>AVERAGE('1级数据'!P135,'1级数据'!Q135)</f>
        <v>50.5</v>
      </c>
      <c r="H135" s="10">
        <f>AVERAGE('1级数据'!AA135,'1级数据'!AB135)</f>
        <v>68</v>
      </c>
      <c r="I135" s="10">
        <f>IF('1级数据'!C135="门将",AVERAGE('1级数据'!AG135,'1级数据'!AH135,'1级数据'!AI135,'1级数据'!AJ135,'1级数据'!AK135),AVERAGE('1级数据'!X135,'1级数据'!Y135))</f>
        <v>73.400000000000006</v>
      </c>
      <c r="J135" s="10">
        <f>'1级数据'!AC135*0.2+'1级数据'!AD135*0.3+'1级数据'!AE135*0.2+'1级数据'!AF135*0.3</f>
        <v>62.8</v>
      </c>
      <c r="K135" s="10">
        <f>AVERAGE('1级数据'!R135,'1级数据'!S135)</f>
        <v>52</v>
      </c>
    </row>
    <row r="136" spans="1:11" ht="15.75" x14ac:dyDescent="0.25">
      <c r="A136" s="10">
        <v>135</v>
      </c>
      <c r="B136" s="10" t="str">
        <f>VLOOKUP(A:A,'1级数据'!A:B,2,FALSE)</f>
        <v>F. RIBÉRY</v>
      </c>
      <c r="C136" s="11" t="str">
        <f>VLOOKUP(A:A,'1级数据'!A:C,3,FALSE)</f>
        <v>左边锋</v>
      </c>
      <c r="D136" s="10" t="e">
        <f>VLOOKUP(A:A,'1级数据'!A:D,4,FALSE)</f>
        <v>#N/A</v>
      </c>
      <c r="E136" s="12">
        <f>VLOOKUP(A:A,'1级数据'!A:L,12,FALSE)</f>
        <v>84</v>
      </c>
      <c r="F136" s="10">
        <f>'1级数据'!O136*0.2+'1级数据'!T136*0.4+'1级数据'!Z136*0.2+'1级数据'!W136*0.2</f>
        <v>80.600000000000009</v>
      </c>
      <c r="G136" s="10">
        <f>AVERAGE('1级数据'!P136,'1级数据'!Q136)</f>
        <v>91</v>
      </c>
      <c r="H136" s="10">
        <f>AVERAGE('1级数据'!AA136,'1级数据'!AB136)</f>
        <v>69</v>
      </c>
      <c r="I136" s="10">
        <f>IF('1级数据'!C136="门将",AVERAGE('1级数据'!AG136,'1级数据'!AH136,'1级数据'!AI136,'1级数据'!AJ136,'1级数据'!AK136),AVERAGE('1级数据'!X136,'1级数据'!Y136))</f>
        <v>82</v>
      </c>
      <c r="J136" s="10">
        <f>'1级数据'!AC136*0.2+'1级数据'!AD136*0.3+'1级数据'!AE136*0.2+'1级数据'!AF136*0.3</f>
        <v>68.899999999999991</v>
      </c>
      <c r="K136" s="10">
        <f>AVERAGE('1级数据'!R136,'1级数据'!S136)</f>
        <v>85.5</v>
      </c>
    </row>
    <row r="137" spans="1:11" ht="15.75" x14ac:dyDescent="0.25">
      <c r="A137" s="10">
        <v>136</v>
      </c>
      <c r="B137" s="10" t="str">
        <f>VLOOKUP(A:A,'1级数据'!A:B,2,FALSE)</f>
        <v>JOÃO MOUTINHO</v>
      </c>
      <c r="C137" s="11" t="str">
        <f>VLOOKUP(A:A,'1级数据'!A:C,3,FALSE)</f>
        <v>中前卫</v>
      </c>
      <c r="D137" s="10">
        <f>VLOOKUP(A:A,'1级数据'!A:D,4,FALSE)</f>
        <v>2</v>
      </c>
      <c r="E137" s="12">
        <f>VLOOKUP(A:A,'1级数据'!A:L,12,FALSE)</f>
        <v>84</v>
      </c>
      <c r="F137" s="10">
        <f>'1级数据'!O137*0.2+'1级数据'!T137*0.4+'1级数据'!Z137*0.2+'1级数据'!W137*0.2</f>
        <v>79.400000000000006</v>
      </c>
      <c r="G137" s="10">
        <f>AVERAGE('1级数据'!P137,'1级数据'!Q137)</f>
        <v>83</v>
      </c>
      <c r="H137" s="10">
        <f>AVERAGE('1级数据'!AA137,'1级数据'!AB137)</f>
        <v>76.5</v>
      </c>
      <c r="I137" s="10">
        <f>IF('1级数据'!C137="门将",AVERAGE('1级数据'!AG137,'1级数据'!AH137,'1级数据'!AI137,'1级数据'!AJ137,'1级数据'!AK137),AVERAGE('1级数据'!X137,'1级数据'!Y137))</f>
        <v>77</v>
      </c>
      <c r="J137" s="10">
        <f>'1级数据'!AC137*0.2+'1级数据'!AD137*0.3+'1级数据'!AE137*0.2+'1级数据'!AF137*0.3</f>
        <v>77.300000000000011</v>
      </c>
      <c r="K137" s="10">
        <f>AVERAGE('1级数据'!R137,'1级数据'!S137)</f>
        <v>81</v>
      </c>
    </row>
    <row r="138" spans="1:11" ht="15.75" x14ac:dyDescent="0.25">
      <c r="A138" s="10">
        <v>137</v>
      </c>
      <c r="B138" s="10" t="str">
        <f>VLOOKUP(A:A,'1级数据'!A:B,2,FALSE)</f>
        <v>F. QUAGLIARELLA</v>
      </c>
      <c r="C138" s="11" t="str">
        <f>VLOOKUP(A:A,'1级数据'!A:C,3,FALSE)</f>
        <v>中锋</v>
      </c>
      <c r="D138" s="10" t="e">
        <f>VLOOKUP(A:A,'1级数据'!A:D,4,FALSE)</f>
        <v>#N/A</v>
      </c>
      <c r="E138" s="12">
        <f>VLOOKUP(A:A,'1级数据'!A:L,12,FALSE)</f>
        <v>84</v>
      </c>
      <c r="F138" s="10">
        <f>'1级数据'!O138*0.2+'1级数据'!T138*0.4+'1级数据'!Z138*0.2+'1级数据'!W138*0.2</f>
        <v>78.2</v>
      </c>
      <c r="G138" s="10">
        <f>AVERAGE('1级数据'!P138,'1级数据'!Q138)</f>
        <v>80.5</v>
      </c>
      <c r="H138" s="10">
        <f>AVERAGE('1级数据'!AA138,'1级数据'!AB138)</f>
        <v>80.5</v>
      </c>
      <c r="I138" s="10">
        <f>IF('1级数据'!C138="门将",AVERAGE('1级数据'!AG138,'1级数据'!AH138,'1级数据'!AI138,'1级数据'!AJ138,'1级数据'!AK138),AVERAGE('1级数据'!X138,'1级数据'!Y138))</f>
        <v>76</v>
      </c>
      <c r="J138" s="10">
        <f>'1级数据'!AC138*0.2+'1级数据'!AD138*0.3+'1级数据'!AE138*0.2+'1级数据'!AF138*0.3</f>
        <v>71.400000000000006</v>
      </c>
      <c r="K138" s="10">
        <f>AVERAGE('1级数据'!R138,'1级数据'!S138)</f>
        <v>78</v>
      </c>
    </row>
    <row r="139" spans="1:11" ht="15.75" x14ac:dyDescent="0.25">
      <c r="A139" s="10">
        <v>138</v>
      </c>
      <c r="B139" s="10" t="str">
        <f>VLOOKUP(A:A,'1级数据'!A:B,2,FALSE)</f>
        <v>G. HIGUAÍN</v>
      </c>
      <c r="C139" s="11" t="str">
        <f>VLOOKUP(A:A,'1级数据'!A:C,3,FALSE)</f>
        <v>中锋</v>
      </c>
      <c r="D139" s="10">
        <f>VLOOKUP(A:A,'1级数据'!A:D,4,FALSE)</f>
        <v>2</v>
      </c>
      <c r="E139" s="12">
        <f>VLOOKUP(A:A,'1级数据'!A:L,12,FALSE)</f>
        <v>84</v>
      </c>
      <c r="F139" s="10">
        <f>'1级数据'!O139*0.2+'1级数据'!T139*0.4+'1级数据'!Z139*0.2+'1级数据'!W139*0.2</f>
        <v>72.400000000000006</v>
      </c>
      <c r="G139" s="10">
        <f>AVERAGE('1级数据'!P139,'1级数据'!Q139)</f>
        <v>80.5</v>
      </c>
      <c r="H139" s="10">
        <f>AVERAGE('1级数据'!AA139,'1级数据'!AB139)</f>
        <v>82.5</v>
      </c>
      <c r="I139" s="10">
        <f>IF('1级数据'!C139="门将",AVERAGE('1级数据'!AG139,'1级数据'!AH139,'1级数据'!AI139,'1级数据'!AJ139,'1级数据'!AK139),AVERAGE('1级数据'!X139,'1级数据'!Y139))</f>
        <v>74</v>
      </c>
      <c r="J139" s="10">
        <f>'1级数据'!AC139*0.2+'1级数据'!AD139*0.3+'1级数据'!AE139*0.2+'1级数据'!AF139*0.3</f>
        <v>66.7</v>
      </c>
      <c r="K139" s="10">
        <f>AVERAGE('1级数据'!R139,'1级数据'!S139)</f>
        <v>79.5</v>
      </c>
    </row>
    <row r="140" spans="1:11" ht="15.75" x14ac:dyDescent="0.25">
      <c r="A140" s="10">
        <v>139</v>
      </c>
      <c r="B140" s="10" t="str">
        <f>VLOOKUP(A:A,'1级数据'!A:B,2,FALSE)</f>
        <v>M. BENATIA</v>
      </c>
      <c r="C140" s="11" t="str">
        <f>VLOOKUP(A:A,'1级数据'!A:C,3,FALSE)</f>
        <v>中后卫</v>
      </c>
      <c r="D140" s="10">
        <f>VLOOKUP(A:A,'1级数据'!A:D,4,FALSE)</f>
        <v>2</v>
      </c>
      <c r="E140" s="12">
        <f>VLOOKUP(A:A,'1级数据'!A:L,12,FALSE)</f>
        <v>84</v>
      </c>
      <c r="F140" s="10">
        <f>'1级数据'!O140*0.2+'1级数据'!T140*0.4+'1级数据'!Z140*0.2+'1级数据'!W140*0.2</f>
        <v>65.8</v>
      </c>
      <c r="G140" s="10">
        <f>AVERAGE('1级数据'!P140,'1级数据'!Q140)</f>
        <v>70</v>
      </c>
      <c r="H140" s="10">
        <f>AVERAGE('1级数据'!AA140,'1级数据'!AB140)</f>
        <v>80.5</v>
      </c>
      <c r="I140" s="10">
        <f>IF('1级数据'!C140="门将",AVERAGE('1级数据'!AG140,'1级数据'!AH140,'1级数据'!AI140,'1级数据'!AJ140,'1级数据'!AK140),AVERAGE('1级数据'!X140,'1级数据'!Y140))</f>
        <v>72</v>
      </c>
      <c r="J140" s="10">
        <f>'1级数据'!AC140*0.2+'1级数据'!AD140*0.3+'1级数据'!AE140*0.2+'1级数据'!AF140*0.3</f>
        <v>79.5</v>
      </c>
      <c r="K140" s="10">
        <f>AVERAGE('1级数据'!R140,'1级数据'!S140)</f>
        <v>70</v>
      </c>
    </row>
    <row r="141" spans="1:11" ht="15.75" x14ac:dyDescent="0.25">
      <c r="A141" s="10">
        <v>140</v>
      </c>
      <c r="B141" s="10" t="str">
        <f>VLOOKUP(A:A,'1级数据'!A:B,2,FALSE)</f>
        <v>M. HAMŠÍK</v>
      </c>
      <c r="C141" s="11" t="str">
        <f>VLOOKUP(A:A,'1级数据'!A:C,3,FALSE)</f>
        <v>中前卫</v>
      </c>
      <c r="D141" s="10">
        <f>VLOOKUP(A:A,'1级数据'!A:D,4,FALSE)</f>
        <v>2</v>
      </c>
      <c r="E141" s="12">
        <f>VLOOKUP(A:A,'1级数据'!A:L,12,FALSE)</f>
        <v>84</v>
      </c>
      <c r="F141" s="10">
        <f>'1级数据'!O141*0.2+'1级数据'!T141*0.4+'1级数据'!Z141*0.2+'1级数据'!W141*0.2</f>
        <v>80.400000000000006</v>
      </c>
      <c r="G141" s="10">
        <f>AVERAGE('1级数据'!P141,'1级数据'!Q141)</f>
        <v>83</v>
      </c>
      <c r="H141" s="10">
        <f>AVERAGE('1级数据'!AA141,'1级数据'!AB141)</f>
        <v>81</v>
      </c>
      <c r="I141" s="10">
        <f>IF('1级数据'!C141="门将",AVERAGE('1级数据'!AG141,'1级数据'!AH141,'1级数据'!AI141,'1级数据'!AJ141,'1级数据'!AK141),AVERAGE('1级数据'!X141,'1级数据'!Y141))</f>
        <v>80</v>
      </c>
      <c r="J141" s="10">
        <f>'1级数据'!AC141*0.2+'1级数据'!AD141*0.3+'1级数据'!AE141*0.2+'1级数据'!AF141*0.3</f>
        <v>72.8</v>
      </c>
      <c r="K141" s="10">
        <f>AVERAGE('1级数据'!R141,'1级数据'!S141)</f>
        <v>81</v>
      </c>
    </row>
    <row r="142" spans="1:11" ht="15.75" x14ac:dyDescent="0.25">
      <c r="A142" s="10">
        <v>141</v>
      </c>
      <c r="B142" s="10" t="str">
        <f>VLOOKUP(A:A,'1级数据'!A:B,2,FALSE)</f>
        <v>Ł. FABIAŃSKI</v>
      </c>
      <c r="C142" s="11" t="str">
        <f>VLOOKUP(A:A,'1级数据'!A:C,3,FALSE)</f>
        <v>门将</v>
      </c>
      <c r="D142" s="10" t="e">
        <f>VLOOKUP(A:A,'1级数据'!A:D,4,FALSE)</f>
        <v>#N/A</v>
      </c>
      <c r="E142" s="12">
        <f>VLOOKUP(A:A,'1级数据'!A:L,12,FALSE)</f>
        <v>84</v>
      </c>
      <c r="F142" s="10">
        <f>'1级数据'!O142*0.2+'1级数据'!T142*0.4+'1级数据'!Z142*0.2+'1级数据'!W142*0.2</f>
        <v>56</v>
      </c>
      <c r="G142" s="10">
        <f>AVERAGE('1级数据'!P142,'1级数据'!Q142)</f>
        <v>50.5</v>
      </c>
      <c r="H142" s="10">
        <f>AVERAGE('1级数据'!AA142,'1级数据'!AB142)</f>
        <v>79</v>
      </c>
      <c r="I142" s="10">
        <f>IF('1级数据'!C142="门将",AVERAGE('1级数据'!AG142,'1级数据'!AH142,'1级数据'!AI142,'1级数据'!AJ142,'1级数据'!AK142),AVERAGE('1级数据'!X142,'1级数据'!Y142))</f>
        <v>73</v>
      </c>
      <c r="J142" s="10">
        <f>'1级数据'!AC142*0.2+'1级数据'!AD142*0.3+'1级数据'!AE142*0.2+'1级数据'!AF142*0.3</f>
        <v>61.099999999999994</v>
      </c>
      <c r="K142" s="10">
        <f>AVERAGE('1级数据'!R142,'1级数据'!S142)</f>
        <v>51.5</v>
      </c>
    </row>
    <row r="143" spans="1:11" ht="15.75" x14ac:dyDescent="0.25">
      <c r="A143" s="10">
        <v>142</v>
      </c>
      <c r="B143" s="10" t="str">
        <f>VLOOKUP(A:A,'1级数据'!A:B,2,FALSE)</f>
        <v>RUI PATRÍCIO</v>
      </c>
      <c r="C143" s="11" t="str">
        <f>VLOOKUP(A:A,'1级数据'!A:C,3,FALSE)</f>
        <v>门将</v>
      </c>
      <c r="D143" s="10">
        <f>VLOOKUP(A:A,'1级数据'!A:D,4,FALSE)</f>
        <v>2</v>
      </c>
      <c r="E143" s="12">
        <f>VLOOKUP(A:A,'1级数据'!A:L,12,FALSE)</f>
        <v>84</v>
      </c>
      <c r="F143" s="10">
        <f>'1级数据'!O143*0.2+'1级数据'!T143*0.4+'1级数据'!Z143*0.2+'1级数据'!W143*0.2</f>
        <v>58.400000000000006</v>
      </c>
      <c r="G143" s="10">
        <f>AVERAGE('1级数据'!P143,'1级数据'!Q143)</f>
        <v>59.5</v>
      </c>
      <c r="H143" s="10">
        <f>AVERAGE('1级数据'!AA143,'1级数据'!AB143)</f>
        <v>83</v>
      </c>
      <c r="I143" s="10">
        <f>IF('1级数据'!C143="门将",AVERAGE('1级数据'!AG143,'1级数据'!AH143,'1级数据'!AI143,'1级数据'!AJ143,'1级数据'!AK143),AVERAGE('1级数据'!X143,'1级数据'!Y143))</f>
        <v>72.599999999999994</v>
      </c>
      <c r="J143" s="10">
        <f>'1级数据'!AC143*0.2+'1级数据'!AD143*0.3+'1级数据'!AE143*0.2+'1级数据'!AF143*0.3</f>
        <v>66.5</v>
      </c>
      <c r="K143" s="10">
        <f>AVERAGE('1级数据'!R143,'1级数据'!S143)</f>
        <v>50.5</v>
      </c>
    </row>
    <row r="144" spans="1:11" ht="15.75" x14ac:dyDescent="0.25">
      <c r="A144" s="10">
        <v>143</v>
      </c>
      <c r="B144" s="10" t="str">
        <f>VLOOKUP(A:A,'1级数据'!A:B,2,FALSE)</f>
        <v>S. RUFFIER</v>
      </c>
      <c r="C144" s="11" t="str">
        <f>VLOOKUP(A:A,'1级数据'!A:C,3,FALSE)</f>
        <v>门将</v>
      </c>
      <c r="D144" s="10">
        <f>VLOOKUP(A:A,'1级数据'!A:D,4,FALSE)</f>
        <v>2</v>
      </c>
      <c r="E144" s="12">
        <f>VLOOKUP(A:A,'1级数据'!A:L,12,FALSE)</f>
        <v>84</v>
      </c>
      <c r="F144" s="10">
        <f>'1级数据'!O144*0.2+'1级数据'!T144*0.4+'1级数据'!Z144*0.2+'1级数据'!W144*0.2</f>
        <v>54.2</v>
      </c>
      <c r="G144" s="10">
        <f>AVERAGE('1级数据'!P144,'1级数据'!Q144)</f>
        <v>50.5</v>
      </c>
      <c r="H144" s="10">
        <f>AVERAGE('1级数据'!AA144,'1级数据'!AB144)</f>
        <v>79</v>
      </c>
      <c r="I144" s="10">
        <f>IF('1级数据'!C144="门将",AVERAGE('1级数据'!AG144,'1级数据'!AH144,'1级数据'!AI144,'1级数据'!AJ144,'1级数据'!AK144),AVERAGE('1级数据'!X144,'1级数据'!Y144))</f>
        <v>72.599999999999994</v>
      </c>
      <c r="J144" s="10">
        <f>'1级数据'!AC144*0.2+'1级数据'!AD144*0.3+'1级数据'!AE144*0.2+'1级数据'!AF144*0.3</f>
        <v>61.699999999999996</v>
      </c>
      <c r="K144" s="10">
        <f>AVERAGE('1级数据'!R144,'1级数据'!S144)</f>
        <v>50</v>
      </c>
    </row>
    <row r="145" spans="1:11" ht="15.75" x14ac:dyDescent="0.25">
      <c r="A145" s="10">
        <v>144</v>
      </c>
      <c r="B145" s="10" t="str">
        <f>VLOOKUP(A:A,'1级数据'!A:B,2,FALSE)</f>
        <v>LUCAS LEIVA</v>
      </c>
      <c r="C145" s="11" t="str">
        <f>VLOOKUP(A:A,'1级数据'!A:C,3,FALSE)</f>
        <v>后腰</v>
      </c>
      <c r="D145" s="10">
        <f>VLOOKUP(A:A,'1级数据'!A:D,4,FALSE)</f>
        <v>2</v>
      </c>
      <c r="E145" s="12">
        <f>VLOOKUP(A:A,'1级数据'!A:L,12,FALSE)</f>
        <v>84</v>
      </c>
      <c r="F145" s="10">
        <f>'1级数据'!O145*0.2+'1级数据'!T145*0.4+'1级数据'!Z145*0.2+'1级数据'!W145*0.2</f>
        <v>75.400000000000006</v>
      </c>
      <c r="G145" s="10">
        <f>AVERAGE('1级数据'!P145,'1级数据'!Q145)</f>
        <v>79</v>
      </c>
      <c r="H145" s="10">
        <f>AVERAGE('1级数据'!AA145,'1级数据'!AB145)</f>
        <v>75</v>
      </c>
      <c r="I145" s="10">
        <f>IF('1级数据'!C145="门将",AVERAGE('1级数据'!AG145,'1级数据'!AH145,'1级数据'!AI145,'1级数据'!AJ145,'1级数据'!AK145),AVERAGE('1级数据'!X145,'1级数据'!Y145))</f>
        <v>69</v>
      </c>
      <c r="J145" s="10">
        <f>'1级数据'!AC145*0.2+'1级数据'!AD145*0.3+'1级数据'!AE145*0.2+'1级数据'!AF145*0.3</f>
        <v>80.599999999999994</v>
      </c>
      <c r="K145" s="10">
        <f>AVERAGE('1级数据'!R145,'1级数据'!S145)</f>
        <v>81.5</v>
      </c>
    </row>
    <row r="146" spans="1:11" ht="15.75" x14ac:dyDescent="0.25">
      <c r="A146" s="10">
        <v>145</v>
      </c>
      <c r="B146" s="10" t="str">
        <f>VLOOKUP(A:A,'1级数据'!A:B,2,FALSE)</f>
        <v>G. WIJNALDUM</v>
      </c>
      <c r="C146" s="11" t="str">
        <f>VLOOKUP(A:A,'1级数据'!A:C,3,FALSE)</f>
        <v>中前卫</v>
      </c>
      <c r="D146" s="10">
        <f>VLOOKUP(A:A,'1级数据'!A:D,4,FALSE)</f>
        <v>2</v>
      </c>
      <c r="E146" s="12">
        <f>VLOOKUP(A:A,'1级数据'!A:L,12,FALSE)</f>
        <v>84</v>
      </c>
      <c r="F146" s="10">
        <f>'1级数据'!O146*0.2+'1级数据'!T146*0.4+'1级数据'!Z146*0.2+'1级数据'!W146*0.2</f>
        <v>76.2</v>
      </c>
      <c r="G146" s="10">
        <f>AVERAGE('1级数据'!P146,'1级数据'!Q146)</f>
        <v>83</v>
      </c>
      <c r="H146" s="10">
        <f>AVERAGE('1级数据'!AA146,'1级数据'!AB146)</f>
        <v>83.5</v>
      </c>
      <c r="I146" s="10">
        <f>IF('1级数据'!C146="门将",AVERAGE('1级数据'!AG146,'1级数据'!AH146,'1级数据'!AI146,'1级数据'!AJ146,'1级数据'!AK146),AVERAGE('1级数据'!X146,'1级数据'!Y146))</f>
        <v>77.5</v>
      </c>
      <c r="J146" s="10">
        <f>'1级数据'!AC146*0.2+'1级数据'!AD146*0.3+'1级数据'!AE146*0.2+'1级数据'!AF146*0.3</f>
        <v>78</v>
      </c>
      <c r="K146" s="10">
        <f>AVERAGE('1级数据'!R146,'1级数据'!S146)</f>
        <v>84.5</v>
      </c>
    </row>
    <row r="147" spans="1:11" ht="15.75" x14ac:dyDescent="0.25">
      <c r="A147" s="10">
        <v>146</v>
      </c>
      <c r="B147" s="10" t="str">
        <f>VLOOKUP(A:A,'1级数据'!A:B,2,FALSE)</f>
        <v>Y. SOMMER</v>
      </c>
      <c r="C147" s="11" t="str">
        <f>VLOOKUP(A:A,'1级数据'!A:C,3,FALSE)</f>
        <v>门将</v>
      </c>
      <c r="D147" s="10">
        <f>VLOOKUP(A:A,'1级数据'!A:D,4,FALSE)</f>
        <v>2</v>
      </c>
      <c r="E147" s="12">
        <f>VLOOKUP(A:A,'1级数据'!A:L,12,FALSE)</f>
        <v>84</v>
      </c>
      <c r="F147" s="10">
        <f>'1级数据'!O147*0.2+'1级数据'!T147*0.4+'1级数据'!Z147*0.2+'1级数据'!W147*0.2</f>
        <v>55.2</v>
      </c>
      <c r="G147" s="10">
        <f>AVERAGE('1级数据'!P147,'1级数据'!Q147)</f>
        <v>52.5</v>
      </c>
      <c r="H147" s="10">
        <f>AVERAGE('1级数据'!AA147,'1级数据'!AB147)</f>
        <v>83</v>
      </c>
      <c r="I147" s="10">
        <f>IF('1级数据'!C147="门将",AVERAGE('1级数据'!AG147,'1级数据'!AH147,'1级数据'!AI147,'1级数据'!AJ147,'1级数据'!AK147),AVERAGE('1级数据'!X147,'1级数据'!Y147))</f>
        <v>76.599999999999994</v>
      </c>
      <c r="J147" s="10">
        <f>'1级数据'!AC147*0.2+'1级数据'!AD147*0.3+'1级数据'!AE147*0.2+'1级数据'!AF147*0.3</f>
        <v>65.099999999999994</v>
      </c>
      <c r="K147" s="10">
        <f>AVERAGE('1级数据'!R147,'1级数据'!S147)</f>
        <v>55</v>
      </c>
    </row>
    <row r="148" spans="1:11" ht="15.75" x14ac:dyDescent="0.25">
      <c r="A148" s="10">
        <v>147</v>
      </c>
      <c r="B148" s="10" t="str">
        <f>VLOOKUP(A:A,'1级数据'!A:B,2,FALSE)</f>
        <v>M. MANDŽUKIĆ</v>
      </c>
      <c r="C148" s="11" t="str">
        <f>VLOOKUP(A:A,'1级数据'!A:C,3,FALSE)</f>
        <v>中锋</v>
      </c>
      <c r="D148" s="10">
        <f>VLOOKUP(A:A,'1级数据'!A:D,4,FALSE)</f>
        <v>2</v>
      </c>
      <c r="E148" s="12">
        <f>VLOOKUP(A:A,'1级数据'!A:L,12,FALSE)</f>
        <v>84</v>
      </c>
      <c r="F148" s="10">
        <f>'1级数据'!O148*0.2+'1级数据'!T148*0.4+'1级数据'!Z148*0.2+'1级数据'!W148*0.2</f>
        <v>76</v>
      </c>
      <c r="G148" s="10">
        <f>AVERAGE('1级数据'!P148,'1级数据'!Q148)</f>
        <v>76</v>
      </c>
      <c r="H148" s="10">
        <f>AVERAGE('1级数据'!AA148,'1级数据'!AB148)</f>
        <v>81</v>
      </c>
      <c r="I148" s="10">
        <f>IF('1级数据'!C148="门将",AVERAGE('1级数据'!AG148,'1级数据'!AH148,'1级数据'!AI148,'1级数据'!AJ148,'1级数据'!AK148),AVERAGE('1级数据'!X148,'1级数据'!Y148))</f>
        <v>74.5</v>
      </c>
      <c r="J148" s="10">
        <f>'1级数据'!AC148*0.2+'1级数据'!AD148*0.3+'1级数据'!AE148*0.2+'1级数据'!AF148*0.3</f>
        <v>74.5</v>
      </c>
      <c r="K148" s="10">
        <f>AVERAGE('1级数据'!R148,'1级数据'!S148)</f>
        <v>75.5</v>
      </c>
    </row>
    <row r="149" spans="1:11" ht="15.75" x14ac:dyDescent="0.25">
      <c r="A149" s="10">
        <v>148</v>
      </c>
      <c r="B149" s="10" t="str">
        <f>VLOOKUP(A:A,'1级数据'!A:B,2,FALSE)</f>
        <v>I. PERIŠIĆ</v>
      </c>
      <c r="C149" s="11" t="str">
        <f>VLOOKUP(A:A,'1级数据'!A:C,3,FALSE)</f>
        <v>左前卫</v>
      </c>
      <c r="D149" s="10">
        <f>VLOOKUP(A:A,'1级数据'!A:D,4,FALSE)</f>
        <v>2</v>
      </c>
      <c r="E149" s="12">
        <f>VLOOKUP(A:A,'1级数据'!A:L,12,FALSE)</f>
        <v>84</v>
      </c>
      <c r="F149" s="10">
        <f>'1级数据'!O149*0.2+'1级数据'!T149*0.4+'1级数据'!Z149*0.2+'1级数据'!W149*0.2</f>
        <v>80.2</v>
      </c>
      <c r="G149" s="10">
        <f>AVERAGE('1级数据'!P149,'1级数据'!Q149)</f>
        <v>83.5</v>
      </c>
      <c r="H149" s="10">
        <f>AVERAGE('1级数据'!AA149,'1级数据'!AB149)</f>
        <v>82.5</v>
      </c>
      <c r="I149" s="10">
        <f>IF('1级数据'!C149="门将",AVERAGE('1级数据'!AG149,'1级数据'!AH149,'1级数据'!AI149,'1级数据'!AJ149,'1级数据'!AK149),AVERAGE('1级数据'!X149,'1级数据'!Y149))</f>
        <v>81.5</v>
      </c>
      <c r="J149" s="10">
        <f>'1级数据'!AC149*0.2+'1级数据'!AD149*0.3+'1级数据'!AE149*0.2+'1级数据'!AF149*0.3</f>
        <v>73.5</v>
      </c>
      <c r="K149" s="10">
        <f>AVERAGE('1级数据'!R149,'1级数据'!S149)</f>
        <v>82</v>
      </c>
    </row>
    <row r="150" spans="1:11" ht="15.75" x14ac:dyDescent="0.25">
      <c r="A150" s="10">
        <v>149</v>
      </c>
      <c r="B150" s="10" t="str">
        <f>VLOOKUP(A:A,'1级数据'!A:B,2,FALSE)</f>
        <v>O. GIROUD</v>
      </c>
      <c r="C150" s="11" t="str">
        <f>VLOOKUP(A:A,'1级数据'!A:C,3,FALSE)</f>
        <v>中锋</v>
      </c>
      <c r="D150" s="10">
        <f>VLOOKUP(A:A,'1级数据'!A:D,4,FALSE)</f>
        <v>2</v>
      </c>
      <c r="E150" s="12">
        <f>VLOOKUP(A:A,'1级数据'!A:L,12,FALSE)</f>
        <v>84</v>
      </c>
      <c r="F150" s="10">
        <f>'1级数据'!O150*0.2+'1级数据'!T150*0.4+'1级数据'!Z150*0.2+'1级数据'!W150*0.2</f>
        <v>72.400000000000006</v>
      </c>
      <c r="G150" s="10">
        <f>AVERAGE('1级数据'!P150,'1级数据'!Q150)</f>
        <v>78.5</v>
      </c>
      <c r="H150" s="10">
        <f>AVERAGE('1级数据'!AA150,'1级数据'!AB150)</f>
        <v>85</v>
      </c>
      <c r="I150" s="10">
        <f>IF('1级数据'!C150="门将",AVERAGE('1级数据'!AG150,'1级数据'!AH150,'1级数据'!AI150,'1级数据'!AJ150,'1级数据'!AK150),AVERAGE('1级数据'!X150,'1级数据'!Y150))</f>
        <v>70.5</v>
      </c>
      <c r="J150" s="10">
        <f>'1级数据'!AC150*0.2+'1级数据'!AD150*0.3+'1级数据'!AE150*0.2+'1级数据'!AF150*0.3</f>
        <v>70.399999999999991</v>
      </c>
      <c r="K150" s="10">
        <f>AVERAGE('1级数据'!R150,'1级数据'!S150)</f>
        <v>72.5</v>
      </c>
    </row>
    <row r="151" spans="1:11" ht="15.75" x14ac:dyDescent="0.25">
      <c r="A151" s="10">
        <v>150</v>
      </c>
      <c r="B151" s="10" t="str">
        <f>VLOOKUP(A:A,'1级数据'!A:B,2,FALSE)</f>
        <v>DANI PAREJO</v>
      </c>
      <c r="C151" s="11" t="str">
        <f>VLOOKUP(A:A,'1级数据'!A:C,3,FALSE)</f>
        <v>中前卫</v>
      </c>
      <c r="D151" s="10">
        <f>VLOOKUP(A:A,'1级数据'!A:D,4,FALSE)</f>
        <v>2</v>
      </c>
      <c r="E151" s="12">
        <f>VLOOKUP(A:A,'1级数据'!A:L,12,FALSE)</f>
        <v>84</v>
      </c>
      <c r="F151" s="10">
        <f>'1级数据'!O151*0.2+'1级数据'!T151*0.4+'1级数据'!Z151*0.2+'1级数据'!W151*0.2</f>
        <v>81</v>
      </c>
      <c r="G151" s="10">
        <f>AVERAGE('1级数据'!P151,'1级数据'!Q151)</f>
        <v>84.5</v>
      </c>
      <c r="H151" s="10">
        <f>AVERAGE('1级数据'!AA151,'1级数据'!AB151)</f>
        <v>72</v>
      </c>
      <c r="I151" s="10">
        <f>IF('1级数据'!C151="门将",AVERAGE('1级数据'!AG151,'1级数据'!AH151,'1级数据'!AI151,'1级数据'!AJ151,'1级数据'!AK151),AVERAGE('1级数据'!X151,'1级数据'!Y151))</f>
        <v>75</v>
      </c>
      <c r="J151" s="10">
        <f>'1级数据'!AC151*0.2+'1级数据'!AD151*0.3+'1级数据'!AE151*0.2+'1级数据'!AF151*0.3</f>
        <v>71.600000000000009</v>
      </c>
      <c r="K151" s="10">
        <f>AVERAGE('1级数据'!R151,'1级数据'!S151)</f>
        <v>90.5</v>
      </c>
    </row>
    <row r="152" spans="1:11" ht="15.75" x14ac:dyDescent="0.25">
      <c r="A152" s="10">
        <v>151</v>
      </c>
      <c r="B152" s="10" t="str">
        <f>VLOOKUP(A:A,'1级数据'!A:B,2,FALSE)</f>
        <v>K. NAVAS</v>
      </c>
      <c r="C152" s="11" t="str">
        <f>VLOOKUP(A:A,'1级数据'!A:C,3,FALSE)</f>
        <v>门将</v>
      </c>
      <c r="D152" s="10">
        <f>VLOOKUP(A:A,'1级数据'!A:D,4,FALSE)</f>
        <v>2</v>
      </c>
      <c r="E152" s="12">
        <f>VLOOKUP(A:A,'1级数据'!A:L,12,FALSE)</f>
        <v>84</v>
      </c>
      <c r="F152" s="10">
        <f>'1级数据'!O152*0.2+'1级数据'!T152*0.4+'1级数据'!Z152*0.2+'1级数据'!W152*0.2</f>
        <v>67</v>
      </c>
      <c r="G152" s="10">
        <f>AVERAGE('1级数据'!P152,'1级数据'!Q152)</f>
        <v>59.5</v>
      </c>
      <c r="H152" s="10">
        <f>AVERAGE('1级数据'!AA152,'1级数据'!AB152)</f>
        <v>84.5</v>
      </c>
      <c r="I152" s="10">
        <f>IF('1级数据'!C152="门将",AVERAGE('1级数据'!AG152,'1级数据'!AH152,'1级数据'!AI152,'1级数据'!AJ152,'1级数据'!AK152),AVERAGE('1级数据'!X152,'1级数据'!Y152))</f>
        <v>74.2</v>
      </c>
      <c r="J152" s="10">
        <f>'1级数据'!AC152*0.2+'1级数据'!AD152*0.3+'1级数据'!AE152*0.2+'1级数据'!AF152*0.3</f>
        <v>74.3</v>
      </c>
      <c r="K152" s="10">
        <f>AVERAGE('1级数据'!R152,'1级数据'!S152)</f>
        <v>62</v>
      </c>
    </row>
    <row r="153" spans="1:11" ht="15.75" x14ac:dyDescent="0.25">
      <c r="A153" s="10">
        <v>152</v>
      </c>
      <c r="B153" s="10" t="str">
        <f>VLOOKUP(A:A,'1级数据'!A:B,2,FALSE)</f>
        <v>N. MATIĆ</v>
      </c>
      <c r="C153" s="11" t="str">
        <f>VLOOKUP(A:A,'1级数据'!A:C,3,FALSE)</f>
        <v>后腰</v>
      </c>
      <c r="D153" s="10">
        <f>VLOOKUP(A:A,'1级数据'!A:D,4,FALSE)</f>
        <v>2</v>
      </c>
      <c r="E153" s="12">
        <f>VLOOKUP(A:A,'1级数据'!A:L,12,FALSE)</f>
        <v>84</v>
      </c>
      <c r="F153" s="10">
        <f>'1级数据'!O153*0.2+'1级数据'!T153*0.4+'1级数据'!Z153*0.2+'1级数据'!W153*0.2</f>
        <v>74.599999999999994</v>
      </c>
      <c r="G153" s="10">
        <f>AVERAGE('1级数据'!P153,'1级数据'!Q153)</f>
        <v>76.5</v>
      </c>
      <c r="H153" s="10">
        <f>AVERAGE('1级数据'!AA153,'1级数据'!AB153)</f>
        <v>78.5</v>
      </c>
      <c r="I153" s="10">
        <f>IF('1级数据'!C153="门将",AVERAGE('1级数据'!AG153,'1级数据'!AH153,'1级数据'!AI153,'1级数据'!AJ153,'1级数据'!AK153),AVERAGE('1级数据'!X153,'1级数据'!Y153))</f>
        <v>73</v>
      </c>
      <c r="J153" s="10">
        <f>'1级数据'!AC153*0.2+'1级数据'!AD153*0.3+'1级数据'!AE153*0.2+'1级数据'!AF153*0.3</f>
        <v>79.099999999999994</v>
      </c>
      <c r="K153" s="10">
        <f>AVERAGE('1级数据'!R153,'1级数据'!S153)</f>
        <v>80</v>
      </c>
    </row>
    <row r="154" spans="1:11" ht="15.75" x14ac:dyDescent="0.25">
      <c r="A154" s="10">
        <v>153</v>
      </c>
      <c r="B154" s="10" t="str">
        <f>VLOOKUP(A:A,'1级数据'!A:B,2,FALSE)</f>
        <v>J. HENDERSON</v>
      </c>
      <c r="C154" s="11" t="str">
        <f>VLOOKUP(A:A,'1级数据'!A:C,3,FALSE)</f>
        <v>中前卫</v>
      </c>
      <c r="D154" s="10" t="e">
        <f>VLOOKUP(A:A,'1级数据'!A:D,4,FALSE)</f>
        <v>#N/A</v>
      </c>
      <c r="E154" s="12">
        <f>VLOOKUP(A:A,'1级数据'!A:L,12,FALSE)</f>
        <v>84</v>
      </c>
      <c r="F154" s="10">
        <f>'1级数据'!O154*0.2+'1级数据'!T154*0.4+'1级数据'!Z154*0.2+'1级数据'!W154*0.2</f>
        <v>78</v>
      </c>
      <c r="G154" s="10">
        <f>AVERAGE('1级数据'!P154,'1级数据'!Q154)</f>
        <v>80.5</v>
      </c>
      <c r="H154" s="10">
        <f>AVERAGE('1级数据'!AA154,'1级数据'!AB154)</f>
        <v>81</v>
      </c>
      <c r="I154" s="10">
        <f>IF('1级数据'!C154="门将",AVERAGE('1级数据'!AG154,'1级数据'!AH154,'1级数据'!AI154,'1级数据'!AJ154,'1级数据'!AK154),AVERAGE('1级数据'!X154,'1级数据'!Y154))</f>
        <v>78</v>
      </c>
      <c r="J154" s="10">
        <f>'1级数据'!AC154*0.2+'1级数据'!AD154*0.3+'1级数据'!AE154*0.2+'1级数据'!AF154*0.3</f>
        <v>78.7</v>
      </c>
      <c r="K154" s="10">
        <f>AVERAGE('1级数据'!R154,'1级数据'!S154)</f>
        <v>84.5</v>
      </c>
    </row>
    <row r="155" spans="1:11" ht="15.75" x14ac:dyDescent="0.25">
      <c r="A155" s="10">
        <v>154</v>
      </c>
      <c r="B155" s="10" t="str">
        <f>VLOOKUP(A:A,'1级数据'!A:B,2,FALSE)</f>
        <v>L. KOSCIELNY</v>
      </c>
      <c r="C155" s="11" t="str">
        <f>VLOOKUP(A:A,'1级数据'!A:C,3,FALSE)</f>
        <v>中后卫</v>
      </c>
      <c r="D155" s="10">
        <f>VLOOKUP(A:A,'1级数据'!A:D,4,FALSE)</f>
        <v>2</v>
      </c>
      <c r="E155" s="12">
        <f>VLOOKUP(A:A,'1级数据'!A:L,12,FALSE)</f>
        <v>84</v>
      </c>
      <c r="F155" s="10">
        <f>'1级数据'!O155*0.2+'1级数据'!T155*0.4+'1级数据'!Z155*0.2+'1级数据'!W155*0.2</f>
        <v>67.2</v>
      </c>
      <c r="G155" s="10">
        <f>AVERAGE('1级数据'!P155,'1级数据'!Q155)</f>
        <v>69</v>
      </c>
      <c r="H155" s="10">
        <f>AVERAGE('1级数据'!AA155,'1级数据'!AB155)</f>
        <v>79.5</v>
      </c>
      <c r="I155" s="10">
        <f>IF('1级数据'!C155="门将",AVERAGE('1级数据'!AG155,'1级数据'!AH155,'1级数据'!AI155,'1级数据'!AJ155,'1级数据'!AK155),AVERAGE('1级数据'!X155,'1级数据'!Y155))</f>
        <v>68.5</v>
      </c>
      <c r="J155" s="10">
        <f>'1级数据'!AC155*0.2+'1级数据'!AD155*0.3+'1级数据'!AE155*0.2+'1级数据'!AF155*0.3</f>
        <v>80.300000000000011</v>
      </c>
      <c r="K155" s="10">
        <f>AVERAGE('1级数据'!R155,'1级数据'!S155)</f>
        <v>72.5</v>
      </c>
    </row>
    <row r="156" spans="1:11" ht="15.75" x14ac:dyDescent="0.25">
      <c r="A156" s="10">
        <v>155</v>
      </c>
      <c r="B156" s="10" t="str">
        <f>VLOOKUP(A:A,'1级数据'!A:B,2,FALSE)</f>
        <v>M. PERIN</v>
      </c>
      <c r="C156" s="11" t="str">
        <f>VLOOKUP(A:A,'1级数据'!A:C,3,FALSE)</f>
        <v>门将</v>
      </c>
      <c r="D156" s="10">
        <f>VLOOKUP(A:A,'1级数据'!A:D,4,FALSE)</f>
        <v>2</v>
      </c>
      <c r="E156" s="12">
        <f>VLOOKUP(A:A,'1级数据'!A:L,12,FALSE)</f>
        <v>84</v>
      </c>
      <c r="F156" s="10">
        <f>'1级数据'!O156*0.2+'1级数据'!T156*0.4+'1级数据'!Z156*0.2+'1级数据'!W156*0.2</f>
        <v>60.6</v>
      </c>
      <c r="G156" s="10">
        <f>AVERAGE('1级数据'!P156,'1级数据'!Q156)</f>
        <v>57</v>
      </c>
      <c r="H156" s="10">
        <f>AVERAGE('1级数据'!AA156,'1级数据'!AB156)</f>
        <v>81</v>
      </c>
      <c r="I156" s="10">
        <f>IF('1级数据'!C156="门将",AVERAGE('1级数据'!AG156,'1级数据'!AH156,'1级数据'!AI156,'1级数据'!AJ156,'1级数据'!AK156),AVERAGE('1级数据'!X156,'1级数据'!Y156))</f>
        <v>73.599999999999994</v>
      </c>
      <c r="J156" s="10">
        <f>'1级数据'!AC156*0.2+'1级数据'!AD156*0.3+'1级数据'!AE156*0.2+'1级数据'!AF156*0.3</f>
        <v>64.100000000000009</v>
      </c>
      <c r="K156" s="10">
        <f>AVERAGE('1级数据'!R156,'1级数据'!S156)</f>
        <v>57</v>
      </c>
    </row>
    <row r="157" spans="1:11" ht="15.75" x14ac:dyDescent="0.25">
      <c r="A157" s="10">
        <v>156</v>
      </c>
      <c r="B157" s="10" t="str">
        <f>VLOOKUP(A:A,'1级数据'!A:B,2,FALSE)</f>
        <v>N. OTAMENDI</v>
      </c>
      <c r="C157" s="11" t="str">
        <f>VLOOKUP(A:A,'1级数据'!A:C,3,FALSE)</f>
        <v>中后卫</v>
      </c>
      <c r="D157" s="10">
        <f>VLOOKUP(A:A,'1级数据'!A:D,4,FALSE)</f>
        <v>2</v>
      </c>
      <c r="E157" s="12">
        <f>VLOOKUP(A:A,'1级数据'!A:L,12,FALSE)</f>
        <v>84</v>
      </c>
      <c r="F157" s="10">
        <f>'1级数据'!O157*0.2+'1级数据'!T157*0.4+'1级数据'!Z157*0.2+'1级数据'!W157*0.2</f>
        <v>67</v>
      </c>
      <c r="G157" s="10">
        <f>AVERAGE('1级数据'!P157,'1级数据'!Q157)</f>
        <v>68.5</v>
      </c>
      <c r="H157" s="10">
        <f>AVERAGE('1级数据'!AA157,'1级数据'!AB157)</f>
        <v>80</v>
      </c>
      <c r="I157" s="10">
        <f>IF('1级数据'!C157="门将",AVERAGE('1级数据'!AG157,'1级数据'!AH157,'1级数据'!AI157,'1级数据'!AJ157,'1级数据'!AK157),AVERAGE('1级数据'!X157,'1级数据'!Y157))</f>
        <v>67</v>
      </c>
      <c r="J157" s="10">
        <f>'1级数据'!AC157*0.2+'1级数据'!AD157*0.3+'1级数据'!AE157*0.2+'1级数据'!AF157*0.3</f>
        <v>80.899999999999991</v>
      </c>
      <c r="K157" s="10">
        <f>AVERAGE('1级数据'!R157,'1级数据'!S157)</f>
        <v>73.5</v>
      </c>
    </row>
    <row r="158" spans="1:11" ht="15.75" x14ac:dyDescent="0.25">
      <c r="A158" s="10">
        <v>157</v>
      </c>
      <c r="B158" s="10" t="str">
        <f>VLOOKUP(A:A,'1级数据'!A:B,2,FALSE)</f>
        <v>ANTHONY LOPES</v>
      </c>
      <c r="C158" s="11" t="str">
        <f>VLOOKUP(A:A,'1级数据'!A:C,3,FALSE)</f>
        <v>门将</v>
      </c>
      <c r="D158" s="10">
        <f>VLOOKUP(A:A,'1级数据'!A:D,4,FALSE)</f>
        <v>2</v>
      </c>
      <c r="E158" s="12">
        <f>VLOOKUP(A:A,'1级数据'!A:L,12,FALSE)</f>
        <v>84</v>
      </c>
      <c r="F158" s="10">
        <f>'1级数据'!O158*0.2+'1级数据'!T158*0.4+'1级数据'!Z158*0.2+'1级数据'!W158*0.2</f>
        <v>57.400000000000006</v>
      </c>
      <c r="G158" s="10">
        <f>AVERAGE('1级数据'!P158,'1级数据'!Q158)</f>
        <v>59</v>
      </c>
      <c r="H158" s="10">
        <f>AVERAGE('1级数据'!AA158,'1级数据'!AB158)</f>
        <v>83.5</v>
      </c>
      <c r="I158" s="10">
        <f>IF('1级数据'!C158="门将",AVERAGE('1级数据'!AG158,'1级数据'!AH158,'1级数据'!AI158,'1级数据'!AJ158,'1级数据'!AK158),AVERAGE('1级数据'!X158,'1级数据'!Y158))</f>
        <v>78.2</v>
      </c>
      <c r="J158" s="10">
        <f>'1级数据'!AC158*0.2+'1级数据'!AD158*0.3+'1级数据'!AE158*0.2+'1级数据'!AF158*0.3</f>
        <v>67.300000000000011</v>
      </c>
      <c r="K158" s="10">
        <f>AVERAGE('1级数据'!R158,'1级数据'!S158)</f>
        <v>58.5</v>
      </c>
    </row>
    <row r="159" spans="1:11" ht="15.75" x14ac:dyDescent="0.25">
      <c r="A159" s="10">
        <v>158</v>
      </c>
      <c r="B159" s="10" t="str">
        <f>VLOOKUP(A:A,'1级数据'!A:B,2,FALSE)</f>
        <v>R. NAINGGOLAN</v>
      </c>
      <c r="C159" s="11" t="str">
        <f>VLOOKUP(A:A,'1级数据'!A:C,3,FALSE)</f>
        <v>中前卫</v>
      </c>
      <c r="D159" s="10" t="e">
        <f>VLOOKUP(A:A,'1级数据'!A:D,4,FALSE)</f>
        <v>#N/A</v>
      </c>
      <c r="E159" s="12">
        <f>VLOOKUP(A:A,'1级数据'!A:L,12,FALSE)</f>
        <v>84</v>
      </c>
      <c r="F159" s="10">
        <f>'1级数据'!O159*0.2+'1级数据'!T159*0.4+'1级数据'!Z159*0.2+'1级数据'!W159*0.2</f>
        <v>76.400000000000006</v>
      </c>
      <c r="G159" s="10">
        <f>AVERAGE('1级数据'!P159,'1级数据'!Q159)</f>
        <v>80</v>
      </c>
      <c r="H159" s="10">
        <f>AVERAGE('1级数据'!AA159,'1级数据'!AB159)</f>
        <v>79</v>
      </c>
      <c r="I159" s="10">
        <f>IF('1级数据'!C159="门将",AVERAGE('1级数据'!AG159,'1级数据'!AH159,'1级数据'!AI159,'1级数据'!AJ159,'1级数据'!AK159),AVERAGE('1级数据'!X159,'1级数据'!Y159))</f>
        <v>73</v>
      </c>
      <c r="J159" s="10">
        <f>'1级数据'!AC159*0.2+'1级数据'!AD159*0.3+'1级数据'!AE159*0.2+'1级数据'!AF159*0.3</f>
        <v>80.8</v>
      </c>
      <c r="K159" s="10">
        <f>AVERAGE('1级数据'!R159,'1级数据'!S159)</f>
        <v>82</v>
      </c>
    </row>
    <row r="160" spans="1:11" ht="15.75" x14ac:dyDescent="0.25">
      <c r="A160" s="10">
        <v>159</v>
      </c>
      <c r="B160" s="10" t="str">
        <f>VLOOKUP(A:A,'1级数据'!A:B,2,FALSE)</f>
        <v>N. TAGLIAFICO</v>
      </c>
      <c r="C160" s="11" t="str">
        <f>VLOOKUP(A:A,'1级数据'!A:C,3,FALSE)</f>
        <v>左后卫</v>
      </c>
      <c r="D160" s="10">
        <f>VLOOKUP(A:A,'1级数据'!A:D,4,FALSE)</f>
        <v>2</v>
      </c>
      <c r="E160" s="12">
        <f>VLOOKUP(A:A,'1级数据'!A:L,12,FALSE)</f>
        <v>84</v>
      </c>
      <c r="F160" s="10">
        <f>'1级数据'!O160*0.2+'1级数据'!T160*0.4+'1级数据'!Z160*0.2+'1级数据'!W160*0.2</f>
        <v>73.400000000000006</v>
      </c>
      <c r="G160" s="10">
        <f>AVERAGE('1级数据'!P160,'1级数据'!Q160)</f>
        <v>76.5</v>
      </c>
      <c r="H160" s="10">
        <f>AVERAGE('1级数据'!AA160,'1级数据'!AB160)</f>
        <v>82.5</v>
      </c>
      <c r="I160" s="10">
        <f>IF('1级数据'!C160="门将",AVERAGE('1级数据'!AG160,'1级数据'!AH160,'1级数据'!AI160,'1级数据'!AJ160,'1级数据'!AK160),AVERAGE('1级数据'!X160,'1级数据'!Y160))</f>
        <v>79.5</v>
      </c>
      <c r="J160" s="10">
        <f>'1级数据'!AC160*0.2+'1级数据'!AD160*0.3+'1级数据'!AE160*0.2+'1级数据'!AF160*0.3</f>
        <v>76.8</v>
      </c>
      <c r="K160" s="10">
        <f>AVERAGE('1级数据'!R160,'1级数据'!S160)</f>
        <v>75.5</v>
      </c>
    </row>
    <row r="161" spans="1:11" ht="15.75" x14ac:dyDescent="0.25">
      <c r="A161" s="10">
        <v>160</v>
      </c>
      <c r="B161" s="10" t="str">
        <f>VLOOKUP(A:A,'1级数据'!A:B,2,FALSE)</f>
        <v>W. BEN YEDDER</v>
      </c>
      <c r="C161" s="11" t="str">
        <f>VLOOKUP(A:A,'1级数据'!A:C,3,FALSE)</f>
        <v>中锋</v>
      </c>
      <c r="D161" s="10">
        <f>VLOOKUP(A:A,'1级数据'!A:D,4,FALSE)</f>
        <v>2</v>
      </c>
      <c r="E161" s="12">
        <f>VLOOKUP(A:A,'1级数据'!A:L,12,FALSE)</f>
        <v>84</v>
      </c>
      <c r="F161" s="10">
        <f>'1级数据'!O161*0.2+'1级数据'!T161*0.4+'1级数据'!Z161*0.2+'1级数据'!W161*0.2</f>
        <v>74.400000000000006</v>
      </c>
      <c r="G161" s="10">
        <f>AVERAGE('1级数据'!P161,'1级数据'!Q161)</f>
        <v>85</v>
      </c>
      <c r="H161" s="10">
        <f>AVERAGE('1级数据'!AA161,'1级数据'!AB161)</f>
        <v>74.5</v>
      </c>
      <c r="I161" s="10">
        <f>IF('1级数据'!C161="门将",AVERAGE('1级数据'!AG161,'1级数据'!AH161,'1级数据'!AI161,'1级数据'!AJ161,'1级数据'!AK161),AVERAGE('1级数据'!X161,'1级数据'!Y161))</f>
        <v>75.5</v>
      </c>
      <c r="J161" s="10">
        <f>'1级数据'!AC161*0.2+'1级数据'!AD161*0.3+'1级数据'!AE161*0.2+'1级数据'!AF161*0.3</f>
        <v>71.900000000000006</v>
      </c>
      <c r="K161" s="10">
        <f>AVERAGE('1级数据'!R161,'1级数据'!S161)</f>
        <v>80.5</v>
      </c>
    </row>
    <row r="162" spans="1:11" ht="15.75" x14ac:dyDescent="0.25">
      <c r="A162" s="10">
        <v>161</v>
      </c>
      <c r="B162" s="10" t="str">
        <f>VLOOKUP(A:A,'1级数据'!A:B,2,FALSE)</f>
        <v>D. TADIĆ</v>
      </c>
      <c r="C162" s="11" t="str">
        <f>VLOOKUP(A:A,'1级数据'!A:C,3,FALSE)</f>
        <v>前腰</v>
      </c>
      <c r="D162" s="10">
        <f>VLOOKUP(A:A,'1级数据'!A:D,4,FALSE)</f>
        <v>2</v>
      </c>
      <c r="E162" s="12">
        <f>VLOOKUP(A:A,'1级数据'!A:L,12,FALSE)</f>
        <v>84</v>
      </c>
      <c r="F162" s="10">
        <f>'1级数据'!O162*0.2+'1级数据'!T162*0.4+'1级数据'!Z162*0.2+'1级数据'!W162*0.2</f>
        <v>80</v>
      </c>
      <c r="G162" s="10">
        <f>AVERAGE('1级数据'!P162,'1级数据'!Q162)</f>
        <v>84.5</v>
      </c>
      <c r="H162" s="10">
        <f>AVERAGE('1级数据'!AA162,'1级数据'!AB162)</f>
        <v>74.5</v>
      </c>
      <c r="I162" s="10">
        <f>IF('1级数据'!C162="门将",AVERAGE('1级数据'!AG162,'1级数据'!AH162,'1级数据'!AI162,'1级数据'!AJ162,'1级数据'!AK162),AVERAGE('1级数据'!X162,'1级数据'!Y162))</f>
        <v>79.5</v>
      </c>
      <c r="J162" s="10">
        <f>'1级数据'!AC162*0.2+'1级数据'!AD162*0.3+'1级数据'!AE162*0.2+'1级数据'!AF162*0.3</f>
        <v>72.5</v>
      </c>
      <c r="K162" s="10">
        <f>AVERAGE('1级数据'!R162,'1级数据'!S162)</f>
        <v>82</v>
      </c>
    </row>
    <row r="163" spans="1:11" ht="15.75" x14ac:dyDescent="0.25">
      <c r="A163" s="10">
        <v>162</v>
      </c>
      <c r="B163" s="10" t="str">
        <f>VLOOKUP(A:A,'1级数据'!A:B,2,FALSE)</f>
        <v>G. XHAKA</v>
      </c>
      <c r="C163" s="11" t="str">
        <f>VLOOKUP(A:A,'1级数据'!A:C,3,FALSE)</f>
        <v>后腰</v>
      </c>
      <c r="D163" s="10" t="e">
        <f>VLOOKUP(A:A,'1级数据'!A:D,4,FALSE)</f>
        <v>#N/A</v>
      </c>
      <c r="E163" s="12">
        <f>VLOOKUP(A:A,'1级数据'!A:L,12,FALSE)</f>
        <v>84</v>
      </c>
      <c r="F163" s="10">
        <f>'1级数据'!O163*0.2+'1级数据'!T163*0.4+'1级数据'!Z163*0.2+'1级数据'!W163*0.2</f>
        <v>79.2</v>
      </c>
      <c r="G163" s="10">
        <f>AVERAGE('1级数据'!P163,'1级数据'!Q163)</f>
        <v>77.5</v>
      </c>
      <c r="H163" s="10">
        <f>AVERAGE('1级数据'!AA163,'1级数据'!AB163)</f>
        <v>79</v>
      </c>
      <c r="I163" s="10">
        <f>IF('1级数据'!C163="门将",AVERAGE('1级数据'!AG163,'1级数据'!AH163,'1级数据'!AI163,'1级数据'!AJ163,'1级数据'!AK163),AVERAGE('1级数据'!X163,'1级数据'!Y163))</f>
        <v>71.5</v>
      </c>
      <c r="J163" s="10">
        <f>'1级数据'!AC163*0.2+'1级数据'!AD163*0.3+'1级数据'!AE163*0.2+'1级数据'!AF163*0.3</f>
        <v>76.099999999999994</v>
      </c>
      <c r="K163" s="10">
        <f>AVERAGE('1级数据'!R163,'1级数据'!S163)</f>
        <v>77.5</v>
      </c>
    </row>
    <row r="164" spans="1:11" ht="15.75" x14ac:dyDescent="0.25">
      <c r="A164" s="10">
        <v>163</v>
      </c>
      <c r="B164" s="10" t="str">
        <f>VLOOKUP(A:A,'1级数据'!A:B,2,FALSE)</f>
        <v>PAULINHO</v>
      </c>
      <c r="C164" s="11" t="str">
        <f>VLOOKUP(A:A,'1级数据'!A:C,3,FALSE)</f>
        <v>中前卫</v>
      </c>
      <c r="D164" s="10">
        <f>VLOOKUP(A:A,'1级数据'!A:D,4,FALSE)</f>
        <v>2</v>
      </c>
      <c r="E164" s="12">
        <f>VLOOKUP(A:A,'1级数据'!A:L,12,FALSE)</f>
        <v>84</v>
      </c>
      <c r="F164" s="10">
        <f>'1级数据'!O164*0.2+'1级数据'!T164*0.4+'1级数据'!Z164*0.2+'1级数据'!W164*0.2</f>
        <v>77.200000000000017</v>
      </c>
      <c r="G164" s="10">
        <f>AVERAGE('1级数据'!P164,'1级数据'!Q164)</f>
        <v>80.5</v>
      </c>
      <c r="H164" s="10">
        <f>AVERAGE('1级数据'!AA164,'1级数据'!AB164)</f>
        <v>83</v>
      </c>
      <c r="I164" s="10">
        <f>IF('1级数据'!C164="门将",AVERAGE('1级数据'!AG164,'1级数据'!AH164,'1级数据'!AI164,'1级数据'!AJ164,'1级数据'!AK164),AVERAGE('1级数据'!X164,'1级数据'!Y164))</f>
        <v>73</v>
      </c>
      <c r="J164" s="10">
        <f>'1级数据'!AC164*0.2+'1级数据'!AD164*0.3+'1级数据'!AE164*0.2+'1级数据'!AF164*0.3</f>
        <v>78.900000000000006</v>
      </c>
      <c r="K164" s="10">
        <f>AVERAGE('1级数据'!R164,'1级数据'!S164)</f>
        <v>82</v>
      </c>
    </row>
    <row r="165" spans="1:11" ht="15.75" x14ac:dyDescent="0.25">
      <c r="A165" s="10">
        <v>164</v>
      </c>
      <c r="B165" s="10" t="str">
        <f>VLOOKUP(A:A,'1级数据'!A:B,2,FALSE)</f>
        <v>A. AREOLA</v>
      </c>
      <c r="C165" s="11" t="str">
        <f>VLOOKUP(A:A,'1级数据'!A:C,3,FALSE)</f>
        <v>门将</v>
      </c>
      <c r="D165" s="10">
        <f>VLOOKUP(A:A,'1级数据'!A:D,4,FALSE)</f>
        <v>2</v>
      </c>
      <c r="E165" s="12">
        <f>VLOOKUP(A:A,'1级数据'!A:L,12,FALSE)</f>
        <v>84</v>
      </c>
      <c r="F165" s="10">
        <f>'1级数据'!O165*0.2+'1级数据'!T165*0.4+'1级数据'!Z165*0.2+'1级数据'!W165*0.2</f>
        <v>57.800000000000004</v>
      </c>
      <c r="G165" s="10">
        <f>AVERAGE('1级数据'!P165,'1级数据'!Q165)</f>
        <v>56.5</v>
      </c>
      <c r="H165" s="10">
        <f>AVERAGE('1级数据'!AA165,'1级数据'!AB165)</f>
        <v>85.5</v>
      </c>
      <c r="I165" s="10">
        <f>IF('1级数据'!C165="门将",AVERAGE('1级数据'!AG165,'1级数据'!AH165,'1级数据'!AI165,'1级数据'!AJ165,'1级数据'!AK165),AVERAGE('1级数据'!X165,'1级数据'!Y165))</f>
        <v>75.599999999999994</v>
      </c>
      <c r="J165" s="10">
        <f>'1级数据'!AC165*0.2+'1级数据'!AD165*0.3+'1级数据'!AE165*0.2+'1级数据'!AF165*0.3</f>
        <v>67.8</v>
      </c>
      <c r="K165" s="10">
        <f>AVERAGE('1级数据'!R165,'1级数据'!S165)</f>
        <v>55</v>
      </c>
    </row>
    <row r="166" spans="1:11" ht="15.75" x14ac:dyDescent="0.25">
      <c r="A166" s="10">
        <v>165</v>
      </c>
      <c r="B166" s="10" t="str">
        <f>VLOOKUP(A:A,'1级数据'!A:B,2,FALSE)</f>
        <v>LUCAS MOURA</v>
      </c>
      <c r="C166" s="11" t="str">
        <f>VLOOKUP(A:A,'1级数据'!A:C,3,FALSE)</f>
        <v>右边锋</v>
      </c>
      <c r="D166" s="10">
        <f>VLOOKUP(A:A,'1级数据'!A:D,4,FALSE)</f>
        <v>2</v>
      </c>
      <c r="E166" s="12">
        <f>VLOOKUP(A:A,'1级数据'!A:L,12,FALSE)</f>
        <v>84</v>
      </c>
      <c r="F166" s="10">
        <f>'1级数据'!O166*0.2+'1级数据'!T166*0.4+'1级数据'!Z166*0.2+'1级数据'!W166*0.2</f>
        <v>79.399999999999991</v>
      </c>
      <c r="G166" s="10">
        <f>AVERAGE('1级数据'!P166,'1级数据'!Q166)</f>
        <v>83.5</v>
      </c>
      <c r="H166" s="10">
        <f>AVERAGE('1级数据'!AA166,'1级数据'!AB166)</f>
        <v>75</v>
      </c>
      <c r="I166" s="10">
        <f>IF('1级数据'!C166="门将",AVERAGE('1级数据'!AG166,'1级数据'!AH166,'1级数据'!AI166,'1级数据'!AJ166,'1级数据'!AK166),AVERAGE('1级数据'!X166,'1级数据'!Y166))</f>
        <v>80.5</v>
      </c>
      <c r="J166" s="10">
        <f>'1级数据'!AC166*0.2+'1级数据'!AD166*0.3+'1级数据'!AE166*0.2+'1级数据'!AF166*0.3</f>
        <v>68.3</v>
      </c>
      <c r="K166" s="10">
        <f>AVERAGE('1级数据'!R166,'1级数据'!S166)</f>
        <v>76</v>
      </c>
    </row>
    <row r="167" spans="1:11" ht="15.75" x14ac:dyDescent="0.25">
      <c r="A167" s="10">
        <v>166</v>
      </c>
      <c r="B167" s="10" t="str">
        <f>VLOOKUP(A:A,'1级数据'!A:B,2,FALSE)</f>
        <v>MORATA</v>
      </c>
      <c r="C167" s="11" t="str">
        <f>VLOOKUP(A:A,'1级数据'!A:C,3,FALSE)</f>
        <v>中锋</v>
      </c>
      <c r="D167" s="10" t="e">
        <f>VLOOKUP(A:A,'1级数据'!A:D,4,FALSE)</f>
        <v>#N/A</v>
      </c>
      <c r="E167" s="12">
        <f>VLOOKUP(A:A,'1级数据'!A:L,12,FALSE)</f>
        <v>84</v>
      </c>
      <c r="F167" s="10">
        <f>'1级数据'!O167*0.2+'1级数据'!T167*0.4+'1级数据'!Z167*0.2+'1级数据'!W167*0.2</f>
        <v>75</v>
      </c>
      <c r="G167" s="10">
        <f>AVERAGE('1级数据'!P167,'1级数据'!Q167)</f>
        <v>83</v>
      </c>
      <c r="H167" s="10">
        <f>AVERAGE('1级数据'!AA167,'1级数据'!AB167)</f>
        <v>81.5</v>
      </c>
      <c r="I167" s="10">
        <f>IF('1级数据'!C167="门将",AVERAGE('1级数据'!AG167,'1级数据'!AH167,'1级数据'!AI167,'1级数据'!AJ167,'1级数据'!AK167),AVERAGE('1级数据'!X167,'1级数据'!Y167))</f>
        <v>82</v>
      </c>
      <c r="J167" s="10">
        <f>'1级数据'!AC167*0.2+'1级数据'!AD167*0.3+'1级数据'!AE167*0.2+'1级数据'!AF167*0.3</f>
        <v>66.099999999999994</v>
      </c>
      <c r="K167" s="10">
        <f>AVERAGE('1级数据'!R167,'1级数据'!S167)</f>
        <v>78.5</v>
      </c>
    </row>
    <row r="168" spans="1:11" ht="15.75" x14ac:dyDescent="0.25">
      <c r="A168" s="10">
        <v>167</v>
      </c>
      <c r="B168" s="10" t="str">
        <f>VLOOKUP(A:A,'1级数据'!A:B,2,FALSE)</f>
        <v>F. ACERBI</v>
      </c>
      <c r="C168" s="11" t="str">
        <f>VLOOKUP(A:A,'1级数据'!A:C,3,FALSE)</f>
        <v>中后卫</v>
      </c>
      <c r="D168" s="10">
        <f>VLOOKUP(A:A,'1级数据'!A:D,4,FALSE)</f>
        <v>2</v>
      </c>
      <c r="E168" s="12">
        <f>VLOOKUP(A:A,'1级数据'!A:L,12,FALSE)</f>
        <v>84</v>
      </c>
      <c r="F168" s="10">
        <f>'1级数据'!O168*0.2+'1级数据'!T168*0.4+'1级数据'!Z168*0.2+'1级数据'!W168*0.2</f>
        <v>68.2</v>
      </c>
      <c r="G168" s="10">
        <f>AVERAGE('1级数据'!P168,'1级数据'!Q168)</f>
        <v>70</v>
      </c>
      <c r="H168" s="10">
        <f>AVERAGE('1级数据'!AA168,'1级数据'!AB168)</f>
        <v>83.5</v>
      </c>
      <c r="I168" s="10">
        <f>IF('1级数据'!C168="门将",AVERAGE('1级数据'!AG168,'1级数据'!AH168,'1级数据'!AI168,'1级数据'!AJ168,'1级数据'!AK168),AVERAGE('1级数据'!X168,'1级数据'!Y168))</f>
        <v>66.5</v>
      </c>
      <c r="J168" s="10">
        <f>'1级数据'!AC168*0.2+'1级数据'!AD168*0.3+'1级数据'!AE168*0.2+'1级数据'!AF168*0.3</f>
        <v>81</v>
      </c>
      <c r="K168" s="10">
        <f>AVERAGE('1级数据'!R168,'1级数据'!S168)</f>
        <v>73.5</v>
      </c>
    </row>
    <row r="169" spans="1:11" ht="15.75" x14ac:dyDescent="0.25">
      <c r="A169" s="10">
        <v>168</v>
      </c>
      <c r="B169" s="10" t="str">
        <f>VLOOKUP(A:A,'1级数据'!A:B,2,FALSE)</f>
        <v>ALLAN</v>
      </c>
      <c r="C169" s="11" t="str">
        <f>VLOOKUP(A:A,'1级数据'!A:C,3,FALSE)</f>
        <v>中前卫</v>
      </c>
      <c r="D169" s="10">
        <f>VLOOKUP(A:A,'1级数据'!A:D,4,FALSE)</f>
        <v>2</v>
      </c>
      <c r="E169" s="12">
        <f>VLOOKUP(A:A,'1级数据'!A:L,12,FALSE)</f>
        <v>84</v>
      </c>
      <c r="F169" s="10">
        <f>'1级数据'!O169*0.2+'1级数据'!T169*0.4+'1级数据'!Z169*0.2+'1级数据'!W169*0.2</f>
        <v>72.599999999999994</v>
      </c>
      <c r="G169" s="10">
        <f>AVERAGE('1级数据'!P169,'1级数据'!Q169)</f>
        <v>82</v>
      </c>
      <c r="H169" s="10">
        <f>AVERAGE('1级数据'!AA169,'1级数据'!AB169)</f>
        <v>73.5</v>
      </c>
      <c r="I169" s="10">
        <f>IF('1级数据'!C169="门将",AVERAGE('1级数据'!AG169,'1级数据'!AH169,'1级数据'!AI169,'1级数据'!AJ169,'1级数据'!AK169),AVERAGE('1级数据'!X169,'1级数据'!Y169))</f>
        <v>71</v>
      </c>
      <c r="J169" s="10">
        <f>'1级数据'!AC169*0.2+'1级数据'!AD169*0.3+'1级数据'!AE169*0.2+'1级数据'!AF169*0.3</f>
        <v>86</v>
      </c>
      <c r="K169" s="10">
        <f>AVERAGE('1级数据'!R169,'1级数据'!S169)</f>
        <v>80.5</v>
      </c>
    </row>
    <row r="170" spans="1:11" ht="15.75" x14ac:dyDescent="0.25">
      <c r="A170" s="10">
        <v>169</v>
      </c>
      <c r="B170" s="10" t="str">
        <f>VLOOKUP(A:A,'1级数据'!A:B,2,FALSE)</f>
        <v>J. DRAXLER</v>
      </c>
      <c r="C170" s="11" t="str">
        <f>VLOOKUP(A:A,'1级数据'!A:C,3,FALSE)</f>
        <v>前腰</v>
      </c>
      <c r="D170" s="10">
        <f>VLOOKUP(A:A,'1级数据'!A:D,4,FALSE)</f>
        <v>2</v>
      </c>
      <c r="E170" s="12">
        <f>VLOOKUP(A:A,'1级数据'!A:L,12,FALSE)</f>
        <v>84</v>
      </c>
      <c r="F170" s="10">
        <f>'1级数据'!O170*0.2+'1级数据'!T170*0.4+'1级数据'!Z170*0.2+'1级数据'!W170*0.2</f>
        <v>81</v>
      </c>
      <c r="G170" s="10">
        <f>AVERAGE('1级数据'!P170,'1级数据'!Q170)</f>
        <v>86.5</v>
      </c>
      <c r="H170" s="10">
        <f>AVERAGE('1级数据'!AA170,'1级数据'!AB170)</f>
        <v>73.5</v>
      </c>
      <c r="I170" s="10">
        <f>IF('1级数据'!C170="门将",AVERAGE('1级数据'!AG170,'1级数据'!AH170,'1级数据'!AI170,'1级数据'!AJ170,'1级数据'!AK170),AVERAGE('1级数据'!X170,'1级数据'!Y170))</f>
        <v>81.5</v>
      </c>
      <c r="J170" s="10">
        <f>'1级数据'!AC170*0.2+'1级数据'!AD170*0.3+'1级数据'!AE170*0.2+'1级数据'!AF170*0.3</f>
        <v>67.3</v>
      </c>
      <c r="K170" s="10">
        <f>AVERAGE('1级数据'!R170,'1级数据'!S170)</f>
        <v>86</v>
      </c>
    </row>
    <row r="171" spans="1:11" ht="15.75" x14ac:dyDescent="0.25">
      <c r="A171" s="10">
        <v>170</v>
      </c>
      <c r="B171" s="10" t="str">
        <f>VLOOKUP(A:A,'1级数据'!A:B,2,FALSE)</f>
        <v>A. RABIOT</v>
      </c>
      <c r="C171" s="11" t="str">
        <f>VLOOKUP(A:A,'1级数据'!A:C,3,FALSE)</f>
        <v>中前卫</v>
      </c>
      <c r="D171" s="10" t="e">
        <f>VLOOKUP(A:A,'1级数据'!A:D,4,FALSE)</f>
        <v>#N/A</v>
      </c>
      <c r="E171" s="12">
        <f>VLOOKUP(A:A,'1级数据'!A:L,12,FALSE)</f>
        <v>84</v>
      </c>
      <c r="F171" s="10">
        <f>'1级数据'!O171*0.2+'1级数据'!T171*0.4+'1级数据'!Z171*0.2+'1级数据'!W171*0.2</f>
        <v>76.800000000000011</v>
      </c>
      <c r="G171" s="10">
        <f>AVERAGE('1级数据'!P171,'1级数据'!Q171)</f>
        <v>83.5</v>
      </c>
      <c r="H171" s="10">
        <f>AVERAGE('1级数据'!AA171,'1级数据'!AB171)</f>
        <v>80</v>
      </c>
      <c r="I171" s="10">
        <f>IF('1级数据'!C171="门将",AVERAGE('1级数据'!AG171,'1级数据'!AH171,'1级数据'!AI171,'1级数据'!AJ171,'1级数据'!AK171),AVERAGE('1级数据'!X171,'1级数据'!Y171))</f>
        <v>72.5</v>
      </c>
      <c r="J171" s="10">
        <f>'1级数据'!AC171*0.2+'1级数据'!AD171*0.3+'1级数据'!AE171*0.2+'1级数据'!AF171*0.3</f>
        <v>80.2</v>
      </c>
      <c r="K171" s="10">
        <f>AVERAGE('1级数据'!R171,'1级数据'!S171)</f>
        <v>80</v>
      </c>
    </row>
    <row r="172" spans="1:11" ht="15.75" x14ac:dyDescent="0.25">
      <c r="A172" s="10">
        <v>171</v>
      </c>
      <c r="B172" s="10" t="str">
        <f>VLOOKUP(A:A,'1级数据'!A:B,2,FALSE)</f>
        <v>D. ZAPATA</v>
      </c>
      <c r="C172" s="11" t="str">
        <f>VLOOKUP(A:A,'1级数据'!A:C,3,FALSE)</f>
        <v>中锋</v>
      </c>
      <c r="D172" s="10" t="e">
        <f>VLOOKUP(A:A,'1级数据'!A:D,4,FALSE)</f>
        <v>#N/A</v>
      </c>
      <c r="E172" s="12">
        <f>VLOOKUP(A:A,'1级数据'!A:L,12,FALSE)</f>
        <v>84</v>
      </c>
      <c r="F172" s="10">
        <f>'1级数据'!O172*0.2+'1级数据'!T172*0.4+'1级数据'!Z172*0.2+'1级数据'!W172*0.2</f>
        <v>69.599999999999994</v>
      </c>
      <c r="G172" s="10">
        <f>AVERAGE('1级数据'!P172,'1级数据'!Q172)</f>
        <v>80</v>
      </c>
      <c r="H172" s="10">
        <f>AVERAGE('1级数据'!AA172,'1级数据'!AB172)</f>
        <v>83.5</v>
      </c>
      <c r="I172" s="10">
        <f>IF('1级数据'!C172="门将",AVERAGE('1级数据'!AG172,'1级数据'!AH172,'1级数据'!AI172,'1级数据'!AJ172,'1级数据'!AK172),AVERAGE('1级数据'!X172,'1级数据'!Y172))</f>
        <v>74.5</v>
      </c>
      <c r="J172" s="10">
        <f>'1级数据'!AC172*0.2+'1级数据'!AD172*0.3+'1级数据'!AE172*0.2+'1级数据'!AF172*0.3</f>
        <v>71.900000000000006</v>
      </c>
      <c r="K172" s="10">
        <f>AVERAGE('1级数据'!R172,'1级数据'!S172)</f>
        <v>76.5</v>
      </c>
    </row>
    <row r="173" spans="1:11" ht="15.75" x14ac:dyDescent="0.25">
      <c r="A173" s="10">
        <v>172</v>
      </c>
      <c r="B173" s="10" t="str">
        <f>VLOOKUP(A:A,'1级数据'!A:B,2,FALSE)</f>
        <v>K. COMAN</v>
      </c>
      <c r="C173" s="11" t="str">
        <f>VLOOKUP(A:A,'1级数据'!A:C,3,FALSE)</f>
        <v>左边锋</v>
      </c>
      <c r="D173" s="10" t="e">
        <f>VLOOKUP(A:A,'1级数据'!A:D,4,FALSE)</f>
        <v>#N/A</v>
      </c>
      <c r="E173" s="12">
        <f>VLOOKUP(A:A,'1级数据'!A:L,12,FALSE)</f>
        <v>84</v>
      </c>
      <c r="F173" s="10">
        <f>'1级数据'!O173*0.2+'1级数据'!T173*0.4+'1级数据'!Z173*0.2+'1级数据'!W173*0.2</f>
        <v>75.599999999999994</v>
      </c>
      <c r="G173" s="10">
        <f>AVERAGE('1级数据'!P173,'1级数据'!Q173)</f>
        <v>86</v>
      </c>
      <c r="H173" s="10">
        <f>AVERAGE('1级数据'!AA173,'1级数据'!AB173)</f>
        <v>77</v>
      </c>
      <c r="I173" s="10">
        <f>IF('1级数据'!C173="门将",AVERAGE('1级数据'!AG173,'1级数据'!AH173,'1级数据'!AI173,'1级数据'!AJ173,'1级数据'!AK173),AVERAGE('1级数据'!X173,'1级数据'!Y173))</f>
        <v>87.5</v>
      </c>
      <c r="J173" s="10">
        <f>'1级数据'!AC173*0.2+'1级数据'!AD173*0.3+'1级数据'!AE173*0.2+'1级数据'!AF173*0.3</f>
        <v>70.8</v>
      </c>
      <c r="K173" s="10">
        <f>AVERAGE('1级数据'!R173,'1级数据'!S173)</f>
        <v>79.5</v>
      </c>
    </row>
    <row r="174" spans="1:11" ht="15.75" x14ac:dyDescent="0.25">
      <c r="A174" s="10">
        <v>173</v>
      </c>
      <c r="B174" s="10" t="str">
        <f>VLOOKUP(A:A,'1级数据'!A:B,2,FALSE)</f>
        <v>S. GNABRY</v>
      </c>
      <c r="C174" s="11" t="str">
        <f>VLOOKUP(A:A,'1级数据'!A:C,3,FALSE)</f>
        <v>右边锋</v>
      </c>
      <c r="D174" s="10" t="e">
        <f>VLOOKUP(A:A,'1级数据'!A:D,4,FALSE)</f>
        <v>#N/A</v>
      </c>
      <c r="E174" s="12">
        <f>VLOOKUP(A:A,'1级数据'!A:L,12,FALSE)</f>
        <v>84</v>
      </c>
      <c r="F174" s="10">
        <f>'1级数据'!O174*0.2+'1级数据'!T174*0.4+'1级数据'!Z174*0.2+'1级数据'!W174*0.2</f>
        <v>77</v>
      </c>
      <c r="G174" s="10">
        <f>AVERAGE('1级数据'!P174,'1级数据'!Q174)</f>
        <v>85.5</v>
      </c>
      <c r="H174" s="10">
        <f>AVERAGE('1级数据'!AA174,'1级数据'!AB174)</f>
        <v>76.5</v>
      </c>
      <c r="I174" s="10">
        <f>IF('1级数据'!C174="门将",AVERAGE('1级数据'!AG174,'1级数据'!AH174,'1级数据'!AI174,'1级数据'!AJ174,'1级数据'!AK174),AVERAGE('1级数据'!X174,'1级数据'!Y174))</f>
        <v>82.5</v>
      </c>
      <c r="J174" s="10">
        <f>'1级数据'!AC174*0.2+'1级数据'!AD174*0.3+'1级数据'!AE174*0.2+'1级数据'!AF174*0.3</f>
        <v>72.899999999999991</v>
      </c>
      <c r="K174" s="10">
        <f>AVERAGE('1级数据'!R174,'1级数据'!S174)</f>
        <v>83</v>
      </c>
    </row>
    <row r="175" spans="1:11" ht="15.75" x14ac:dyDescent="0.25">
      <c r="A175" s="10">
        <v>174</v>
      </c>
      <c r="B175" s="10" t="str">
        <f>VLOOKUP(A:A,'1级数据'!A:B,2,FALSE)</f>
        <v>J. BRANDT</v>
      </c>
      <c r="C175" s="11" t="str">
        <f>VLOOKUP(A:A,'1级数据'!A:C,3,FALSE)</f>
        <v>左边锋</v>
      </c>
      <c r="D175" s="10">
        <f>VLOOKUP(A:A,'1级数据'!A:D,4,FALSE)</f>
        <v>2</v>
      </c>
      <c r="E175" s="12">
        <f>VLOOKUP(A:A,'1级数据'!A:L,12,FALSE)</f>
        <v>84</v>
      </c>
      <c r="F175" s="10">
        <f>'1级数据'!O175*0.2+'1级数据'!T175*0.4+'1级数据'!Z175*0.2+'1级数据'!W175*0.2</f>
        <v>79</v>
      </c>
      <c r="G175" s="10">
        <f>AVERAGE('1级数据'!P175,'1级数据'!Q175)</f>
        <v>86.5</v>
      </c>
      <c r="H175" s="10">
        <f>AVERAGE('1级数据'!AA175,'1级数据'!AB175)</f>
        <v>75</v>
      </c>
      <c r="I175" s="10">
        <f>IF('1级数据'!C175="门将",AVERAGE('1级数据'!AG175,'1级数据'!AH175,'1级数据'!AI175,'1级数据'!AJ175,'1级数据'!AK175),AVERAGE('1级数据'!X175,'1级数据'!Y175))</f>
        <v>81</v>
      </c>
      <c r="J175" s="10">
        <f>'1级数据'!AC175*0.2+'1级数据'!AD175*0.3+'1级数据'!AE175*0.2+'1级数据'!AF175*0.3</f>
        <v>69.8</v>
      </c>
      <c r="K175" s="10">
        <f>AVERAGE('1级数据'!R175,'1级数据'!S175)</f>
        <v>83</v>
      </c>
    </row>
    <row r="176" spans="1:11" ht="15.75" x14ac:dyDescent="0.25">
      <c r="A176" s="10">
        <v>175</v>
      </c>
      <c r="B176" s="10" t="str">
        <f>VLOOKUP(A:A,'1级数据'!A:B,2,FALSE)</f>
        <v>M. GINTER</v>
      </c>
      <c r="C176" s="11" t="str">
        <f>VLOOKUP(A:A,'1级数据'!A:C,3,FALSE)</f>
        <v>中后卫</v>
      </c>
      <c r="D176" s="10" t="e">
        <f>VLOOKUP(A:A,'1级数据'!A:D,4,FALSE)</f>
        <v>#N/A</v>
      </c>
      <c r="E176" s="12">
        <f>VLOOKUP(A:A,'1级数据'!A:L,12,FALSE)</f>
        <v>84</v>
      </c>
      <c r="F176" s="10">
        <f>'1级数据'!O176*0.2+'1级数据'!T176*0.4+'1级数据'!Z176*0.2+'1级数据'!W176*0.2</f>
        <v>73.400000000000006</v>
      </c>
      <c r="G176" s="10">
        <f>AVERAGE('1级数据'!P176,'1级数据'!Q176)</f>
        <v>76.5</v>
      </c>
      <c r="H176" s="10">
        <f>AVERAGE('1级数据'!AA176,'1级数据'!AB176)</f>
        <v>76.5</v>
      </c>
      <c r="I176" s="10">
        <f>IF('1级数据'!C176="门将",AVERAGE('1级数据'!AG176,'1级数据'!AH176,'1级数据'!AI176,'1级数据'!AJ176,'1级数据'!AK176),AVERAGE('1级数据'!X176,'1级数据'!Y176))</f>
        <v>76.5</v>
      </c>
      <c r="J176" s="10">
        <f>'1级数据'!AC176*0.2+'1级数据'!AD176*0.3+'1级数据'!AE176*0.2+'1级数据'!AF176*0.3</f>
        <v>82.2</v>
      </c>
      <c r="K176" s="10">
        <f>AVERAGE('1级数据'!R176,'1级数据'!S176)</f>
        <v>77.5</v>
      </c>
    </row>
    <row r="177" spans="1:11" ht="15.75" x14ac:dyDescent="0.25">
      <c r="A177" s="10">
        <v>176</v>
      </c>
      <c r="B177" s="10" t="str">
        <f>VLOOKUP(A:A,'1级数据'!A:B,2,FALSE)</f>
        <v>TALISCA</v>
      </c>
      <c r="C177" s="11" t="str">
        <f>VLOOKUP(A:A,'1级数据'!A:C,3,FALSE)</f>
        <v>前腰</v>
      </c>
      <c r="D177" s="10" t="e">
        <f>VLOOKUP(A:A,'1级数据'!A:D,4,FALSE)</f>
        <v>#N/A</v>
      </c>
      <c r="E177" s="12">
        <f>VLOOKUP(A:A,'1级数据'!A:L,12,FALSE)</f>
        <v>84</v>
      </c>
      <c r="F177" s="10">
        <f>'1级数据'!O177*0.2+'1级数据'!T177*0.4+'1级数据'!Z177*0.2+'1级数据'!W177*0.2</f>
        <v>82.4</v>
      </c>
      <c r="G177" s="10">
        <f>AVERAGE('1级数据'!P177,'1级数据'!Q177)</f>
        <v>82.5</v>
      </c>
      <c r="H177" s="10">
        <f>AVERAGE('1级数据'!AA177,'1级数据'!AB177)</f>
        <v>82</v>
      </c>
      <c r="I177" s="10">
        <f>IF('1级数据'!C177="门将",AVERAGE('1级数据'!AG177,'1级数据'!AH177,'1级数据'!AI177,'1级数据'!AJ177,'1级数据'!AK177),AVERAGE('1级数据'!X177,'1级数据'!Y177))</f>
        <v>82</v>
      </c>
      <c r="J177" s="10">
        <f>'1级数据'!AC177*0.2+'1级数据'!AD177*0.3+'1级数据'!AE177*0.2+'1级数据'!AF177*0.3</f>
        <v>69.5</v>
      </c>
      <c r="K177" s="10">
        <f>AVERAGE('1级数据'!R177,'1级数据'!S177)</f>
        <v>82</v>
      </c>
    </row>
    <row r="178" spans="1:11" ht="15.75" x14ac:dyDescent="0.25">
      <c r="A178" s="10">
        <v>177</v>
      </c>
      <c r="B178" s="10" t="str">
        <f>VLOOKUP(A:A,'1级数据'!A:B,2,FALSE)</f>
        <v>F. BERNARDESCHI</v>
      </c>
      <c r="C178" s="11" t="str">
        <f>VLOOKUP(A:A,'1级数据'!A:C,3,FALSE)</f>
        <v>右边锋</v>
      </c>
      <c r="D178" s="10">
        <f>VLOOKUP(A:A,'1级数据'!A:D,4,FALSE)</f>
        <v>2</v>
      </c>
      <c r="E178" s="12">
        <f>VLOOKUP(A:A,'1级数据'!A:L,12,FALSE)</f>
        <v>84</v>
      </c>
      <c r="F178" s="10">
        <f>'1级数据'!O178*0.2+'1级数据'!T178*0.4+'1级数据'!Z178*0.2+'1级数据'!W178*0.2</f>
        <v>80</v>
      </c>
      <c r="G178" s="10">
        <f>AVERAGE('1级数据'!P178,'1级数据'!Q178)</f>
        <v>85.5</v>
      </c>
      <c r="H178" s="10">
        <f>AVERAGE('1级数据'!AA178,'1级数据'!AB178)</f>
        <v>75</v>
      </c>
      <c r="I178" s="10">
        <f>IF('1级数据'!C178="门将",AVERAGE('1级数据'!AG178,'1级数据'!AH178,'1级数据'!AI178,'1级数据'!AJ178,'1级数据'!AK178),AVERAGE('1级数据'!X178,'1级数据'!Y178))</f>
        <v>83</v>
      </c>
      <c r="J178" s="10">
        <f>'1级数据'!AC178*0.2+'1级数据'!AD178*0.3+'1级数据'!AE178*0.2+'1级数据'!AF178*0.3</f>
        <v>72</v>
      </c>
      <c r="K178" s="10">
        <f>AVERAGE('1级数据'!R178,'1级数据'!S178)</f>
        <v>82.5</v>
      </c>
    </row>
    <row r="179" spans="1:11" ht="15.75" x14ac:dyDescent="0.25">
      <c r="A179" s="10">
        <v>178</v>
      </c>
      <c r="B179" s="10" t="str">
        <f>VLOOKUP(A:A,'1级数据'!A:B,2,FALSE)</f>
        <v>A. BELOTTI</v>
      </c>
      <c r="C179" s="11" t="str">
        <f>VLOOKUP(A:A,'1级数据'!A:C,3,FALSE)</f>
        <v>中锋</v>
      </c>
      <c r="D179" s="10">
        <f>VLOOKUP(A:A,'1级数据'!A:D,4,FALSE)</f>
        <v>2</v>
      </c>
      <c r="E179" s="12">
        <f>VLOOKUP(A:A,'1级数据'!A:L,12,FALSE)</f>
        <v>84</v>
      </c>
      <c r="F179" s="10">
        <f>'1级数据'!O179*0.2+'1级数据'!T179*0.4+'1级数据'!Z179*0.2+'1级数据'!W179*0.2</f>
        <v>73.600000000000009</v>
      </c>
      <c r="G179" s="10">
        <f>AVERAGE('1级数据'!P179,'1级数据'!Q179)</f>
        <v>77</v>
      </c>
      <c r="H179" s="10">
        <f>AVERAGE('1级数据'!AA179,'1级数据'!AB179)</f>
        <v>86</v>
      </c>
      <c r="I179" s="10">
        <f>IF('1级数据'!C179="门将",AVERAGE('1级数据'!AG179,'1级数据'!AH179,'1级数据'!AI179,'1级数据'!AJ179,'1级数据'!AK179),AVERAGE('1级数据'!X179,'1级数据'!Y179))</f>
        <v>74</v>
      </c>
      <c r="J179" s="10">
        <f>'1级数据'!AC179*0.2+'1级数据'!AD179*0.3+'1级数据'!AE179*0.2+'1级数据'!AF179*0.3</f>
        <v>74.2</v>
      </c>
      <c r="K179" s="10">
        <f>AVERAGE('1级数据'!R179,'1级数据'!S179)</f>
        <v>75</v>
      </c>
    </row>
    <row r="180" spans="1:11" ht="15.75" x14ac:dyDescent="0.25">
      <c r="A180" s="10">
        <v>179</v>
      </c>
      <c r="B180" s="10" t="str">
        <f>VLOOKUP(A:A,'1级数据'!A:B,2,FALSE)</f>
        <v>T. LEMAR</v>
      </c>
      <c r="C180" s="11" t="str">
        <f>VLOOKUP(A:A,'1级数据'!A:C,3,FALSE)</f>
        <v>左边锋</v>
      </c>
      <c r="D180" s="10">
        <f>VLOOKUP(A:A,'1级数据'!A:D,4,FALSE)</f>
        <v>2</v>
      </c>
      <c r="E180" s="12">
        <f>VLOOKUP(A:A,'1级数据'!A:L,12,FALSE)</f>
        <v>84</v>
      </c>
      <c r="F180" s="10">
        <f>'1级数据'!O180*0.2+'1级数据'!T180*0.4+'1级数据'!Z180*0.2+'1级数据'!W180*0.2</f>
        <v>79.600000000000009</v>
      </c>
      <c r="G180" s="10">
        <f>AVERAGE('1级数据'!P180,'1级数据'!Q180)</f>
        <v>84</v>
      </c>
      <c r="H180" s="10">
        <f>AVERAGE('1级数据'!AA180,'1级数据'!AB180)</f>
        <v>76</v>
      </c>
      <c r="I180" s="10">
        <f>IF('1级数据'!C180="门将",AVERAGE('1级数据'!AG180,'1级数据'!AH180,'1级数据'!AI180,'1级数据'!AJ180,'1级数据'!AK180),AVERAGE('1级数据'!X180,'1级数据'!Y180))</f>
        <v>82.5</v>
      </c>
      <c r="J180" s="10">
        <f>'1级数据'!AC180*0.2+'1级数据'!AD180*0.3+'1级数据'!AE180*0.2+'1级数据'!AF180*0.3</f>
        <v>73.8</v>
      </c>
      <c r="K180" s="10">
        <f>AVERAGE('1级数据'!R180,'1级数据'!S180)</f>
        <v>84.5</v>
      </c>
    </row>
    <row r="181" spans="1:11" ht="15.75" x14ac:dyDescent="0.25">
      <c r="A181" s="10">
        <v>180</v>
      </c>
      <c r="B181" s="10" t="str">
        <f>VLOOKUP(A:A,'1级数据'!A:B,2,FALSE)</f>
        <v>T. PARTEY</v>
      </c>
      <c r="C181" s="11" t="str">
        <f>VLOOKUP(A:A,'1级数据'!A:C,3,FALSE)</f>
        <v>后腰</v>
      </c>
      <c r="D181" s="10">
        <f>VLOOKUP(A:A,'1级数据'!A:D,4,FALSE)</f>
        <v>2</v>
      </c>
      <c r="E181" s="12">
        <f>VLOOKUP(A:A,'1级数据'!A:L,12,FALSE)</f>
        <v>84</v>
      </c>
      <c r="F181" s="10">
        <f>'1级数据'!O181*0.2+'1级数据'!T181*0.4+'1级数据'!Z181*0.2+'1级数据'!W181*0.2</f>
        <v>73.400000000000006</v>
      </c>
      <c r="G181" s="10">
        <f>AVERAGE('1级数据'!P181,'1级数据'!Q181)</f>
        <v>82</v>
      </c>
      <c r="H181" s="10">
        <f>AVERAGE('1级数据'!AA181,'1级数据'!AB181)</f>
        <v>82</v>
      </c>
      <c r="I181" s="10">
        <f>IF('1级数据'!C181="门将",AVERAGE('1级数据'!AG181,'1级数据'!AH181,'1级数据'!AI181,'1级数据'!AJ181,'1级数据'!AK181),AVERAGE('1级数据'!X181,'1级数据'!Y181))</f>
        <v>67.5</v>
      </c>
      <c r="J181" s="10">
        <f>'1级数据'!AC181*0.2+'1级数据'!AD181*0.3+'1级数据'!AE181*0.2+'1级数据'!AF181*0.3</f>
        <v>78.5</v>
      </c>
      <c r="K181" s="10">
        <f>AVERAGE('1级数据'!R181,'1级数据'!S181)</f>
        <v>79.5</v>
      </c>
    </row>
    <row r="182" spans="1:11" ht="15.75" x14ac:dyDescent="0.25">
      <c r="A182" s="10">
        <v>181</v>
      </c>
      <c r="B182" s="10" t="str">
        <f>VLOOKUP(A:A,'1级数据'!A:B,2,FALSE)</f>
        <v>D. SÁNCHEZ</v>
      </c>
      <c r="C182" s="11" t="str">
        <f>VLOOKUP(A:A,'1级数据'!A:C,3,FALSE)</f>
        <v>中后卫</v>
      </c>
      <c r="D182" s="10">
        <f>VLOOKUP(A:A,'1级数据'!A:D,4,FALSE)</f>
        <v>2</v>
      </c>
      <c r="E182" s="12">
        <f>VLOOKUP(A:A,'1级数据'!A:L,12,FALSE)</f>
        <v>84</v>
      </c>
      <c r="F182" s="10">
        <f>'1级数据'!O182*0.2+'1级数据'!T182*0.4+'1级数据'!Z182*0.2+'1级数据'!W182*0.2</f>
        <v>66.800000000000011</v>
      </c>
      <c r="G182" s="10">
        <f>AVERAGE('1级数据'!P182,'1级数据'!Q182)</f>
        <v>69</v>
      </c>
      <c r="H182" s="10">
        <f>AVERAGE('1级数据'!AA182,'1级数据'!AB182)</f>
        <v>79.5</v>
      </c>
      <c r="I182" s="10">
        <f>IF('1级数据'!C182="门将",AVERAGE('1级数据'!AG182,'1级数据'!AH182,'1级数据'!AI182,'1级数据'!AJ182,'1级数据'!AK182),AVERAGE('1级数据'!X182,'1级数据'!Y182))</f>
        <v>71</v>
      </c>
      <c r="J182" s="10">
        <f>'1级数据'!AC182*0.2+'1级数据'!AD182*0.3+'1级数据'!AE182*0.2+'1级数据'!AF182*0.3</f>
        <v>79.599999999999994</v>
      </c>
      <c r="K182" s="10">
        <f>AVERAGE('1级数据'!R182,'1级数据'!S182)</f>
        <v>72.5</v>
      </c>
    </row>
    <row r="183" spans="1:11" ht="15.75" x14ac:dyDescent="0.25">
      <c r="A183" s="10">
        <v>182</v>
      </c>
      <c r="B183" s="10" t="str">
        <f>VLOOKUP(A:A,'1级数据'!A:B,2,FALSE)</f>
        <v>B. PAVARD</v>
      </c>
      <c r="C183" s="11" t="str">
        <f>VLOOKUP(A:A,'1级数据'!A:C,3,FALSE)</f>
        <v>中后卫</v>
      </c>
      <c r="D183" s="10">
        <f>VLOOKUP(A:A,'1级数据'!A:D,4,FALSE)</f>
        <v>2</v>
      </c>
      <c r="E183" s="12">
        <f>VLOOKUP(A:A,'1级数据'!A:L,12,FALSE)</f>
        <v>84</v>
      </c>
      <c r="F183" s="10">
        <f>'1级数据'!O183*0.2+'1级数据'!T183*0.4+'1级数据'!Z183*0.2+'1级数据'!W183*0.2</f>
        <v>75.2</v>
      </c>
      <c r="G183" s="10">
        <f>AVERAGE('1级数据'!P183,'1级数据'!Q183)</f>
        <v>75.5</v>
      </c>
      <c r="H183" s="10">
        <f>AVERAGE('1级数据'!AA183,'1级数据'!AB183)</f>
        <v>81</v>
      </c>
      <c r="I183" s="10">
        <f>IF('1级数据'!C183="门将",AVERAGE('1级数据'!AG183,'1级数据'!AH183,'1级数据'!AI183,'1级数据'!AJ183,'1级数据'!AK183),AVERAGE('1级数据'!X183,'1级数据'!Y183))</f>
        <v>79.5</v>
      </c>
      <c r="J183" s="10">
        <f>'1级数据'!AC183*0.2+'1级数据'!AD183*0.3+'1级数据'!AE183*0.2+'1级数据'!AF183*0.3</f>
        <v>81.5</v>
      </c>
      <c r="K183" s="10">
        <f>AVERAGE('1级数据'!R183,'1级数据'!S183)</f>
        <v>75</v>
      </c>
    </row>
    <row r="184" spans="1:11" ht="15.75" x14ac:dyDescent="0.25">
      <c r="A184" s="10">
        <v>183</v>
      </c>
      <c r="B184" s="10" t="str">
        <f>VLOOKUP(A:A,'1级数据'!A:B,2,FALSE)</f>
        <v>D. ALLI</v>
      </c>
      <c r="C184" s="11" t="str">
        <f>VLOOKUP(A:A,'1级数据'!A:C,3,FALSE)</f>
        <v>前腰</v>
      </c>
      <c r="D184" s="10" t="e">
        <f>VLOOKUP(A:A,'1级数据'!A:D,4,FALSE)</f>
        <v>#N/A</v>
      </c>
      <c r="E184" s="12">
        <f>VLOOKUP(A:A,'1级数据'!A:L,12,FALSE)</f>
        <v>84</v>
      </c>
      <c r="F184" s="10">
        <f>'1级数据'!O184*0.2+'1级数据'!T184*0.4+'1级数据'!Z184*0.2+'1级数据'!W184*0.2</f>
        <v>75.8</v>
      </c>
      <c r="G184" s="10">
        <f>AVERAGE('1级数据'!P184,'1级数据'!Q184)</f>
        <v>84</v>
      </c>
      <c r="H184" s="10">
        <f>AVERAGE('1级数据'!AA184,'1级数据'!AB184)</f>
        <v>73.5</v>
      </c>
      <c r="I184" s="10">
        <f>IF('1级数据'!C184="门将",AVERAGE('1级数据'!AG184,'1级数据'!AH184,'1级数据'!AI184,'1级数据'!AJ184,'1级数据'!AK184),AVERAGE('1级数据'!X184,'1级数据'!Y184))</f>
        <v>75</v>
      </c>
      <c r="J184" s="10">
        <f>'1级数据'!AC184*0.2+'1级数据'!AD184*0.3+'1级数据'!AE184*0.2+'1级数据'!AF184*0.3</f>
        <v>75</v>
      </c>
      <c r="K184" s="10">
        <f>AVERAGE('1级数据'!R184,'1级数据'!S184)</f>
        <v>86</v>
      </c>
    </row>
    <row r="185" spans="1:11" ht="15.75" x14ac:dyDescent="0.25">
      <c r="A185" s="10">
        <v>184</v>
      </c>
      <c r="B185" s="10" t="str">
        <f>VLOOKUP(A:A,'1级数据'!A:B,2,FALSE)</f>
        <v>ARTHUR</v>
      </c>
      <c r="C185" s="11" t="str">
        <f>VLOOKUP(A:A,'1级数据'!A:C,3,FALSE)</f>
        <v>中前卫</v>
      </c>
      <c r="D185" s="10">
        <f>VLOOKUP(A:A,'1级数据'!A:D,4,FALSE)</f>
        <v>2</v>
      </c>
      <c r="E185" s="12">
        <f>VLOOKUP(A:A,'1级数据'!A:L,12,FALSE)</f>
        <v>84</v>
      </c>
      <c r="F185" s="10">
        <f>'1级数据'!O185*0.2+'1级数据'!T185*0.4+'1级数据'!Z185*0.2+'1级数据'!W185*0.2</f>
        <v>78</v>
      </c>
      <c r="G185" s="10">
        <f>AVERAGE('1级数据'!P185,'1级数据'!Q185)</f>
        <v>84</v>
      </c>
      <c r="H185" s="10">
        <f>AVERAGE('1级数据'!AA185,'1级数据'!AB185)</f>
        <v>70.5</v>
      </c>
      <c r="I185" s="10">
        <f>IF('1级数据'!C185="门将",AVERAGE('1级数据'!AG185,'1级数据'!AH185,'1级数据'!AI185,'1级数据'!AJ185,'1级数据'!AK185),AVERAGE('1级数据'!X185,'1级数据'!Y185))</f>
        <v>75</v>
      </c>
      <c r="J185" s="10">
        <f>'1级数据'!AC185*0.2+'1级数据'!AD185*0.3+'1级数据'!AE185*0.2+'1级数据'!AF185*0.3</f>
        <v>76.7</v>
      </c>
      <c r="K185" s="10">
        <f>AVERAGE('1级数据'!R185,'1级数据'!S185)</f>
        <v>84.5</v>
      </c>
    </row>
    <row r="186" spans="1:11" ht="15.75" x14ac:dyDescent="0.25">
      <c r="A186" s="10">
        <v>185</v>
      </c>
      <c r="B186" s="10" t="str">
        <f>VLOOKUP(A:A,'1级数据'!A:B,2,FALSE)</f>
        <v>N. PÉPÉ</v>
      </c>
      <c r="C186" s="11" t="str">
        <f>VLOOKUP(A:A,'1级数据'!A:C,3,FALSE)</f>
        <v>右边锋</v>
      </c>
      <c r="D186" s="10" t="e">
        <f>VLOOKUP(A:A,'1级数据'!A:D,4,FALSE)</f>
        <v>#N/A</v>
      </c>
      <c r="E186" s="12">
        <f>VLOOKUP(A:A,'1级数据'!A:L,12,FALSE)</f>
        <v>84</v>
      </c>
      <c r="F186" s="10">
        <f>'1级数据'!O186*0.2+'1级数据'!T186*0.4+'1级数据'!Z186*0.2+'1级数据'!W186*0.2</f>
        <v>76.400000000000006</v>
      </c>
      <c r="G186" s="10">
        <f>AVERAGE('1级数据'!P186,'1级数据'!Q186)</f>
        <v>86</v>
      </c>
      <c r="H186" s="10">
        <f>AVERAGE('1级数据'!AA186,'1级数据'!AB186)</f>
        <v>76</v>
      </c>
      <c r="I186" s="10">
        <f>IF('1级数据'!C186="门将",AVERAGE('1级数据'!AG186,'1级数据'!AH186,'1级数据'!AI186,'1级数据'!AJ186,'1级数据'!AK186),AVERAGE('1级数据'!X186,'1级数据'!Y186))</f>
        <v>83.5</v>
      </c>
      <c r="J186" s="10">
        <f>'1级数据'!AC186*0.2+'1级数据'!AD186*0.3+'1级数据'!AE186*0.2+'1级数据'!AF186*0.3</f>
        <v>68.7</v>
      </c>
      <c r="K186" s="10">
        <f>AVERAGE('1级数据'!R186,'1级数据'!S186)</f>
        <v>82</v>
      </c>
    </row>
    <row r="187" spans="1:11" ht="15.75" x14ac:dyDescent="0.25">
      <c r="A187" s="10">
        <v>186</v>
      </c>
      <c r="B187" s="10" t="str">
        <f>VLOOKUP(A:A,'1级数据'!A:B,2,FALSE)</f>
        <v>L. TORREIRA</v>
      </c>
      <c r="C187" s="11" t="str">
        <f>VLOOKUP(A:A,'1级数据'!A:C,3,FALSE)</f>
        <v>后腰</v>
      </c>
      <c r="D187" s="10">
        <f>VLOOKUP(A:A,'1级数据'!A:D,4,FALSE)</f>
        <v>2</v>
      </c>
      <c r="E187" s="12">
        <f>VLOOKUP(A:A,'1级数据'!A:L,12,FALSE)</f>
        <v>84</v>
      </c>
      <c r="F187" s="10">
        <f>'1级数据'!O187*0.2+'1级数据'!T187*0.4+'1级数据'!Z187*0.2+'1级数据'!W187*0.2</f>
        <v>76.400000000000006</v>
      </c>
      <c r="G187" s="10">
        <f>AVERAGE('1级数据'!P187,'1级数据'!Q187)</f>
        <v>79.5</v>
      </c>
      <c r="H187" s="10">
        <f>AVERAGE('1级数据'!AA187,'1级数据'!AB187)</f>
        <v>76</v>
      </c>
      <c r="I187" s="10">
        <f>IF('1级数据'!C187="门将",AVERAGE('1级数据'!AG187,'1级数据'!AH187,'1级数据'!AI187,'1级数据'!AJ187,'1级数据'!AK187),AVERAGE('1级数据'!X187,'1级数据'!Y187))</f>
        <v>73</v>
      </c>
      <c r="J187" s="10">
        <f>'1级数据'!AC187*0.2+'1级数据'!AD187*0.3+'1级数据'!AE187*0.2+'1级数据'!AF187*0.3</f>
        <v>83.399999999999991</v>
      </c>
      <c r="K187" s="10">
        <f>AVERAGE('1级数据'!R187,'1级数据'!S187)</f>
        <v>84.5</v>
      </c>
    </row>
    <row r="188" spans="1:11" ht="15.75" x14ac:dyDescent="0.25">
      <c r="A188" s="10">
        <v>187</v>
      </c>
      <c r="B188" s="10" t="str">
        <f>VLOOKUP(A:A,'1级数据'!A:B,2,FALSE)</f>
        <v>RICHARLISON</v>
      </c>
      <c r="C188" s="11" t="str">
        <f>VLOOKUP(A:A,'1级数据'!A:C,3,FALSE)</f>
        <v>左边锋</v>
      </c>
      <c r="D188" s="10">
        <f>VLOOKUP(A:A,'1级数据'!A:D,4,FALSE)</f>
        <v>2</v>
      </c>
      <c r="E188" s="12">
        <f>VLOOKUP(A:A,'1级数据'!A:L,12,FALSE)</f>
        <v>84</v>
      </c>
      <c r="F188" s="10">
        <f>'1级数据'!O188*0.2+'1级数据'!T188*0.4+'1级数据'!Z188*0.2+'1级数据'!W188*0.2</f>
        <v>74.2</v>
      </c>
      <c r="G188" s="10">
        <f>AVERAGE('1级数据'!P188,'1级数据'!Q188)</f>
        <v>84.5</v>
      </c>
      <c r="H188" s="10">
        <f>AVERAGE('1级数据'!AA188,'1级数据'!AB188)</f>
        <v>80</v>
      </c>
      <c r="I188" s="10">
        <f>IF('1级数据'!C188="门将",AVERAGE('1级数据'!AG188,'1级数据'!AH188,'1级数据'!AI188,'1级数据'!AJ188,'1级数据'!AK188),AVERAGE('1级数据'!X188,'1级数据'!Y188))</f>
        <v>79</v>
      </c>
      <c r="J188" s="10">
        <f>'1级数据'!AC188*0.2+'1级数据'!AD188*0.3+'1级数据'!AE188*0.2+'1级数据'!AF188*0.3</f>
        <v>70.599999999999994</v>
      </c>
      <c r="K188" s="10">
        <f>AVERAGE('1级数据'!R188,'1级数据'!S188)</f>
        <v>82</v>
      </c>
    </row>
    <row r="189" spans="1:11" ht="15.75" x14ac:dyDescent="0.25">
      <c r="A189" s="10">
        <v>188</v>
      </c>
      <c r="B189" s="10" t="str">
        <f>VLOOKUP(A:A,'1级数据'!A:B,2,FALSE)</f>
        <v>H. LOZANO</v>
      </c>
      <c r="C189" s="11" t="str">
        <f>VLOOKUP(A:A,'1级数据'!A:C,3,FALSE)</f>
        <v>左边锋</v>
      </c>
      <c r="D189" s="10">
        <f>VLOOKUP(A:A,'1级数据'!A:D,4,FALSE)</f>
        <v>2</v>
      </c>
      <c r="E189" s="12">
        <f>VLOOKUP(A:A,'1级数据'!A:L,12,FALSE)</f>
        <v>84</v>
      </c>
      <c r="F189" s="10">
        <f>'1级数据'!O189*0.2+'1级数据'!T189*0.4+'1级数据'!Z189*0.2+'1级数据'!W189*0.2</f>
        <v>79.2</v>
      </c>
      <c r="G189" s="10">
        <f>AVERAGE('1级数据'!P189,'1级数据'!Q189)</f>
        <v>84.5</v>
      </c>
      <c r="H189" s="10">
        <f>AVERAGE('1级数据'!AA189,'1级数据'!AB189)</f>
        <v>73.5</v>
      </c>
      <c r="I189" s="10">
        <f>IF('1级数据'!C189="门将",AVERAGE('1级数据'!AG189,'1级数据'!AH189,'1级数据'!AI189,'1级数据'!AJ189,'1级数据'!AK189),AVERAGE('1级数据'!X189,'1级数据'!Y189))</f>
        <v>82.5</v>
      </c>
      <c r="J189" s="10">
        <f>'1级数据'!AC189*0.2+'1级数据'!AD189*0.3+'1级数据'!AE189*0.2+'1级数据'!AF189*0.3</f>
        <v>69.699999999999989</v>
      </c>
      <c r="K189" s="10">
        <f>AVERAGE('1级数据'!R189,'1级数据'!S189)</f>
        <v>83</v>
      </c>
    </row>
    <row r="190" spans="1:11" ht="15.75" x14ac:dyDescent="0.25">
      <c r="A190" s="10">
        <v>189</v>
      </c>
      <c r="B190" s="10" t="str">
        <f>VLOOKUP(A:A,'1级数据'!A:B,2,FALSE)</f>
        <v>T. ALEXANDER-ARNOLD</v>
      </c>
      <c r="C190" s="11" t="str">
        <f>VLOOKUP(A:A,'1级数据'!A:C,3,FALSE)</f>
        <v>右后卫</v>
      </c>
      <c r="D190" s="10" t="e">
        <f>VLOOKUP(A:A,'1级数据'!A:D,4,FALSE)</f>
        <v>#N/A</v>
      </c>
      <c r="E190" s="12">
        <f>VLOOKUP(A:A,'1级数据'!A:L,12,FALSE)</f>
        <v>84</v>
      </c>
      <c r="F190" s="10">
        <f>'1级数据'!O190*0.2+'1级数据'!T190*0.4+'1级数据'!Z190*0.2+'1级数据'!W190*0.2</f>
        <v>81</v>
      </c>
      <c r="G190" s="10">
        <f>AVERAGE('1级数据'!P190,'1级数据'!Q190)</f>
        <v>79.5</v>
      </c>
      <c r="H190" s="10">
        <f>AVERAGE('1级数据'!AA190,'1级数据'!AB190)</f>
        <v>77.5</v>
      </c>
      <c r="I190" s="10">
        <f>IF('1级数据'!C190="门将",AVERAGE('1级数据'!AG190,'1级数据'!AH190,'1级数据'!AI190,'1级数据'!AJ190,'1级数据'!AK190),AVERAGE('1级数据'!X190,'1级数据'!Y190))</f>
        <v>84</v>
      </c>
      <c r="J190" s="10">
        <f>'1级数据'!AC190*0.2+'1级数据'!AD190*0.3+'1级数据'!AE190*0.2+'1级数据'!AF190*0.3</f>
        <v>77.900000000000006</v>
      </c>
      <c r="K190" s="10">
        <f>AVERAGE('1级数据'!R190,'1级数据'!S190)</f>
        <v>79.5</v>
      </c>
    </row>
    <row r="191" spans="1:11" ht="15.75" x14ac:dyDescent="0.25">
      <c r="A191" s="10">
        <v>190</v>
      </c>
      <c r="B191" s="10" t="str">
        <f>VLOOKUP(A:A,'1级数据'!A:B,2,FALSE)</f>
        <v>T. NDOMBÈLÉ</v>
      </c>
      <c r="C191" s="11" t="str">
        <f>VLOOKUP(A:A,'1级数据'!A:C,3,FALSE)</f>
        <v>中前卫</v>
      </c>
      <c r="D191" s="10">
        <f>VLOOKUP(A:A,'1级数据'!A:D,4,FALSE)</f>
        <v>2</v>
      </c>
      <c r="E191" s="12">
        <f>VLOOKUP(A:A,'1级数据'!A:L,12,FALSE)</f>
        <v>84</v>
      </c>
      <c r="F191" s="10">
        <f>'1级数据'!O191*0.2+'1级数据'!T191*0.4+'1级数据'!Z191*0.2+'1级数据'!W191*0.2</f>
        <v>75.800000000000011</v>
      </c>
      <c r="G191" s="10">
        <f>AVERAGE('1级数据'!P191,'1级数据'!Q191)</f>
        <v>84</v>
      </c>
      <c r="H191" s="10">
        <f>AVERAGE('1级数据'!AA191,'1级数据'!AB191)</f>
        <v>80.5</v>
      </c>
      <c r="I191" s="10">
        <f>IF('1级数据'!C191="门将",AVERAGE('1级数据'!AG191,'1级数据'!AH191,'1级数据'!AI191,'1级数据'!AJ191,'1级数据'!AK191),AVERAGE('1级数据'!X191,'1级数据'!Y191))</f>
        <v>75</v>
      </c>
      <c r="J191" s="10">
        <f>'1级数据'!AC191*0.2+'1级数据'!AD191*0.3+'1级数据'!AE191*0.2+'1级数据'!AF191*0.3</f>
        <v>81.900000000000006</v>
      </c>
      <c r="K191" s="10">
        <f>AVERAGE('1级数据'!R191,'1级数据'!S191)</f>
        <v>80</v>
      </c>
    </row>
    <row r="192" spans="1:11" ht="15.75" x14ac:dyDescent="0.25">
      <c r="A192" s="10">
        <v>191</v>
      </c>
      <c r="B192" s="10" t="str">
        <f>VLOOKUP(A:A,'1级数据'!A:B,2,FALSE)</f>
        <v>K. PIĄTEK</v>
      </c>
      <c r="C192" s="11" t="str">
        <f>VLOOKUP(A:A,'1级数据'!A:C,3,FALSE)</f>
        <v>中锋</v>
      </c>
      <c r="D192" s="10" t="e">
        <f>VLOOKUP(A:A,'1级数据'!A:D,4,FALSE)</f>
        <v>#N/A</v>
      </c>
      <c r="E192" s="12">
        <f>VLOOKUP(A:A,'1级数据'!A:L,12,FALSE)</f>
        <v>84</v>
      </c>
      <c r="F192" s="10">
        <f>'1级数据'!O192*0.2+'1级数据'!T192*0.4+'1级数据'!Z192*0.2+'1级数据'!W192*0.2</f>
        <v>73</v>
      </c>
      <c r="G192" s="10">
        <f>AVERAGE('1级数据'!P192,'1级数据'!Q192)</f>
        <v>75.5</v>
      </c>
      <c r="H192" s="10">
        <f>AVERAGE('1级数据'!AA192,'1级数据'!AB192)</f>
        <v>85</v>
      </c>
      <c r="I192" s="10">
        <f>IF('1级数据'!C192="门将",AVERAGE('1级数据'!AG192,'1级数据'!AH192,'1级数据'!AI192,'1级数据'!AJ192,'1级数据'!AK192),AVERAGE('1级数据'!X192,'1级数据'!Y192))</f>
        <v>74.5</v>
      </c>
      <c r="J192" s="10">
        <f>'1级数据'!AC192*0.2+'1级数据'!AD192*0.3+'1级数据'!AE192*0.2+'1级数据'!AF192*0.3</f>
        <v>70.800000000000011</v>
      </c>
      <c r="K192" s="10">
        <f>AVERAGE('1级数据'!R192,'1级数据'!S192)</f>
        <v>74</v>
      </c>
    </row>
    <row r="193" spans="1:11" ht="15.75" x14ac:dyDescent="0.25">
      <c r="A193" s="10">
        <v>192</v>
      </c>
      <c r="B193" s="10" t="str">
        <f>VLOOKUP(A:A,'1级数据'!A:B,2,FALSE)</f>
        <v>JOÃO FÉLIX</v>
      </c>
      <c r="C193" s="11" t="str">
        <f>VLOOKUP(A:A,'1级数据'!A:C,3,FALSE)</f>
        <v>影锋</v>
      </c>
      <c r="D193" s="10" t="e">
        <f>VLOOKUP(A:A,'1级数据'!A:D,4,FALSE)</f>
        <v>#N/A</v>
      </c>
      <c r="E193" s="12">
        <f>VLOOKUP(A:A,'1级数据'!A:L,12,FALSE)</f>
        <v>84</v>
      </c>
      <c r="F193" s="10">
        <f>'1级数据'!O193*0.2+'1级数据'!T193*0.4+'1级数据'!Z193*0.2+'1级数据'!W193*0.2</f>
        <v>76</v>
      </c>
      <c r="G193" s="10">
        <f>AVERAGE('1级数据'!P193,'1级数据'!Q193)</f>
        <v>86</v>
      </c>
      <c r="H193" s="10">
        <f>AVERAGE('1级数据'!AA193,'1级数据'!AB193)</f>
        <v>78.5</v>
      </c>
      <c r="I193" s="10">
        <f>IF('1级数据'!C193="门将",AVERAGE('1级数据'!AG193,'1级数据'!AH193,'1级数据'!AI193,'1级数据'!AJ193,'1级数据'!AK193),AVERAGE('1级数据'!X193,'1级数据'!Y193))</f>
        <v>67.5</v>
      </c>
      <c r="J193" s="10">
        <f>'1级数据'!AC193*0.2+'1级数据'!AD193*0.3+'1级数据'!AE193*0.2+'1级数据'!AF193*0.3</f>
        <v>68.399999999999991</v>
      </c>
      <c r="K193" s="10">
        <f>AVERAGE('1级数据'!R193,'1级数据'!S193)</f>
        <v>83.5</v>
      </c>
    </row>
    <row r="194" spans="1:11" ht="15.75" x14ac:dyDescent="0.25">
      <c r="A194" s="10">
        <v>193</v>
      </c>
      <c r="B194" s="10" t="str">
        <f>VLOOKUP(A:A,'1级数据'!A:B,2,FALSE)</f>
        <v>J. MILNER</v>
      </c>
      <c r="C194" s="11" t="str">
        <f>VLOOKUP(A:A,'1级数据'!A:C,3,FALSE)</f>
        <v>中前卫</v>
      </c>
      <c r="D194" s="10">
        <f>VLOOKUP(A:A,'1级数据'!A:D,4,FALSE)</f>
        <v>2</v>
      </c>
      <c r="E194" s="12">
        <f>VLOOKUP(A:A,'1级数据'!A:L,12,FALSE)</f>
        <v>83</v>
      </c>
      <c r="F194" s="10">
        <f>'1级数据'!O194*0.2+'1级数据'!T194*0.4+'1级数据'!Z194*0.2+'1级数据'!W194*0.2</f>
        <v>79.2</v>
      </c>
      <c r="G194" s="10">
        <f>AVERAGE('1级数据'!P194,'1级数据'!Q194)</f>
        <v>77</v>
      </c>
      <c r="H194" s="10">
        <f>AVERAGE('1级数据'!AA194,'1级数据'!AB194)</f>
        <v>74</v>
      </c>
      <c r="I194" s="10">
        <f>IF('1级数据'!C194="门将",AVERAGE('1级数据'!AG194,'1级数据'!AH194,'1级数据'!AI194,'1级数据'!AJ194,'1级数据'!AK194),AVERAGE('1级数据'!X194,'1级数据'!Y194))</f>
        <v>75</v>
      </c>
      <c r="J194" s="10">
        <f>'1级数据'!AC194*0.2+'1级数据'!AD194*0.3+'1级数据'!AE194*0.2+'1级数据'!AF194*0.3</f>
        <v>76.900000000000006</v>
      </c>
      <c r="K194" s="10">
        <f>AVERAGE('1级数据'!R194,'1级数据'!S194)</f>
        <v>83.5</v>
      </c>
    </row>
    <row r="195" spans="1:11" ht="15.75" x14ac:dyDescent="0.25">
      <c r="A195" s="10">
        <v>194</v>
      </c>
      <c r="B195" s="10" t="str">
        <f>VLOOKUP(A:A,'1级数据'!A:B,2,FALSE)</f>
        <v>ALBIOL</v>
      </c>
      <c r="C195" s="11" t="str">
        <f>VLOOKUP(A:A,'1级数据'!A:C,3,FALSE)</f>
        <v>中后卫</v>
      </c>
      <c r="D195" s="10" t="e">
        <f>VLOOKUP(A:A,'1级数据'!A:D,4,FALSE)</f>
        <v>#N/A</v>
      </c>
      <c r="E195" s="12">
        <f>VLOOKUP(A:A,'1级数据'!A:L,12,FALSE)</f>
        <v>83</v>
      </c>
      <c r="F195" s="10">
        <f>'1级数据'!O195*0.2+'1级数据'!T195*0.4+'1级数据'!Z195*0.2+'1级数据'!W195*0.2</f>
        <v>68</v>
      </c>
      <c r="G195" s="10">
        <f>AVERAGE('1级数据'!P195,'1级数据'!Q195)</f>
        <v>69.5</v>
      </c>
      <c r="H195" s="10">
        <f>AVERAGE('1级数据'!AA195,'1级数据'!AB195)</f>
        <v>78.5</v>
      </c>
      <c r="I195" s="10">
        <f>IF('1级数据'!C195="门将",AVERAGE('1级数据'!AG195,'1级数据'!AH195,'1级数据'!AI195,'1级数据'!AJ195,'1级数据'!AK195),AVERAGE('1级数据'!X195,'1级数据'!Y195))</f>
        <v>66</v>
      </c>
      <c r="J195" s="10">
        <f>'1级数据'!AC195*0.2+'1级数据'!AD195*0.3+'1级数据'!AE195*0.2+'1级数据'!AF195*0.3</f>
        <v>80.400000000000006</v>
      </c>
      <c r="K195" s="10">
        <f>AVERAGE('1级数据'!R195,'1级数据'!S195)</f>
        <v>68</v>
      </c>
    </row>
    <row r="196" spans="1:11" ht="15.75" x14ac:dyDescent="0.25">
      <c r="A196" s="10">
        <v>195</v>
      </c>
      <c r="B196" s="10" t="str">
        <f>VLOOKUP(A:A,'1级数据'!A:B,2,FALSE)</f>
        <v>SANTI CAZORLA</v>
      </c>
      <c r="C196" s="11" t="str">
        <f>VLOOKUP(A:A,'1级数据'!A:C,3,FALSE)</f>
        <v>中前卫</v>
      </c>
      <c r="D196" s="10" t="e">
        <f>VLOOKUP(A:A,'1级数据'!A:D,4,FALSE)</f>
        <v>#N/A</v>
      </c>
      <c r="E196" s="12">
        <f>VLOOKUP(A:A,'1级数据'!A:L,12,FALSE)</f>
        <v>83</v>
      </c>
      <c r="F196" s="10">
        <f>'1级数据'!O196*0.2+'1级数据'!T196*0.4+'1级数据'!Z196*0.2+'1级数据'!W196*0.2</f>
        <v>79.600000000000009</v>
      </c>
      <c r="G196" s="10">
        <f>AVERAGE('1级数据'!P196,'1级数据'!Q196)</f>
        <v>87.5</v>
      </c>
      <c r="H196" s="10">
        <f>AVERAGE('1级数据'!AA196,'1级数据'!AB196)</f>
        <v>71.5</v>
      </c>
      <c r="I196" s="10">
        <f>IF('1级数据'!C196="门将",AVERAGE('1级数据'!AG196,'1级数据'!AH196,'1级数据'!AI196,'1级数据'!AJ196,'1级数据'!AK196),AVERAGE('1级数据'!X196,'1级数据'!Y196))</f>
        <v>75.5</v>
      </c>
      <c r="J196" s="10">
        <f>'1级数据'!AC196*0.2+'1级数据'!AD196*0.3+'1级数据'!AE196*0.2+'1级数据'!AF196*0.3</f>
        <v>74.099999999999994</v>
      </c>
      <c r="K196" s="10">
        <f>AVERAGE('1级数据'!R196,'1级数据'!S196)</f>
        <v>85.5</v>
      </c>
    </row>
    <row r="197" spans="1:11" ht="15.75" x14ac:dyDescent="0.25">
      <c r="A197" s="10">
        <v>196</v>
      </c>
      <c r="B197" s="10" t="str">
        <f>VLOOKUP(A:A,'1级数据'!A:B,2,FALSE)</f>
        <v>HULK</v>
      </c>
      <c r="C197" s="11" t="str">
        <f>VLOOKUP(A:A,'1级数据'!A:C,3,FALSE)</f>
        <v>右边锋</v>
      </c>
      <c r="D197" s="10">
        <f>VLOOKUP(A:A,'1级数据'!A:D,4,FALSE)</f>
        <v>2</v>
      </c>
      <c r="E197" s="12">
        <f>VLOOKUP(A:A,'1级数据'!A:L,12,FALSE)</f>
        <v>83</v>
      </c>
      <c r="F197" s="10">
        <f>'1级数据'!O197*0.2+'1级数据'!T197*0.4+'1级数据'!Z197*0.2+'1级数据'!W197*0.2</f>
        <v>81.200000000000017</v>
      </c>
      <c r="G197" s="10">
        <f>AVERAGE('1级数据'!P197,'1级数据'!Q197)</f>
        <v>81.5</v>
      </c>
      <c r="H197" s="10">
        <f>AVERAGE('1级数据'!AA197,'1级数据'!AB197)</f>
        <v>81</v>
      </c>
      <c r="I197" s="10">
        <f>IF('1级数据'!C197="门将",AVERAGE('1级数据'!AG197,'1级数据'!AH197,'1级数据'!AI197,'1级数据'!AJ197,'1级数据'!AK197),AVERAGE('1级数据'!X197,'1级数据'!Y197))</f>
        <v>80.5</v>
      </c>
      <c r="J197" s="10">
        <f>'1级数据'!AC197*0.2+'1级数据'!AD197*0.3+'1级数据'!AE197*0.2+'1级数据'!AF197*0.3</f>
        <v>68</v>
      </c>
      <c r="K197" s="10">
        <f>AVERAGE('1级数据'!R197,'1级数据'!S197)</f>
        <v>79.5</v>
      </c>
    </row>
    <row r="198" spans="1:11" ht="15.75" x14ac:dyDescent="0.25">
      <c r="A198" s="10">
        <v>197</v>
      </c>
      <c r="B198" s="10" t="str">
        <f>VLOOKUP(A:A,'1级数据'!A:B,2,FALSE)</f>
        <v>R. FALCAO</v>
      </c>
      <c r="C198" s="11" t="str">
        <f>VLOOKUP(A:A,'1级数据'!A:C,3,FALSE)</f>
        <v>中锋</v>
      </c>
      <c r="D198" s="10">
        <f>VLOOKUP(A:A,'1级数据'!A:D,4,FALSE)</f>
        <v>2</v>
      </c>
      <c r="E198" s="12">
        <f>VLOOKUP(A:A,'1级数据'!A:L,12,FALSE)</f>
        <v>83</v>
      </c>
      <c r="F198" s="10">
        <f>'1级数据'!O198*0.2+'1级数据'!T198*0.4+'1级数据'!Z198*0.2+'1级数据'!W198*0.2</f>
        <v>74.2</v>
      </c>
      <c r="G198" s="10">
        <f>AVERAGE('1级数据'!P198,'1级数据'!Q198)</f>
        <v>79.5</v>
      </c>
      <c r="H198" s="10">
        <f>AVERAGE('1级数据'!AA198,'1级数据'!AB198)</f>
        <v>83</v>
      </c>
      <c r="I198" s="10">
        <f>IF('1级数据'!C198="门将",AVERAGE('1级数据'!AG198,'1级数据'!AH198,'1级数据'!AI198,'1级数据'!AJ198,'1级数据'!AK198),AVERAGE('1级数据'!X198,'1级数据'!Y198))</f>
        <v>77.5</v>
      </c>
      <c r="J198" s="10">
        <f>'1级数据'!AC198*0.2+'1级数据'!AD198*0.3+'1级数据'!AE198*0.2+'1级数据'!AF198*0.3</f>
        <v>66.7</v>
      </c>
      <c r="K198" s="10">
        <f>AVERAGE('1级数据'!R198,'1级数据'!S198)</f>
        <v>76.5</v>
      </c>
    </row>
    <row r="199" spans="1:11" ht="15.75" x14ac:dyDescent="0.25">
      <c r="A199" s="10">
        <v>198</v>
      </c>
      <c r="B199" s="10" t="str">
        <f>VLOOKUP(A:A,'1级数据'!A:B,2,FALSE)</f>
        <v>L. LÓPEZ</v>
      </c>
      <c r="C199" s="11" t="str">
        <f>VLOOKUP(A:A,'1级数据'!A:C,3,FALSE)</f>
        <v>中锋</v>
      </c>
      <c r="D199" s="10">
        <f>VLOOKUP(A:A,'1级数据'!A:D,4,FALSE)</f>
        <v>2</v>
      </c>
      <c r="E199" s="12">
        <f>VLOOKUP(A:A,'1级数据'!A:L,12,FALSE)</f>
        <v>83</v>
      </c>
      <c r="F199" s="10">
        <f>'1级数据'!O199*0.2+'1级数据'!T199*0.4+'1级数据'!Z199*0.2+'1级数据'!W199*0.2</f>
        <v>73.400000000000006</v>
      </c>
      <c r="G199" s="10">
        <f>AVERAGE('1级数据'!P199,'1级数据'!Q199)</f>
        <v>80</v>
      </c>
      <c r="H199" s="10">
        <f>AVERAGE('1级数据'!AA199,'1级数据'!AB199)</f>
        <v>79</v>
      </c>
      <c r="I199" s="10">
        <f>IF('1级数据'!C199="门将",AVERAGE('1级数据'!AG199,'1级数据'!AH199,'1级数据'!AI199,'1级数据'!AJ199,'1级数据'!AK199),AVERAGE('1级数据'!X199,'1级数据'!Y199))</f>
        <v>75.5</v>
      </c>
      <c r="J199" s="10">
        <f>'1级数据'!AC199*0.2+'1级数据'!AD199*0.3+'1级数据'!AE199*0.2+'1级数据'!AF199*0.3</f>
        <v>74</v>
      </c>
      <c r="K199" s="10">
        <f>AVERAGE('1级数据'!R199,'1级数据'!S199)</f>
        <v>76.5</v>
      </c>
    </row>
    <row r="200" spans="1:11" ht="15.75" x14ac:dyDescent="0.25">
      <c r="A200" s="10">
        <v>199</v>
      </c>
      <c r="B200" s="10" t="str">
        <f>VLOOKUP(A:A,'1级数据'!A:B,2,FALSE)</f>
        <v>S. SIRIGU</v>
      </c>
      <c r="C200" s="11" t="str">
        <f>VLOOKUP(A:A,'1级数据'!A:C,3,FALSE)</f>
        <v>门将</v>
      </c>
      <c r="D200" s="10">
        <f>VLOOKUP(A:A,'1级数据'!A:D,4,FALSE)</f>
        <v>2</v>
      </c>
      <c r="E200" s="12">
        <f>VLOOKUP(A:A,'1级数据'!A:L,12,FALSE)</f>
        <v>83</v>
      </c>
      <c r="F200" s="10">
        <f>'1级数据'!O200*0.2+'1级数据'!T200*0.4+'1级数据'!Z200*0.2+'1级数据'!W200*0.2</f>
        <v>58.2</v>
      </c>
      <c r="G200" s="10">
        <f>AVERAGE('1级数据'!P200,'1级数据'!Q200)</f>
        <v>54</v>
      </c>
      <c r="H200" s="10">
        <f>AVERAGE('1级数据'!AA200,'1级数据'!AB200)</f>
        <v>81.5</v>
      </c>
      <c r="I200" s="10">
        <f>IF('1级数据'!C200="门将",AVERAGE('1级数据'!AG200,'1级数据'!AH200,'1级数据'!AI200,'1级数据'!AJ200,'1级数据'!AK200),AVERAGE('1级数据'!X200,'1级数据'!Y200))</f>
        <v>72.8</v>
      </c>
      <c r="J200" s="10">
        <f>'1级数据'!AC200*0.2+'1级数据'!AD200*0.3+'1级数据'!AE200*0.2+'1级数据'!AF200*0.3</f>
        <v>62.8</v>
      </c>
      <c r="K200" s="10">
        <f>AVERAGE('1级数据'!R200,'1级数据'!S200)</f>
        <v>53.5</v>
      </c>
    </row>
    <row r="201" spans="1:11" ht="15.75" x14ac:dyDescent="0.25">
      <c r="A201" s="10">
        <v>200</v>
      </c>
      <c r="B201" s="10" t="str">
        <f>VLOOKUP(A:A,'1级数据'!A:B,2,FALSE)</f>
        <v>D. PAYET</v>
      </c>
      <c r="C201" s="11" t="str">
        <f>VLOOKUP(A:A,'1级数据'!A:C,3,FALSE)</f>
        <v>前腰</v>
      </c>
      <c r="D201" s="10" t="e">
        <f>VLOOKUP(A:A,'1级数据'!A:D,4,FALSE)</f>
        <v>#N/A</v>
      </c>
      <c r="E201" s="12">
        <f>VLOOKUP(A:A,'1级数据'!A:L,12,FALSE)</f>
        <v>83</v>
      </c>
      <c r="F201" s="10">
        <f>'1级数据'!O201*0.2+'1级数据'!T201*0.4+'1级数据'!Z201*0.2+'1级数据'!W201*0.2</f>
        <v>84.600000000000009</v>
      </c>
      <c r="G201" s="10">
        <f>AVERAGE('1级数据'!P201,'1级数据'!Q201)</f>
        <v>85.5</v>
      </c>
      <c r="H201" s="10">
        <f>AVERAGE('1级数据'!AA201,'1级数据'!AB201)</f>
        <v>73</v>
      </c>
      <c r="I201" s="10">
        <f>IF('1级数据'!C201="门将",AVERAGE('1级数据'!AG201,'1级数据'!AH201,'1级数据'!AI201,'1级数据'!AJ201,'1级数据'!AK201),AVERAGE('1级数据'!X201,'1级数据'!Y201))</f>
        <v>82</v>
      </c>
      <c r="J201" s="10">
        <f>'1级数据'!AC201*0.2+'1级数据'!AD201*0.3+'1级数据'!AE201*0.2+'1级数据'!AF201*0.3</f>
        <v>68.2</v>
      </c>
      <c r="K201" s="10">
        <f>AVERAGE('1级数据'!R201,'1级数据'!S201)</f>
        <v>84.5</v>
      </c>
    </row>
    <row r="202" spans="1:11" ht="15.75" x14ac:dyDescent="0.25">
      <c r="A202" s="10">
        <v>201</v>
      </c>
      <c r="B202" s="10" t="str">
        <f>VLOOKUP(A:A,'1级数据'!A:B,2,FALSE)</f>
        <v>F. MUSLERA</v>
      </c>
      <c r="C202" s="11" t="str">
        <f>VLOOKUP(A:A,'1级数据'!A:C,3,FALSE)</f>
        <v>门将</v>
      </c>
      <c r="D202" s="10">
        <f>VLOOKUP(A:A,'1级数据'!A:D,4,FALSE)</f>
        <v>2</v>
      </c>
      <c r="E202" s="12">
        <f>VLOOKUP(A:A,'1级数据'!A:L,12,FALSE)</f>
        <v>83</v>
      </c>
      <c r="F202" s="10">
        <f>'1级数据'!O202*0.2+'1级数据'!T202*0.4+'1级数据'!Z202*0.2+'1级数据'!W202*0.2</f>
        <v>64.400000000000006</v>
      </c>
      <c r="G202" s="10">
        <f>AVERAGE('1级数据'!P202,'1级数据'!Q202)</f>
        <v>60.5</v>
      </c>
      <c r="H202" s="10">
        <f>AVERAGE('1级数据'!AA202,'1级数据'!AB202)</f>
        <v>84.5</v>
      </c>
      <c r="I202" s="10">
        <f>IF('1级数据'!C202="门将",AVERAGE('1级数据'!AG202,'1级数据'!AH202,'1级数据'!AI202,'1级数据'!AJ202,'1级数据'!AK202),AVERAGE('1级数据'!X202,'1级数据'!Y202))</f>
        <v>73.2</v>
      </c>
      <c r="J202" s="10">
        <f>'1级数据'!AC202*0.2+'1级数据'!AD202*0.3+'1级数据'!AE202*0.2+'1级数据'!AF202*0.3</f>
        <v>68.600000000000009</v>
      </c>
      <c r="K202" s="10">
        <f>AVERAGE('1级数据'!R202,'1级数据'!S202)</f>
        <v>68</v>
      </c>
    </row>
    <row r="203" spans="1:11" ht="15.75" x14ac:dyDescent="0.25">
      <c r="A203" s="10">
        <v>202</v>
      </c>
      <c r="B203" s="10" t="str">
        <f>VLOOKUP(A:A,'1级数据'!A:B,2,FALSE)</f>
        <v>A. KOLAROV</v>
      </c>
      <c r="C203" s="11" t="str">
        <f>VLOOKUP(A:A,'1级数据'!A:C,3,FALSE)</f>
        <v>左后卫</v>
      </c>
      <c r="D203" s="10">
        <f>VLOOKUP(A:A,'1级数据'!A:D,4,FALSE)</f>
        <v>2</v>
      </c>
      <c r="E203" s="12">
        <f>VLOOKUP(A:A,'1级数据'!A:L,12,FALSE)</f>
        <v>83</v>
      </c>
      <c r="F203" s="10">
        <f>'1级数据'!O203*0.2+'1级数据'!T203*0.4+'1级数据'!Z203*0.2+'1级数据'!W203*0.2</f>
        <v>79.800000000000011</v>
      </c>
      <c r="G203" s="10">
        <f>AVERAGE('1级数据'!P203,'1级数据'!Q203)</f>
        <v>77</v>
      </c>
      <c r="H203" s="10">
        <f>AVERAGE('1级数据'!AA203,'1级数据'!AB203)</f>
        <v>84</v>
      </c>
      <c r="I203" s="10">
        <f>IF('1级数据'!C203="门将",AVERAGE('1级数据'!AG203,'1级数据'!AH203,'1级数据'!AI203,'1级数据'!AJ203,'1级数据'!AK203),AVERAGE('1级数据'!X203,'1级数据'!Y203))</f>
        <v>77.5</v>
      </c>
      <c r="J203" s="10">
        <f>'1级数据'!AC203*0.2+'1级数据'!AD203*0.3+'1级数据'!AE203*0.2+'1级数据'!AF203*0.3</f>
        <v>74.8</v>
      </c>
      <c r="K203" s="10">
        <f>AVERAGE('1级数据'!R203,'1级数据'!S203)</f>
        <v>77.5</v>
      </c>
    </row>
    <row r="204" spans="1:11" ht="15.75" x14ac:dyDescent="0.25">
      <c r="A204" s="10">
        <v>203</v>
      </c>
      <c r="B204" s="10" t="str">
        <f>VLOOKUP(A:A,'1级数据'!A:B,2,FALSE)</f>
        <v>M. SISSOKO</v>
      </c>
      <c r="C204" s="11" t="str">
        <f>VLOOKUP(A:A,'1级数据'!A:C,3,FALSE)</f>
        <v>中前卫</v>
      </c>
      <c r="D204" s="10" t="e">
        <f>VLOOKUP(A:A,'1级数据'!A:D,4,FALSE)</f>
        <v>#N/A</v>
      </c>
      <c r="E204" s="12">
        <f>VLOOKUP(A:A,'1级数据'!A:L,12,FALSE)</f>
        <v>83</v>
      </c>
      <c r="F204" s="10">
        <f>'1级数据'!O204*0.2+'1级数据'!T204*0.4+'1级数据'!Z204*0.2+'1级数据'!W204*0.2</f>
        <v>75.400000000000006</v>
      </c>
      <c r="G204" s="10">
        <f>AVERAGE('1级数据'!P204,'1级数据'!Q204)</f>
        <v>79.5</v>
      </c>
      <c r="H204" s="10">
        <f>AVERAGE('1级数据'!AA204,'1级数据'!AB204)</f>
        <v>82.5</v>
      </c>
      <c r="I204" s="10">
        <f>IF('1级数据'!C204="门将",AVERAGE('1级数据'!AG204,'1级数据'!AH204,'1级数据'!AI204,'1级数据'!AJ204,'1级数据'!AK204),AVERAGE('1级数据'!X204,'1级数据'!Y204))</f>
        <v>77.5</v>
      </c>
      <c r="J204" s="10">
        <f>'1级数据'!AC204*0.2+'1级数据'!AD204*0.3+'1级数据'!AE204*0.2+'1级数据'!AF204*0.3</f>
        <v>79.400000000000006</v>
      </c>
      <c r="K204" s="10">
        <f>AVERAGE('1级数据'!R204,'1级数据'!S204)</f>
        <v>75</v>
      </c>
    </row>
    <row r="205" spans="1:11" ht="15.75" x14ac:dyDescent="0.25">
      <c r="A205" s="10">
        <v>204</v>
      </c>
      <c r="B205" s="10" t="str">
        <f>VLOOKUP(A:A,'1级数据'!A:B,2,FALSE)</f>
        <v>C. STUANI</v>
      </c>
      <c r="C205" s="11" t="str">
        <f>VLOOKUP(A:A,'1级数据'!A:C,3,FALSE)</f>
        <v>中锋</v>
      </c>
      <c r="D205" s="10" t="e">
        <f>VLOOKUP(A:A,'1级数据'!A:D,4,FALSE)</f>
        <v>#N/A</v>
      </c>
      <c r="E205" s="12">
        <f>VLOOKUP(A:A,'1级数据'!A:L,12,FALSE)</f>
        <v>83</v>
      </c>
      <c r="F205" s="10">
        <f>'1级数据'!O205*0.2+'1级数据'!T205*0.4+'1级数据'!Z205*0.2+'1级数据'!W205*0.2</f>
        <v>73.599999999999994</v>
      </c>
      <c r="G205" s="10">
        <f>AVERAGE('1级数据'!P205,'1级数据'!Q205)</f>
        <v>74.5</v>
      </c>
      <c r="H205" s="10">
        <f>AVERAGE('1级数据'!AA205,'1级数据'!AB205)</f>
        <v>85.5</v>
      </c>
      <c r="I205" s="10">
        <f>IF('1级数据'!C205="门将",AVERAGE('1级数据'!AG205,'1级数据'!AH205,'1级数据'!AI205,'1级数据'!AJ205,'1级数据'!AK205),AVERAGE('1级数据'!X205,'1级数据'!Y205))</f>
        <v>73.5</v>
      </c>
      <c r="J205" s="10">
        <f>'1级数据'!AC205*0.2+'1级数据'!AD205*0.3+'1级数据'!AE205*0.2+'1级数据'!AF205*0.3</f>
        <v>69.400000000000006</v>
      </c>
      <c r="K205" s="10">
        <f>AVERAGE('1级数据'!R205,'1级数据'!S205)</f>
        <v>74</v>
      </c>
    </row>
    <row r="206" spans="1:11" ht="15.75" x14ac:dyDescent="0.25">
      <c r="A206" s="10">
        <v>205</v>
      </c>
      <c r="B206" s="10" t="str">
        <f>VLOOKUP(A:A,'1级数据'!A:B,2,FALSE)</f>
        <v>JOSÉ CALLEJÓN</v>
      </c>
      <c r="C206" s="11" t="str">
        <f>VLOOKUP(A:A,'1级数据'!A:C,3,FALSE)</f>
        <v>右边锋</v>
      </c>
      <c r="D206" s="10">
        <f>VLOOKUP(A:A,'1级数据'!A:D,4,FALSE)</f>
        <v>2</v>
      </c>
      <c r="E206" s="12">
        <f>VLOOKUP(A:A,'1级数据'!A:L,12,FALSE)</f>
        <v>83</v>
      </c>
      <c r="F206" s="10">
        <f>'1级数据'!O206*0.2+'1级数据'!T206*0.4+'1级数据'!Z206*0.2+'1级数据'!W206*0.2</f>
        <v>77.400000000000006</v>
      </c>
      <c r="G206" s="10">
        <f>AVERAGE('1级数据'!P206,'1级数据'!Q206)</f>
        <v>82.5</v>
      </c>
      <c r="H206" s="10">
        <f>AVERAGE('1级数据'!AA206,'1级数据'!AB206)</f>
        <v>77.5</v>
      </c>
      <c r="I206" s="10">
        <f>IF('1级数据'!C206="门将",AVERAGE('1级数据'!AG206,'1级数据'!AH206,'1级数据'!AI206,'1级数据'!AJ206,'1级数据'!AK206),AVERAGE('1级数据'!X206,'1级数据'!Y206))</f>
        <v>80</v>
      </c>
      <c r="J206" s="10">
        <f>'1级数据'!AC206*0.2+'1级数据'!AD206*0.3+'1级数据'!AE206*0.2+'1级数据'!AF206*0.3</f>
        <v>72.5</v>
      </c>
      <c r="K206" s="10">
        <f>AVERAGE('1级数据'!R206,'1级数据'!S206)</f>
        <v>80</v>
      </c>
    </row>
    <row r="207" spans="1:11" ht="15.75" x14ac:dyDescent="0.25">
      <c r="A207" s="10">
        <v>206</v>
      </c>
      <c r="B207" s="10" t="str">
        <f>VLOOKUP(A:A,'1级数据'!A:B,2,FALSE)</f>
        <v>PEDRO</v>
      </c>
      <c r="C207" s="11" t="str">
        <f>VLOOKUP(A:A,'1级数据'!A:C,3,FALSE)</f>
        <v>右边锋</v>
      </c>
      <c r="D207" s="10">
        <f>VLOOKUP(A:A,'1级数据'!A:D,4,FALSE)</f>
        <v>2</v>
      </c>
      <c r="E207" s="12">
        <f>VLOOKUP(A:A,'1级数据'!A:L,12,FALSE)</f>
        <v>83</v>
      </c>
      <c r="F207" s="10">
        <f>'1级数据'!O207*0.2+'1级数据'!T207*0.4+'1级数据'!Z207*0.2+'1级数据'!W207*0.2</f>
        <v>77.8</v>
      </c>
      <c r="G207" s="10">
        <f>AVERAGE('1级数据'!P207,'1级数据'!Q207)</f>
        <v>84.5</v>
      </c>
      <c r="H207" s="10">
        <f>AVERAGE('1级数据'!AA207,'1级数据'!AB207)</f>
        <v>72</v>
      </c>
      <c r="I207" s="10">
        <f>IF('1级数据'!C207="门将",AVERAGE('1级数据'!AG207,'1级数据'!AH207,'1级数据'!AI207,'1级数据'!AJ207,'1级数据'!AK207),AVERAGE('1级数据'!X207,'1级数据'!Y207))</f>
        <v>80</v>
      </c>
      <c r="J207" s="10">
        <f>'1级数据'!AC207*0.2+'1级数据'!AD207*0.3+'1级数据'!AE207*0.2+'1级数据'!AF207*0.3</f>
        <v>68.5</v>
      </c>
      <c r="K207" s="10">
        <f>AVERAGE('1级数据'!R207,'1级数据'!S207)</f>
        <v>83</v>
      </c>
    </row>
    <row r="208" spans="1:11" ht="15.75" x14ac:dyDescent="0.25">
      <c r="A208" s="10">
        <v>207</v>
      </c>
      <c r="B208" s="10" t="str">
        <f>VLOOKUP(A:A,'1级数据'!A:B,2,FALSE)</f>
        <v>P. GULÁCSI</v>
      </c>
      <c r="C208" s="11" t="str">
        <f>VLOOKUP(A:A,'1级数据'!A:C,3,FALSE)</f>
        <v>门将</v>
      </c>
      <c r="D208" s="10">
        <f>VLOOKUP(A:A,'1级数据'!A:D,4,FALSE)</f>
        <v>2</v>
      </c>
      <c r="E208" s="12">
        <f>VLOOKUP(A:A,'1级数据'!A:L,12,FALSE)</f>
        <v>83</v>
      </c>
      <c r="F208" s="10">
        <f>'1级数据'!O208*0.2+'1级数据'!T208*0.4+'1级数据'!Z208*0.2+'1级数据'!W208*0.2</f>
        <v>56.800000000000004</v>
      </c>
      <c r="G208" s="10">
        <f>AVERAGE('1级数据'!P208,'1级数据'!Q208)</f>
        <v>50</v>
      </c>
      <c r="H208" s="10">
        <f>AVERAGE('1级数据'!AA208,'1级数据'!AB208)</f>
        <v>80</v>
      </c>
      <c r="I208" s="10">
        <f>IF('1级数据'!C208="门将",AVERAGE('1级数据'!AG208,'1级数据'!AH208,'1级数据'!AI208,'1级数据'!AJ208,'1级数据'!AK208),AVERAGE('1级数据'!X208,'1级数据'!Y208))</f>
        <v>72.2</v>
      </c>
      <c r="J208" s="10">
        <f>'1级数据'!AC208*0.2+'1级数据'!AD208*0.3+'1级数据'!AE208*0.2+'1级数据'!AF208*0.3</f>
        <v>66.5</v>
      </c>
      <c r="K208" s="10">
        <f>AVERAGE('1级数据'!R208,'1级数据'!S208)</f>
        <v>52</v>
      </c>
    </row>
    <row r="209" spans="1:11" ht="15.75" x14ac:dyDescent="0.25">
      <c r="A209" s="10">
        <v>208</v>
      </c>
      <c r="B209" s="10" t="str">
        <f>VLOOKUP(A:A,'1级数据'!A:B,2,FALSE)</f>
        <v>S. EL SHAARAWY</v>
      </c>
      <c r="C209" s="11" t="str">
        <f>VLOOKUP(A:A,'1级数据'!A:C,3,FALSE)</f>
        <v>左边锋</v>
      </c>
      <c r="D209" s="10">
        <f>VLOOKUP(A:A,'1级数据'!A:D,4,FALSE)</f>
        <v>2</v>
      </c>
      <c r="E209" s="12">
        <f>VLOOKUP(A:A,'1级数据'!A:L,12,FALSE)</f>
        <v>83</v>
      </c>
      <c r="F209" s="10">
        <f>'1级数据'!O209*0.2+'1级数据'!T209*0.4+'1级数据'!Z209*0.2+'1级数据'!W209*0.2</f>
        <v>78.599999999999994</v>
      </c>
      <c r="G209" s="10">
        <f>AVERAGE('1级数据'!P209,'1级数据'!Q209)</f>
        <v>85</v>
      </c>
      <c r="H209" s="10">
        <f>AVERAGE('1级数据'!AA209,'1级数据'!AB209)</f>
        <v>73</v>
      </c>
      <c r="I209" s="10">
        <f>IF('1级数据'!C209="门将",AVERAGE('1级数据'!AG209,'1级数据'!AH209,'1级数据'!AI209,'1级数据'!AJ209,'1级数据'!AK209),AVERAGE('1级数据'!X209,'1级数据'!Y209))</f>
        <v>85</v>
      </c>
      <c r="J209" s="10">
        <f>'1级数据'!AC209*0.2+'1级数据'!AD209*0.3+'1级数据'!AE209*0.2+'1级数据'!AF209*0.3</f>
        <v>66.3</v>
      </c>
      <c r="K209" s="10">
        <f>AVERAGE('1级数据'!R209,'1级数据'!S209)</f>
        <v>80</v>
      </c>
    </row>
    <row r="210" spans="1:11" ht="15.75" x14ac:dyDescent="0.25">
      <c r="A210" s="10">
        <v>209</v>
      </c>
      <c r="B210" s="10" t="str">
        <f>VLOOKUP(A:A,'1级数据'!A:B,2,FALSE)</f>
        <v>J. ZOET</v>
      </c>
      <c r="C210" s="11" t="str">
        <f>VLOOKUP(A:A,'1级数据'!A:C,3,FALSE)</f>
        <v>门将</v>
      </c>
      <c r="D210" s="10">
        <f>VLOOKUP(A:A,'1级数据'!A:D,4,FALSE)</f>
        <v>2</v>
      </c>
      <c r="E210" s="12">
        <f>VLOOKUP(A:A,'1级数据'!A:L,12,FALSE)</f>
        <v>83</v>
      </c>
      <c r="F210" s="10">
        <f>'1级数据'!O210*0.2+'1级数据'!T210*0.4+'1级数据'!Z210*0.2+'1级数据'!W210*0.2</f>
        <v>62.000000000000007</v>
      </c>
      <c r="G210" s="10">
        <f>AVERAGE('1级数据'!P210,'1级数据'!Q210)</f>
        <v>62</v>
      </c>
      <c r="H210" s="10">
        <f>AVERAGE('1级数据'!AA210,'1级数据'!AB210)</f>
        <v>85</v>
      </c>
      <c r="I210" s="10">
        <f>IF('1级数据'!C210="门将",AVERAGE('1级数据'!AG210,'1级数据'!AH210,'1级数据'!AI210,'1级数据'!AJ210,'1级数据'!AK210),AVERAGE('1级数据'!X210,'1级数据'!Y210))</f>
        <v>73.599999999999994</v>
      </c>
      <c r="J210" s="10">
        <f>'1级数据'!AC210*0.2+'1级数据'!AD210*0.3+'1级数据'!AE210*0.2+'1级数据'!AF210*0.3</f>
        <v>72.599999999999994</v>
      </c>
      <c r="K210" s="10">
        <f>AVERAGE('1级数据'!R210,'1级数据'!S210)</f>
        <v>56.5</v>
      </c>
    </row>
    <row r="211" spans="1:11" ht="15.75" x14ac:dyDescent="0.25">
      <c r="A211" s="10">
        <v>210</v>
      </c>
      <c r="B211" s="10" t="str">
        <f>VLOOKUP(A:A,'1级数据'!A:B,2,FALSE)</f>
        <v>X. SHAQIRI</v>
      </c>
      <c r="C211" s="11" t="str">
        <f>VLOOKUP(A:A,'1级数据'!A:C,3,FALSE)</f>
        <v>右前卫</v>
      </c>
      <c r="D211" s="10" t="e">
        <f>VLOOKUP(A:A,'1级数据'!A:D,4,FALSE)</f>
        <v>#N/A</v>
      </c>
      <c r="E211" s="12">
        <f>VLOOKUP(A:A,'1级数据'!A:L,12,FALSE)</f>
        <v>83</v>
      </c>
      <c r="F211" s="10">
        <f>'1级数据'!O211*0.2+'1级数据'!T211*0.4+'1级数据'!Z211*0.2+'1级数据'!W211*0.2</f>
        <v>81.400000000000006</v>
      </c>
      <c r="G211" s="10">
        <f>AVERAGE('1级数据'!P211,'1级数据'!Q211)</f>
        <v>83.5</v>
      </c>
      <c r="H211" s="10">
        <f>AVERAGE('1级数据'!AA211,'1级数据'!AB211)</f>
        <v>71</v>
      </c>
      <c r="I211" s="10">
        <f>IF('1级数据'!C211="门将",AVERAGE('1级数据'!AG211,'1级数据'!AH211,'1级数据'!AI211,'1级数据'!AJ211,'1级数据'!AK211),AVERAGE('1级数据'!X211,'1级数据'!Y211))</f>
        <v>84.5</v>
      </c>
      <c r="J211" s="10">
        <f>'1级数据'!AC211*0.2+'1级数据'!AD211*0.3+'1级数据'!AE211*0.2+'1级数据'!AF211*0.3</f>
        <v>68.5</v>
      </c>
      <c r="K211" s="10">
        <f>AVERAGE('1级数据'!R211,'1级数据'!S211)</f>
        <v>80.5</v>
      </c>
    </row>
    <row r="212" spans="1:11" ht="15.75" x14ac:dyDescent="0.25">
      <c r="A212" s="10">
        <v>211</v>
      </c>
      <c r="B212" s="10" t="str">
        <f>VLOOKUP(A:A,'1级数据'!A:B,2,FALSE)</f>
        <v>J. CUADRADO</v>
      </c>
      <c r="C212" s="11" t="str">
        <f>VLOOKUP(A:A,'1级数据'!A:C,3,FALSE)</f>
        <v>右前卫</v>
      </c>
      <c r="D212" s="10">
        <f>VLOOKUP(A:A,'1级数据'!A:D,4,FALSE)</f>
        <v>2</v>
      </c>
      <c r="E212" s="12">
        <f>VLOOKUP(A:A,'1级数据'!A:L,12,FALSE)</f>
        <v>83</v>
      </c>
      <c r="F212" s="10">
        <f>'1级数据'!O212*0.2+'1级数据'!T212*0.4+'1级数据'!Z212*0.2+'1级数据'!W212*0.2</f>
        <v>78.000000000000014</v>
      </c>
      <c r="G212" s="10">
        <f>AVERAGE('1级数据'!P212,'1级数据'!Q212)</f>
        <v>84.5</v>
      </c>
      <c r="H212" s="10">
        <f>AVERAGE('1级数据'!AA212,'1级数据'!AB212)</f>
        <v>79</v>
      </c>
      <c r="I212" s="10">
        <f>IF('1级数据'!C212="门将",AVERAGE('1级数据'!AG212,'1级数据'!AH212,'1级数据'!AI212,'1级数据'!AJ212,'1级数据'!AK212),AVERAGE('1级数据'!X212,'1级数据'!Y212))</f>
        <v>81.5</v>
      </c>
      <c r="J212" s="10">
        <f>'1级数据'!AC212*0.2+'1级数据'!AD212*0.3+'1级数据'!AE212*0.2+'1级数据'!AF212*0.3</f>
        <v>71.900000000000006</v>
      </c>
      <c r="K212" s="10">
        <f>AVERAGE('1级数据'!R212,'1级数据'!S212)</f>
        <v>80.5</v>
      </c>
    </row>
    <row r="213" spans="1:11" ht="15.75" x14ac:dyDescent="0.25">
      <c r="A213" s="10">
        <v>212</v>
      </c>
      <c r="B213" s="10" t="str">
        <f>VLOOKUP(A:A,'1级数据'!A:B,2,FALSE)</f>
        <v>J. MATIP</v>
      </c>
      <c r="C213" s="11" t="str">
        <f>VLOOKUP(A:A,'1级数据'!A:C,3,FALSE)</f>
        <v>中后卫</v>
      </c>
      <c r="D213" s="10">
        <f>VLOOKUP(A:A,'1级数据'!A:D,4,FALSE)</f>
        <v>2</v>
      </c>
      <c r="E213" s="12">
        <f>VLOOKUP(A:A,'1级数据'!A:L,12,FALSE)</f>
        <v>83</v>
      </c>
      <c r="F213" s="10">
        <f>'1级数据'!O213*0.2+'1级数据'!T213*0.4+'1级数据'!Z213*0.2+'1级数据'!W213*0.2</f>
        <v>68</v>
      </c>
      <c r="G213" s="10">
        <f>AVERAGE('1级数据'!P213,'1级数据'!Q213)</f>
        <v>71</v>
      </c>
      <c r="H213" s="10">
        <f>AVERAGE('1级数据'!AA213,'1级数据'!AB213)</f>
        <v>77</v>
      </c>
      <c r="I213" s="10">
        <f>IF('1级数据'!C213="门将",AVERAGE('1级数据'!AG213,'1级数据'!AH213,'1级数据'!AI213,'1级数据'!AJ213,'1级数据'!AK213),AVERAGE('1级数据'!X213,'1级数据'!Y213))</f>
        <v>70.5</v>
      </c>
      <c r="J213" s="10">
        <f>'1级数据'!AC213*0.2+'1级数据'!AD213*0.3+'1级数据'!AE213*0.2+'1级数据'!AF213*0.3</f>
        <v>78.7</v>
      </c>
      <c r="K213" s="10">
        <f>AVERAGE('1级数据'!R213,'1级数据'!S213)</f>
        <v>77</v>
      </c>
    </row>
    <row r="214" spans="1:11" ht="15.75" x14ac:dyDescent="0.25">
      <c r="A214" s="10">
        <v>213</v>
      </c>
      <c r="B214" s="10" t="str">
        <f>VLOOKUP(A:A,'1级数据'!A:B,2,FALSE)</f>
        <v>I. GUEYE</v>
      </c>
      <c r="C214" s="11" t="str">
        <f>VLOOKUP(A:A,'1级数据'!A:C,3,FALSE)</f>
        <v>中前卫</v>
      </c>
      <c r="D214" s="10">
        <f>VLOOKUP(A:A,'1级数据'!A:D,4,FALSE)</f>
        <v>2</v>
      </c>
      <c r="E214" s="12">
        <f>VLOOKUP(A:A,'1级数据'!A:L,12,FALSE)</f>
        <v>83</v>
      </c>
      <c r="F214" s="10">
        <f>'1级数据'!O214*0.2+'1级数据'!T214*0.4+'1级数据'!Z214*0.2+'1级数据'!W214*0.2</f>
        <v>73.2</v>
      </c>
      <c r="G214" s="10">
        <f>AVERAGE('1级数据'!P214,'1级数据'!Q214)</f>
        <v>79.5</v>
      </c>
      <c r="H214" s="10">
        <f>AVERAGE('1级数据'!AA214,'1级数据'!AB214)</f>
        <v>83.5</v>
      </c>
      <c r="I214" s="10">
        <f>IF('1级数据'!C214="门将",AVERAGE('1级数据'!AG214,'1级数据'!AH214,'1级数据'!AI214,'1级数据'!AJ214,'1级数据'!AK214),AVERAGE('1级数据'!X214,'1级数据'!Y214))</f>
        <v>67</v>
      </c>
      <c r="J214" s="10">
        <f>'1级数据'!AC214*0.2+'1级数据'!AD214*0.3+'1级数据'!AE214*0.2+'1级数据'!AF214*0.3</f>
        <v>83.4</v>
      </c>
      <c r="K214" s="10">
        <f>AVERAGE('1级数据'!R214,'1级数据'!S214)</f>
        <v>81</v>
      </c>
    </row>
    <row r="215" spans="1:11" ht="15.75" x14ac:dyDescent="0.25">
      <c r="A215" s="10">
        <v>214</v>
      </c>
      <c r="B215" s="10" t="str">
        <f>VLOOKUP(A:A,'1级数据'!A:B,2,FALSE)</f>
        <v>J. ILIČIĆ</v>
      </c>
      <c r="C215" s="11" t="str">
        <f>VLOOKUP(A:A,'1级数据'!A:C,3,FALSE)</f>
        <v>前腰</v>
      </c>
      <c r="D215" s="10">
        <f>VLOOKUP(A:A,'1级数据'!A:D,4,FALSE)</f>
        <v>2</v>
      </c>
      <c r="E215" s="12">
        <f>VLOOKUP(A:A,'1级数据'!A:L,12,FALSE)</f>
        <v>83</v>
      </c>
      <c r="F215" s="10">
        <f>'1级数据'!O215*0.2+'1级数据'!T215*0.4+'1级数据'!Z215*0.2+'1级数据'!W215*0.2</f>
        <v>80</v>
      </c>
      <c r="G215" s="10">
        <f>AVERAGE('1级数据'!P215,'1级数据'!Q215)</f>
        <v>86.5</v>
      </c>
      <c r="H215" s="10">
        <f>AVERAGE('1级数据'!AA215,'1级数据'!AB215)</f>
        <v>76.5</v>
      </c>
      <c r="I215" s="10">
        <f>IF('1级数据'!C215="门将",AVERAGE('1级数据'!AG215,'1级数据'!AH215,'1级数据'!AI215,'1级数据'!AJ215,'1级数据'!AK215),AVERAGE('1级数据'!X215,'1级数据'!Y215))</f>
        <v>81</v>
      </c>
      <c r="J215" s="10">
        <f>'1级数据'!AC215*0.2+'1级数据'!AD215*0.3+'1级数据'!AE215*0.2+'1级数据'!AF215*0.3</f>
        <v>65.600000000000009</v>
      </c>
      <c r="K215" s="10">
        <f>AVERAGE('1级数据'!R215,'1级数据'!S215)</f>
        <v>82</v>
      </c>
    </row>
    <row r="216" spans="1:11" ht="15.75" x14ac:dyDescent="0.25">
      <c r="A216" s="10">
        <v>215</v>
      </c>
      <c r="B216" s="10" t="str">
        <f>VLOOKUP(A:A,'1级数据'!A:B,2,FALSE)</f>
        <v>SERGI ROBERTO</v>
      </c>
      <c r="C216" s="11" t="str">
        <f>VLOOKUP(A:A,'1级数据'!A:C,3,FALSE)</f>
        <v>右后卫</v>
      </c>
      <c r="D216" s="10">
        <f>VLOOKUP(A:A,'1级数据'!A:D,4,FALSE)</f>
        <v>2</v>
      </c>
      <c r="E216" s="12">
        <f>VLOOKUP(A:A,'1级数据'!A:L,12,FALSE)</f>
        <v>83</v>
      </c>
      <c r="F216" s="10">
        <f>'1级数据'!O216*0.2+'1级数据'!T216*0.4+'1级数据'!Z216*0.2+'1级数据'!W216*0.2</f>
        <v>77.400000000000006</v>
      </c>
      <c r="G216" s="10">
        <f>AVERAGE('1级数据'!P216,'1级数据'!Q216)</f>
        <v>81</v>
      </c>
      <c r="H216" s="10">
        <f>AVERAGE('1级数据'!AA216,'1级数据'!AB216)</f>
        <v>71</v>
      </c>
      <c r="I216" s="10">
        <f>IF('1级数据'!C216="门将",AVERAGE('1级数据'!AG216,'1级数据'!AH216,'1级数据'!AI216,'1级数据'!AJ216,'1级数据'!AK216),AVERAGE('1级数据'!X216,'1级数据'!Y216))</f>
        <v>78</v>
      </c>
      <c r="J216" s="10">
        <f>'1级数据'!AC216*0.2+'1级数据'!AD216*0.3+'1级数据'!AE216*0.2+'1级数据'!AF216*0.3</f>
        <v>77.599999999999994</v>
      </c>
      <c r="K216" s="10">
        <f>AVERAGE('1级数据'!R216,'1级数据'!S216)</f>
        <v>84</v>
      </c>
    </row>
    <row r="217" spans="1:11" ht="15.75" x14ac:dyDescent="0.25">
      <c r="A217" s="10">
        <v>216</v>
      </c>
      <c r="B217" s="10" t="str">
        <f>VLOOKUP(A:A,'1级数据'!A:B,2,FALSE)</f>
        <v>PABLO SARABIA</v>
      </c>
      <c r="C217" s="11" t="str">
        <f>VLOOKUP(A:A,'1级数据'!A:C,3,FALSE)</f>
        <v>右前卫</v>
      </c>
      <c r="D217" s="10">
        <f>VLOOKUP(A:A,'1级数据'!A:D,4,FALSE)</f>
        <v>2</v>
      </c>
      <c r="E217" s="12">
        <f>VLOOKUP(A:A,'1级数据'!A:L,12,FALSE)</f>
        <v>83</v>
      </c>
      <c r="F217" s="10">
        <f>'1级数据'!O217*0.2+'1级数据'!T217*0.4+'1级数据'!Z217*0.2+'1级数据'!W217*0.2</f>
        <v>79.800000000000011</v>
      </c>
      <c r="G217" s="10">
        <f>AVERAGE('1级数据'!P217,'1级数据'!Q217)</f>
        <v>86</v>
      </c>
      <c r="H217" s="10">
        <f>AVERAGE('1级数据'!AA217,'1级数据'!AB217)</f>
        <v>67.5</v>
      </c>
      <c r="I217" s="10">
        <f>IF('1级数据'!C217="门将",AVERAGE('1级数据'!AG217,'1级数据'!AH217,'1级数据'!AI217,'1级数据'!AJ217,'1级数据'!AK217),AVERAGE('1级数据'!X217,'1级数据'!Y217))</f>
        <v>80</v>
      </c>
      <c r="J217" s="10">
        <f>'1级数据'!AC217*0.2+'1级数据'!AD217*0.3+'1级数据'!AE217*0.2+'1级数据'!AF217*0.3</f>
        <v>77.200000000000017</v>
      </c>
      <c r="K217" s="10">
        <f>AVERAGE('1级数据'!R217,'1级数据'!S217)</f>
        <v>80.5</v>
      </c>
    </row>
    <row r="218" spans="1:11" ht="15.75" x14ac:dyDescent="0.25">
      <c r="A218" s="10">
        <v>217</v>
      </c>
      <c r="B218" s="10" t="str">
        <f>VLOOKUP(A:A,'1级数据'!A:B,2,FALSE)</f>
        <v>S. SAVIĆ</v>
      </c>
      <c r="C218" s="11" t="str">
        <f>VLOOKUP(A:A,'1级数据'!A:C,3,FALSE)</f>
        <v>中后卫</v>
      </c>
      <c r="D218" s="10">
        <f>VLOOKUP(A:A,'1级数据'!A:D,4,FALSE)</f>
        <v>3</v>
      </c>
      <c r="E218" s="12">
        <f>VLOOKUP(A:A,'1级数据'!A:L,12,FALSE)</f>
        <v>83</v>
      </c>
      <c r="F218" s="10">
        <f>'1级数据'!O218*0.2+'1级数据'!T218*0.4+'1级数据'!Z218*0.2+'1级数据'!W218*0.2</f>
        <v>69</v>
      </c>
      <c r="G218" s="10">
        <f>AVERAGE('1级数据'!P218,'1级数据'!Q218)</f>
        <v>70</v>
      </c>
      <c r="H218" s="10">
        <f>AVERAGE('1级数据'!AA218,'1级数据'!AB218)</f>
        <v>78.5</v>
      </c>
      <c r="I218" s="10">
        <f>IF('1级数据'!C218="门将",AVERAGE('1级数据'!AG218,'1级数据'!AH218,'1级数据'!AI218,'1级数据'!AJ218,'1级数据'!AK218),AVERAGE('1级数据'!X218,'1级数据'!Y218))</f>
        <v>67</v>
      </c>
      <c r="J218" s="10">
        <f>'1级数据'!AC218*0.2+'1级数据'!AD218*0.3+'1级数据'!AE218*0.2+'1级数据'!AF218*0.3</f>
        <v>79.599999999999994</v>
      </c>
      <c r="K218" s="10">
        <f>AVERAGE('1级数据'!R218,'1级数据'!S218)</f>
        <v>68.5</v>
      </c>
    </row>
    <row r="219" spans="1:11" ht="15.75" x14ac:dyDescent="0.25">
      <c r="A219" s="10">
        <v>218</v>
      </c>
      <c r="B219" s="10" t="str">
        <f>VLOOKUP(A:A,'1级数据'!A:B,2,FALSE)</f>
        <v>G. SIGURÐSSON</v>
      </c>
      <c r="C219" s="11" t="str">
        <f>VLOOKUP(A:A,'1级数据'!A:C,3,FALSE)</f>
        <v>前腰</v>
      </c>
      <c r="D219" s="10">
        <f>VLOOKUP(A:A,'1级数据'!A:D,4,FALSE)</f>
        <v>2</v>
      </c>
      <c r="E219" s="12">
        <f>VLOOKUP(A:A,'1级数据'!A:L,12,FALSE)</f>
        <v>83</v>
      </c>
      <c r="F219" s="10">
        <f>'1级数据'!O219*0.2+'1级数据'!T219*0.4+'1级数据'!Z219*0.2+'1级数据'!W219*0.2</f>
        <v>80</v>
      </c>
      <c r="G219" s="10">
        <f>AVERAGE('1级数据'!P219,'1级数据'!Q219)</f>
        <v>82</v>
      </c>
      <c r="H219" s="10">
        <f>AVERAGE('1级数据'!AA219,'1级数据'!AB219)</f>
        <v>77</v>
      </c>
      <c r="I219" s="10">
        <f>IF('1级数据'!C219="门将",AVERAGE('1级数据'!AG219,'1级数据'!AH219,'1级数据'!AI219,'1级数据'!AJ219,'1级数据'!AK219),AVERAGE('1级数据'!X219,'1级数据'!Y219))</f>
        <v>80.5</v>
      </c>
      <c r="J219" s="10">
        <f>'1级数据'!AC219*0.2+'1级数据'!AD219*0.3+'1级数据'!AE219*0.2+'1级数据'!AF219*0.3</f>
        <v>73.900000000000006</v>
      </c>
      <c r="K219" s="10">
        <f>AVERAGE('1级数据'!R219,'1级数据'!S219)</f>
        <v>81.5</v>
      </c>
    </row>
    <row r="220" spans="1:11" ht="15.75" x14ac:dyDescent="0.25">
      <c r="A220" s="10">
        <v>219</v>
      </c>
      <c r="B220" s="10" t="str">
        <f>VLOOKUP(A:A,'1级数据'!A:B,2,FALSE)</f>
        <v>DUDU</v>
      </c>
      <c r="C220" s="11" t="str">
        <f>VLOOKUP(A:A,'1级数据'!A:C,3,FALSE)</f>
        <v>右前卫</v>
      </c>
      <c r="D220" s="10">
        <f>VLOOKUP(A:A,'1级数据'!A:D,4,FALSE)</f>
        <v>2</v>
      </c>
      <c r="E220" s="12">
        <f>VLOOKUP(A:A,'1级数据'!A:L,12,FALSE)</f>
        <v>83</v>
      </c>
      <c r="F220" s="10">
        <f>'1级数据'!O220*0.2+'1级数据'!T220*0.4+'1级数据'!Z220*0.2+'1级数据'!W220*0.2</f>
        <v>80</v>
      </c>
      <c r="G220" s="10">
        <f>AVERAGE('1级数据'!P220,'1级数据'!Q220)</f>
        <v>85</v>
      </c>
      <c r="H220" s="10">
        <f>AVERAGE('1级数据'!AA220,'1级数据'!AB220)</f>
        <v>74</v>
      </c>
      <c r="I220" s="10">
        <f>IF('1级数据'!C220="门将",AVERAGE('1级数据'!AG220,'1级数据'!AH220,'1级数据'!AI220,'1级数据'!AJ220,'1级数据'!AK220),AVERAGE('1级数据'!X220,'1级数据'!Y220))</f>
        <v>81.5</v>
      </c>
      <c r="J220" s="10">
        <f>'1级数据'!AC220*0.2+'1级数据'!AD220*0.3+'1级数据'!AE220*0.2+'1级数据'!AF220*0.3</f>
        <v>69.3</v>
      </c>
      <c r="K220" s="10">
        <f>AVERAGE('1级数据'!R220,'1级数据'!S220)</f>
        <v>83</v>
      </c>
    </row>
    <row r="221" spans="1:11" ht="15.75" x14ac:dyDescent="0.25">
      <c r="A221" s="10">
        <v>220</v>
      </c>
      <c r="B221" s="10" t="str">
        <f>VLOOKUP(A:A,'1级数据'!A:B,2,FALSE)</f>
        <v>FELIPE ANDERSON</v>
      </c>
      <c r="C221" s="11" t="str">
        <f>VLOOKUP(A:A,'1级数据'!A:C,3,FALSE)</f>
        <v>左前卫</v>
      </c>
      <c r="D221" s="10">
        <f>VLOOKUP(A:A,'1级数据'!A:D,4,FALSE)</f>
        <v>2</v>
      </c>
      <c r="E221" s="12">
        <f>VLOOKUP(A:A,'1级数据'!A:L,12,FALSE)</f>
        <v>83</v>
      </c>
      <c r="F221" s="10">
        <f>'1级数据'!O221*0.2+'1级数据'!T221*0.4+'1级数据'!Z221*0.2+'1级数据'!W221*0.2</f>
        <v>79</v>
      </c>
      <c r="G221" s="10">
        <f>AVERAGE('1级数据'!P221,'1级数据'!Q221)</f>
        <v>87</v>
      </c>
      <c r="H221" s="10">
        <f>AVERAGE('1级数据'!AA221,'1级数据'!AB221)</f>
        <v>72</v>
      </c>
      <c r="I221" s="10">
        <f>IF('1级数据'!C221="门将",AVERAGE('1级数据'!AG221,'1级数据'!AH221,'1级数据'!AI221,'1级数据'!AJ221,'1级数据'!AK221),AVERAGE('1级数据'!X221,'1级数据'!Y221))</f>
        <v>79</v>
      </c>
      <c r="J221" s="10">
        <f>'1级数据'!AC221*0.2+'1级数据'!AD221*0.3+'1级数据'!AE221*0.2+'1级数据'!AF221*0.3</f>
        <v>68.099999999999994</v>
      </c>
      <c r="K221" s="10">
        <f>AVERAGE('1级数据'!R221,'1级数据'!S221)</f>
        <v>83.5</v>
      </c>
    </row>
    <row r="222" spans="1:11" ht="15.75" x14ac:dyDescent="0.25">
      <c r="A222" s="10">
        <v>221</v>
      </c>
      <c r="B222" s="10" t="str">
        <f>VLOOKUP(A:A,'1级数据'!A:B,2,FALSE)</f>
        <v>S. BERGHUIS</v>
      </c>
      <c r="C222" s="11" t="str">
        <f>VLOOKUP(A:A,'1级数据'!A:C,3,FALSE)</f>
        <v>右边锋</v>
      </c>
      <c r="D222" s="10" t="e">
        <f>VLOOKUP(A:A,'1级数据'!A:D,4,FALSE)</f>
        <v>#N/A</v>
      </c>
      <c r="E222" s="12">
        <f>VLOOKUP(A:A,'1级数据'!A:L,12,FALSE)</f>
        <v>83</v>
      </c>
      <c r="F222" s="10">
        <f>'1级数据'!O222*0.2+'1级数据'!T222*0.4+'1级数据'!Z222*0.2+'1级数据'!W222*0.2</f>
        <v>80</v>
      </c>
      <c r="G222" s="10">
        <f>AVERAGE('1级数据'!P222,'1级数据'!Q222)</f>
        <v>84</v>
      </c>
      <c r="H222" s="10">
        <f>AVERAGE('1级数据'!AA222,'1级数据'!AB222)</f>
        <v>77</v>
      </c>
      <c r="I222" s="10">
        <f>IF('1级数据'!C222="门将",AVERAGE('1级数据'!AG222,'1级数据'!AH222,'1级数据'!AI222,'1级数据'!AJ222,'1级数据'!AK222),AVERAGE('1级数据'!X222,'1级数据'!Y222))</f>
        <v>81.5</v>
      </c>
      <c r="J222" s="10">
        <f>'1级数据'!AC222*0.2+'1级数据'!AD222*0.3+'1级数据'!AE222*0.2+'1级数据'!AF222*0.3</f>
        <v>67.7</v>
      </c>
      <c r="K222" s="10">
        <f>AVERAGE('1级数据'!R222,'1级数据'!S222)</f>
        <v>82</v>
      </c>
    </row>
    <row r="223" spans="1:11" ht="15.75" x14ac:dyDescent="0.25">
      <c r="A223" s="10">
        <v>222</v>
      </c>
      <c r="B223" s="10" t="str">
        <f>VLOOKUP(A:A,'1级数据'!A:B,2,FALSE)</f>
        <v>S. ARIAS</v>
      </c>
      <c r="C223" s="11" t="str">
        <f>VLOOKUP(A:A,'1级数据'!A:C,3,FALSE)</f>
        <v>右后卫</v>
      </c>
      <c r="D223" s="10">
        <f>VLOOKUP(A:A,'1级数据'!A:D,4,FALSE)</f>
        <v>2</v>
      </c>
      <c r="E223" s="12">
        <f>VLOOKUP(A:A,'1级数据'!A:L,12,FALSE)</f>
        <v>83</v>
      </c>
      <c r="F223" s="10">
        <f>'1级数据'!O223*0.2+'1级数据'!T223*0.4+'1级数据'!Z223*0.2+'1级数据'!W223*0.2</f>
        <v>74.000000000000014</v>
      </c>
      <c r="G223" s="10">
        <f>AVERAGE('1级数据'!P223,'1级数据'!Q223)</f>
        <v>77.5</v>
      </c>
      <c r="H223" s="10">
        <f>AVERAGE('1级数据'!AA223,'1级数据'!AB223)</f>
        <v>74.5</v>
      </c>
      <c r="I223" s="10">
        <f>IF('1级数据'!C223="门将",AVERAGE('1级数据'!AG223,'1级数据'!AH223,'1级数据'!AI223,'1级数据'!AJ223,'1级数据'!AK223),AVERAGE('1级数据'!X223,'1级数据'!Y223))</f>
        <v>78</v>
      </c>
      <c r="J223" s="10">
        <f>'1级数据'!AC223*0.2+'1级数据'!AD223*0.3+'1级数据'!AE223*0.2+'1级数据'!AF223*0.3</f>
        <v>76.7</v>
      </c>
      <c r="K223" s="10">
        <f>AVERAGE('1级数据'!R223,'1级数据'!S223)</f>
        <v>77.5</v>
      </c>
    </row>
    <row r="224" spans="1:11" ht="15.75" x14ac:dyDescent="0.25">
      <c r="A224" s="10">
        <v>223</v>
      </c>
      <c r="B224" s="10" t="str">
        <f>VLOOKUP(A:A,'1级数据'!A:B,2,FALSE)</f>
        <v>G. PEZZELLA</v>
      </c>
      <c r="C224" s="11" t="str">
        <f>VLOOKUP(A:A,'1级数据'!A:C,3,FALSE)</f>
        <v>中后卫</v>
      </c>
      <c r="D224" s="10">
        <f>VLOOKUP(A:A,'1级数据'!A:D,4,FALSE)</f>
        <v>2</v>
      </c>
      <c r="E224" s="12">
        <f>VLOOKUP(A:A,'1级数据'!A:L,12,FALSE)</f>
        <v>83</v>
      </c>
      <c r="F224" s="10">
        <f>'1级数据'!O224*0.2+'1级数据'!T224*0.4+'1级数据'!Z224*0.2+'1级数据'!W224*0.2</f>
        <v>66.400000000000006</v>
      </c>
      <c r="G224" s="10">
        <f>AVERAGE('1级数据'!P224,'1级数据'!Q224)</f>
        <v>69</v>
      </c>
      <c r="H224" s="10">
        <f>AVERAGE('1级数据'!AA224,'1级数据'!AB224)</f>
        <v>82</v>
      </c>
      <c r="I224" s="10">
        <f>IF('1级数据'!C224="门将",AVERAGE('1级数据'!AG224,'1级数据'!AH224,'1级数据'!AI224,'1级数据'!AJ224,'1级数据'!AK224),AVERAGE('1级数据'!X224,'1级数据'!Y224))</f>
        <v>69</v>
      </c>
      <c r="J224" s="10">
        <f>'1级数据'!AC224*0.2+'1级数据'!AD224*0.3+'1级数据'!AE224*0.2+'1级数据'!AF224*0.3</f>
        <v>80.400000000000006</v>
      </c>
      <c r="K224" s="10">
        <f>AVERAGE('1级数据'!R224,'1级数据'!S224)</f>
        <v>73</v>
      </c>
    </row>
    <row r="225" spans="1:11" ht="15.75" x14ac:dyDescent="0.25">
      <c r="A225" s="10">
        <v>224</v>
      </c>
      <c r="B225" s="10" t="str">
        <f>VLOOKUP(A:A,'1级数据'!A:B,2,FALSE)</f>
        <v>L. DIGNE</v>
      </c>
      <c r="C225" s="11" t="str">
        <f>VLOOKUP(A:A,'1级数据'!A:C,3,FALSE)</f>
        <v>左后卫</v>
      </c>
      <c r="D225" s="10" t="e">
        <f>VLOOKUP(A:A,'1级数据'!A:D,4,FALSE)</f>
        <v>#N/A</v>
      </c>
      <c r="E225" s="12">
        <f>VLOOKUP(A:A,'1级数据'!A:L,12,FALSE)</f>
        <v>83</v>
      </c>
      <c r="F225" s="10">
        <f>'1级数据'!O225*0.2+'1级数据'!T225*0.4+'1级数据'!Z225*0.2+'1级数据'!W225*0.2</f>
        <v>80.800000000000011</v>
      </c>
      <c r="G225" s="10">
        <f>AVERAGE('1级数据'!P225,'1级数据'!Q225)</f>
        <v>77.5</v>
      </c>
      <c r="H225" s="10">
        <f>AVERAGE('1级数据'!AA225,'1级数据'!AB225)</f>
        <v>81</v>
      </c>
      <c r="I225" s="10">
        <f>IF('1级数据'!C225="门将",AVERAGE('1级数据'!AG225,'1级数据'!AH225,'1级数据'!AI225,'1级数据'!AJ225,'1级数据'!AK225),AVERAGE('1级数据'!X225,'1级数据'!Y225))</f>
        <v>80.5</v>
      </c>
      <c r="J225" s="10">
        <f>'1级数据'!AC225*0.2+'1级数据'!AD225*0.3+'1级数据'!AE225*0.2+'1级数据'!AF225*0.3</f>
        <v>77.899999999999991</v>
      </c>
      <c r="K225" s="10">
        <f>AVERAGE('1级数据'!R225,'1级数据'!S225)</f>
        <v>78</v>
      </c>
    </row>
    <row r="226" spans="1:11" ht="15.75" x14ac:dyDescent="0.25">
      <c r="A226" s="10">
        <v>225</v>
      </c>
      <c r="B226" s="10" t="str">
        <f>VLOOKUP(A:A,'1级数据'!A:B,2,FALSE)</f>
        <v>SUSO</v>
      </c>
      <c r="C226" s="11" t="str">
        <f>VLOOKUP(A:A,'1级数据'!A:C,3,FALSE)</f>
        <v>右边锋</v>
      </c>
      <c r="D226" s="10" t="e">
        <f>VLOOKUP(A:A,'1级数据'!A:D,4,FALSE)</f>
        <v>#N/A</v>
      </c>
      <c r="E226" s="12">
        <f>VLOOKUP(A:A,'1级数据'!A:L,12,FALSE)</f>
        <v>83</v>
      </c>
      <c r="F226" s="10">
        <f>'1级数据'!O226*0.2+'1级数据'!T226*0.4+'1级数据'!Z226*0.2+'1级数据'!W226*0.2</f>
        <v>81.600000000000009</v>
      </c>
      <c r="G226" s="10">
        <f>AVERAGE('1级数据'!P226,'1级数据'!Q226)</f>
        <v>86.5</v>
      </c>
      <c r="H226" s="10">
        <f>AVERAGE('1级数据'!AA226,'1级数据'!AB226)</f>
        <v>70.5</v>
      </c>
      <c r="I226" s="10">
        <f>IF('1级数据'!C226="门将",AVERAGE('1级数据'!AG226,'1级数据'!AH226,'1级数据'!AI226,'1级数据'!AJ226,'1级数据'!AK226),AVERAGE('1级数据'!X226,'1级数据'!Y226))</f>
        <v>82.5</v>
      </c>
      <c r="J226" s="10">
        <f>'1级数据'!AC226*0.2+'1级数据'!AD226*0.3+'1级数据'!AE226*0.2+'1级数据'!AF226*0.3</f>
        <v>69.099999999999994</v>
      </c>
      <c r="K226" s="10">
        <f>AVERAGE('1级数据'!R226,'1级数据'!S226)</f>
        <v>85.5</v>
      </c>
    </row>
    <row r="227" spans="1:11" ht="15.75" x14ac:dyDescent="0.25">
      <c r="A227" s="10">
        <v>226</v>
      </c>
      <c r="B227" s="10" t="str">
        <f>VLOOKUP(A:A,'1级数据'!A:B,2,FALSE)</f>
        <v>L. PAREDES</v>
      </c>
      <c r="C227" s="11" t="str">
        <f>VLOOKUP(A:A,'1级数据'!A:C,3,FALSE)</f>
        <v>后腰</v>
      </c>
      <c r="D227" s="10">
        <f>VLOOKUP(A:A,'1级数据'!A:D,4,FALSE)</f>
        <v>2</v>
      </c>
      <c r="E227" s="12">
        <f>VLOOKUP(A:A,'1级数据'!A:L,12,FALSE)</f>
        <v>83</v>
      </c>
      <c r="F227" s="10">
        <f>'1级数据'!O227*0.2+'1级数据'!T227*0.4+'1级数据'!Z227*0.2+'1级数据'!W227*0.2</f>
        <v>78</v>
      </c>
      <c r="G227" s="10">
        <f>AVERAGE('1级数据'!P227,'1级数据'!Q227)</f>
        <v>81.5</v>
      </c>
      <c r="H227" s="10">
        <f>AVERAGE('1级数据'!AA227,'1级数据'!AB227)</f>
        <v>75.5</v>
      </c>
      <c r="I227" s="10">
        <f>IF('1级数据'!C227="门将",AVERAGE('1级数据'!AG227,'1级数据'!AH227,'1级数据'!AI227,'1级数据'!AJ227,'1级数据'!AK227),AVERAGE('1级数据'!X227,'1级数据'!Y227))</f>
        <v>78.5</v>
      </c>
      <c r="J227" s="10">
        <f>'1级数据'!AC227*0.2+'1级数据'!AD227*0.3+'1级数据'!AE227*0.2+'1级数据'!AF227*0.3</f>
        <v>71.8</v>
      </c>
      <c r="K227" s="10">
        <f>AVERAGE('1级数据'!R227,'1级数据'!S227)</f>
        <v>83.5</v>
      </c>
    </row>
    <row r="228" spans="1:11" ht="15.75" x14ac:dyDescent="0.25">
      <c r="A228" s="10">
        <v>227</v>
      </c>
      <c r="B228" s="10" t="str">
        <f>VLOOKUP(A:A,'1级数据'!A:B,2,FALSE)</f>
        <v>F. ARMANI</v>
      </c>
      <c r="C228" s="11" t="str">
        <f>VLOOKUP(A:A,'1级数据'!A:C,3,FALSE)</f>
        <v>门将</v>
      </c>
      <c r="D228" s="10">
        <f>VLOOKUP(A:A,'1级数据'!A:D,4,FALSE)</f>
        <v>2</v>
      </c>
      <c r="E228" s="12">
        <f>VLOOKUP(A:A,'1级数据'!A:L,12,FALSE)</f>
        <v>83</v>
      </c>
      <c r="F228" s="10">
        <f>'1级数据'!O228*0.2+'1级数据'!T228*0.4+'1级数据'!Z228*0.2+'1级数据'!W228*0.2</f>
        <v>63</v>
      </c>
      <c r="G228" s="10">
        <f>AVERAGE('1级数据'!P228,'1级数据'!Q228)</f>
        <v>56.5</v>
      </c>
      <c r="H228" s="10">
        <f>AVERAGE('1级数据'!AA228,'1级数据'!AB228)</f>
        <v>82.5</v>
      </c>
      <c r="I228" s="10">
        <f>IF('1级数据'!C228="门将",AVERAGE('1级数据'!AG228,'1级数据'!AH228,'1级数据'!AI228,'1级数据'!AJ228,'1级数据'!AK228),AVERAGE('1级数据'!X228,'1级数据'!Y228))</f>
        <v>76.400000000000006</v>
      </c>
      <c r="J228" s="10">
        <f>'1级数据'!AC228*0.2+'1级数据'!AD228*0.3+'1级数据'!AE228*0.2+'1级数据'!AF228*0.3</f>
        <v>71.2</v>
      </c>
      <c r="K228" s="10">
        <f>AVERAGE('1级数据'!R228,'1级数据'!S228)</f>
        <v>60.5</v>
      </c>
    </row>
    <row r="229" spans="1:11" ht="15.75" x14ac:dyDescent="0.25">
      <c r="A229" s="10">
        <v>228</v>
      </c>
      <c r="B229" s="10" t="str">
        <f>VLOOKUP(A:A,'1级数据'!A:B,2,FALSE)</f>
        <v>WILLIAN JOSÉ</v>
      </c>
      <c r="C229" s="11" t="str">
        <f>VLOOKUP(A:A,'1级数据'!A:C,3,FALSE)</f>
        <v>中锋</v>
      </c>
      <c r="D229" s="10">
        <f>VLOOKUP(A:A,'1级数据'!A:D,4,FALSE)</f>
        <v>2</v>
      </c>
      <c r="E229" s="12">
        <f>VLOOKUP(A:A,'1级数据'!A:L,12,FALSE)</f>
        <v>83</v>
      </c>
      <c r="F229" s="10">
        <f>'1级数据'!O229*0.2+'1级数据'!T229*0.4+'1级数据'!Z229*0.2+'1级数据'!W229*0.2</f>
        <v>70.800000000000011</v>
      </c>
      <c r="G229" s="10">
        <f>AVERAGE('1级数据'!P229,'1级数据'!Q229)</f>
        <v>79.5</v>
      </c>
      <c r="H229" s="10">
        <f>AVERAGE('1级数据'!AA229,'1级数据'!AB229)</f>
        <v>80.5</v>
      </c>
      <c r="I229" s="10">
        <f>IF('1级数据'!C229="门将",AVERAGE('1级数据'!AG229,'1级数据'!AH229,'1级数据'!AI229,'1级数据'!AJ229,'1级数据'!AK229),AVERAGE('1级数据'!X229,'1级数据'!Y229))</f>
        <v>73</v>
      </c>
      <c r="J229" s="10">
        <f>'1级数据'!AC229*0.2+'1级数据'!AD229*0.3+'1级数据'!AE229*0.2+'1级数据'!AF229*0.3</f>
        <v>66.7</v>
      </c>
      <c r="K229" s="10">
        <f>AVERAGE('1级数据'!R229,'1级数据'!S229)</f>
        <v>77</v>
      </c>
    </row>
    <row r="230" spans="1:11" ht="15.75" x14ac:dyDescent="0.25">
      <c r="A230" s="10">
        <v>229</v>
      </c>
      <c r="B230" s="10" t="str">
        <f>VLOOKUP(A:A,'1级数据'!A:B,2,FALSE)</f>
        <v>T. MEUNIER</v>
      </c>
      <c r="C230" s="11" t="str">
        <f>VLOOKUP(A:A,'1级数据'!A:C,3,FALSE)</f>
        <v>右后卫</v>
      </c>
      <c r="D230" s="10">
        <f>VLOOKUP(A:A,'1级数据'!A:D,4,FALSE)</f>
        <v>3</v>
      </c>
      <c r="E230" s="12">
        <f>VLOOKUP(A:A,'1级数据'!A:L,12,FALSE)</f>
        <v>83</v>
      </c>
      <c r="F230" s="10">
        <f>'1级数据'!O230*0.2+'1级数据'!T230*0.4+'1级数据'!Z230*0.2+'1级数据'!W230*0.2</f>
        <v>73.599999999999994</v>
      </c>
      <c r="G230" s="10">
        <f>AVERAGE('1级数据'!P230,'1级数据'!Q230)</f>
        <v>77.5</v>
      </c>
      <c r="H230" s="10">
        <f>AVERAGE('1级数据'!AA230,'1级数据'!AB230)</f>
        <v>74</v>
      </c>
      <c r="I230" s="10">
        <f>IF('1级数据'!C230="门将",AVERAGE('1级数据'!AG230,'1级数据'!AH230,'1级数据'!AI230,'1级数据'!AJ230,'1级数据'!AK230),AVERAGE('1级数据'!X230,'1级数据'!Y230))</f>
        <v>82</v>
      </c>
      <c r="J230" s="10">
        <f>'1级数据'!AC230*0.2+'1级数据'!AD230*0.3+'1级数据'!AE230*0.2+'1级数据'!AF230*0.3</f>
        <v>78.100000000000009</v>
      </c>
      <c r="K230" s="10">
        <f>AVERAGE('1级数据'!R230,'1级数据'!S230)</f>
        <v>72.5</v>
      </c>
    </row>
    <row r="231" spans="1:11" ht="15.75" x14ac:dyDescent="0.25">
      <c r="A231" s="10">
        <v>230</v>
      </c>
      <c r="B231" s="10" t="str">
        <f>VLOOKUP(A:A,'1级数据'!A:B,2,FALSE)</f>
        <v>E. CAN</v>
      </c>
      <c r="C231" s="11" t="str">
        <f>VLOOKUP(A:A,'1级数据'!A:C,3,FALSE)</f>
        <v>中前卫</v>
      </c>
      <c r="D231" s="10">
        <f>VLOOKUP(A:A,'1级数据'!A:D,4,FALSE)</f>
        <v>2</v>
      </c>
      <c r="E231" s="12">
        <f>VLOOKUP(A:A,'1级数据'!A:L,12,FALSE)</f>
        <v>83</v>
      </c>
      <c r="F231" s="10">
        <f>'1级数据'!O231*0.2+'1级数据'!T231*0.4+'1级数据'!Z231*0.2+'1级数据'!W231*0.2</f>
        <v>75</v>
      </c>
      <c r="G231" s="10">
        <f>AVERAGE('1级数据'!P231,'1级数据'!Q231)</f>
        <v>80.5</v>
      </c>
      <c r="H231" s="10">
        <f>AVERAGE('1级数据'!AA231,'1级数据'!AB231)</f>
        <v>80</v>
      </c>
      <c r="I231" s="10">
        <f>IF('1级数据'!C231="门将",AVERAGE('1级数据'!AG231,'1级数据'!AH231,'1级数据'!AI231,'1级数据'!AJ231,'1级数据'!AK231),AVERAGE('1级数据'!X231,'1级数据'!Y231))</f>
        <v>72.5</v>
      </c>
      <c r="J231" s="10">
        <f>'1级数据'!AC231*0.2+'1级数据'!AD231*0.3+'1级数据'!AE231*0.2+'1级数据'!AF231*0.3</f>
        <v>80.900000000000006</v>
      </c>
      <c r="K231" s="10">
        <f>AVERAGE('1级数据'!R231,'1级数据'!S231)</f>
        <v>79.5</v>
      </c>
    </row>
    <row r="232" spans="1:11" ht="15.75" x14ac:dyDescent="0.25">
      <c r="A232" s="10">
        <v>231</v>
      </c>
      <c r="B232" s="10" t="str">
        <f>VLOOKUP(A:A,'1级数据'!A:B,2,FALSE)</f>
        <v>A. FLORENZI</v>
      </c>
      <c r="C232" s="11" t="str">
        <f>VLOOKUP(A:A,'1级数据'!A:C,3,FALSE)</f>
        <v>右后卫</v>
      </c>
      <c r="D232" s="10">
        <f>VLOOKUP(A:A,'1级数据'!A:D,4,FALSE)</f>
        <v>2</v>
      </c>
      <c r="E232" s="12">
        <f>VLOOKUP(A:A,'1级数据'!A:L,12,FALSE)</f>
        <v>83</v>
      </c>
      <c r="F232" s="10">
        <f>'1级数据'!O232*0.2+'1级数据'!T232*0.4+'1级数据'!Z232*0.2+'1级数据'!W232*0.2</f>
        <v>80.200000000000017</v>
      </c>
      <c r="G232" s="10">
        <f>AVERAGE('1级数据'!P232,'1级数据'!Q232)</f>
        <v>76.5</v>
      </c>
      <c r="H232" s="10">
        <f>AVERAGE('1级数据'!AA232,'1级数据'!AB232)</f>
        <v>77</v>
      </c>
      <c r="I232" s="10">
        <f>IF('1级数据'!C232="门将",AVERAGE('1级数据'!AG232,'1级数据'!AH232,'1级数据'!AI232,'1级数据'!AJ232,'1级数据'!AK232),AVERAGE('1级数据'!X232,'1级数据'!Y232))</f>
        <v>79.5</v>
      </c>
      <c r="J232" s="10">
        <f>'1级数据'!AC232*0.2+'1级数据'!AD232*0.3+'1级数据'!AE232*0.2+'1级数据'!AF232*0.3</f>
        <v>76</v>
      </c>
      <c r="K232" s="10">
        <f>AVERAGE('1级数据'!R232,'1级数据'!S232)</f>
        <v>77.5</v>
      </c>
    </row>
    <row r="233" spans="1:11" ht="15.75" x14ac:dyDescent="0.25">
      <c r="A233" s="10">
        <v>232</v>
      </c>
      <c r="B233" s="10" t="str">
        <f>VLOOKUP(A:A,'1级数据'!A:B,2,FALSE)</f>
        <v>S. KOLAŠINAC</v>
      </c>
      <c r="C233" s="11" t="str">
        <f>VLOOKUP(A:A,'1级数据'!A:C,3,FALSE)</f>
        <v>左后卫</v>
      </c>
      <c r="D233" s="10">
        <f>VLOOKUP(A:A,'1级数据'!A:D,4,FALSE)</f>
        <v>2</v>
      </c>
      <c r="E233" s="12">
        <f>VLOOKUP(A:A,'1级数据'!A:L,12,FALSE)</f>
        <v>83</v>
      </c>
      <c r="F233" s="10">
        <f>'1级数据'!O233*0.2+'1级数据'!T233*0.4+'1级数据'!Z233*0.2+'1级数据'!W233*0.2</f>
        <v>75.2</v>
      </c>
      <c r="G233" s="10">
        <f>AVERAGE('1级数据'!P233,'1级数据'!Q233)</f>
        <v>75.5</v>
      </c>
      <c r="H233" s="10">
        <f>AVERAGE('1级数据'!AA233,'1级数据'!AB233)</f>
        <v>80.5</v>
      </c>
      <c r="I233" s="10">
        <f>IF('1级数据'!C233="门将",AVERAGE('1级数据'!AG233,'1级数据'!AH233,'1级数据'!AI233,'1级数据'!AJ233,'1级数据'!AK233),AVERAGE('1级数据'!X233,'1级数据'!Y233))</f>
        <v>73.5</v>
      </c>
      <c r="J233" s="10">
        <f>'1级数据'!AC233*0.2+'1级数据'!AD233*0.3+'1级数据'!AE233*0.2+'1级数据'!AF233*0.3</f>
        <v>76.8</v>
      </c>
      <c r="K233" s="10">
        <f>AVERAGE('1级数据'!R233,'1级数据'!S233)</f>
        <v>75</v>
      </c>
    </row>
    <row r="234" spans="1:11" ht="15.75" x14ac:dyDescent="0.25">
      <c r="A234" s="10">
        <v>233</v>
      </c>
      <c r="B234" s="10" t="str">
        <f>VLOOKUP(A:A,'1级数据'!A:B,2,FALSE)</f>
        <v>P. ZIELIŃSKI</v>
      </c>
      <c r="C234" s="11" t="str">
        <f>VLOOKUP(A:A,'1级数据'!A:C,3,FALSE)</f>
        <v>中前卫</v>
      </c>
      <c r="D234" s="10">
        <f>VLOOKUP(A:A,'1级数据'!A:D,4,FALSE)</f>
        <v>2</v>
      </c>
      <c r="E234" s="12">
        <f>VLOOKUP(A:A,'1级数据'!A:L,12,FALSE)</f>
        <v>83</v>
      </c>
      <c r="F234" s="10">
        <f>'1级数据'!O234*0.2+'1级数据'!T234*0.4+'1级数据'!Z234*0.2+'1级数据'!W234*0.2</f>
        <v>78.800000000000011</v>
      </c>
      <c r="G234" s="10">
        <f>AVERAGE('1级数据'!P234,'1级数据'!Q234)</f>
        <v>84.5</v>
      </c>
      <c r="H234" s="10">
        <f>AVERAGE('1级数据'!AA234,'1级数据'!AB234)</f>
        <v>75</v>
      </c>
      <c r="I234" s="10">
        <f>IF('1级数据'!C234="门将",AVERAGE('1级数据'!AG234,'1级数据'!AH234,'1级数据'!AI234,'1级数据'!AJ234,'1级数据'!AK234),AVERAGE('1级数据'!X234,'1级数据'!Y234))</f>
        <v>80.5</v>
      </c>
      <c r="J234" s="10">
        <f>'1级数据'!AC234*0.2+'1级数据'!AD234*0.3+'1级数据'!AE234*0.2+'1级数据'!AF234*0.3</f>
        <v>69.699999999999989</v>
      </c>
      <c r="K234" s="10">
        <f>AVERAGE('1级数据'!R234,'1级数据'!S234)</f>
        <v>83</v>
      </c>
    </row>
    <row r="235" spans="1:11" ht="15.75" x14ac:dyDescent="0.25">
      <c r="A235" s="10">
        <v>234</v>
      </c>
      <c r="B235" s="10" t="str">
        <f>VLOOKUP(A:A,'1级数据'!A:B,2,FALSE)</f>
        <v>M. BROZOVIĆ</v>
      </c>
      <c r="C235" s="11" t="str">
        <f>VLOOKUP(A:A,'1级数据'!A:C,3,FALSE)</f>
        <v>中前卫</v>
      </c>
      <c r="D235" s="10">
        <f>VLOOKUP(A:A,'1级数据'!A:D,4,FALSE)</f>
        <v>2</v>
      </c>
      <c r="E235" s="12">
        <f>VLOOKUP(A:A,'1级数据'!A:L,12,FALSE)</f>
        <v>83</v>
      </c>
      <c r="F235" s="10">
        <f>'1级数据'!O235*0.2+'1级数据'!T235*0.4+'1级数据'!Z235*0.2+'1级数据'!W235*0.2</f>
        <v>79</v>
      </c>
      <c r="G235" s="10">
        <f>AVERAGE('1级数据'!P235,'1级数据'!Q235)</f>
        <v>81</v>
      </c>
      <c r="H235" s="10">
        <f>AVERAGE('1级数据'!AA235,'1级数据'!AB235)</f>
        <v>76</v>
      </c>
      <c r="I235" s="10">
        <f>IF('1级数据'!C235="门将",AVERAGE('1级数据'!AG235,'1级数据'!AH235,'1级数据'!AI235,'1级数据'!AJ235,'1级数据'!AK235),AVERAGE('1级数据'!X235,'1级数据'!Y235))</f>
        <v>78.5</v>
      </c>
      <c r="J235" s="10">
        <f>'1级数据'!AC235*0.2+'1级数据'!AD235*0.3+'1级数据'!AE235*0.2+'1级数据'!AF235*0.3</f>
        <v>76.100000000000009</v>
      </c>
      <c r="K235" s="10">
        <f>AVERAGE('1级数据'!R235,'1级数据'!S235)</f>
        <v>83.5</v>
      </c>
    </row>
    <row r="236" spans="1:11" ht="15.75" x14ac:dyDescent="0.25">
      <c r="A236" s="10">
        <v>235</v>
      </c>
      <c r="B236" s="10" t="str">
        <f>VLOOKUP(A:A,'1级数据'!A:B,2,FALSE)</f>
        <v>A. MARTIAL</v>
      </c>
      <c r="C236" s="11" t="str">
        <f>VLOOKUP(A:A,'1级数据'!A:C,3,FALSE)</f>
        <v>左前卫</v>
      </c>
      <c r="D236" s="10">
        <f>VLOOKUP(A:A,'1级数据'!A:D,4,FALSE)</f>
        <v>2</v>
      </c>
      <c r="E236" s="12">
        <f>VLOOKUP(A:A,'1级数据'!A:L,12,FALSE)</f>
        <v>83</v>
      </c>
      <c r="F236" s="10">
        <f>'1级数据'!O236*0.2+'1级数据'!T236*0.4+'1级数据'!Z236*0.2+'1级数据'!W236*0.2</f>
        <v>75.600000000000009</v>
      </c>
      <c r="G236" s="10">
        <f>AVERAGE('1级数据'!P236,'1级数据'!Q236)</f>
        <v>86</v>
      </c>
      <c r="H236" s="10">
        <f>AVERAGE('1级数据'!AA236,'1级数据'!AB236)</f>
        <v>78</v>
      </c>
      <c r="I236" s="10">
        <f>IF('1级数据'!C236="门将",AVERAGE('1级数据'!AG236,'1级数据'!AH236,'1级数据'!AI236,'1级数据'!AJ236,'1级数据'!AK236),AVERAGE('1级数据'!X236,'1级数据'!Y236))</f>
        <v>86.5</v>
      </c>
      <c r="J236" s="10">
        <f>'1级数据'!AC236*0.2+'1级数据'!AD236*0.3+'1级数据'!AE236*0.2+'1级数据'!AF236*0.3</f>
        <v>67.2</v>
      </c>
      <c r="K236" s="10">
        <f>AVERAGE('1级数据'!R236,'1级数据'!S236)</f>
        <v>80.5</v>
      </c>
    </row>
    <row r="237" spans="1:11" ht="15.75" x14ac:dyDescent="0.25">
      <c r="A237" s="10">
        <v>236</v>
      </c>
      <c r="B237" s="10" t="str">
        <f>VLOOKUP(A:A,'1级数据'!A:B,2,FALSE)</f>
        <v>ALEX TELLES</v>
      </c>
      <c r="C237" s="11" t="str">
        <f>VLOOKUP(A:A,'1级数据'!A:C,3,FALSE)</f>
        <v>左后卫</v>
      </c>
      <c r="D237" s="10">
        <f>VLOOKUP(A:A,'1级数据'!A:D,4,FALSE)</f>
        <v>2</v>
      </c>
      <c r="E237" s="12">
        <f>VLOOKUP(A:A,'1级数据'!A:L,12,FALSE)</f>
        <v>83</v>
      </c>
      <c r="F237" s="10">
        <f>'1级数据'!O237*0.2+'1级数据'!T237*0.4+'1级数据'!Z237*0.2+'1级数据'!W237*0.2</f>
        <v>80.600000000000009</v>
      </c>
      <c r="G237" s="10">
        <f>AVERAGE('1级数据'!P237,'1级数据'!Q237)</f>
        <v>79.5</v>
      </c>
      <c r="H237" s="10">
        <f>AVERAGE('1级数据'!AA237,'1级数据'!AB237)</f>
        <v>78</v>
      </c>
      <c r="I237" s="10">
        <f>IF('1级数据'!C237="门将",AVERAGE('1级数据'!AG237,'1级数据'!AH237,'1级数据'!AI237,'1级数据'!AJ237,'1级数据'!AK237),AVERAGE('1级数据'!X237,'1级数据'!Y237))</f>
        <v>80</v>
      </c>
      <c r="J237" s="10">
        <f>'1级数据'!AC237*0.2+'1级数据'!AD237*0.3+'1级数据'!AE237*0.2+'1级数据'!AF237*0.3</f>
        <v>74.5</v>
      </c>
      <c r="K237" s="10">
        <f>AVERAGE('1级数据'!R237,'1级数据'!S237)</f>
        <v>76</v>
      </c>
    </row>
    <row r="238" spans="1:11" ht="15.75" x14ac:dyDescent="0.25">
      <c r="A238" s="10">
        <v>237</v>
      </c>
      <c r="B238" s="10" t="str">
        <f>VLOOKUP(A:A,'1级数据'!A:B,2,FALSE)</f>
        <v>R. JIMÉNEZ</v>
      </c>
      <c r="C238" s="11" t="str">
        <f>VLOOKUP(A:A,'1级数据'!A:C,3,FALSE)</f>
        <v>中锋</v>
      </c>
      <c r="D238" s="10">
        <f>VLOOKUP(A:A,'1级数据'!A:D,4,FALSE)</f>
        <v>2</v>
      </c>
      <c r="E238" s="12">
        <f>VLOOKUP(A:A,'1级数据'!A:L,12,FALSE)</f>
        <v>83</v>
      </c>
      <c r="F238" s="10">
        <f>'1级数据'!O238*0.2+'1级数据'!T238*0.4+'1级数据'!Z238*0.2+'1级数据'!W238*0.2</f>
        <v>71.8</v>
      </c>
      <c r="G238" s="10">
        <f>AVERAGE('1级数据'!P238,'1级数据'!Q238)</f>
        <v>77.5</v>
      </c>
      <c r="H238" s="10">
        <f>AVERAGE('1级数据'!AA238,'1级数据'!AB238)</f>
        <v>79</v>
      </c>
      <c r="I238" s="10">
        <f>IF('1级数据'!C238="门将",AVERAGE('1级数据'!AG238,'1级数据'!AH238,'1级数据'!AI238,'1级数据'!AJ238,'1级数据'!AK238),AVERAGE('1级数据'!X238,'1级数据'!Y238))</f>
        <v>77</v>
      </c>
      <c r="J238" s="10">
        <f>'1级数据'!AC238*0.2+'1级数据'!AD238*0.3+'1级数据'!AE238*0.2+'1级数据'!AF238*0.3</f>
        <v>70.599999999999994</v>
      </c>
      <c r="K238" s="10">
        <f>AVERAGE('1级数据'!R238,'1级数据'!S238)</f>
        <v>74.5</v>
      </c>
    </row>
    <row r="239" spans="1:11" ht="15.75" x14ac:dyDescent="0.25">
      <c r="A239" s="10">
        <v>238</v>
      </c>
      <c r="B239" s="10" t="str">
        <f>VLOOKUP(A:A,'1级数据'!A:B,2,FALSE)</f>
        <v>THIAGO MENDES</v>
      </c>
      <c r="C239" s="11" t="str">
        <f>VLOOKUP(A:A,'1级数据'!A:C,3,FALSE)</f>
        <v>后腰</v>
      </c>
      <c r="D239" s="10" t="e">
        <f>VLOOKUP(A:A,'1级数据'!A:D,4,FALSE)</f>
        <v>#N/A</v>
      </c>
      <c r="E239" s="12">
        <f>VLOOKUP(A:A,'1级数据'!A:L,12,FALSE)</f>
        <v>83</v>
      </c>
      <c r="F239" s="10">
        <f>'1级数据'!O239*0.2+'1级数据'!T239*0.4+'1级数据'!Z239*0.2+'1级数据'!W239*0.2</f>
        <v>76.8</v>
      </c>
      <c r="G239" s="10">
        <f>AVERAGE('1级数据'!P239,'1级数据'!Q239)</f>
        <v>80.5</v>
      </c>
      <c r="H239" s="10">
        <f>AVERAGE('1级数据'!AA239,'1级数据'!AB239)</f>
        <v>77</v>
      </c>
      <c r="I239" s="10">
        <f>IF('1级数据'!C239="门将",AVERAGE('1级数据'!AG239,'1级数据'!AH239,'1级数据'!AI239,'1级数据'!AJ239,'1级数据'!AK239),AVERAGE('1级数据'!X239,'1级数据'!Y239))</f>
        <v>76</v>
      </c>
      <c r="J239" s="10">
        <f>'1级数据'!AC239*0.2+'1级数据'!AD239*0.3+'1级数据'!AE239*0.2+'1级数据'!AF239*0.3</f>
        <v>76.099999999999994</v>
      </c>
      <c r="K239" s="10">
        <f>AVERAGE('1级数据'!R239,'1级数据'!S239)</f>
        <v>80.5</v>
      </c>
    </row>
    <row r="240" spans="1:11" ht="15.75" x14ac:dyDescent="0.25">
      <c r="A240" s="10">
        <v>239</v>
      </c>
      <c r="B240" s="10" t="str">
        <f>VLOOKUP(A:A,'1级数据'!A:B,2,FALSE)</f>
        <v>R. BÜRKI</v>
      </c>
      <c r="C240" s="11" t="str">
        <f>VLOOKUP(A:A,'1级数据'!A:C,3,FALSE)</f>
        <v>门将</v>
      </c>
      <c r="D240" s="10">
        <f>VLOOKUP(A:A,'1级数据'!A:D,4,FALSE)</f>
        <v>2</v>
      </c>
      <c r="E240" s="12">
        <f>VLOOKUP(A:A,'1级数据'!A:L,12,FALSE)</f>
        <v>83</v>
      </c>
      <c r="F240" s="10">
        <f>'1级数据'!O240*0.2+'1级数据'!T240*0.4+'1级数据'!Z240*0.2+'1级数据'!W240*0.2</f>
        <v>54.000000000000007</v>
      </c>
      <c r="G240" s="10">
        <f>AVERAGE('1级数据'!P240,'1级数据'!Q240)</f>
        <v>51</v>
      </c>
      <c r="H240" s="10">
        <f>AVERAGE('1级数据'!AA240,'1级数据'!AB240)</f>
        <v>83.5</v>
      </c>
      <c r="I240" s="10">
        <f>IF('1级数据'!C240="门将",AVERAGE('1级数据'!AG240,'1级数据'!AH240,'1级数据'!AI240,'1级数据'!AJ240,'1级数据'!AK240),AVERAGE('1级数据'!X240,'1级数据'!Y240))</f>
        <v>72</v>
      </c>
      <c r="J240" s="10">
        <f>'1级数据'!AC240*0.2+'1级数据'!AD240*0.3+'1级数据'!AE240*0.2+'1级数据'!AF240*0.3</f>
        <v>69.099999999999994</v>
      </c>
      <c r="K240" s="10">
        <f>AVERAGE('1级数据'!R240,'1级数据'!S240)</f>
        <v>53</v>
      </c>
    </row>
    <row r="241" spans="1:11" ht="15.75" x14ac:dyDescent="0.25">
      <c r="A241" s="10">
        <v>240</v>
      </c>
      <c r="B241" s="10" t="str">
        <f>VLOOKUP(A:A,'1级数据'!A:B,2,FALSE)</f>
        <v>W. ZAHA</v>
      </c>
      <c r="C241" s="11" t="str">
        <f>VLOOKUP(A:A,'1级数据'!A:C,3,FALSE)</f>
        <v>左边锋</v>
      </c>
      <c r="D241" s="10">
        <f>VLOOKUP(A:A,'1级数据'!A:D,4,FALSE)</f>
        <v>2</v>
      </c>
      <c r="E241" s="12">
        <f>VLOOKUP(A:A,'1级数据'!A:L,12,FALSE)</f>
        <v>83</v>
      </c>
      <c r="F241" s="10">
        <f>'1级数据'!O241*0.2+'1级数据'!T241*0.4+'1级数据'!Z241*0.2+'1级数据'!W241*0.2</f>
        <v>76.400000000000006</v>
      </c>
      <c r="G241" s="10">
        <f>AVERAGE('1级数据'!P241,'1级数据'!Q241)</f>
        <v>87.5</v>
      </c>
      <c r="H241" s="10">
        <f>AVERAGE('1级数据'!AA241,'1级数据'!AB241)</f>
        <v>69</v>
      </c>
      <c r="I241" s="10">
        <f>IF('1级数据'!C241="门将",AVERAGE('1级数据'!AG241,'1级数据'!AH241,'1级数据'!AI241,'1级数据'!AJ241,'1级数据'!AK241),AVERAGE('1级数据'!X241,'1级数据'!Y241))</f>
        <v>79</v>
      </c>
      <c r="J241" s="10">
        <f>'1级数据'!AC241*0.2+'1级数据'!AD241*0.3+'1级数据'!AE241*0.2+'1级数据'!AF241*0.3</f>
        <v>69.199999999999989</v>
      </c>
      <c r="K241" s="10">
        <f>AVERAGE('1级数据'!R241,'1级数据'!S241)</f>
        <v>79.5</v>
      </c>
    </row>
    <row r="242" spans="1:11" ht="15.75" x14ac:dyDescent="0.25">
      <c r="A242" s="10">
        <v>241</v>
      </c>
      <c r="B242" s="10" t="str">
        <f>VLOOKUP(A:A,'1级数据'!A:B,2,FALSE)</f>
        <v>B. MENDY</v>
      </c>
      <c r="C242" s="11" t="str">
        <f>VLOOKUP(A:A,'1级数据'!A:C,3,FALSE)</f>
        <v>左后卫</v>
      </c>
      <c r="D242" s="10">
        <f>VLOOKUP(A:A,'1级数据'!A:D,4,FALSE)</f>
        <v>2</v>
      </c>
      <c r="E242" s="12">
        <f>VLOOKUP(A:A,'1级数据'!A:L,12,FALSE)</f>
        <v>83</v>
      </c>
      <c r="F242" s="10">
        <f>'1级数据'!O242*0.2+'1级数据'!T242*0.4+'1级数据'!Z242*0.2+'1级数据'!W242*0.2</f>
        <v>74.599999999999994</v>
      </c>
      <c r="G242" s="10">
        <f>AVERAGE('1级数据'!P242,'1级数据'!Q242)</f>
        <v>77.5</v>
      </c>
      <c r="H242" s="10">
        <f>AVERAGE('1级数据'!AA242,'1级数据'!AB242)</f>
        <v>76</v>
      </c>
      <c r="I242" s="10">
        <f>IF('1级数据'!C242="门将",AVERAGE('1级数据'!AG242,'1级数据'!AH242,'1级数据'!AI242,'1级数据'!AJ242,'1级数据'!AK242),AVERAGE('1级数据'!X242,'1级数据'!Y242))</f>
        <v>84</v>
      </c>
      <c r="J242" s="10">
        <f>'1级数据'!AC242*0.2+'1级数据'!AD242*0.3+'1级数据'!AE242*0.2+'1级数据'!AF242*0.3</f>
        <v>78</v>
      </c>
      <c r="K242" s="10">
        <f>AVERAGE('1级数据'!R242,'1级数据'!S242)</f>
        <v>74</v>
      </c>
    </row>
    <row r="243" spans="1:11" ht="15.75" x14ac:dyDescent="0.25">
      <c r="A243" s="10">
        <v>242</v>
      </c>
      <c r="B243" s="10" t="str">
        <f>VLOOKUP(A:A,'1级数据'!A:B,2,FALSE)</f>
        <v>M. MAIGNAN</v>
      </c>
      <c r="C243" s="11" t="str">
        <f>VLOOKUP(A:A,'1级数据'!A:C,3,FALSE)</f>
        <v>门将</v>
      </c>
      <c r="D243" s="10" t="e">
        <f>VLOOKUP(A:A,'1级数据'!A:D,4,FALSE)</f>
        <v>#N/A</v>
      </c>
      <c r="E243" s="12">
        <f>VLOOKUP(A:A,'1级数据'!A:L,12,FALSE)</f>
        <v>83</v>
      </c>
      <c r="F243" s="10">
        <f>'1级数据'!O243*0.2+'1级数据'!T243*0.4+'1级数据'!Z243*0.2+'1级数据'!W243*0.2</f>
        <v>57.2</v>
      </c>
      <c r="G243" s="10">
        <f>AVERAGE('1级数据'!P243,'1级数据'!Q243)</f>
        <v>55.5</v>
      </c>
      <c r="H243" s="10">
        <f>AVERAGE('1级数据'!AA243,'1级数据'!AB243)</f>
        <v>80.5</v>
      </c>
      <c r="I243" s="10">
        <f>IF('1级数据'!C243="门将",AVERAGE('1级数据'!AG243,'1级数据'!AH243,'1级数据'!AI243,'1级数据'!AJ243,'1级数据'!AK243),AVERAGE('1级数据'!X243,'1级数据'!Y243))</f>
        <v>73.599999999999994</v>
      </c>
      <c r="J243" s="10">
        <f>'1级数据'!AC243*0.2+'1级数据'!AD243*0.3+'1级数据'!AE243*0.2+'1级数据'!AF243*0.3</f>
        <v>62</v>
      </c>
      <c r="K243" s="10">
        <f>AVERAGE('1级数据'!R243,'1级数据'!S243)</f>
        <v>58</v>
      </c>
    </row>
    <row r="244" spans="1:11" ht="15.75" x14ac:dyDescent="0.25">
      <c r="A244" s="10">
        <v>243</v>
      </c>
      <c r="B244" s="10" t="str">
        <f>VLOOKUP(A:A,'1级数据'!A:B,2,FALSE)</f>
        <v>C. TOLISSO</v>
      </c>
      <c r="C244" s="11" t="str">
        <f>VLOOKUP(A:A,'1级数据'!A:C,3,FALSE)</f>
        <v>中前卫</v>
      </c>
      <c r="D244" s="10" t="e">
        <f>VLOOKUP(A:A,'1级数据'!A:D,4,FALSE)</f>
        <v>#N/A</v>
      </c>
      <c r="E244" s="12">
        <f>VLOOKUP(A:A,'1级数据'!A:L,12,FALSE)</f>
        <v>83</v>
      </c>
      <c r="F244" s="10">
        <f>'1级数据'!O244*0.2+'1级数据'!T244*0.4+'1级数据'!Z244*0.2+'1级数据'!W244*0.2</f>
        <v>78.400000000000006</v>
      </c>
      <c r="G244" s="10">
        <f>AVERAGE('1级数据'!P244,'1级数据'!Q244)</f>
        <v>80.5</v>
      </c>
      <c r="H244" s="10">
        <f>AVERAGE('1级数据'!AA244,'1级数据'!AB244)</f>
        <v>85</v>
      </c>
      <c r="I244" s="10">
        <f>IF('1级数据'!C244="门将",AVERAGE('1级数据'!AG244,'1级数据'!AH244,'1级数据'!AI244,'1级数据'!AJ244,'1级数据'!AK244),AVERAGE('1级数据'!X244,'1级数据'!Y244))</f>
        <v>74</v>
      </c>
      <c r="J244" s="10">
        <f>'1级数据'!AC244*0.2+'1级数据'!AD244*0.3+'1级数据'!AE244*0.2+'1级数据'!AF244*0.3</f>
        <v>78.8</v>
      </c>
      <c r="K244" s="10">
        <f>AVERAGE('1级数据'!R244,'1级数据'!S244)</f>
        <v>80</v>
      </c>
    </row>
    <row r="245" spans="1:11" ht="15.75" x14ac:dyDescent="0.25">
      <c r="A245" s="10">
        <v>244</v>
      </c>
      <c r="B245" s="10" t="str">
        <f>VLOOKUP(A:A,'1级数据'!A:B,2,FALSE)</f>
        <v>EVERTON</v>
      </c>
      <c r="C245" s="11" t="str">
        <f>VLOOKUP(A:A,'1级数据'!A:C,3,FALSE)</f>
        <v>左边锋</v>
      </c>
      <c r="D245" s="10" t="e">
        <f>VLOOKUP(A:A,'1级数据'!A:D,4,FALSE)</f>
        <v>#N/A</v>
      </c>
      <c r="E245" s="12">
        <f>VLOOKUP(A:A,'1级数据'!A:L,12,FALSE)</f>
        <v>83</v>
      </c>
      <c r="F245" s="10">
        <f>'1级数据'!O245*0.2+'1级数据'!T245*0.4+'1级数据'!Z245*0.2+'1级数据'!W245*0.2</f>
        <v>76</v>
      </c>
      <c r="G245" s="10">
        <f>AVERAGE('1级数据'!P245,'1级数据'!Q245)</f>
        <v>87.5</v>
      </c>
      <c r="H245" s="10">
        <f>AVERAGE('1级数据'!AA245,'1级数据'!AB245)</f>
        <v>72.5</v>
      </c>
      <c r="I245" s="10">
        <f>IF('1级数据'!C245="门将",AVERAGE('1级数据'!AG245,'1级数据'!AH245,'1级数据'!AI245,'1级数据'!AJ245,'1级数据'!AK245),AVERAGE('1级数据'!X245,'1级数据'!Y245))</f>
        <v>78</v>
      </c>
      <c r="J245" s="10">
        <f>'1级数据'!AC245*0.2+'1级数据'!AD245*0.3+'1级数据'!AE245*0.2+'1级数据'!AF245*0.3</f>
        <v>69.2</v>
      </c>
      <c r="K245" s="10">
        <f>AVERAGE('1级数据'!R245,'1级数据'!S245)</f>
        <v>78</v>
      </c>
    </row>
    <row r="246" spans="1:11" ht="15.75" x14ac:dyDescent="0.25">
      <c r="A246" s="10">
        <v>245</v>
      </c>
      <c r="B246" s="10" t="str">
        <f>VLOOKUP(A:A,'1级数据'!A:B,2,FALSE)</f>
        <v>G.DE ARRASCAETA</v>
      </c>
      <c r="C246" s="11" t="str">
        <f>VLOOKUP(A:A,'1级数据'!A:C,3,FALSE)</f>
        <v>前腰</v>
      </c>
      <c r="D246" s="10" t="e">
        <f>VLOOKUP(A:A,'1级数据'!A:D,4,FALSE)</f>
        <v>#N/A</v>
      </c>
      <c r="E246" s="12">
        <f>VLOOKUP(A:A,'1级数据'!A:L,12,FALSE)</f>
        <v>83</v>
      </c>
      <c r="F246" s="10">
        <f>'1级数据'!O246*0.2+'1级数据'!T246*0.4+'1级数据'!Z246*0.2+'1级数据'!W246*0.2</f>
        <v>81.399999999999991</v>
      </c>
      <c r="G246" s="10">
        <f>AVERAGE('1级数据'!P246,'1级数据'!Q246)</f>
        <v>84</v>
      </c>
      <c r="H246" s="10">
        <f>AVERAGE('1级数据'!AA246,'1级数据'!AB246)</f>
        <v>77</v>
      </c>
      <c r="I246" s="10">
        <f>IF('1级数据'!C246="门将",AVERAGE('1级数据'!AG246,'1级数据'!AH246,'1级数据'!AI246,'1级数据'!AJ246,'1级数据'!AK246),AVERAGE('1级数据'!X246,'1级数据'!Y246))</f>
        <v>82</v>
      </c>
      <c r="J246" s="10">
        <f>'1级数据'!AC246*0.2+'1级数据'!AD246*0.3+'1级数据'!AE246*0.2+'1级数据'!AF246*0.3</f>
        <v>70.2</v>
      </c>
      <c r="K246" s="10">
        <f>AVERAGE('1级数据'!R246,'1级数据'!S246)</f>
        <v>82.5</v>
      </c>
    </row>
    <row r="247" spans="1:11" ht="15.75" x14ac:dyDescent="0.25">
      <c r="A247" s="10">
        <v>246</v>
      </c>
      <c r="B247" s="10" t="str">
        <f>VLOOKUP(A:A,'1级数据'!A:B,2,FALSE)</f>
        <v>LUIS ALBERTO</v>
      </c>
      <c r="C247" s="11" t="str">
        <f>VLOOKUP(A:A,'1级数据'!A:C,3,FALSE)</f>
        <v>前腰</v>
      </c>
      <c r="D247" s="10">
        <f>VLOOKUP(A:A,'1级数据'!A:D,4,FALSE)</f>
        <v>2</v>
      </c>
      <c r="E247" s="12">
        <f>VLOOKUP(A:A,'1级数据'!A:L,12,FALSE)</f>
        <v>83</v>
      </c>
      <c r="F247" s="10">
        <f>'1级数据'!O247*0.2+'1级数据'!T247*0.4+'1级数据'!Z247*0.2+'1级数据'!W247*0.2</f>
        <v>82.000000000000014</v>
      </c>
      <c r="G247" s="10">
        <f>AVERAGE('1级数据'!P247,'1级数据'!Q247)</f>
        <v>85.5</v>
      </c>
      <c r="H247" s="10">
        <f>AVERAGE('1级数据'!AA247,'1级数据'!AB247)</f>
        <v>70.5</v>
      </c>
      <c r="I247" s="10">
        <f>IF('1级数据'!C247="门将",AVERAGE('1级数据'!AG247,'1级数据'!AH247,'1级数据'!AI247,'1级数据'!AJ247,'1级数据'!AK247),AVERAGE('1级数据'!X247,'1级数据'!Y247))</f>
        <v>80.5</v>
      </c>
      <c r="J247" s="10">
        <f>'1级数据'!AC247*0.2+'1级数据'!AD247*0.3+'1级数据'!AE247*0.2+'1级数据'!AF247*0.3</f>
        <v>67.599999999999994</v>
      </c>
      <c r="K247" s="10">
        <f>AVERAGE('1级数据'!R247,'1级数据'!S247)</f>
        <v>87.5</v>
      </c>
    </row>
    <row r="248" spans="1:11" ht="15.75" x14ac:dyDescent="0.25">
      <c r="A248" s="10">
        <v>247</v>
      </c>
      <c r="B248" s="10" t="str">
        <f>VLOOKUP(A:A,'1级数据'!A:B,2,FALSE)</f>
        <v>J. VARDY</v>
      </c>
      <c r="C248" s="11" t="str">
        <f>VLOOKUP(A:A,'1级数据'!A:C,3,FALSE)</f>
        <v>中锋</v>
      </c>
      <c r="D248" s="10">
        <f>VLOOKUP(A:A,'1级数据'!A:D,4,FALSE)</f>
        <v>2</v>
      </c>
      <c r="E248" s="12">
        <f>VLOOKUP(A:A,'1级数据'!A:L,12,FALSE)</f>
        <v>83</v>
      </c>
      <c r="F248" s="10">
        <f>'1级数据'!O248*0.2+'1级数据'!T248*0.4+'1级数据'!Z248*0.2+'1级数据'!W248*0.2</f>
        <v>73.400000000000006</v>
      </c>
      <c r="G248" s="10">
        <f>AVERAGE('1级数据'!P248,'1级数据'!Q248)</f>
        <v>77</v>
      </c>
      <c r="H248" s="10">
        <f>AVERAGE('1级数据'!AA248,'1级数据'!AB248)</f>
        <v>80</v>
      </c>
      <c r="I248" s="10">
        <f>IF('1级数据'!C248="门将",AVERAGE('1级数据'!AG248,'1级数据'!AH248,'1级数据'!AI248,'1级数据'!AJ248,'1级数据'!AK248),AVERAGE('1级数据'!X248,'1级数据'!Y248))</f>
        <v>77</v>
      </c>
      <c r="J248" s="10">
        <f>'1级数据'!AC248*0.2+'1级数据'!AD248*0.3+'1级数据'!AE248*0.2+'1级数据'!AF248*0.3</f>
        <v>69.8</v>
      </c>
      <c r="K248" s="10">
        <f>AVERAGE('1级数据'!R248,'1级数据'!S248)</f>
        <v>72</v>
      </c>
    </row>
    <row r="249" spans="1:11" ht="15.75" x14ac:dyDescent="0.25">
      <c r="A249" s="10">
        <v>248</v>
      </c>
      <c r="B249" s="10" t="str">
        <f>VLOOKUP(A:A,'1级数据'!A:B,2,FALSE)</f>
        <v>HECTOR BELLERÍN</v>
      </c>
      <c r="C249" s="11" t="str">
        <f>VLOOKUP(A:A,'1级数据'!A:C,3,FALSE)</f>
        <v>右后卫</v>
      </c>
      <c r="D249" s="10">
        <f>VLOOKUP(A:A,'1级数据'!A:D,4,FALSE)</f>
        <v>2</v>
      </c>
      <c r="E249" s="12">
        <f>VLOOKUP(A:A,'1级数据'!A:L,12,FALSE)</f>
        <v>83</v>
      </c>
      <c r="F249" s="10">
        <f>'1级数据'!O249*0.2+'1级数据'!T249*0.4+'1级数据'!Z249*0.2+'1级数据'!W249*0.2</f>
        <v>75</v>
      </c>
      <c r="G249" s="10">
        <f>AVERAGE('1级数据'!P249,'1级数据'!Q249)</f>
        <v>78</v>
      </c>
      <c r="H249" s="10">
        <f>AVERAGE('1级数据'!AA249,'1级数据'!AB249)</f>
        <v>67.5</v>
      </c>
      <c r="I249" s="10">
        <f>IF('1级数据'!C249="门将",AVERAGE('1级数据'!AG249,'1级数据'!AH249,'1级数据'!AI249,'1级数据'!AJ249,'1级数据'!AK249),AVERAGE('1级数据'!X249,'1级数据'!Y249))</f>
        <v>80</v>
      </c>
      <c r="J249" s="10">
        <f>'1级数据'!AC249*0.2+'1级数据'!AD249*0.3+'1级数据'!AE249*0.2+'1级数据'!AF249*0.3</f>
        <v>76.899999999999991</v>
      </c>
      <c r="K249" s="10">
        <f>AVERAGE('1级数据'!R249,'1级数据'!S249)</f>
        <v>79.5</v>
      </c>
    </row>
    <row r="250" spans="1:11" ht="15.75" x14ac:dyDescent="0.25">
      <c r="A250" s="10">
        <v>249</v>
      </c>
      <c r="B250" s="10" t="str">
        <f>VLOOKUP(A:A,'1级数据'!A:B,2,FALSE)</f>
        <v>M. POLITANO</v>
      </c>
      <c r="C250" s="11" t="str">
        <f>VLOOKUP(A:A,'1级数据'!A:C,3,FALSE)</f>
        <v>右边锋</v>
      </c>
      <c r="D250" s="10">
        <f>VLOOKUP(A:A,'1级数据'!A:D,4,FALSE)</f>
        <v>2</v>
      </c>
      <c r="E250" s="12">
        <f>VLOOKUP(A:A,'1级数据'!A:L,12,FALSE)</f>
        <v>83</v>
      </c>
      <c r="F250" s="10">
        <f>'1级数据'!O250*0.2+'1级数据'!T250*0.4+'1级数据'!Z250*0.2+'1级数据'!W250*0.2</f>
        <v>80.600000000000009</v>
      </c>
      <c r="G250" s="10">
        <f>AVERAGE('1级数据'!P250,'1级数据'!Q250)</f>
        <v>83.5</v>
      </c>
      <c r="H250" s="10">
        <f>AVERAGE('1级数据'!AA250,'1级数据'!AB250)</f>
        <v>71</v>
      </c>
      <c r="I250" s="10">
        <f>IF('1级数据'!C250="门将",AVERAGE('1级数据'!AG250,'1级数据'!AH250,'1级数据'!AI250,'1级数据'!AJ250,'1级数据'!AK250),AVERAGE('1级数据'!X250,'1级数据'!Y250))</f>
        <v>80.5</v>
      </c>
      <c r="J250" s="10">
        <f>'1级数据'!AC250*0.2+'1级数据'!AD250*0.3+'1级数据'!AE250*0.2+'1级数据'!AF250*0.3</f>
        <v>68.2</v>
      </c>
      <c r="K250" s="10">
        <f>AVERAGE('1级数据'!R250,'1级数据'!S250)</f>
        <v>81.5</v>
      </c>
    </row>
    <row r="251" spans="1:11" ht="15.75" x14ac:dyDescent="0.25">
      <c r="A251" s="10">
        <v>250</v>
      </c>
      <c r="B251" s="10" t="str">
        <f>VLOOKUP(A:A,'1级数据'!A:B,2,FALSE)</f>
        <v>N. KEÏTA</v>
      </c>
      <c r="C251" s="11" t="str">
        <f>VLOOKUP(A:A,'1级数据'!A:C,3,FALSE)</f>
        <v>中前卫</v>
      </c>
      <c r="D251" s="10">
        <f>VLOOKUP(A:A,'1级数据'!A:D,4,FALSE)</f>
        <v>2</v>
      </c>
      <c r="E251" s="12">
        <f>VLOOKUP(A:A,'1级数据'!A:L,12,FALSE)</f>
        <v>83</v>
      </c>
      <c r="F251" s="10">
        <f>'1级数据'!O251*0.2+'1级数据'!T251*0.4+'1级数据'!Z251*0.2+'1级数据'!W251*0.2</f>
        <v>76.400000000000006</v>
      </c>
      <c r="G251" s="10">
        <f>AVERAGE('1级数据'!P251,'1级数据'!Q251)</f>
        <v>85</v>
      </c>
      <c r="H251" s="10">
        <f>AVERAGE('1级数据'!AA251,'1级数据'!AB251)</f>
        <v>74</v>
      </c>
      <c r="I251" s="10">
        <f>IF('1级数据'!C251="门将",AVERAGE('1级数据'!AG251,'1级数据'!AH251,'1级数据'!AI251,'1级数据'!AJ251,'1级数据'!AK251),AVERAGE('1级数据'!X251,'1级数据'!Y251))</f>
        <v>72</v>
      </c>
      <c r="J251" s="10">
        <f>'1级数据'!AC251*0.2+'1级数据'!AD251*0.3+'1级数据'!AE251*0.2+'1级数据'!AF251*0.3</f>
        <v>77.5</v>
      </c>
      <c r="K251" s="10">
        <f>AVERAGE('1级数据'!R251,'1级数据'!S251)</f>
        <v>85</v>
      </c>
    </row>
    <row r="252" spans="1:11" ht="15.75" x14ac:dyDescent="0.25">
      <c r="A252" s="10">
        <v>251</v>
      </c>
      <c r="B252" s="10" t="str">
        <f>VLOOKUP(A:A,'1级数据'!A:B,2,FALSE)</f>
        <v>MALCOM</v>
      </c>
      <c r="C252" s="11" t="str">
        <f>VLOOKUP(A:A,'1级数据'!A:C,3,FALSE)</f>
        <v>右边锋</v>
      </c>
      <c r="D252" s="10">
        <f>VLOOKUP(A:A,'1级数据'!A:D,4,FALSE)</f>
        <v>2</v>
      </c>
      <c r="E252" s="12">
        <f>VLOOKUP(A:A,'1级数据'!A:L,12,FALSE)</f>
        <v>83</v>
      </c>
      <c r="F252" s="10">
        <f>'1级数据'!O252*0.2+'1级数据'!T252*0.4+'1级数据'!Z252*0.2+'1级数据'!W252*0.2</f>
        <v>81.399999999999991</v>
      </c>
      <c r="G252" s="10">
        <f>AVERAGE('1级数据'!P252,'1级数据'!Q252)</f>
        <v>84</v>
      </c>
      <c r="H252" s="10">
        <f>AVERAGE('1级数据'!AA252,'1级数据'!AB252)</f>
        <v>73</v>
      </c>
      <c r="I252" s="10">
        <f>IF('1级数据'!C252="门将",AVERAGE('1级数据'!AG252,'1级数据'!AH252,'1级数据'!AI252,'1级数据'!AJ252,'1级数据'!AK252),AVERAGE('1级数据'!X252,'1级数据'!Y252))</f>
        <v>83</v>
      </c>
      <c r="J252" s="10">
        <f>'1级数据'!AC252*0.2+'1级数据'!AD252*0.3+'1级数据'!AE252*0.2+'1级数据'!AF252*0.3</f>
        <v>71.5</v>
      </c>
      <c r="K252" s="10">
        <f>AVERAGE('1级数据'!R252,'1级数据'!S252)</f>
        <v>82.5</v>
      </c>
    </row>
    <row r="253" spans="1:11" ht="15.75" x14ac:dyDescent="0.25">
      <c r="A253" s="10">
        <v>252</v>
      </c>
      <c r="B253" s="10" t="str">
        <f>VLOOKUP(A:A,'1级数据'!A:B,2,FALSE)</f>
        <v>E. FORSBERG</v>
      </c>
      <c r="C253" s="11" t="str">
        <f>VLOOKUP(A:A,'1级数据'!A:C,3,FALSE)</f>
        <v>左边锋</v>
      </c>
      <c r="D253" s="10">
        <f>VLOOKUP(A:A,'1级数据'!A:D,4,FALSE)</f>
        <v>2</v>
      </c>
      <c r="E253" s="12">
        <f>VLOOKUP(A:A,'1级数据'!A:L,12,FALSE)</f>
        <v>83</v>
      </c>
      <c r="F253" s="10">
        <f>'1级数据'!O253*0.2+'1级数据'!T253*0.4+'1级数据'!Z253*0.2+'1级数据'!W253*0.2</f>
        <v>81.8</v>
      </c>
      <c r="G253" s="10">
        <f>AVERAGE('1级数据'!P253,'1级数据'!Q253)</f>
        <v>85</v>
      </c>
      <c r="H253" s="10">
        <f>AVERAGE('1级数据'!AA253,'1级数据'!AB253)</f>
        <v>70</v>
      </c>
      <c r="I253" s="10">
        <f>IF('1级数据'!C253="门将",AVERAGE('1级数据'!AG253,'1级数据'!AH253,'1级数据'!AI253,'1级数据'!AJ253,'1级数据'!AK253),AVERAGE('1级数据'!X253,'1级数据'!Y253))</f>
        <v>79.5</v>
      </c>
      <c r="J253" s="10">
        <f>'1级数据'!AC253*0.2+'1级数据'!AD253*0.3+'1级数据'!AE253*0.2+'1级数据'!AF253*0.3</f>
        <v>70</v>
      </c>
      <c r="K253" s="10">
        <f>AVERAGE('1级数据'!R253,'1级数据'!S253)</f>
        <v>84.5</v>
      </c>
    </row>
    <row r="254" spans="1:11" ht="15.75" x14ac:dyDescent="0.25">
      <c r="A254" s="10">
        <v>253</v>
      </c>
      <c r="B254" s="10" t="str">
        <f>VLOOKUP(A:A,'1级数据'!A:B,2,FALSE)</f>
        <v>D. RUGANI</v>
      </c>
      <c r="C254" s="11" t="str">
        <f>VLOOKUP(A:A,'1级数据'!A:C,3,FALSE)</f>
        <v>中后卫</v>
      </c>
      <c r="D254" s="10">
        <f>VLOOKUP(A:A,'1级数据'!A:D,4,FALSE)</f>
        <v>2</v>
      </c>
      <c r="E254" s="12">
        <f>VLOOKUP(A:A,'1级数据'!A:L,12,FALSE)</f>
        <v>83</v>
      </c>
      <c r="F254" s="10">
        <f>'1级数据'!O254*0.2+'1级数据'!T254*0.4+'1级数据'!Z254*0.2+'1级数据'!W254*0.2</f>
        <v>68.600000000000009</v>
      </c>
      <c r="G254" s="10">
        <f>AVERAGE('1级数据'!P254,'1级数据'!Q254)</f>
        <v>74.5</v>
      </c>
      <c r="H254" s="10">
        <f>AVERAGE('1级数据'!AA254,'1级数据'!AB254)</f>
        <v>80</v>
      </c>
      <c r="I254" s="10">
        <f>IF('1级数据'!C254="门将",AVERAGE('1级数据'!AG254,'1级数据'!AH254,'1级数据'!AI254,'1级数据'!AJ254,'1级数据'!AK254),AVERAGE('1级数据'!X254,'1级数据'!Y254))</f>
        <v>70</v>
      </c>
      <c r="J254" s="10">
        <f>'1级数据'!AC254*0.2+'1级数据'!AD254*0.3+'1级数据'!AE254*0.2+'1级数据'!AF254*0.3</f>
        <v>79.599999999999994</v>
      </c>
      <c r="K254" s="10">
        <f>AVERAGE('1级数据'!R254,'1级数据'!S254)</f>
        <v>75</v>
      </c>
    </row>
    <row r="255" spans="1:11" ht="15.75" x14ac:dyDescent="0.25">
      <c r="A255" s="10">
        <v>254</v>
      </c>
      <c r="B255" s="10" t="str">
        <f>VLOOKUP(A:A,'1级数据'!A:B,2,FALSE)</f>
        <v>P. KIMPEMBE</v>
      </c>
      <c r="C255" s="11" t="str">
        <f>VLOOKUP(A:A,'1级数据'!A:C,3,FALSE)</f>
        <v>中后卫</v>
      </c>
      <c r="D255" s="10" t="e">
        <f>VLOOKUP(A:A,'1级数据'!A:D,4,FALSE)</f>
        <v>#N/A</v>
      </c>
      <c r="E255" s="12">
        <f>VLOOKUP(A:A,'1级数据'!A:L,12,FALSE)</f>
        <v>83</v>
      </c>
      <c r="F255" s="10">
        <f>'1级数据'!O255*0.2+'1级数据'!T255*0.4+'1级数据'!Z255*0.2+'1级数据'!W255*0.2</f>
        <v>70.000000000000014</v>
      </c>
      <c r="G255" s="10">
        <f>AVERAGE('1级数据'!P255,'1级数据'!Q255)</f>
        <v>72.5</v>
      </c>
      <c r="H255" s="10">
        <f>AVERAGE('1级数据'!AA255,'1级数据'!AB255)</f>
        <v>81.5</v>
      </c>
      <c r="I255" s="10">
        <f>IF('1级数据'!C255="门将",AVERAGE('1级数据'!AG255,'1级数据'!AH255,'1级数据'!AI255,'1级数据'!AJ255,'1级数据'!AK255),AVERAGE('1级数据'!X255,'1级数据'!Y255))</f>
        <v>79.5</v>
      </c>
      <c r="J255" s="10">
        <f>'1级数据'!AC255*0.2+'1级数据'!AD255*0.3+'1级数据'!AE255*0.2+'1级数据'!AF255*0.3</f>
        <v>80.800000000000011</v>
      </c>
      <c r="K255" s="10">
        <f>AVERAGE('1级数据'!R255,'1级数据'!S255)</f>
        <v>70</v>
      </c>
    </row>
    <row r="256" spans="1:11" ht="15.75" x14ac:dyDescent="0.25">
      <c r="A256" s="10">
        <v>255</v>
      </c>
      <c r="B256" s="10" t="str">
        <f>VLOOKUP(A:A,'1级数据'!A:B,2,FALSE)</f>
        <v>ASENSIO</v>
      </c>
      <c r="C256" s="11" t="str">
        <f>VLOOKUP(A:A,'1级数据'!A:C,3,FALSE)</f>
        <v>左前卫</v>
      </c>
      <c r="D256" s="10">
        <f>VLOOKUP(A:A,'1级数据'!A:D,4,FALSE)</f>
        <v>2</v>
      </c>
      <c r="E256" s="12">
        <f>VLOOKUP(A:A,'1级数据'!A:L,12,FALSE)</f>
        <v>83</v>
      </c>
      <c r="F256" s="10">
        <f>'1级数据'!O256*0.2+'1级数据'!T256*0.4+'1级数据'!Z256*0.2+'1级数据'!W256*0.2</f>
        <v>81.200000000000017</v>
      </c>
      <c r="G256" s="10">
        <f>AVERAGE('1级数据'!P256,'1级数据'!Q256)</f>
        <v>85</v>
      </c>
      <c r="H256" s="10">
        <f>AVERAGE('1级数据'!AA256,'1级数据'!AB256)</f>
        <v>78</v>
      </c>
      <c r="I256" s="10">
        <f>IF('1级数据'!C256="门将",AVERAGE('1级数据'!AG256,'1级数据'!AH256,'1级数据'!AI256,'1级数据'!AJ256,'1级数据'!AK256),AVERAGE('1级数据'!X256,'1级数据'!Y256))</f>
        <v>83.5</v>
      </c>
      <c r="J256" s="10">
        <f>'1级数据'!AC256*0.2+'1级数据'!AD256*0.3+'1级数据'!AE256*0.2+'1级数据'!AF256*0.3</f>
        <v>66.699999999999989</v>
      </c>
      <c r="K256" s="10">
        <f>AVERAGE('1级数据'!R256,'1级数据'!S256)</f>
        <v>86</v>
      </c>
    </row>
    <row r="257" spans="1:11" ht="15.75" x14ac:dyDescent="0.25">
      <c r="A257" s="10">
        <v>256</v>
      </c>
      <c r="B257" s="10" t="str">
        <f>VLOOKUP(A:A,'1级数据'!A:B,2,FALSE)</f>
        <v>RÚBEN NEVES</v>
      </c>
      <c r="C257" s="11" t="str">
        <f>VLOOKUP(A:A,'1级数据'!A:C,3,FALSE)</f>
        <v>后腰</v>
      </c>
      <c r="D257" s="10">
        <f>VLOOKUP(A:A,'1级数据'!A:D,4,FALSE)</f>
        <v>2</v>
      </c>
      <c r="E257" s="12">
        <f>VLOOKUP(A:A,'1级数据'!A:L,12,FALSE)</f>
        <v>83</v>
      </c>
      <c r="F257" s="10">
        <f>'1级数据'!O257*0.2+'1级数据'!T257*0.4+'1级数据'!Z257*0.2+'1级数据'!W257*0.2</f>
        <v>79</v>
      </c>
      <c r="G257" s="10">
        <f>AVERAGE('1级数据'!P257,'1级数据'!Q257)</f>
        <v>79.5</v>
      </c>
      <c r="H257" s="10">
        <f>AVERAGE('1级数据'!AA257,'1级数据'!AB257)</f>
        <v>77</v>
      </c>
      <c r="I257" s="10">
        <f>IF('1级数据'!C257="门将",AVERAGE('1级数据'!AG257,'1级数据'!AH257,'1级数据'!AI257,'1级数据'!AJ257,'1级数据'!AK257),AVERAGE('1级数据'!X257,'1级数据'!Y257))</f>
        <v>75.5</v>
      </c>
      <c r="J257" s="10">
        <f>'1级数据'!AC257*0.2+'1级数据'!AD257*0.3+'1级数据'!AE257*0.2+'1级数据'!AF257*0.3</f>
        <v>72.899999999999991</v>
      </c>
      <c r="K257" s="10">
        <f>AVERAGE('1级数据'!R257,'1级数据'!S257)</f>
        <v>80</v>
      </c>
    </row>
    <row r="258" spans="1:11" ht="15.75" x14ac:dyDescent="0.25">
      <c r="A258" s="10">
        <v>257</v>
      </c>
      <c r="B258" s="10" t="str">
        <f>VLOOKUP(A:A,'1级数据'!A:B,2,FALSE)</f>
        <v>A. MERET</v>
      </c>
      <c r="C258" s="11" t="str">
        <f>VLOOKUP(A:A,'1级数据'!A:C,3,FALSE)</f>
        <v>门将</v>
      </c>
      <c r="D258" s="10" t="e">
        <f>VLOOKUP(A:A,'1级数据'!A:D,4,FALSE)</f>
        <v>#N/A</v>
      </c>
      <c r="E258" s="12">
        <f>VLOOKUP(A:A,'1级数据'!A:L,12,FALSE)</f>
        <v>83</v>
      </c>
      <c r="F258" s="10">
        <f>'1级数据'!O258*0.2+'1级数据'!T258*0.4+'1级数据'!Z258*0.2+'1级数据'!W258*0.2</f>
        <v>56.800000000000004</v>
      </c>
      <c r="G258" s="10">
        <f>AVERAGE('1级数据'!P258,'1级数据'!Q258)</f>
        <v>55.5</v>
      </c>
      <c r="H258" s="10">
        <f>AVERAGE('1级数据'!AA258,'1级数据'!AB258)</f>
        <v>82</v>
      </c>
      <c r="I258" s="10">
        <f>IF('1级数据'!C258="门将",AVERAGE('1级数据'!AG258,'1级数据'!AH258,'1级数据'!AI258,'1级数据'!AJ258,'1级数据'!AK258),AVERAGE('1级数据'!X258,'1级数据'!Y258))</f>
        <v>72</v>
      </c>
      <c r="J258" s="10">
        <f>'1级数据'!AC258*0.2+'1级数据'!AD258*0.3+'1级数据'!AE258*0.2+'1级数据'!AF258*0.3</f>
        <v>59.8</v>
      </c>
      <c r="K258" s="10">
        <f>AVERAGE('1级数据'!R258,'1级数据'!S258)</f>
        <v>53.5</v>
      </c>
    </row>
    <row r="259" spans="1:11" ht="15.75" x14ac:dyDescent="0.25">
      <c r="A259" s="10">
        <v>258</v>
      </c>
      <c r="B259" s="10" t="str">
        <f>VLOOKUP(A:A,'1级数据'!A:B,2,FALSE)</f>
        <v>A. RÜDIGER</v>
      </c>
      <c r="C259" s="11" t="str">
        <f>VLOOKUP(A:A,'1级数据'!A:C,3,FALSE)</f>
        <v>中后卫</v>
      </c>
      <c r="D259" s="10" t="e">
        <f>VLOOKUP(A:A,'1级数据'!A:D,4,FALSE)</f>
        <v>#N/A</v>
      </c>
      <c r="E259" s="12">
        <f>VLOOKUP(A:A,'1级数据'!A:L,12,FALSE)</f>
        <v>83</v>
      </c>
      <c r="F259" s="10">
        <f>'1级数据'!O259*0.2+'1级数据'!T259*0.4+'1级数据'!Z259*0.2+'1级数据'!W259*0.2</f>
        <v>71</v>
      </c>
      <c r="G259" s="10">
        <f>AVERAGE('1级数据'!P259,'1级数据'!Q259)</f>
        <v>71.5</v>
      </c>
      <c r="H259" s="10">
        <f>AVERAGE('1级数据'!AA259,'1级数据'!AB259)</f>
        <v>78.5</v>
      </c>
      <c r="I259" s="10">
        <f>IF('1级数据'!C259="门将",AVERAGE('1级数据'!AG259,'1级数据'!AH259,'1级数据'!AI259,'1级数据'!AJ259,'1级数据'!AK259),AVERAGE('1级数据'!X259,'1级数据'!Y259))</f>
        <v>71</v>
      </c>
      <c r="J259" s="10">
        <f>'1级数据'!AC259*0.2+'1级数据'!AD259*0.3+'1级数据'!AE259*0.2+'1级数据'!AF259*0.3</f>
        <v>78.5</v>
      </c>
      <c r="K259" s="10">
        <f>AVERAGE('1级数据'!R259,'1级数据'!S259)</f>
        <v>71</v>
      </c>
    </row>
    <row r="260" spans="1:11" ht="15.75" x14ac:dyDescent="0.25">
      <c r="A260" s="10">
        <v>259</v>
      </c>
      <c r="B260" s="10" t="str">
        <f>VLOOKUP(A:A,'1级数据'!A:B,2,FALSE)</f>
        <v>S. BERGWIJN</v>
      </c>
      <c r="C260" s="11" t="str">
        <f>VLOOKUP(A:A,'1级数据'!A:C,3,FALSE)</f>
        <v>左边锋</v>
      </c>
      <c r="D260" s="10" t="e">
        <f>VLOOKUP(A:A,'1级数据'!A:D,4,FALSE)</f>
        <v>#N/A</v>
      </c>
      <c r="E260" s="12">
        <f>VLOOKUP(A:A,'1级数据'!A:L,12,FALSE)</f>
        <v>83</v>
      </c>
      <c r="F260" s="10">
        <f>'1级数据'!O260*0.2+'1级数据'!T260*0.4+'1级数据'!Z260*0.2+'1级数据'!W260*0.2</f>
        <v>77.400000000000006</v>
      </c>
      <c r="G260" s="10">
        <f>AVERAGE('1级数据'!P260,'1级数据'!Q260)</f>
        <v>83</v>
      </c>
      <c r="H260" s="10">
        <f>AVERAGE('1级数据'!AA260,'1级数据'!AB260)</f>
        <v>75.5</v>
      </c>
      <c r="I260" s="10">
        <f>IF('1级数据'!C260="门将",AVERAGE('1级数据'!AG260,'1级数据'!AH260,'1级数据'!AI260,'1级数据'!AJ260,'1级数据'!AK260),AVERAGE('1级数据'!X260,'1级数据'!Y260))</f>
        <v>80</v>
      </c>
      <c r="J260" s="10">
        <f>'1级数据'!AC260*0.2+'1级数据'!AD260*0.3+'1级数据'!AE260*0.2+'1级数据'!AF260*0.3</f>
        <v>76.099999999999994</v>
      </c>
      <c r="K260" s="10">
        <f>AVERAGE('1级数据'!R260,'1级数据'!S260)</f>
        <v>78</v>
      </c>
    </row>
    <row r="261" spans="1:11" ht="15.75" x14ac:dyDescent="0.25">
      <c r="A261" s="10">
        <v>260</v>
      </c>
      <c r="B261" s="10" t="str">
        <f>VLOOKUP(A:A,'1级数据'!A:B,2,FALSE)</f>
        <v>A. ONANA</v>
      </c>
      <c r="C261" s="11" t="str">
        <f>VLOOKUP(A:A,'1级数据'!A:C,3,FALSE)</f>
        <v>门将</v>
      </c>
      <c r="D261" s="10" t="e">
        <f>VLOOKUP(A:A,'1级数据'!A:D,4,FALSE)</f>
        <v>#N/A</v>
      </c>
      <c r="E261" s="12">
        <f>VLOOKUP(A:A,'1级数据'!A:L,12,FALSE)</f>
        <v>83</v>
      </c>
      <c r="F261" s="10">
        <f>'1级数据'!O261*0.2+'1级数据'!T261*0.4+'1级数据'!Z261*0.2+'1级数据'!W261*0.2</f>
        <v>61.599999999999994</v>
      </c>
      <c r="G261" s="10">
        <f>AVERAGE('1级数据'!P261,'1级数据'!Q261)</f>
        <v>61.5</v>
      </c>
      <c r="H261" s="10">
        <f>AVERAGE('1级数据'!AA261,'1级数据'!AB261)</f>
        <v>84.5</v>
      </c>
      <c r="I261" s="10">
        <f>IF('1级数据'!C261="门将",AVERAGE('1级数据'!AG261,'1级数据'!AH261,'1级数据'!AI261,'1级数据'!AJ261,'1级数据'!AK261),AVERAGE('1级数据'!X261,'1级数据'!Y261))</f>
        <v>71.599999999999994</v>
      </c>
      <c r="J261" s="10">
        <f>'1级数据'!AC261*0.2+'1级数据'!AD261*0.3+'1级数据'!AE261*0.2+'1级数据'!AF261*0.3</f>
        <v>63.9</v>
      </c>
      <c r="K261" s="10">
        <f>AVERAGE('1级数据'!R261,'1级数据'!S261)</f>
        <v>57.5</v>
      </c>
    </row>
    <row r="262" spans="1:11" ht="15.75" x14ac:dyDescent="0.25">
      <c r="A262" s="10">
        <v>261</v>
      </c>
      <c r="B262" s="10" t="str">
        <f>VLOOKUP(A:A,'1级数据'!A:B,2,FALSE)</f>
        <v>J. PAVLENKA</v>
      </c>
      <c r="C262" s="11" t="str">
        <f>VLOOKUP(A:A,'1级数据'!A:C,3,FALSE)</f>
        <v>门将</v>
      </c>
      <c r="D262" s="10" t="e">
        <f>VLOOKUP(A:A,'1级数据'!A:D,4,FALSE)</f>
        <v>#N/A</v>
      </c>
      <c r="E262" s="12">
        <f>VLOOKUP(A:A,'1级数据'!A:L,12,FALSE)</f>
        <v>83</v>
      </c>
      <c r="F262" s="10">
        <f>'1级数据'!O262*0.2+'1级数据'!T262*0.4+'1级数据'!Z262*0.2+'1级数据'!W262*0.2</f>
        <v>55.8</v>
      </c>
      <c r="G262" s="10">
        <f>AVERAGE('1级数据'!P262,'1级数据'!Q262)</f>
        <v>49.5</v>
      </c>
      <c r="H262" s="10">
        <f>AVERAGE('1级数据'!AA262,'1级数据'!AB262)</f>
        <v>82.5</v>
      </c>
      <c r="I262" s="10">
        <f>IF('1级数据'!C262="门将",AVERAGE('1级数据'!AG262,'1级数据'!AH262,'1级数据'!AI262,'1级数据'!AJ262,'1级数据'!AK262),AVERAGE('1级数据'!X262,'1级数据'!Y262))</f>
        <v>72.599999999999994</v>
      </c>
      <c r="J262" s="10">
        <f>'1级数据'!AC262*0.2+'1级数据'!AD262*0.3+'1级数据'!AE262*0.2+'1级数据'!AF262*0.3</f>
        <v>64.2</v>
      </c>
      <c r="K262" s="10">
        <f>AVERAGE('1级数据'!R262,'1级数据'!S262)</f>
        <v>53</v>
      </c>
    </row>
    <row r="263" spans="1:11" ht="15.75" x14ac:dyDescent="0.25">
      <c r="A263" s="10">
        <v>262</v>
      </c>
      <c r="B263" s="10" t="str">
        <f>VLOOKUP(A:A,'1级数据'!A:B,2,FALSE)</f>
        <v>C. PAVÓN</v>
      </c>
      <c r="C263" s="11" t="str">
        <f>VLOOKUP(A:A,'1级数据'!A:C,3,FALSE)</f>
        <v>右边锋</v>
      </c>
      <c r="D263" s="10" t="e">
        <f>VLOOKUP(A:A,'1级数据'!A:D,4,FALSE)</f>
        <v>#N/A</v>
      </c>
      <c r="E263" s="12">
        <f>VLOOKUP(A:A,'1级数据'!A:L,12,FALSE)</f>
        <v>83</v>
      </c>
      <c r="F263" s="10">
        <f>'1级数据'!O263*0.2+'1级数据'!T263*0.4+'1级数据'!Z263*0.2+'1级数据'!W263*0.2</f>
        <v>79.400000000000006</v>
      </c>
      <c r="G263" s="10">
        <f>AVERAGE('1级数据'!P263,'1级数据'!Q263)</f>
        <v>81.5</v>
      </c>
      <c r="H263" s="10">
        <f>AVERAGE('1级数据'!AA263,'1级数据'!AB263)</f>
        <v>75</v>
      </c>
      <c r="I263" s="10">
        <f>IF('1级数据'!C263="门将",AVERAGE('1级数据'!AG263,'1级数据'!AH263,'1级数据'!AI263,'1级数据'!AJ263,'1级数据'!AK263),AVERAGE('1级数据'!X263,'1级数据'!Y263))</f>
        <v>87</v>
      </c>
      <c r="J263" s="10">
        <f>'1级数据'!AC263*0.2+'1级数据'!AD263*0.3+'1级数据'!AE263*0.2+'1级数据'!AF263*0.3</f>
        <v>67.400000000000006</v>
      </c>
      <c r="K263" s="10">
        <f>AVERAGE('1级数据'!R263,'1级数据'!S263)</f>
        <v>79</v>
      </c>
    </row>
    <row r="264" spans="1:11" ht="15.75" x14ac:dyDescent="0.25">
      <c r="A264" s="10">
        <v>263</v>
      </c>
      <c r="B264" s="10" t="str">
        <f>VLOOKUP(A:A,'1级数据'!A:B,2,FALSE)</f>
        <v>GONÇALO GUEDES</v>
      </c>
      <c r="C264" s="11" t="str">
        <f>VLOOKUP(A:A,'1级数据'!A:C,3,FALSE)</f>
        <v>左边锋</v>
      </c>
      <c r="D264" s="10" t="e">
        <f>VLOOKUP(A:A,'1级数据'!A:D,4,FALSE)</f>
        <v>#N/A</v>
      </c>
      <c r="E264" s="12">
        <f>VLOOKUP(A:A,'1级数据'!A:L,12,FALSE)</f>
        <v>83</v>
      </c>
      <c r="F264" s="10">
        <f>'1级数据'!O264*0.2+'1级数据'!T264*0.4+'1级数据'!Z264*0.2+'1级数据'!W264*0.2</f>
        <v>78</v>
      </c>
      <c r="G264" s="10">
        <f>AVERAGE('1级数据'!P264,'1级数据'!Q264)</f>
        <v>85</v>
      </c>
      <c r="H264" s="10">
        <f>AVERAGE('1级数据'!AA264,'1级数据'!AB264)</f>
        <v>75</v>
      </c>
      <c r="I264" s="10">
        <f>IF('1级数据'!C264="门将",AVERAGE('1级数据'!AG264,'1级数据'!AH264,'1级数据'!AI264,'1级数据'!AJ264,'1级数据'!AK264),AVERAGE('1级数据'!X264,'1级数据'!Y264))</f>
        <v>78.5</v>
      </c>
      <c r="J264" s="10">
        <f>'1级数据'!AC264*0.2+'1级数据'!AD264*0.3+'1级数据'!AE264*0.2+'1级数据'!AF264*0.3</f>
        <v>70.599999999999994</v>
      </c>
      <c r="K264" s="10">
        <f>AVERAGE('1级数据'!R264,'1级数据'!S264)</f>
        <v>79.5</v>
      </c>
    </row>
    <row r="265" spans="1:11" ht="15.75" x14ac:dyDescent="0.25">
      <c r="A265" s="10">
        <v>264</v>
      </c>
      <c r="B265" s="10" t="str">
        <f>VLOOKUP(A:A,'1级数据'!A:B,2,FALSE)</f>
        <v>D. DAKONAM</v>
      </c>
      <c r="C265" s="11" t="str">
        <f>VLOOKUP(A:A,'1级数据'!A:C,3,FALSE)</f>
        <v>中后卫</v>
      </c>
      <c r="D265" s="10">
        <f>VLOOKUP(A:A,'1级数据'!A:D,4,FALSE)</f>
        <v>2</v>
      </c>
      <c r="E265" s="12">
        <f>VLOOKUP(A:A,'1级数据'!A:L,12,FALSE)</f>
        <v>83</v>
      </c>
      <c r="F265" s="10">
        <f>'1级数据'!O265*0.2+'1级数据'!T265*0.4+'1级数据'!Z265*0.2+'1级数据'!W265*0.2</f>
        <v>67.599999999999994</v>
      </c>
      <c r="G265" s="10">
        <f>AVERAGE('1级数据'!P265,'1级数据'!Q265)</f>
        <v>70.5</v>
      </c>
      <c r="H265" s="10">
        <f>AVERAGE('1级数据'!AA265,'1级数据'!AB265)</f>
        <v>74.5</v>
      </c>
      <c r="I265" s="10">
        <f>IF('1级数据'!C265="门将",AVERAGE('1级数据'!AG265,'1级数据'!AH265,'1级数据'!AI265,'1级数据'!AJ265,'1级数据'!AK265),AVERAGE('1级数据'!X265,'1级数据'!Y265))</f>
        <v>70.5</v>
      </c>
      <c r="J265" s="10">
        <f>'1级数据'!AC265*0.2+'1级数据'!AD265*0.3+'1级数据'!AE265*0.2+'1级数据'!AF265*0.3</f>
        <v>83.1</v>
      </c>
      <c r="K265" s="10">
        <f>AVERAGE('1级数据'!R265,'1级数据'!S265)</f>
        <v>68.5</v>
      </c>
    </row>
    <row r="266" spans="1:11" ht="15.75" x14ac:dyDescent="0.25">
      <c r="A266" s="10">
        <v>265</v>
      </c>
      <c r="B266" s="10" t="str">
        <f>VLOOKUP(A:A,'1级数据'!A:B,2,FALSE)</f>
        <v>G. LO CELSO</v>
      </c>
      <c r="C266" s="11" t="str">
        <f>VLOOKUP(A:A,'1级数据'!A:C,3,FALSE)</f>
        <v>中前卫</v>
      </c>
      <c r="D266" s="10">
        <f>VLOOKUP(A:A,'1级数据'!A:D,4,FALSE)</f>
        <v>2</v>
      </c>
      <c r="E266" s="12">
        <f>VLOOKUP(A:A,'1级数据'!A:L,12,FALSE)</f>
        <v>83</v>
      </c>
      <c r="F266" s="10">
        <f>'1级数据'!O266*0.2+'1级数据'!T266*0.4+'1级数据'!Z266*0.2+'1级数据'!W266*0.2</f>
        <v>80.600000000000009</v>
      </c>
      <c r="G266" s="10">
        <f>AVERAGE('1级数据'!P266,'1级数据'!Q266)</f>
        <v>86.5</v>
      </c>
      <c r="H266" s="10">
        <f>AVERAGE('1级数据'!AA266,'1级数据'!AB266)</f>
        <v>67.5</v>
      </c>
      <c r="I266" s="10">
        <f>IF('1级数据'!C266="门将",AVERAGE('1级数据'!AG266,'1级数据'!AH266,'1级数据'!AI266,'1级数据'!AJ266,'1级数据'!AK266),AVERAGE('1级数据'!X266,'1级数据'!Y266))</f>
        <v>81</v>
      </c>
      <c r="J266" s="10">
        <f>'1级数据'!AC266*0.2+'1级数据'!AD266*0.3+'1级数据'!AE266*0.2+'1级数据'!AF266*0.3</f>
        <v>71.899999999999991</v>
      </c>
      <c r="K266" s="10">
        <f>AVERAGE('1级数据'!R266,'1级数据'!S266)</f>
        <v>86</v>
      </c>
    </row>
    <row r="267" spans="1:11" ht="15.75" x14ac:dyDescent="0.25">
      <c r="A267" s="10">
        <v>266</v>
      </c>
      <c r="B267" s="10" t="str">
        <f>VLOOKUP(A:A,'1级数据'!A:B,2,FALSE)</f>
        <v>V. LINDELÖF</v>
      </c>
      <c r="C267" s="11" t="str">
        <f>VLOOKUP(A:A,'1级数据'!A:C,3,FALSE)</f>
        <v>中后卫</v>
      </c>
      <c r="D267" s="10" t="e">
        <f>VLOOKUP(A:A,'1级数据'!A:D,4,FALSE)</f>
        <v>#N/A</v>
      </c>
      <c r="E267" s="12">
        <f>VLOOKUP(A:A,'1级数据'!A:L,12,FALSE)</f>
        <v>83</v>
      </c>
      <c r="F267" s="10">
        <f>'1级数据'!O267*0.2+'1级数据'!T267*0.4+'1级数据'!Z267*0.2+'1级数据'!W267*0.2</f>
        <v>72.599999999999994</v>
      </c>
      <c r="G267" s="10">
        <f>AVERAGE('1级数据'!P267,'1级数据'!Q267)</f>
        <v>73.5</v>
      </c>
      <c r="H267" s="10">
        <f>AVERAGE('1级数据'!AA267,'1级数据'!AB267)</f>
        <v>79</v>
      </c>
      <c r="I267" s="10">
        <f>IF('1级数据'!C267="门将",AVERAGE('1级数据'!AG267,'1级数据'!AH267,'1级数据'!AI267,'1级数据'!AJ267,'1级数据'!AK267),AVERAGE('1级数据'!X267,'1级数据'!Y267))</f>
        <v>72</v>
      </c>
      <c r="J267" s="10">
        <f>'1级数据'!AC267*0.2+'1级数据'!AD267*0.3+'1级数据'!AE267*0.2+'1级数据'!AF267*0.3</f>
        <v>79.900000000000006</v>
      </c>
      <c r="K267" s="10">
        <f>AVERAGE('1级数据'!R267,'1级数据'!S267)</f>
        <v>78</v>
      </c>
    </row>
    <row r="268" spans="1:11" ht="15.75" x14ac:dyDescent="0.25">
      <c r="A268" s="10">
        <v>267</v>
      </c>
      <c r="B268" s="10" t="str">
        <f>VLOOKUP(A:A,'1级数据'!A:B,2,FALSE)</f>
        <v>M. AKANJI</v>
      </c>
      <c r="C268" s="11" t="str">
        <f>VLOOKUP(A:A,'1级数据'!A:C,3,FALSE)</f>
        <v>中后卫</v>
      </c>
      <c r="D268" s="10">
        <f>VLOOKUP(A:A,'1级数据'!A:D,4,FALSE)</f>
        <v>2</v>
      </c>
      <c r="E268" s="12">
        <f>VLOOKUP(A:A,'1级数据'!A:L,12,FALSE)</f>
        <v>83</v>
      </c>
      <c r="F268" s="10">
        <f>'1级数据'!O268*0.2+'1级数据'!T268*0.4+'1级数据'!Z268*0.2+'1级数据'!W268*0.2</f>
        <v>69.600000000000009</v>
      </c>
      <c r="G268" s="10">
        <f>AVERAGE('1级数据'!P268,'1级数据'!Q268)</f>
        <v>69.5</v>
      </c>
      <c r="H268" s="10">
        <f>AVERAGE('1级数据'!AA268,'1级数据'!AB268)</f>
        <v>79.5</v>
      </c>
      <c r="I268" s="10">
        <f>IF('1级数据'!C268="门将",AVERAGE('1级数据'!AG268,'1级数据'!AH268,'1级数据'!AI268,'1级数据'!AJ268,'1级数据'!AK268),AVERAGE('1级数据'!X268,'1级数据'!Y268))</f>
        <v>72</v>
      </c>
      <c r="J268" s="10">
        <f>'1级数据'!AC268*0.2+'1级数据'!AD268*0.3+'1级数据'!AE268*0.2+'1级数据'!AF268*0.3</f>
        <v>80.599999999999994</v>
      </c>
      <c r="K268" s="10">
        <f>AVERAGE('1级数据'!R268,'1级数据'!S268)</f>
        <v>71</v>
      </c>
    </row>
    <row r="269" spans="1:11" ht="15.75" x14ac:dyDescent="0.25">
      <c r="A269" s="10">
        <v>268</v>
      </c>
      <c r="B269" s="10" t="str">
        <f>VLOOKUP(A:A,'1级数据'!A:B,2,FALSE)</f>
        <v>M. RASHFORD</v>
      </c>
      <c r="C269" s="11" t="str">
        <f>VLOOKUP(A:A,'1级数据'!A:C,3,FALSE)</f>
        <v>中锋</v>
      </c>
      <c r="D269" s="10">
        <f>VLOOKUP(A:A,'1级数据'!A:D,4,FALSE)</f>
        <v>2</v>
      </c>
      <c r="E269" s="12">
        <f>VLOOKUP(A:A,'1级数据'!A:L,12,FALSE)</f>
        <v>83</v>
      </c>
      <c r="F269" s="10">
        <f>'1级数据'!O269*0.2+'1级数据'!T269*0.4+'1级数据'!Z269*0.2+'1级数据'!W269*0.2</f>
        <v>78</v>
      </c>
      <c r="G269" s="10">
        <f>AVERAGE('1级数据'!P269,'1级数据'!Q269)</f>
        <v>82.5</v>
      </c>
      <c r="H269" s="10">
        <f>AVERAGE('1级数据'!AA269,'1级数据'!AB269)</f>
        <v>76.5</v>
      </c>
      <c r="I269" s="10">
        <f>IF('1级数据'!C269="门将",AVERAGE('1级数据'!AG269,'1级数据'!AH269,'1级数据'!AI269,'1级数据'!AJ269,'1级数据'!AK269),AVERAGE('1级数据'!X269,'1级数据'!Y269))</f>
        <v>85.5</v>
      </c>
      <c r="J269" s="10">
        <f>'1级数据'!AC269*0.2+'1级数据'!AD269*0.3+'1级数据'!AE269*0.2+'1级数据'!AF269*0.3</f>
        <v>71.199999999999989</v>
      </c>
      <c r="K269" s="10">
        <f>AVERAGE('1级数据'!R269,'1级数据'!S269)</f>
        <v>80.5</v>
      </c>
    </row>
    <row r="270" spans="1:11" ht="15.75" x14ac:dyDescent="0.25">
      <c r="A270" s="10">
        <v>269</v>
      </c>
      <c r="B270" s="10" t="str">
        <f>VLOOKUP(A:A,'1级数据'!A:B,2,FALSE)</f>
        <v>L. JOVIĆ</v>
      </c>
      <c r="C270" s="11" t="str">
        <f>VLOOKUP(A:A,'1级数据'!A:C,3,FALSE)</f>
        <v>中锋</v>
      </c>
      <c r="D270" s="10">
        <f>VLOOKUP(A:A,'1级数据'!A:D,4,FALSE)</f>
        <v>2</v>
      </c>
      <c r="E270" s="12">
        <f>VLOOKUP(A:A,'1级数据'!A:L,12,FALSE)</f>
        <v>83</v>
      </c>
      <c r="F270" s="10">
        <f>'1级数据'!O270*0.2+'1级数据'!T270*0.4+'1级数据'!Z270*0.2+'1级数据'!W270*0.2</f>
        <v>74.600000000000009</v>
      </c>
      <c r="G270" s="10">
        <f>AVERAGE('1级数据'!P270,'1级数据'!Q270)</f>
        <v>79</v>
      </c>
      <c r="H270" s="10">
        <f>AVERAGE('1级数据'!AA270,'1级数据'!AB270)</f>
        <v>80</v>
      </c>
      <c r="I270" s="10">
        <f>IF('1级数据'!C270="门将",AVERAGE('1级数据'!AG270,'1级数据'!AH270,'1级数据'!AI270,'1级数据'!AJ270,'1级数据'!AK270),AVERAGE('1级数据'!X270,'1级数据'!Y270))</f>
        <v>77</v>
      </c>
      <c r="J270" s="10">
        <f>'1级数据'!AC270*0.2+'1级数据'!AD270*0.3+'1级数据'!AE270*0.2+'1级数据'!AF270*0.3</f>
        <v>71.199999999999989</v>
      </c>
      <c r="K270" s="10">
        <f>AVERAGE('1级数据'!R270,'1级数据'!S270)</f>
        <v>76.5</v>
      </c>
    </row>
    <row r="271" spans="1:11" ht="15.75" x14ac:dyDescent="0.25">
      <c r="A271" s="10">
        <v>270</v>
      </c>
      <c r="B271" s="10" t="str">
        <f>VLOOKUP(A:A,'1级数据'!A:B,2,FALSE)</f>
        <v>A. GOLOVIN</v>
      </c>
      <c r="C271" s="11" t="str">
        <f>VLOOKUP(A:A,'1级数据'!A:C,3,FALSE)</f>
        <v>前腰</v>
      </c>
      <c r="D271" s="10">
        <f>VLOOKUP(A:A,'1级数据'!A:D,4,FALSE)</f>
        <v>2</v>
      </c>
      <c r="E271" s="12">
        <f>VLOOKUP(A:A,'1级数据'!A:L,12,FALSE)</f>
        <v>83</v>
      </c>
      <c r="F271" s="10">
        <f>'1级数据'!O271*0.2+'1级数据'!T271*0.4+'1级数据'!Z271*0.2+'1级数据'!W271*0.2</f>
        <v>78.2</v>
      </c>
      <c r="G271" s="10">
        <f>AVERAGE('1级数据'!P271,'1级数据'!Q271)</f>
        <v>84</v>
      </c>
      <c r="H271" s="10">
        <f>AVERAGE('1级数据'!AA271,'1级数据'!AB271)</f>
        <v>73</v>
      </c>
      <c r="I271" s="10">
        <f>IF('1级数据'!C271="门将",AVERAGE('1级数据'!AG271,'1级数据'!AH271,'1级数据'!AI271,'1级数据'!AJ271,'1级数据'!AK271),AVERAGE('1级数据'!X271,'1级数据'!Y271))</f>
        <v>83</v>
      </c>
      <c r="J271" s="10">
        <f>'1级数据'!AC271*0.2+'1级数据'!AD271*0.3+'1级数据'!AE271*0.2+'1级数据'!AF271*0.3</f>
        <v>75</v>
      </c>
      <c r="K271" s="10">
        <f>AVERAGE('1级数据'!R271,'1级数据'!S271)</f>
        <v>82</v>
      </c>
    </row>
    <row r="272" spans="1:11" ht="15.75" x14ac:dyDescent="0.25">
      <c r="A272" s="10">
        <v>271</v>
      </c>
      <c r="B272" s="10" t="str">
        <f>VLOOKUP(A:A,'1级数据'!A:B,2,FALSE)</f>
        <v>J. TAH</v>
      </c>
      <c r="C272" s="11" t="str">
        <f>VLOOKUP(A:A,'1级数据'!A:C,3,FALSE)</f>
        <v>中后卫</v>
      </c>
      <c r="D272" s="10" t="e">
        <f>VLOOKUP(A:A,'1级数据'!A:D,4,FALSE)</f>
        <v>#N/A</v>
      </c>
      <c r="E272" s="12">
        <f>VLOOKUP(A:A,'1级数据'!A:L,12,FALSE)</f>
        <v>83</v>
      </c>
      <c r="F272" s="10">
        <f>'1级数据'!O272*0.2+'1级数据'!T272*0.4+'1级数据'!Z272*0.2+'1级数据'!W272*0.2</f>
        <v>65</v>
      </c>
      <c r="G272" s="10">
        <f>AVERAGE('1级数据'!P272,'1级数据'!Q272)</f>
        <v>67.5</v>
      </c>
      <c r="H272" s="10">
        <f>AVERAGE('1级数据'!AA272,'1级数据'!AB272)</f>
        <v>80</v>
      </c>
      <c r="I272" s="10">
        <f>IF('1级数据'!C272="门将",AVERAGE('1级数据'!AG272,'1级数据'!AH272,'1级数据'!AI272,'1级数据'!AJ272,'1级数据'!AK272),AVERAGE('1级数据'!X272,'1级数据'!Y272))</f>
        <v>68.5</v>
      </c>
      <c r="J272" s="10">
        <f>'1级数据'!AC272*0.2+'1级数据'!AD272*0.3+'1级数据'!AE272*0.2+'1级数据'!AF272*0.3</f>
        <v>79.900000000000006</v>
      </c>
      <c r="K272" s="10">
        <f>AVERAGE('1级数据'!R272,'1级数据'!S272)</f>
        <v>73.5</v>
      </c>
    </row>
    <row r="273" spans="1:11" ht="15.75" x14ac:dyDescent="0.25">
      <c r="A273" s="10">
        <v>272</v>
      </c>
      <c r="B273" s="10" t="str">
        <f>VLOOKUP(A:A,'1级数据'!A:B,2,FALSE)</f>
        <v>ÉDER MILITÃO</v>
      </c>
      <c r="C273" s="11" t="str">
        <f>VLOOKUP(A:A,'1级数据'!A:C,3,FALSE)</f>
        <v>中后卫</v>
      </c>
      <c r="D273" s="10" t="e">
        <f>VLOOKUP(A:A,'1级数据'!A:D,4,FALSE)</f>
        <v>#N/A</v>
      </c>
      <c r="E273" s="12">
        <f>VLOOKUP(A:A,'1级数据'!A:L,12,FALSE)</f>
        <v>83</v>
      </c>
      <c r="F273" s="10">
        <f>'1级数据'!O273*0.2+'1级数据'!T273*0.4+'1级数据'!Z273*0.2+'1级数据'!W273*0.2</f>
        <v>73.2</v>
      </c>
      <c r="G273" s="10">
        <f>AVERAGE('1级数据'!P273,'1级数据'!Q273)</f>
        <v>73.5</v>
      </c>
      <c r="H273" s="10">
        <f>AVERAGE('1级数据'!AA273,'1级数据'!AB273)</f>
        <v>78.5</v>
      </c>
      <c r="I273" s="10">
        <f>IF('1级数据'!C273="门将",AVERAGE('1级数据'!AG273,'1级数据'!AH273,'1级数据'!AI273,'1级数据'!AJ273,'1级数据'!AK273),AVERAGE('1级数据'!X273,'1级数据'!Y273))</f>
        <v>75</v>
      </c>
      <c r="J273" s="10">
        <f>'1级数据'!AC273*0.2+'1级数据'!AD273*0.3+'1级数据'!AE273*0.2+'1级数据'!AF273*0.3</f>
        <v>81.100000000000009</v>
      </c>
      <c r="K273" s="10">
        <f>AVERAGE('1级数据'!R273,'1级数据'!S273)</f>
        <v>74.5</v>
      </c>
    </row>
    <row r="274" spans="1:11" ht="15.75" x14ac:dyDescent="0.25">
      <c r="A274" s="10">
        <v>273</v>
      </c>
      <c r="B274" s="10" t="str">
        <f>VLOOKUP(A:A,'1级数据'!A:B,2,FALSE)</f>
        <v>F. CHIESA</v>
      </c>
      <c r="C274" s="11" t="str">
        <f>VLOOKUP(A:A,'1级数据'!A:C,3,FALSE)</f>
        <v>右边锋</v>
      </c>
      <c r="D274" s="10">
        <f>VLOOKUP(A:A,'1级数据'!A:D,4,FALSE)</f>
        <v>2</v>
      </c>
      <c r="E274" s="12">
        <f>VLOOKUP(A:A,'1级数据'!A:L,12,FALSE)</f>
        <v>83</v>
      </c>
      <c r="F274" s="10">
        <f>'1级数据'!O274*0.2+'1级数据'!T274*0.4+'1级数据'!Z274*0.2+'1级数据'!W274*0.2</f>
        <v>77.000000000000014</v>
      </c>
      <c r="G274" s="10">
        <f>AVERAGE('1级数据'!P274,'1级数据'!Q274)</f>
        <v>83.5</v>
      </c>
      <c r="H274" s="10">
        <f>AVERAGE('1级数据'!AA274,'1级数据'!AB274)</f>
        <v>72.5</v>
      </c>
      <c r="I274" s="10">
        <f>IF('1级数据'!C274="门将",AVERAGE('1级数据'!AG274,'1级数据'!AH274,'1级数据'!AI274,'1级数据'!AJ274,'1级数据'!AK274),AVERAGE('1级数据'!X274,'1级数据'!Y274))</f>
        <v>79</v>
      </c>
      <c r="J274" s="10">
        <f>'1级数据'!AC274*0.2+'1级数据'!AD274*0.3+'1级数据'!AE274*0.2+'1级数据'!AF274*0.3</f>
        <v>69.599999999999994</v>
      </c>
      <c r="K274" s="10">
        <f>AVERAGE('1级数据'!R274,'1级数据'!S274)</f>
        <v>81</v>
      </c>
    </row>
    <row r="275" spans="1:11" ht="15.75" x14ac:dyDescent="0.25">
      <c r="A275" s="10">
        <v>274</v>
      </c>
      <c r="B275" s="10" t="str">
        <f>VLOOKUP(A:A,'1级数据'!A:B,2,FALSE)</f>
        <v>DAVID NERES</v>
      </c>
      <c r="C275" s="11" t="str">
        <f>VLOOKUP(A:A,'1级数据'!A:C,3,FALSE)</f>
        <v>右边锋</v>
      </c>
      <c r="D275" s="10" t="e">
        <f>VLOOKUP(A:A,'1级数据'!A:D,4,FALSE)</f>
        <v>#N/A</v>
      </c>
      <c r="E275" s="12">
        <f>VLOOKUP(A:A,'1级数据'!A:L,12,FALSE)</f>
        <v>83</v>
      </c>
      <c r="F275" s="10">
        <f>'1级数据'!O275*0.2+'1级数据'!T275*0.4+'1级数据'!Z275*0.2+'1级数据'!W275*0.2</f>
        <v>75.000000000000014</v>
      </c>
      <c r="G275" s="10">
        <f>AVERAGE('1级数据'!P275,'1级数据'!Q275)</f>
        <v>87.5</v>
      </c>
      <c r="H275" s="10">
        <f>AVERAGE('1级数据'!AA275,'1级数据'!AB275)</f>
        <v>70</v>
      </c>
      <c r="I275" s="10">
        <f>IF('1级数据'!C275="门将",AVERAGE('1级数据'!AG275,'1级数据'!AH275,'1级数据'!AI275,'1级数据'!AJ275,'1级数据'!AK275),AVERAGE('1级数据'!X275,'1级数据'!Y275))</f>
        <v>77</v>
      </c>
      <c r="J275" s="10">
        <f>'1级数据'!AC275*0.2+'1级数据'!AD275*0.3+'1级数据'!AE275*0.2+'1级数据'!AF275*0.3</f>
        <v>70.099999999999994</v>
      </c>
      <c r="K275" s="10">
        <f>AVERAGE('1级数据'!R275,'1级数据'!S275)</f>
        <v>83.5</v>
      </c>
    </row>
    <row r="276" spans="1:11" ht="15.75" x14ac:dyDescent="0.25">
      <c r="A276" s="10">
        <v>275</v>
      </c>
      <c r="B276" s="10" t="str">
        <f>VLOOKUP(A:A,'1级数据'!A:B,2,FALSE)</f>
        <v>PEPE REINA</v>
      </c>
      <c r="C276" s="11" t="str">
        <f>VLOOKUP(A:A,'1级数据'!A:C,3,FALSE)</f>
        <v>门将</v>
      </c>
      <c r="D276" s="10">
        <f>VLOOKUP(A:A,'1级数据'!A:D,4,FALSE)</f>
        <v>2</v>
      </c>
      <c r="E276" s="12">
        <f>VLOOKUP(A:A,'1级数据'!A:L,12,FALSE)</f>
        <v>82</v>
      </c>
      <c r="F276" s="10">
        <f>'1级数据'!O276*0.2+'1级数据'!T276*0.4+'1级数据'!Z276*0.2+'1级数据'!W276*0.2</f>
        <v>57.2</v>
      </c>
      <c r="G276" s="10">
        <f>AVERAGE('1级数据'!P276,'1级数据'!Q276)</f>
        <v>59</v>
      </c>
      <c r="H276" s="10">
        <f>AVERAGE('1级数据'!AA276,'1级数据'!AB276)</f>
        <v>74.5</v>
      </c>
      <c r="I276" s="10">
        <f>IF('1级数据'!C276="门将",AVERAGE('1级数据'!AG276,'1级数据'!AH276,'1级数据'!AI276,'1级数据'!AJ276,'1级数据'!AK276),AVERAGE('1级数据'!X276,'1级数据'!Y276))</f>
        <v>76.400000000000006</v>
      </c>
      <c r="J276" s="10">
        <f>'1级数据'!AC276*0.2+'1级数据'!AD276*0.3+'1级数据'!AE276*0.2+'1级数据'!AF276*0.3</f>
        <v>66.599999999999994</v>
      </c>
      <c r="K276" s="10">
        <f>AVERAGE('1级数据'!R276,'1级数据'!S276)</f>
        <v>57.5</v>
      </c>
    </row>
    <row r="277" spans="1:11" ht="15.75" x14ac:dyDescent="0.25">
      <c r="A277" s="10">
        <v>276</v>
      </c>
      <c r="B277" s="10" t="str">
        <f>VLOOKUP(A:A,'1级数据'!A:B,2,FALSE)</f>
        <v>D. DE ROSSI</v>
      </c>
      <c r="C277" s="11" t="str">
        <f>VLOOKUP(A:A,'1级数据'!A:C,3,FALSE)</f>
        <v>后腰</v>
      </c>
      <c r="D277" s="10">
        <f>VLOOKUP(A:A,'1级数据'!A:D,4,FALSE)</f>
        <v>2</v>
      </c>
      <c r="E277" s="12">
        <f>VLOOKUP(A:A,'1级数据'!A:L,12,FALSE)</f>
        <v>82</v>
      </c>
      <c r="F277" s="10">
        <f>'1级数据'!O277*0.2+'1级数据'!T277*0.4+'1级数据'!Z277*0.2+'1级数据'!W277*0.2</f>
        <v>74.400000000000006</v>
      </c>
      <c r="G277" s="10">
        <f>AVERAGE('1级数据'!P277,'1级数据'!Q277)</f>
        <v>73</v>
      </c>
      <c r="H277" s="10">
        <f>AVERAGE('1级数据'!AA277,'1级数据'!AB277)</f>
        <v>78.5</v>
      </c>
      <c r="I277" s="10">
        <f>IF('1级数据'!C277="门将",AVERAGE('1级数据'!AG277,'1级数据'!AH277,'1级数据'!AI277,'1级数据'!AJ277,'1级数据'!AK277),AVERAGE('1级数据'!X277,'1级数据'!Y277))</f>
        <v>68.5</v>
      </c>
      <c r="J277" s="10">
        <f>'1级数据'!AC277*0.2+'1级数据'!AD277*0.3+'1级数据'!AE277*0.2+'1级数据'!AF277*0.3</f>
        <v>80.399999999999991</v>
      </c>
      <c r="K277" s="10">
        <f>AVERAGE('1级数据'!R277,'1级数据'!S277)</f>
        <v>78</v>
      </c>
    </row>
    <row r="278" spans="1:11" ht="15.75" x14ac:dyDescent="0.25">
      <c r="A278" s="10">
        <v>277</v>
      </c>
      <c r="B278" s="10" t="str">
        <f>VLOOKUP(A:A,'1级数据'!A:B,2,FALSE)</f>
        <v>DANI ALVES</v>
      </c>
      <c r="C278" s="11" t="str">
        <f>VLOOKUP(A:A,'1级数据'!A:C,3,FALSE)</f>
        <v>右后卫</v>
      </c>
      <c r="D278" s="10" t="e">
        <f>VLOOKUP(A:A,'1级数据'!A:D,4,FALSE)</f>
        <v>#N/A</v>
      </c>
      <c r="E278" s="12">
        <f>VLOOKUP(A:A,'1级数据'!A:L,12,FALSE)</f>
        <v>82</v>
      </c>
      <c r="F278" s="10">
        <f>'1级数据'!O278*0.2+'1级数据'!T278*0.4+'1级数据'!Z278*0.2+'1级数据'!W278*0.2</f>
        <v>76.800000000000011</v>
      </c>
      <c r="G278" s="10">
        <f>AVERAGE('1级数据'!P278,'1级数据'!Q278)</f>
        <v>78.5</v>
      </c>
      <c r="H278" s="10">
        <f>AVERAGE('1级数据'!AA278,'1级数据'!AB278)</f>
        <v>78</v>
      </c>
      <c r="I278" s="10">
        <f>IF('1级数据'!C278="门将",AVERAGE('1级数据'!AG278,'1级数据'!AH278,'1级数据'!AI278,'1级数据'!AJ278,'1级数据'!AK278),AVERAGE('1级数据'!X278,'1级数据'!Y278))</f>
        <v>78</v>
      </c>
      <c r="J278" s="10">
        <f>'1级数据'!AC278*0.2+'1级数据'!AD278*0.3+'1级数据'!AE278*0.2+'1级数据'!AF278*0.3</f>
        <v>76.400000000000006</v>
      </c>
      <c r="K278" s="10">
        <f>AVERAGE('1级数据'!R278,'1级数据'!S278)</f>
        <v>82</v>
      </c>
    </row>
    <row r="279" spans="1:11" ht="15.75" x14ac:dyDescent="0.25">
      <c r="A279" s="10">
        <v>278</v>
      </c>
      <c r="B279" s="10" t="str">
        <f>VLOOKUP(A:A,'1级数据'!A:B,2,FALSE)</f>
        <v>PEPE</v>
      </c>
      <c r="C279" s="11" t="str">
        <f>VLOOKUP(A:A,'1级数据'!A:C,3,FALSE)</f>
        <v>中后卫</v>
      </c>
      <c r="D279" s="10">
        <f>VLOOKUP(A:A,'1级数据'!A:D,4,FALSE)</f>
        <v>2</v>
      </c>
      <c r="E279" s="12">
        <f>VLOOKUP(A:A,'1级数据'!A:L,12,FALSE)</f>
        <v>82</v>
      </c>
      <c r="F279" s="10">
        <f>'1级数据'!O279*0.2+'1级数据'!T279*0.4+'1级数据'!Z279*0.2+'1级数据'!W279*0.2</f>
        <v>69.2</v>
      </c>
      <c r="G279" s="10">
        <f>AVERAGE('1级数据'!P279,'1级数据'!Q279)</f>
        <v>71</v>
      </c>
      <c r="H279" s="10">
        <f>AVERAGE('1级数据'!AA279,'1级数据'!AB279)</f>
        <v>78</v>
      </c>
      <c r="I279" s="10">
        <f>IF('1级数据'!C279="门将",AVERAGE('1级数据'!AG279,'1级数据'!AH279,'1级数据'!AI279,'1级数据'!AJ279,'1级数据'!AK279),AVERAGE('1级数据'!X279,'1级数据'!Y279))</f>
        <v>70</v>
      </c>
      <c r="J279" s="10">
        <f>'1级数据'!AC279*0.2+'1级数据'!AD279*0.3+'1级数据'!AE279*0.2+'1级数据'!AF279*0.3</f>
        <v>79.399999999999991</v>
      </c>
      <c r="K279" s="10">
        <f>AVERAGE('1级数据'!R279,'1级数据'!S279)</f>
        <v>70</v>
      </c>
    </row>
    <row r="280" spans="1:11" ht="15.75" x14ac:dyDescent="0.25">
      <c r="A280" s="10">
        <v>279</v>
      </c>
      <c r="B280" s="10" t="str">
        <f>VLOOKUP(A:A,'1级数据'!A:B,2,FALSE)</f>
        <v>FILIPE LUIS</v>
      </c>
      <c r="C280" s="11" t="str">
        <f>VLOOKUP(A:A,'1级数据'!A:C,3,FALSE)</f>
        <v>左后卫</v>
      </c>
      <c r="D280" s="10">
        <f>VLOOKUP(A:A,'1级数据'!A:D,4,FALSE)</f>
        <v>2</v>
      </c>
      <c r="E280" s="12">
        <f>VLOOKUP(A:A,'1级数据'!A:L,12,FALSE)</f>
        <v>82</v>
      </c>
      <c r="F280" s="10">
        <f>'1级数据'!O280*0.2+'1级数据'!T280*0.4+'1级数据'!Z280*0.2+'1级数据'!W280*0.2</f>
        <v>78.8</v>
      </c>
      <c r="G280" s="10">
        <f>AVERAGE('1级数据'!P280,'1级数据'!Q280)</f>
        <v>79.5</v>
      </c>
      <c r="H280" s="10">
        <f>AVERAGE('1级数据'!AA280,'1级数据'!AB280)</f>
        <v>70.5</v>
      </c>
      <c r="I280" s="10">
        <f>IF('1级数据'!C280="门将",AVERAGE('1级数据'!AG280,'1级数据'!AH280,'1级数据'!AI280,'1级数据'!AJ280,'1级数据'!AK280),AVERAGE('1级数据'!X280,'1级数据'!Y280))</f>
        <v>80.5</v>
      </c>
      <c r="J280" s="10">
        <f>'1级数据'!AC280*0.2+'1级数据'!AD280*0.3+'1级数据'!AE280*0.2+'1级数据'!AF280*0.3</f>
        <v>75.900000000000006</v>
      </c>
      <c r="K280" s="10">
        <f>AVERAGE('1级数据'!R280,'1级数据'!S280)</f>
        <v>78</v>
      </c>
    </row>
    <row r="281" spans="1:11" ht="15.75" x14ac:dyDescent="0.25">
      <c r="A281" s="10">
        <v>280</v>
      </c>
      <c r="B281" s="10" t="str">
        <f>VLOOKUP(A:A,'1级数据'!A:B,2,FALSE)</f>
        <v>MIRANDA</v>
      </c>
      <c r="C281" s="11" t="str">
        <f>VLOOKUP(A:A,'1级数据'!A:C,3,FALSE)</f>
        <v>中后卫</v>
      </c>
      <c r="D281" s="10">
        <f>VLOOKUP(A:A,'1级数据'!A:D,4,FALSE)</f>
        <v>2</v>
      </c>
      <c r="E281" s="12">
        <f>VLOOKUP(A:A,'1级数据'!A:L,12,FALSE)</f>
        <v>82</v>
      </c>
      <c r="F281" s="10">
        <f>'1级数据'!O281*0.2+'1级数据'!T281*0.4+'1级数据'!Z281*0.2+'1级数据'!W281*0.2</f>
        <v>65.399999999999991</v>
      </c>
      <c r="G281" s="10">
        <f>AVERAGE('1级数据'!P281,'1级数据'!Q281)</f>
        <v>68</v>
      </c>
      <c r="H281" s="10">
        <f>AVERAGE('1级数据'!AA281,'1级数据'!AB281)</f>
        <v>79</v>
      </c>
      <c r="I281" s="10">
        <f>IF('1级数据'!C281="门将",AVERAGE('1级数据'!AG281,'1级数据'!AH281,'1级数据'!AI281,'1级数据'!AJ281,'1级数据'!AK281),AVERAGE('1级数据'!X281,'1级数据'!Y281))</f>
        <v>67.5</v>
      </c>
      <c r="J281" s="10">
        <f>'1级数据'!AC281*0.2+'1级数据'!AD281*0.3+'1级数据'!AE281*0.2+'1级数据'!AF281*0.3</f>
        <v>78.900000000000006</v>
      </c>
      <c r="K281" s="10">
        <f>AVERAGE('1级数据'!R281,'1级数据'!S281)</f>
        <v>73.5</v>
      </c>
    </row>
    <row r="282" spans="1:11" ht="15.75" x14ac:dyDescent="0.25">
      <c r="A282" s="10">
        <v>281</v>
      </c>
      <c r="B282" s="10" t="str">
        <f>VLOOKUP(A:A,'1级数据'!A:B,2,FALSE)</f>
        <v>L. BIGLIA</v>
      </c>
      <c r="C282" s="11" t="str">
        <f>VLOOKUP(A:A,'1级数据'!A:C,3,FALSE)</f>
        <v>后腰</v>
      </c>
      <c r="D282" s="10" t="e">
        <f>VLOOKUP(A:A,'1级数据'!A:D,4,FALSE)</f>
        <v>#N/A</v>
      </c>
      <c r="E282" s="12">
        <f>VLOOKUP(A:A,'1级数据'!A:L,12,FALSE)</f>
        <v>82</v>
      </c>
      <c r="F282" s="10">
        <f>'1级数据'!O282*0.2+'1级数据'!T282*0.4+'1级数据'!Z282*0.2+'1级数据'!W282*0.2</f>
        <v>78.800000000000011</v>
      </c>
      <c r="G282" s="10">
        <f>AVERAGE('1级数据'!P282,'1级数据'!Q282)</f>
        <v>79.5</v>
      </c>
      <c r="H282" s="10">
        <f>AVERAGE('1级数据'!AA282,'1级数据'!AB282)</f>
        <v>71</v>
      </c>
      <c r="I282" s="10">
        <f>IF('1级数据'!C282="门将",AVERAGE('1级数据'!AG282,'1级数据'!AH282,'1级数据'!AI282,'1级数据'!AJ282,'1级数据'!AK282),AVERAGE('1级数据'!X282,'1级数据'!Y282))</f>
        <v>72</v>
      </c>
      <c r="J282" s="10">
        <f>'1级数据'!AC282*0.2+'1级数据'!AD282*0.3+'1级数据'!AE282*0.2+'1级数据'!AF282*0.3</f>
        <v>76.3</v>
      </c>
      <c r="K282" s="10">
        <f>AVERAGE('1级数据'!R282,'1级数据'!S282)</f>
        <v>80.5</v>
      </c>
    </row>
    <row r="283" spans="1:11" ht="15.75" x14ac:dyDescent="0.25">
      <c r="A283" s="10">
        <v>282</v>
      </c>
      <c r="B283" s="10" t="str">
        <f>VLOOKUP(A:A,'1级数据'!A:B,2,FALSE)</f>
        <v>M. ARNAUTOVIĆ</v>
      </c>
      <c r="C283" s="11" t="str">
        <f>VLOOKUP(A:A,'1级数据'!A:C,3,FALSE)</f>
        <v>中锋</v>
      </c>
      <c r="D283" s="10">
        <f>VLOOKUP(A:A,'1级数据'!A:D,4,FALSE)</f>
        <v>2</v>
      </c>
      <c r="E283" s="12">
        <f>VLOOKUP(A:A,'1级数据'!A:L,12,FALSE)</f>
        <v>82</v>
      </c>
      <c r="F283" s="10">
        <f>'1级数据'!O283*0.2+'1级数据'!T283*0.4+'1级数据'!Z283*0.2+'1级数据'!W283*0.2</f>
        <v>77.2</v>
      </c>
      <c r="G283" s="10">
        <f>AVERAGE('1级数据'!P283,'1级数据'!Q283)</f>
        <v>82.5</v>
      </c>
      <c r="H283" s="10">
        <f>AVERAGE('1级数据'!AA283,'1级数据'!AB283)</f>
        <v>77.5</v>
      </c>
      <c r="I283" s="10">
        <f>IF('1级数据'!C283="门将",AVERAGE('1级数据'!AG283,'1级数据'!AH283,'1级数据'!AI283,'1级数据'!AJ283,'1级数据'!AK283),AVERAGE('1级数据'!X283,'1级数据'!Y283))</f>
        <v>81.5</v>
      </c>
      <c r="J283" s="10">
        <f>'1级数据'!AC283*0.2+'1级数据'!AD283*0.3+'1级数据'!AE283*0.2+'1级数据'!AF283*0.3</f>
        <v>70</v>
      </c>
      <c r="K283" s="10">
        <f>AVERAGE('1级数据'!R283,'1级数据'!S283)</f>
        <v>77.5</v>
      </c>
    </row>
    <row r="284" spans="1:11" ht="15.75" x14ac:dyDescent="0.25">
      <c r="A284" s="10">
        <v>283</v>
      </c>
      <c r="B284" s="10" t="str">
        <f>VLOOKUP(A:A,'1级数据'!A:B,2,FALSE)</f>
        <v>NACHO MONREAL</v>
      </c>
      <c r="C284" s="11" t="str">
        <f>VLOOKUP(A:A,'1级数据'!A:C,3,FALSE)</f>
        <v>左后卫</v>
      </c>
      <c r="D284" s="10">
        <f>VLOOKUP(A:A,'1级数据'!A:D,4,FALSE)</f>
        <v>2</v>
      </c>
      <c r="E284" s="12">
        <f>VLOOKUP(A:A,'1级数据'!A:L,12,FALSE)</f>
        <v>82</v>
      </c>
      <c r="F284" s="10">
        <f>'1级数据'!O284*0.2+'1级数据'!T284*0.4+'1级数据'!Z284*0.2+'1级数据'!W284*0.2</f>
        <v>72</v>
      </c>
      <c r="G284" s="10">
        <f>AVERAGE('1级数据'!P284,'1级数据'!Q284)</f>
        <v>76.5</v>
      </c>
      <c r="H284" s="10">
        <f>AVERAGE('1级数据'!AA284,'1级数据'!AB284)</f>
        <v>78.5</v>
      </c>
      <c r="I284" s="10">
        <f>IF('1级数据'!C284="门将",AVERAGE('1级数据'!AG284,'1级数据'!AH284,'1级数据'!AI284,'1级数据'!AJ284,'1级数据'!AK284),AVERAGE('1级数据'!X284,'1级数据'!Y284))</f>
        <v>73.5</v>
      </c>
      <c r="J284" s="10">
        <f>'1级数据'!AC284*0.2+'1级数据'!AD284*0.3+'1级数据'!AE284*0.2+'1级数据'!AF284*0.3</f>
        <v>79.099999999999994</v>
      </c>
      <c r="K284" s="10">
        <f>AVERAGE('1级数据'!R284,'1级数据'!S284)</f>
        <v>75.5</v>
      </c>
    </row>
    <row r="285" spans="1:11" ht="15.75" x14ac:dyDescent="0.25">
      <c r="A285" s="10">
        <v>284</v>
      </c>
      <c r="B285" s="10" t="str">
        <f>VLOOKUP(A:A,'1级数据'!A:B,2,FALSE)</f>
        <v>F. FAZIO</v>
      </c>
      <c r="C285" s="11" t="str">
        <f>VLOOKUP(A:A,'1级数据'!A:C,3,FALSE)</f>
        <v>中后卫</v>
      </c>
      <c r="D285" s="10">
        <f>VLOOKUP(A:A,'1级数据'!A:D,4,FALSE)</f>
        <v>2</v>
      </c>
      <c r="E285" s="12">
        <f>VLOOKUP(A:A,'1级数据'!A:L,12,FALSE)</f>
        <v>82</v>
      </c>
      <c r="F285" s="10">
        <f>'1级数据'!O285*0.2+'1级数据'!T285*0.4+'1级数据'!Z285*0.2+'1级数据'!W285*0.2</f>
        <v>63.800000000000004</v>
      </c>
      <c r="G285" s="10">
        <f>AVERAGE('1级数据'!P285,'1级数据'!Q285)</f>
        <v>65</v>
      </c>
      <c r="H285" s="10">
        <f>AVERAGE('1级数据'!AA285,'1级数据'!AB285)</f>
        <v>79</v>
      </c>
      <c r="I285" s="10">
        <f>IF('1级数据'!C285="门将",AVERAGE('1级数据'!AG285,'1级数据'!AH285,'1级数据'!AI285,'1级数据'!AJ285,'1级数据'!AK285),AVERAGE('1级数据'!X285,'1级数据'!Y285))</f>
        <v>63.5</v>
      </c>
      <c r="J285" s="10">
        <f>'1级数据'!AC285*0.2+'1级数据'!AD285*0.3+'1级数据'!AE285*0.2+'1级数据'!AF285*0.3</f>
        <v>83.8</v>
      </c>
      <c r="K285" s="10">
        <f>AVERAGE('1级数据'!R285,'1级数据'!S285)</f>
        <v>70</v>
      </c>
    </row>
    <row r="286" spans="1:11" ht="15.75" x14ac:dyDescent="0.25">
      <c r="A286" s="10">
        <v>285</v>
      </c>
      <c r="B286" s="10" t="str">
        <f>VLOOKUP(A:A,'1级数据'!A:B,2,FALSE)</f>
        <v>É. BANEGA</v>
      </c>
      <c r="C286" s="11" t="str">
        <f>VLOOKUP(A:A,'1级数据'!A:C,3,FALSE)</f>
        <v>前腰</v>
      </c>
      <c r="D286" s="10">
        <f>VLOOKUP(A:A,'1级数据'!A:D,4,FALSE)</f>
        <v>2</v>
      </c>
      <c r="E286" s="12">
        <f>VLOOKUP(A:A,'1级数据'!A:L,12,FALSE)</f>
        <v>82</v>
      </c>
      <c r="F286" s="10">
        <f>'1级数据'!O286*0.2+'1级数据'!T286*0.4+'1级数据'!Z286*0.2+'1级数据'!W286*0.2</f>
        <v>77</v>
      </c>
      <c r="G286" s="10">
        <f>AVERAGE('1级数据'!P286,'1级数据'!Q286)</f>
        <v>85</v>
      </c>
      <c r="H286" s="10">
        <f>AVERAGE('1级数据'!AA286,'1级数据'!AB286)</f>
        <v>69.5</v>
      </c>
      <c r="I286" s="10">
        <f>IF('1级数据'!C286="门将",AVERAGE('1级数据'!AG286,'1级数据'!AH286,'1级数据'!AI286,'1级数据'!AJ286,'1级数据'!AK286),AVERAGE('1级数据'!X286,'1级数据'!Y286))</f>
        <v>71.5</v>
      </c>
      <c r="J286" s="10">
        <f>'1级数据'!AC286*0.2+'1级数据'!AD286*0.3+'1级数据'!AE286*0.2+'1级数据'!AF286*0.3</f>
        <v>76.900000000000006</v>
      </c>
      <c r="K286" s="10">
        <f>AVERAGE('1级数据'!R286,'1级数据'!S286)</f>
        <v>85.5</v>
      </c>
    </row>
    <row r="287" spans="1:11" ht="15.75" x14ac:dyDescent="0.25">
      <c r="A287" s="10">
        <v>286</v>
      </c>
      <c r="B287" s="10" t="str">
        <f>VLOOKUP(A:A,'1级数据'!A:B,2,FALSE)</f>
        <v>M. ZÁRATE</v>
      </c>
      <c r="C287" s="11" t="str">
        <f>VLOOKUP(A:A,'1级数据'!A:C,3,FALSE)</f>
        <v>影锋</v>
      </c>
      <c r="D287" s="10" t="e">
        <f>VLOOKUP(A:A,'1级数据'!A:D,4,FALSE)</f>
        <v>#N/A</v>
      </c>
      <c r="E287" s="12">
        <f>VLOOKUP(A:A,'1级数据'!A:L,12,FALSE)</f>
        <v>82</v>
      </c>
      <c r="F287" s="10">
        <f>'1级数据'!O287*0.2+'1级数据'!T287*0.4+'1级数据'!Z287*0.2+'1级数据'!W287*0.2</f>
        <v>80.8</v>
      </c>
      <c r="G287" s="10">
        <f>AVERAGE('1级数据'!P287,'1级数据'!Q287)</f>
        <v>84.5</v>
      </c>
      <c r="H287" s="10">
        <f>AVERAGE('1级数据'!AA287,'1级数据'!AB287)</f>
        <v>71</v>
      </c>
      <c r="I287" s="10">
        <f>IF('1级数据'!C287="门将",AVERAGE('1级数据'!AG287,'1级数据'!AH287,'1级数据'!AI287,'1级数据'!AJ287,'1级数据'!AK287),AVERAGE('1级数据'!X287,'1级数据'!Y287))</f>
        <v>81</v>
      </c>
      <c r="J287" s="10">
        <f>'1级数据'!AC287*0.2+'1级数据'!AD287*0.3+'1级数据'!AE287*0.2+'1级数据'!AF287*0.3</f>
        <v>66.900000000000006</v>
      </c>
      <c r="K287" s="10">
        <f>AVERAGE('1级数据'!R287,'1级数据'!S287)</f>
        <v>81.5</v>
      </c>
    </row>
    <row r="288" spans="1:11" ht="15.75" x14ac:dyDescent="0.25">
      <c r="A288" s="10">
        <v>287</v>
      </c>
      <c r="B288" s="10" t="str">
        <f>VLOOKUP(A:A,'1级数据'!A:B,2,FALSE)</f>
        <v>D. OSPINA</v>
      </c>
      <c r="C288" s="11" t="str">
        <f>VLOOKUP(A:A,'1级数据'!A:C,3,FALSE)</f>
        <v>门将</v>
      </c>
      <c r="D288" s="10" t="e">
        <f>VLOOKUP(A:A,'1级数据'!A:D,4,FALSE)</f>
        <v>#N/A</v>
      </c>
      <c r="E288" s="12">
        <f>VLOOKUP(A:A,'1级数据'!A:L,12,FALSE)</f>
        <v>82</v>
      </c>
      <c r="F288" s="10">
        <f>'1级数据'!O288*0.2+'1级数据'!T288*0.4+'1级数据'!Z288*0.2+'1级数据'!W288*0.2</f>
        <v>58.800000000000004</v>
      </c>
      <c r="G288" s="10">
        <f>AVERAGE('1级数据'!P288,'1级数据'!Q288)</f>
        <v>55.5</v>
      </c>
      <c r="H288" s="10">
        <f>AVERAGE('1级数据'!AA288,'1级数据'!AB288)</f>
        <v>84.5</v>
      </c>
      <c r="I288" s="10">
        <f>IF('1级数据'!C288="门将",AVERAGE('1级数据'!AG288,'1级数据'!AH288,'1级数据'!AI288,'1级数据'!AJ288,'1级数据'!AK288),AVERAGE('1级数据'!X288,'1级数据'!Y288))</f>
        <v>70.8</v>
      </c>
      <c r="J288" s="10">
        <f>'1级数据'!AC288*0.2+'1级数据'!AD288*0.3+'1级数据'!AE288*0.2+'1级数据'!AF288*0.3</f>
        <v>64.2</v>
      </c>
      <c r="K288" s="10">
        <f>AVERAGE('1级数据'!R288,'1级数据'!S288)</f>
        <v>65.5</v>
      </c>
    </row>
    <row r="289" spans="1:11" ht="15.75" x14ac:dyDescent="0.25">
      <c r="A289" s="10">
        <v>288</v>
      </c>
      <c r="B289" s="10" t="str">
        <f>VLOOKUP(A:A,'1级数据'!A:B,2,FALSE)</f>
        <v>MATA</v>
      </c>
      <c r="C289" s="11" t="str">
        <f>VLOOKUP(A:A,'1级数据'!A:C,3,FALSE)</f>
        <v>右前卫</v>
      </c>
      <c r="D289" s="10" t="e">
        <f>VLOOKUP(A:A,'1级数据'!A:D,4,FALSE)</f>
        <v>#N/A</v>
      </c>
      <c r="E289" s="12">
        <f>VLOOKUP(A:A,'1级数据'!A:L,12,FALSE)</f>
        <v>82</v>
      </c>
      <c r="F289" s="10">
        <f>'1级数据'!O289*0.2+'1级数据'!T289*0.4+'1级数据'!Z289*0.2+'1级数据'!W289*0.2</f>
        <v>82.600000000000009</v>
      </c>
      <c r="G289" s="10">
        <f>AVERAGE('1级数据'!P289,'1级数据'!Q289)</f>
        <v>86</v>
      </c>
      <c r="H289" s="10">
        <f>AVERAGE('1级数据'!AA289,'1级数据'!AB289)</f>
        <v>77</v>
      </c>
      <c r="I289" s="10">
        <f>IF('1级数据'!C289="门将",AVERAGE('1级数据'!AG289,'1级数据'!AH289,'1级数据'!AI289,'1级数据'!AJ289,'1级数据'!AK289),AVERAGE('1级数据'!X289,'1级数据'!Y289))</f>
        <v>78.5</v>
      </c>
      <c r="J289" s="10">
        <f>'1级数据'!AC289*0.2+'1级数据'!AD289*0.3+'1级数据'!AE289*0.2+'1级数据'!AF289*0.3</f>
        <v>71.3</v>
      </c>
      <c r="K289" s="10">
        <f>AVERAGE('1级数据'!R289,'1级数据'!S289)</f>
        <v>87.5</v>
      </c>
    </row>
    <row r="290" spans="1:11" ht="15.75" x14ac:dyDescent="0.25">
      <c r="A290" s="10">
        <v>289</v>
      </c>
      <c r="B290" s="10" t="str">
        <f>VLOOKUP(A:A,'1级数据'!A:B,2,FALSE)</f>
        <v>CÁSSIO</v>
      </c>
      <c r="C290" s="11" t="str">
        <f>VLOOKUP(A:A,'1级数据'!A:C,3,FALSE)</f>
        <v>门将</v>
      </c>
      <c r="D290" s="10" t="e">
        <f>VLOOKUP(A:A,'1级数据'!A:D,4,FALSE)</f>
        <v>#N/A</v>
      </c>
      <c r="E290" s="12">
        <f>VLOOKUP(A:A,'1级数据'!A:L,12,FALSE)</f>
        <v>82</v>
      </c>
      <c r="F290" s="10">
        <f>'1级数据'!O290*0.2+'1级数据'!T290*0.4+'1级数据'!Z290*0.2+'1级数据'!W290*0.2</f>
        <v>62</v>
      </c>
      <c r="G290" s="10">
        <f>AVERAGE('1级数据'!P290,'1级数据'!Q290)</f>
        <v>53</v>
      </c>
      <c r="H290" s="10">
        <f>AVERAGE('1级数据'!AA290,'1级数据'!AB290)</f>
        <v>81.5</v>
      </c>
      <c r="I290" s="10">
        <f>IF('1级数据'!C290="门将",AVERAGE('1级数据'!AG290,'1级数据'!AH290,'1级数据'!AI290,'1级数据'!AJ290,'1级数据'!AK290),AVERAGE('1级数据'!X290,'1级数据'!Y290))</f>
        <v>69.2</v>
      </c>
      <c r="J290" s="10">
        <f>'1级数据'!AC290*0.2+'1级数据'!AD290*0.3+'1级数据'!AE290*0.2+'1级数据'!AF290*0.3</f>
        <v>64.2</v>
      </c>
      <c r="K290" s="10">
        <f>AVERAGE('1级数据'!R290,'1级数据'!S290)</f>
        <v>60</v>
      </c>
    </row>
    <row r="291" spans="1:11" ht="15.75" x14ac:dyDescent="0.25">
      <c r="A291" s="10">
        <v>290</v>
      </c>
      <c r="B291" s="10" t="str">
        <f>VLOOKUP(A:A,'1级数据'!A:B,2,FALSE)</f>
        <v>S. MANDANDA</v>
      </c>
      <c r="C291" s="11" t="str">
        <f>VLOOKUP(A:A,'1级数据'!A:C,3,FALSE)</f>
        <v>门将</v>
      </c>
      <c r="D291" s="10">
        <f>VLOOKUP(A:A,'1级数据'!A:D,4,FALSE)</f>
        <v>2</v>
      </c>
      <c r="E291" s="12">
        <f>VLOOKUP(A:A,'1级数据'!A:L,12,FALSE)</f>
        <v>82</v>
      </c>
      <c r="F291" s="10">
        <f>'1级数据'!O291*0.2+'1级数据'!T291*0.4+'1级数据'!Z291*0.2+'1级数据'!W291*0.2</f>
        <v>60.2</v>
      </c>
      <c r="G291" s="10">
        <f>AVERAGE('1级数据'!P291,'1级数据'!Q291)</f>
        <v>52.5</v>
      </c>
      <c r="H291" s="10">
        <f>AVERAGE('1级数据'!AA291,'1级数据'!AB291)</f>
        <v>82.5</v>
      </c>
      <c r="I291" s="10">
        <f>IF('1级数据'!C291="门将",AVERAGE('1级数据'!AG291,'1级数据'!AH291,'1级数据'!AI291,'1级数据'!AJ291,'1级数据'!AK291),AVERAGE('1级数据'!X291,'1级数据'!Y291))</f>
        <v>75.400000000000006</v>
      </c>
      <c r="J291" s="10">
        <f>'1级数据'!AC291*0.2+'1级数据'!AD291*0.3+'1级数据'!AE291*0.2+'1级数据'!AF291*0.3</f>
        <v>70</v>
      </c>
      <c r="K291" s="10">
        <f>AVERAGE('1级数据'!R291,'1级数据'!S291)</f>
        <v>57.5</v>
      </c>
    </row>
    <row r="292" spans="1:11" ht="15.75" x14ac:dyDescent="0.25">
      <c r="A292" s="10">
        <v>291</v>
      </c>
      <c r="B292" s="10" t="str">
        <f>VLOOKUP(A:A,'1级数据'!A:B,2,FALSE)</f>
        <v>M. BALOTELLI</v>
      </c>
      <c r="C292" s="11" t="str">
        <f>VLOOKUP(A:A,'1级数据'!A:C,3,FALSE)</f>
        <v>中锋</v>
      </c>
      <c r="D292" s="10" t="e">
        <f>VLOOKUP(A:A,'1级数据'!A:D,4,FALSE)</f>
        <v>#N/A</v>
      </c>
      <c r="E292" s="12">
        <f>VLOOKUP(A:A,'1级数据'!A:L,12,FALSE)</f>
        <v>82</v>
      </c>
      <c r="F292" s="10">
        <f>'1级数据'!O292*0.2+'1级数据'!T292*0.4+'1级数据'!Z292*0.2+'1级数据'!W292*0.2</f>
        <v>74.600000000000009</v>
      </c>
      <c r="G292" s="10">
        <f>AVERAGE('1级数据'!P292,'1级数据'!Q292)</f>
        <v>82</v>
      </c>
      <c r="H292" s="10">
        <f>AVERAGE('1级数据'!AA292,'1级数据'!AB292)</f>
        <v>81.5</v>
      </c>
      <c r="I292" s="10">
        <f>IF('1级数据'!C292="门将",AVERAGE('1级数据'!AG292,'1级数据'!AH292,'1级数据'!AI292,'1级数据'!AJ292,'1级数据'!AK292),AVERAGE('1级数据'!X292,'1级数据'!Y292))</f>
        <v>76</v>
      </c>
      <c r="J292" s="10">
        <f>'1级数据'!AC292*0.2+'1级数据'!AD292*0.3+'1级数据'!AE292*0.2+'1级数据'!AF292*0.3</f>
        <v>63.800000000000004</v>
      </c>
      <c r="K292" s="10">
        <f>AVERAGE('1级数据'!R292,'1级数据'!S292)</f>
        <v>74</v>
      </c>
    </row>
    <row r="293" spans="1:11" ht="15.75" x14ac:dyDescent="0.25">
      <c r="A293" s="10">
        <v>292</v>
      </c>
      <c r="B293" s="10" t="str">
        <f>VLOOKUP(A:A,'1级数据'!A:B,2,FALSE)</f>
        <v>TAISON</v>
      </c>
      <c r="C293" s="11" t="str">
        <f>VLOOKUP(A:A,'1级数据'!A:C,3,FALSE)</f>
        <v>左边锋</v>
      </c>
      <c r="D293" s="10" t="e">
        <f>VLOOKUP(A:A,'1级数据'!A:D,4,FALSE)</f>
        <v>#N/A</v>
      </c>
      <c r="E293" s="12">
        <f>VLOOKUP(A:A,'1级数据'!A:L,12,FALSE)</f>
        <v>82</v>
      </c>
      <c r="F293" s="10">
        <f>'1级数据'!O293*0.2+'1级数据'!T293*0.4+'1级数据'!Z293*0.2+'1级数据'!W293*0.2</f>
        <v>79.600000000000009</v>
      </c>
      <c r="G293" s="10">
        <f>AVERAGE('1级数据'!P293,'1级数据'!Q293)</f>
        <v>86</v>
      </c>
      <c r="H293" s="10">
        <f>AVERAGE('1级数据'!AA293,'1级数据'!AB293)</f>
        <v>70.5</v>
      </c>
      <c r="I293" s="10">
        <f>IF('1级数据'!C293="门将",AVERAGE('1级数据'!AG293,'1级数据'!AH293,'1级数据'!AI293,'1级数据'!AJ293,'1级数据'!AK293),AVERAGE('1级数据'!X293,'1级数据'!Y293))</f>
        <v>81.5</v>
      </c>
      <c r="J293" s="10">
        <f>'1级数据'!AC293*0.2+'1级数据'!AD293*0.3+'1级数据'!AE293*0.2+'1级数据'!AF293*0.3</f>
        <v>67.2</v>
      </c>
      <c r="K293" s="10">
        <f>AVERAGE('1级数据'!R293,'1级数据'!S293)</f>
        <v>83.5</v>
      </c>
    </row>
    <row r="294" spans="1:11" ht="15.75" x14ac:dyDescent="0.25">
      <c r="A294" s="10">
        <v>293</v>
      </c>
      <c r="B294" s="10" t="str">
        <f>VLOOKUP(A:A,'1级数据'!A:B,2,FALSE)</f>
        <v>G. BONAVENTURA</v>
      </c>
      <c r="C294" s="11" t="str">
        <f>VLOOKUP(A:A,'1级数据'!A:C,3,FALSE)</f>
        <v>中前卫</v>
      </c>
      <c r="D294" s="10">
        <f>VLOOKUP(A:A,'1级数据'!A:D,4,FALSE)</f>
        <v>2</v>
      </c>
      <c r="E294" s="12">
        <f>VLOOKUP(A:A,'1级数据'!A:L,12,FALSE)</f>
        <v>82</v>
      </c>
      <c r="F294" s="10">
        <f>'1级数据'!O294*0.2+'1级数据'!T294*0.4+'1级数据'!Z294*0.2+'1级数据'!W294*0.2</f>
        <v>78.800000000000011</v>
      </c>
      <c r="G294" s="10">
        <f>AVERAGE('1级数据'!P294,'1级数据'!Q294)</f>
        <v>83</v>
      </c>
      <c r="H294" s="10">
        <f>AVERAGE('1级数据'!AA294,'1级数据'!AB294)</f>
        <v>77.5</v>
      </c>
      <c r="I294" s="10">
        <f>IF('1级数据'!C294="门将",AVERAGE('1级数据'!AG294,'1级数据'!AH294,'1级数据'!AI294,'1级数据'!AJ294,'1级数据'!AK294),AVERAGE('1级数据'!X294,'1级数据'!Y294))</f>
        <v>77</v>
      </c>
      <c r="J294" s="10">
        <f>'1级数据'!AC294*0.2+'1级数据'!AD294*0.3+'1级数据'!AE294*0.2+'1级数据'!AF294*0.3</f>
        <v>74.8</v>
      </c>
      <c r="K294" s="10">
        <f>AVERAGE('1级数据'!R294,'1级数据'!S294)</f>
        <v>81</v>
      </c>
    </row>
    <row r="295" spans="1:11" ht="15.75" x14ac:dyDescent="0.25">
      <c r="A295" s="10">
        <v>294</v>
      </c>
      <c r="B295" s="10" t="str">
        <f>VLOOKUP(A:A,'1级数据'!A:B,2,FALSE)</f>
        <v>L. DE JONG</v>
      </c>
      <c r="C295" s="11" t="str">
        <f>VLOOKUP(A:A,'1级数据'!A:C,3,FALSE)</f>
        <v>中锋</v>
      </c>
      <c r="D295" s="10">
        <f>VLOOKUP(A:A,'1级数据'!A:D,4,FALSE)</f>
        <v>2</v>
      </c>
      <c r="E295" s="12">
        <f>VLOOKUP(A:A,'1级数据'!A:L,12,FALSE)</f>
        <v>82</v>
      </c>
      <c r="F295" s="10">
        <f>'1级数据'!O295*0.2+'1级数据'!T295*0.4+'1级数据'!Z295*0.2+'1级数据'!W295*0.2</f>
        <v>70.400000000000006</v>
      </c>
      <c r="G295" s="10">
        <f>AVERAGE('1级数据'!P295,'1级数据'!Q295)</f>
        <v>71.5</v>
      </c>
      <c r="H295" s="10">
        <f>AVERAGE('1级数据'!AA295,'1级数据'!AB295)</f>
        <v>86.5</v>
      </c>
      <c r="I295" s="10">
        <f>IF('1级数据'!C295="门将",AVERAGE('1级数据'!AG295,'1级数据'!AH295,'1级数据'!AI295,'1级数据'!AJ295,'1级数据'!AK295),AVERAGE('1级数据'!X295,'1级数据'!Y295))</f>
        <v>69.5</v>
      </c>
      <c r="J295" s="10">
        <f>'1级数据'!AC295*0.2+'1级数据'!AD295*0.3+'1级数据'!AE295*0.2+'1级数据'!AF295*0.3</f>
        <v>72.8</v>
      </c>
      <c r="K295" s="10">
        <f>AVERAGE('1级数据'!R295,'1级数据'!S295)</f>
        <v>75</v>
      </c>
    </row>
    <row r="296" spans="1:11" ht="15.75" x14ac:dyDescent="0.25">
      <c r="A296" s="10">
        <v>295</v>
      </c>
      <c r="B296" s="10" t="str">
        <f>VLOOKUP(A:A,'1级数据'!A:B,2,FALSE)</f>
        <v>K. STROOTMAN</v>
      </c>
      <c r="C296" s="11" t="str">
        <f>VLOOKUP(A:A,'1级数据'!A:C,3,FALSE)</f>
        <v>中前卫</v>
      </c>
      <c r="D296" s="10" t="e">
        <f>VLOOKUP(A:A,'1级数据'!A:D,4,FALSE)</f>
        <v>#N/A</v>
      </c>
      <c r="E296" s="12">
        <f>VLOOKUP(A:A,'1级数据'!A:L,12,FALSE)</f>
        <v>82</v>
      </c>
      <c r="F296" s="10">
        <f>'1级数据'!O296*0.2+'1级数据'!T296*0.4+'1级数据'!Z296*0.2+'1级数据'!W296*0.2</f>
        <v>77.8</v>
      </c>
      <c r="G296" s="10">
        <f>AVERAGE('1级数据'!P296,'1级数据'!Q296)</f>
        <v>76.5</v>
      </c>
      <c r="H296" s="10">
        <f>AVERAGE('1级数据'!AA296,'1级数据'!AB296)</f>
        <v>79.5</v>
      </c>
      <c r="I296" s="10">
        <f>IF('1级数据'!C296="门将",AVERAGE('1级数据'!AG296,'1级数据'!AH296,'1级数据'!AI296,'1级数据'!AJ296,'1级数据'!AK296),AVERAGE('1级数据'!X296,'1级数据'!Y296))</f>
        <v>72.5</v>
      </c>
      <c r="J296" s="10">
        <f>'1级数据'!AC296*0.2+'1级数据'!AD296*0.3+'1级数据'!AE296*0.2+'1级数据'!AF296*0.3</f>
        <v>77.8</v>
      </c>
      <c r="K296" s="10">
        <f>AVERAGE('1级数据'!R296,'1级数据'!S296)</f>
        <v>82</v>
      </c>
    </row>
    <row r="297" spans="1:11" ht="15.75" x14ac:dyDescent="0.25">
      <c r="A297" s="10">
        <v>296</v>
      </c>
      <c r="B297" s="10" t="str">
        <f>VLOOKUP(A:A,'1级数据'!A:B,2,FALSE)</f>
        <v>J. CILLESSEN</v>
      </c>
      <c r="C297" s="11" t="str">
        <f>VLOOKUP(A:A,'1级数据'!A:C,3,FALSE)</f>
        <v>门将</v>
      </c>
      <c r="D297" s="10">
        <f>VLOOKUP(A:A,'1级数据'!A:D,4,FALSE)</f>
        <v>2</v>
      </c>
      <c r="E297" s="12">
        <f>VLOOKUP(A:A,'1级数据'!A:L,12,FALSE)</f>
        <v>82</v>
      </c>
      <c r="F297" s="10">
        <f>'1级数据'!O297*0.2+'1级数据'!T297*0.4+'1级数据'!Z297*0.2+'1级数据'!W297*0.2</f>
        <v>62.400000000000006</v>
      </c>
      <c r="G297" s="10">
        <f>AVERAGE('1级数据'!P297,'1级数据'!Q297)</f>
        <v>63</v>
      </c>
      <c r="H297" s="10">
        <f>AVERAGE('1级数据'!AA297,'1级数据'!AB297)</f>
        <v>82.5</v>
      </c>
      <c r="I297" s="10">
        <f>IF('1级数据'!C297="门将",AVERAGE('1级数据'!AG297,'1级数据'!AH297,'1级数据'!AI297,'1级数据'!AJ297,'1级数据'!AK297),AVERAGE('1级数据'!X297,'1级数据'!Y297))</f>
        <v>73.2</v>
      </c>
      <c r="J297" s="10">
        <f>'1级数据'!AC297*0.2+'1级数据'!AD297*0.3+'1级数据'!AE297*0.2+'1级数据'!AF297*0.3</f>
        <v>70.8</v>
      </c>
      <c r="K297" s="10">
        <f>AVERAGE('1级数据'!R297,'1级数据'!S297)</f>
        <v>58.5</v>
      </c>
    </row>
    <row r="298" spans="1:11" ht="15.75" x14ac:dyDescent="0.25">
      <c r="A298" s="10">
        <v>297</v>
      </c>
      <c r="B298" s="10" t="str">
        <f>VLOOKUP(A:A,'1级数据'!A:B,2,FALSE)</f>
        <v>D. BLIND</v>
      </c>
      <c r="C298" s="11" t="str">
        <f>VLOOKUP(A:A,'1级数据'!A:C,3,FALSE)</f>
        <v>中后卫</v>
      </c>
      <c r="D298" s="10">
        <f>VLOOKUP(A:A,'1级数据'!A:D,4,FALSE)</f>
        <v>2</v>
      </c>
      <c r="E298" s="12">
        <f>VLOOKUP(A:A,'1级数据'!A:L,12,FALSE)</f>
        <v>82</v>
      </c>
      <c r="F298" s="10">
        <f>'1级数据'!O298*0.2+'1级数据'!T298*0.4+'1级数据'!Z298*0.2+'1级数据'!W298*0.2</f>
        <v>73</v>
      </c>
      <c r="G298" s="10">
        <f>AVERAGE('1级数据'!P298,'1级数据'!Q298)</f>
        <v>77.5</v>
      </c>
      <c r="H298" s="10">
        <f>AVERAGE('1级数据'!AA298,'1级数据'!AB298)</f>
        <v>78</v>
      </c>
      <c r="I298" s="10">
        <f>IF('1级数据'!C298="门将",AVERAGE('1级数据'!AG298,'1级数据'!AH298,'1级数据'!AI298,'1级数据'!AJ298,'1级数据'!AK298),AVERAGE('1级数据'!X298,'1级数据'!Y298))</f>
        <v>75.5</v>
      </c>
      <c r="J298" s="10">
        <f>'1级数据'!AC298*0.2+'1级数据'!AD298*0.3+'1级数据'!AE298*0.2+'1级数据'!AF298*0.3</f>
        <v>80</v>
      </c>
      <c r="K298" s="10">
        <f>AVERAGE('1级数据'!R298,'1级数据'!S298)</f>
        <v>79.5</v>
      </c>
    </row>
    <row r="299" spans="1:11" ht="15.75" x14ac:dyDescent="0.25">
      <c r="A299" s="10">
        <v>298</v>
      </c>
      <c r="B299" s="10" t="str">
        <f>VLOOKUP(A:A,'1级数据'!A:B,2,FALSE)</f>
        <v>H. MKHITARYAN</v>
      </c>
      <c r="C299" s="11" t="str">
        <f>VLOOKUP(A:A,'1级数据'!A:C,3,FALSE)</f>
        <v>右前卫</v>
      </c>
      <c r="D299" s="10" t="e">
        <f>VLOOKUP(A:A,'1级数据'!A:D,4,FALSE)</f>
        <v>#N/A</v>
      </c>
      <c r="E299" s="12">
        <f>VLOOKUP(A:A,'1级数据'!A:L,12,FALSE)</f>
        <v>82</v>
      </c>
      <c r="F299" s="10">
        <f>'1级数据'!O299*0.2+'1级数据'!T299*0.4+'1级数据'!Z299*0.2+'1级数据'!W299*0.2</f>
        <v>78.600000000000009</v>
      </c>
      <c r="G299" s="10">
        <f>AVERAGE('1级数据'!P299,'1级数据'!Q299)</f>
        <v>83</v>
      </c>
      <c r="H299" s="10">
        <f>AVERAGE('1级数据'!AA299,'1级数据'!AB299)</f>
        <v>77.5</v>
      </c>
      <c r="I299" s="10">
        <f>IF('1级数据'!C299="门将",AVERAGE('1级数据'!AG299,'1级数据'!AH299,'1级数据'!AI299,'1级数据'!AJ299,'1级数据'!AK299),AVERAGE('1级数据'!X299,'1级数据'!Y299))</f>
        <v>80.5</v>
      </c>
      <c r="J299" s="10">
        <f>'1级数据'!AC299*0.2+'1级数据'!AD299*0.3+'1级数据'!AE299*0.2+'1级数据'!AF299*0.3</f>
        <v>73.900000000000006</v>
      </c>
      <c r="K299" s="10">
        <f>AVERAGE('1级数据'!R299,'1级数据'!S299)</f>
        <v>82.5</v>
      </c>
    </row>
    <row r="300" spans="1:11" ht="15.75" x14ac:dyDescent="0.25">
      <c r="A300" s="10">
        <v>299</v>
      </c>
      <c r="B300" s="10" t="str">
        <f>VLOOKUP(A:A,'1级数据'!A:B,2,FALSE)</f>
        <v>S. KHEDIRA</v>
      </c>
      <c r="C300" s="11" t="str">
        <f>VLOOKUP(A:A,'1级数据'!A:C,3,FALSE)</f>
        <v>中前卫</v>
      </c>
      <c r="D300" s="10" t="e">
        <f>VLOOKUP(A:A,'1级数据'!A:D,4,FALSE)</f>
        <v>#N/A</v>
      </c>
      <c r="E300" s="12">
        <f>VLOOKUP(A:A,'1级数据'!A:L,12,FALSE)</f>
        <v>82</v>
      </c>
      <c r="F300" s="10">
        <f>'1级数据'!O300*0.2+'1级数据'!T300*0.4+'1级数据'!Z300*0.2+'1级数据'!W300*0.2</f>
        <v>76.200000000000017</v>
      </c>
      <c r="G300" s="10">
        <f>AVERAGE('1级数据'!P300,'1级数据'!Q300)</f>
        <v>79.5</v>
      </c>
      <c r="H300" s="10">
        <f>AVERAGE('1级数据'!AA300,'1级数据'!AB300)</f>
        <v>80</v>
      </c>
      <c r="I300" s="10">
        <f>IF('1级数据'!C300="门将",AVERAGE('1级数据'!AG300,'1级数据'!AH300,'1级数据'!AI300,'1级数据'!AJ300,'1级数据'!AK300),AVERAGE('1级数据'!X300,'1级数据'!Y300))</f>
        <v>75</v>
      </c>
      <c r="J300" s="10">
        <f>'1级数据'!AC300*0.2+'1级数据'!AD300*0.3+'1级数据'!AE300*0.2+'1级数据'!AF300*0.3</f>
        <v>77.699999999999989</v>
      </c>
      <c r="K300" s="10">
        <f>AVERAGE('1级数据'!R300,'1级数据'!S300)</f>
        <v>79.5</v>
      </c>
    </row>
    <row r="301" spans="1:11" ht="15.75" x14ac:dyDescent="0.25">
      <c r="A301" s="10">
        <v>300</v>
      </c>
      <c r="B301" s="10" t="str">
        <f>VLOOKUP(A:A,'1级数据'!A:B,2,FALSE)</f>
        <v>ANDER HERRERA</v>
      </c>
      <c r="C301" s="11" t="str">
        <f>VLOOKUP(A:A,'1级数据'!A:C,3,FALSE)</f>
        <v>中前卫</v>
      </c>
      <c r="D301" s="10" t="e">
        <f>VLOOKUP(A:A,'1级数据'!A:D,4,FALSE)</f>
        <v>#N/A</v>
      </c>
      <c r="E301" s="12">
        <f>VLOOKUP(A:A,'1级数据'!A:L,12,FALSE)</f>
        <v>82</v>
      </c>
      <c r="F301" s="10">
        <f>'1级数据'!O301*0.2+'1级数据'!T301*0.4+'1级数据'!Z301*0.2+'1级数据'!W301*0.2</f>
        <v>75.2</v>
      </c>
      <c r="G301" s="10">
        <f>AVERAGE('1级数据'!P301,'1级数据'!Q301)</f>
        <v>80.5</v>
      </c>
      <c r="H301" s="10">
        <f>AVERAGE('1级数据'!AA301,'1级数据'!AB301)</f>
        <v>71</v>
      </c>
      <c r="I301" s="10">
        <f>IF('1级数据'!C301="门将",AVERAGE('1级数据'!AG301,'1级数据'!AH301,'1级数据'!AI301,'1级数据'!AJ301,'1级数据'!AK301),AVERAGE('1级数据'!X301,'1级数据'!Y301))</f>
        <v>74</v>
      </c>
      <c r="J301" s="10">
        <f>'1级数据'!AC301*0.2+'1级数据'!AD301*0.3+'1级数据'!AE301*0.2+'1级数据'!AF301*0.3</f>
        <v>77.400000000000006</v>
      </c>
      <c r="K301" s="10">
        <f>AVERAGE('1级数据'!R301,'1级数据'!S301)</f>
        <v>82.5</v>
      </c>
    </row>
    <row r="302" spans="1:11" ht="15.75" x14ac:dyDescent="0.25">
      <c r="A302" s="10">
        <v>301</v>
      </c>
      <c r="B302" s="10" t="str">
        <f>VLOOKUP(A:A,'1级数据'!A:B,2,FALSE)</f>
        <v>ADÁN</v>
      </c>
      <c r="C302" s="11" t="str">
        <f>VLOOKUP(A:A,'1级数据'!A:C,3,FALSE)</f>
        <v>门将</v>
      </c>
      <c r="D302" s="10">
        <f>VLOOKUP(A:A,'1级数据'!A:D,4,FALSE)</f>
        <v>2</v>
      </c>
      <c r="E302" s="12">
        <f>VLOOKUP(A:A,'1级数据'!A:L,12,FALSE)</f>
        <v>82</v>
      </c>
      <c r="F302" s="10">
        <f>'1级数据'!O302*0.2+'1级数据'!T302*0.4+'1级数据'!Z302*0.2+'1级数据'!W302*0.2</f>
        <v>53.400000000000006</v>
      </c>
      <c r="G302" s="10">
        <f>AVERAGE('1级数据'!P302,'1级数据'!Q302)</f>
        <v>50</v>
      </c>
      <c r="H302" s="10">
        <f>AVERAGE('1级数据'!AA302,'1级数据'!AB302)</f>
        <v>78.5</v>
      </c>
      <c r="I302" s="10">
        <f>IF('1级数据'!C302="门将",AVERAGE('1级数据'!AG302,'1级数据'!AH302,'1级数据'!AI302,'1级数据'!AJ302,'1级数据'!AK302),AVERAGE('1级数据'!X302,'1级数据'!Y302))</f>
        <v>73</v>
      </c>
      <c r="J302" s="10">
        <f>'1级数据'!AC302*0.2+'1级数据'!AD302*0.3+'1级数据'!AE302*0.2+'1级数据'!AF302*0.3</f>
        <v>62.2</v>
      </c>
      <c r="K302" s="10">
        <f>AVERAGE('1级数据'!R302,'1级数据'!S302)</f>
        <v>53</v>
      </c>
    </row>
    <row r="303" spans="1:11" ht="15.75" x14ac:dyDescent="0.25">
      <c r="A303" s="10">
        <v>302</v>
      </c>
      <c r="B303" s="10" t="str">
        <f>VLOOKUP(A:A,'1级数据'!A:B,2,FALSE)</f>
        <v>R. CABELLA</v>
      </c>
      <c r="C303" s="11" t="str">
        <f>VLOOKUP(A:A,'1级数据'!A:C,3,FALSE)</f>
        <v>前腰</v>
      </c>
      <c r="D303" s="10" t="e">
        <f>VLOOKUP(A:A,'1级数据'!A:D,4,FALSE)</f>
        <v>#N/A</v>
      </c>
      <c r="E303" s="12">
        <f>VLOOKUP(A:A,'1级数据'!A:L,12,FALSE)</f>
        <v>82</v>
      </c>
      <c r="F303" s="10">
        <f>'1级数据'!O303*0.2+'1级数据'!T303*0.4+'1级数据'!Z303*0.2+'1级数据'!W303*0.2</f>
        <v>80.200000000000017</v>
      </c>
      <c r="G303" s="10">
        <f>AVERAGE('1级数据'!P303,'1级数据'!Q303)</f>
        <v>85</v>
      </c>
      <c r="H303" s="10">
        <f>AVERAGE('1级数据'!AA303,'1级数据'!AB303)</f>
        <v>69</v>
      </c>
      <c r="I303" s="10">
        <f>IF('1级数据'!C303="门将",AVERAGE('1级数据'!AG303,'1级数据'!AH303,'1级数据'!AI303,'1级数据'!AJ303,'1级数据'!AK303),AVERAGE('1级数据'!X303,'1级数据'!Y303))</f>
        <v>80</v>
      </c>
      <c r="J303" s="10">
        <f>'1级数据'!AC303*0.2+'1级数据'!AD303*0.3+'1级数据'!AE303*0.2+'1级数据'!AF303*0.3</f>
        <v>69.5</v>
      </c>
      <c r="K303" s="10">
        <f>AVERAGE('1级数据'!R303,'1级数据'!S303)</f>
        <v>82.5</v>
      </c>
    </row>
    <row r="304" spans="1:11" ht="15.75" x14ac:dyDescent="0.25">
      <c r="A304" s="10">
        <v>303</v>
      </c>
      <c r="B304" s="10" t="str">
        <f>VLOOKUP(A:A,'1级数据'!A:B,2,FALSE)</f>
        <v>OSCAR</v>
      </c>
      <c r="C304" s="11" t="str">
        <f>VLOOKUP(A:A,'1级数据'!A:C,3,FALSE)</f>
        <v>前腰</v>
      </c>
      <c r="D304" s="10" t="e">
        <f>VLOOKUP(A:A,'1级数据'!A:D,4,FALSE)</f>
        <v>#N/A</v>
      </c>
      <c r="E304" s="12">
        <f>VLOOKUP(A:A,'1级数据'!A:L,12,FALSE)</f>
        <v>82</v>
      </c>
      <c r="F304" s="10">
        <f>'1级数据'!O304*0.2+'1级数据'!T304*0.4+'1级数据'!Z304*0.2+'1级数据'!W304*0.2</f>
        <v>79.800000000000011</v>
      </c>
      <c r="G304" s="10">
        <f>AVERAGE('1级数据'!P304,'1级数据'!Q304)</f>
        <v>84</v>
      </c>
      <c r="H304" s="10">
        <f>AVERAGE('1级数据'!AA304,'1级数据'!AB304)</f>
        <v>72</v>
      </c>
      <c r="I304" s="10">
        <f>IF('1级数据'!C304="门将",AVERAGE('1级数据'!AG304,'1级数据'!AH304,'1级数据'!AI304,'1级数据'!AJ304,'1级数据'!AK304),AVERAGE('1级数据'!X304,'1级数据'!Y304))</f>
        <v>78</v>
      </c>
      <c r="J304" s="10">
        <f>'1级数据'!AC304*0.2+'1级数据'!AD304*0.3+'1级数据'!AE304*0.2+'1级数据'!AF304*0.3</f>
        <v>71.699999999999989</v>
      </c>
      <c r="K304" s="10">
        <f>AVERAGE('1级数据'!R304,'1级数据'!S304)</f>
        <v>81.5</v>
      </c>
    </row>
    <row r="305" spans="1:11" ht="15.75" x14ac:dyDescent="0.25">
      <c r="A305" s="10">
        <v>304</v>
      </c>
      <c r="B305" s="10" t="str">
        <f>VLOOKUP(A:A,'1级数据'!A:B,2,FALSE)</f>
        <v>PIZZI</v>
      </c>
      <c r="C305" s="11" t="str">
        <f>VLOOKUP(A:A,'1级数据'!A:C,3,FALSE)</f>
        <v>右前卫</v>
      </c>
      <c r="D305" s="10" t="e">
        <f>VLOOKUP(A:A,'1级数据'!A:D,4,FALSE)</f>
        <v>#N/A</v>
      </c>
      <c r="E305" s="12">
        <f>VLOOKUP(A:A,'1级数据'!A:L,12,FALSE)</f>
        <v>82</v>
      </c>
      <c r="F305" s="10">
        <f>'1级数据'!O305*0.2+'1级数据'!T305*0.4+'1级数据'!Z305*0.2+'1级数据'!W305*0.2</f>
        <v>81</v>
      </c>
      <c r="G305" s="10">
        <f>AVERAGE('1级数据'!P305,'1级数据'!Q305)</f>
        <v>84.5</v>
      </c>
      <c r="H305" s="10">
        <f>AVERAGE('1级数据'!AA305,'1级数据'!AB305)</f>
        <v>75</v>
      </c>
      <c r="I305" s="10">
        <f>IF('1级数据'!C305="门将",AVERAGE('1级数据'!AG305,'1级数据'!AH305,'1级数据'!AI305,'1级数据'!AJ305,'1级数据'!AK305),AVERAGE('1级数据'!X305,'1级数据'!Y305))</f>
        <v>80</v>
      </c>
      <c r="J305" s="10">
        <f>'1级数据'!AC305*0.2+'1级数据'!AD305*0.3+'1级数据'!AE305*0.2+'1级数据'!AF305*0.3</f>
        <v>78.5</v>
      </c>
      <c r="K305" s="10">
        <f>AVERAGE('1级数据'!R305,'1级数据'!S305)</f>
        <v>85</v>
      </c>
    </row>
    <row r="306" spans="1:11" ht="15.75" x14ac:dyDescent="0.25">
      <c r="A306" s="10">
        <v>305</v>
      </c>
      <c r="B306" s="10" t="str">
        <f>VLOOKUP(A:A,'1级数据'!A:B,2,FALSE)</f>
        <v>B. LECOMTE</v>
      </c>
      <c r="C306" s="11" t="str">
        <f>VLOOKUP(A:A,'1级数据'!A:C,3,FALSE)</f>
        <v>门将</v>
      </c>
      <c r="D306" s="10" t="e">
        <f>VLOOKUP(A:A,'1级数据'!A:D,4,FALSE)</f>
        <v>#N/A</v>
      </c>
      <c r="E306" s="12">
        <f>VLOOKUP(A:A,'1级数据'!A:L,12,FALSE)</f>
        <v>82</v>
      </c>
      <c r="F306" s="10">
        <f>'1级数据'!O306*0.2+'1级数据'!T306*0.4+'1级数据'!Z306*0.2+'1级数据'!W306*0.2</f>
        <v>63.8</v>
      </c>
      <c r="G306" s="10">
        <f>AVERAGE('1级数据'!P306,'1级数据'!Q306)</f>
        <v>60.5</v>
      </c>
      <c r="H306" s="10">
        <f>AVERAGE('1级数据'!AA306,'1级数据'!AB306)</f>
        <v>82.5</v>
      </c>
      <c r="I306" s="10">
        <f>IF('1级数据'!C306="门将",AVERAGE('1级数据'!AG306,'1级数据'!AH306,'1级数据'!AI306,'1级数据'!AJ306,'1级数据'!AK306),AVERAGE('1级数据'!X306,'1级数据'!Y306))</f>
        <v>76.400000000000006</v>
      </c>
      <c r="J306" s="10">
        <f>'1级数据'!AC306*0.2+'1级数据'!AD306*0.3+'1级数据'!AE306*0.2+'1级数据'!AF306*0.3</f>
        <v>73.2</v>
      </c>
      <c r="K306" s="10">
        <f>AVERAGE('1级数据'!R306,'1级数据'!S306)</f>
        <v>59.5</v>
      </c>
    </row>
    <row r="307" spans="1:11" ht="15.75" x14ac:dyDescent="0.25">
      <c r="A307" s="10">
        <v>306</v>
      </c>
      <c r="B307" s="10" t="str">
        <f>VLOOKUP(A:A,'1级数据'!A:B,2,FALSE)</f>
        <v>ILLARRAMENDI</v>
      </c>
      <c r="C307" s="11" t="str">
        <f>VLOOKUP(A:A,'1级数据'!A:C,3,FALSE)</f>
        <v>后腰</v>
      </c>
      <c r="D307" s="10">
        <f>VLOOKUP(A:A,'1级数据'!A:D,4,FALSE)</f>
        <v>2</v>
      </c>
      <c r="E307" s="12">
        <f>VLOOKUP(A:A,'1级数据'!A:L,12,FALSE)</f>
        <v>82</v>
      </c>
      <c r="F307" s="10">
        <f>'1级数据'!O307*0.2+'1级数据'!T307*0.4+'1级数据'!Z307*0.2+'1级数据'!W307*0.2</f>
        <v>78.2</v>
      </c>
      <c r="G307" s="10">
        <f>AVERAGE('1级数据'!P307,'1级数据'!Q307)</f>
        <v>80</v>
      </c>
      <c r="H307" s="10">
        <f>AVERAGE('1级数据'!AA307,'1级数据'!AB307)</f>
        <v>66</v>
      </c>
      <c r="I307" s="10">
        <f>IF('1级数据'!C307="门将",AVERAGE('1级数据'!AG307,'1级数据'!AH307,'1级数据'!AI307,'1级数据'!AJ307,'1级数据'!AK307),AVERAGE('1级数据'!X307,'1级数据'!Y307))</f>
        <v>68.5</v>
      </c>
      <c r="J307" s="10">
        <f>'1级数据'!AC307*0.2+'1级数据'!AD307*0.3+'1级数据'!AE307*0.2+'1级数据'!AF307*0.3</f>
        <v>75.5</v>
      </c>
      <c r="K307" s="10">
        <f>AVERAGE('1级数据'!R307,'1级数据'!S307)</f>
        <v>82</v>
      </c>
    </row>
    <row r="308" spans="1:11" ht="15.75" x14ac:dyDescent="0.25">
      <c r="A308" s="10">
        <v>307</v>
      </c>
      <c r="B308" s="10" t="str">
        <f>VLOOKUP(A:A,'1级数据'!A:B,2,FALSE)</f>
        <v>NACHO</v>
      </c>
      <c r="C308" s="11" t="str">
        <f>VLOOKUP(A:A,'1级数据'!A:C,3,FALSE)</f>
        <v>中后卫</v>
      </c>
      <c r="D308" s="10">
        <f>VLOOKUP(A:A,'1级数据'!A:D,4,FALSE)</f>
        <v>2</v>
      </c>
      <c r="E308" s="12">
        <f>VLOOKUP(A:A,'1级数据'!A:L,12,FALSE)</f>
        <v>82</v>
      </c>
      <c r="F308" s="10">
        <f>'1级数据'!O308*0.2+'1级数据'!T308*0.4+'1级数据'!Z308*0.2+'1级数据'!W308*0.2</f>
        <v>70.400000000000006</v>
      </c>
      <c r="G308" s="10">
        <f>AVERAGE('1级数据'!P308,'1级数据'!Q308)</f>
        <v>77.5</v>
      </c>
      <c r="H308" s="10">
        <f>AVERAGE('1级数据'!AA308,'1级数据'!AB308)</f>
        <v>71</v>
      </c>
      <c r="I308" s="10">
        <f>IF('1级数据'!C308="门将",AVERAGE('1级数据'!AG308,'1级数据'!AH308,'1级数据'!AI308,'1级数据'!AJ308,'1级数据'!AK308),AVERAGE('1级数据'!X308,'1级数据'!Y308))</f>
        <v>75</v>
      </c>
      <c r="J308" s="10">
        <f>'1级数据'!AC308*0.2+'1级数据'!AD308*0.3+'1级数据'!AE308*0.2+'1级数据'!AF308*0.3</f>
        <v>81.3</v>
      </c>
      <c r="K308" s="10">
        <f>AVERAGE('1级数据'!R308,'1级数据'!S308)</f>
        <v>73</v>
      </c>
    </row>
    <row r="309" spans="1:11" ht="15.75" x14ac:dyDescent="0.25">
      <c r="A309" s="10">
        <v>308</v>
      </c>
      <c r="B309" s="10" t="str">
        <f>VLOOKUP(A:A,'1级数据'!A:B,2,FALSE)</f>
        <v>S. SANÉ</v>
      </c>
      <c r="C309" s="11" t="str">
        <f>VLOOKUP(A:A,'1级数据'!A:C,3,FALSE)</f>
        <v>中后卫</v>
      </c>
      <c r="D309" s="10">
        <f>VLOOKUP(A:A,'1级数据'!A:D,4,FALSE)</f>
        <v>2</v>
      </c>
      <c r="E309" s="12">
        <f>VLOOKUP(A:A,'1级数据'!A:L,12,FALSE)</f>
        <v>82</v>
      </c>
      <c r="F309" s="10">
        <f>'1级数据'!O309*0.2+'1级数据'!T309*0.4+'1级数据'!Z309*0.2+'1级数据'!W309*0.2</f>
        <v>70.400000000000006</v>
      </c>
      <c r="G309" s="10">
        <f>AVERAGE('1级数据'!P309,'1级数据'!Q309)</f>
        <v>69.5</v>
      </c>
      <c r="H309" s="10">
        <f>AVERAGE('1级数据'!AA309,'1级数据'!AB309)</f>
        <v>77.5</v>
      </c>
      <c r="I309" s="10">
        <f>IF('1级数据'!C309="门将",AVERAGE('1级数据'!AG309,'1级数据'!AH309,'1级数据'!AI309,'1级数据'!AJ309,'1级数据'!AK309),AVERAGE('1级数据'!X309,'1级数据'!Y309))</f>
        <v>73</v>
      </c>
      <c r="J309" s="10">
        <f>'1级数据'!AC309*0.2+'1级数据'!AD309*0.3+'1级数据'!AE309*0.2+'1级数据'!AF309*0.3</f>
        <v>77.599999999999994</v>
      </c>
      <c r="K309" s="10">
        <f>AVERAGE('1级数据'!R309,'1级数据'!S309)</f>
        <v>72.5</v>
      </c>
    </row>
    <row r="310" spans="1:11" ht="15.75" x14ac:dyDescent="0.25">
      <c r="A310" s="10">
        <v>309</v>
      </c>
      <c r="B310" s="10" t="str">
        <f>VLOOKUP(A:A,'1级数据'!A:B,2,FALSE)</f>
        <v>G. KONDOGBIA</v>
      </c>
      <c r="C310" s="11" t="str">
        <f>VLOOKUP(A:A,'1级数据'!A:C,3,FALSE)</f>
        <v>中前卫</v>
      </c>
      <c r="D310" s="10" t="e">
        <f>VLOOKUP(A:A,'1级数据'!A:D,4,FALSE)</f>
        <v>#N/A</v>
      </c>
      <c r="E310" s="12">
        <f>VLOOKUP(A:A,'1级数据'!A:L,12,FALSE)</f>
        <v>82</v>
      </c>
      <c r="F310" s="10">
        <f>'1级数据'!O310*0.2+'1级数据'!T310*0.4+'1级数据'!Z310*0.2+'1级数据'!W310*0.2</f>
        <v>75</v>
      </c>
      <c r="G310" s="10">
        <f>AVERAGE('1级数据'!P310,'1级数据'!Q310)</f>
        <v>79</v>
      </c>
      <c r="H310" s="10">
        <f>AVERAGE('1级数据'!AA310,'1级数据'!AB310)</f>
        <v>80</v>
      </c>
      <c r="I310" s="10">
        <f>IF('1级数据'!C310="门将",AVERAGE('1级数据'!AG310,'1级数据'!AH310,'1级数据'!AI310,'1级数据'!AJ310,'1级数据'!AK310),AVERAGE('1级数据'!X310,'1级数据'!Y310))</f>
        <v>73</v>
      </c>
      <c r="J310" s="10">
        <f>'1级数据'!AC310*0.2+'1级数据'!AD310*0.3+'1级数据'!AE310*0.2+'1级数据'!AF310*0.3</f>
        <v>78.599999999999994</v>
      </c>
      <c r="K310" s="10">
        <f>AVERAGE('1级数据'!R310,'1级数据'!S310)</f>
        <v>78</v>
      </c>
    </row>
    <row r="311" spans="1:11" ht="15.75" x14ac:dyDescent="0.25">
      <c r="A311" s="10">
        <v>310</v>
      </c>
      <c r="B311" s="10" t="str">
        <f>VLOOKUP(A:A,'1级数据'!A:B,2,FALSE)</f>
        <v>LUIZ GUSTAVO</v>
      </c>
      <c r="C311" s="11" t="str">
        <f>VLOOKUP(A:A,'1级数据'!A:C,3,FALSE)</f>
        <v>后腰</v>
      </c>
      <c r="D311" s="10" t="e">
        <f>VLOOKUP(A:A,'1级数据'!A:D,4,FALSE)</f>
        <v>#N/A</v>
      </c>
      <c r="E311" s="12">
        <f>VLOOKUP(A:A,'1级数据'!A:L,12,FALSE)</f>
        <v>82</v>
      </c>
      <c r="F311" s="10">
        <f>'1级数据'!O311*0.2+'1级数据'!T311*0.4+'1级数据'!Z311*0.2+'1级数据'!W311*0.2</f>
        <v>73</v>
      </c>
      <c r="G311" s="10">
        <f>AVERAGE('1级数据'!P311,'1级数据'!Q311)</f>
        <v>77.5</v>
      </c>
      <c r="H311" s="10">
        <f>AVERAGE('1级数据'!AA311,'1级数据'!AB311)</f>
        <v>77</v>
      </c>
      <c r="I311" s="10">
        <f>IF('1级数据'!C311="门将",AVERAGE('1级数据'!AG311,'1级数据'!AH311,'1级数据'!AI311,'1级数据'!AJ311,'1级数据'!AK311),AVERAGE('1级数据'!X311,'1级数据'!Y311))</f>
        <v>69</v>
      </c>
      <c r="J311" s="10">
        <f>'1级数据'!AC311*0.2+'1级数据'!AD311*0.3+'1级数据'!AE311*0.2+'1级数据'!AF311*0.3</f>
        <v>81.099999999999994</v>
      </c>
      <c r="K311" s="10">
        <f>AVERAGE('1级数据'!R311,'1级数据'!S311)</f>
        <v>77</v>
      </c>
    </row>
    <row r="312" spans="1:11" ht="15.75" x14ac:dyDescent="0.25">
      <c r="A312" s="10">
        <v>311</v>
      </c>
      <c r="B312" s="10" t="str">
        <f>VLOOKUP(A:A,'1级数据'!A:B,2,FALSE)</f>
        <v>M. KOVAČIĆ</v>
      </c>
      <c r="C312" s="11" t="str">
        <f>VLOOKUP(A:A,'1级数据'!A:C,3,FALSE)</f>
        <v>中前卫</v>
      </c>
      <c r="D312" s="10">
        <f>VLOOKUP(A:A,'1级数据'!A:D,4,FALSE)</f>
        <v>2</v>
      </c>
      <c r="E312" s="12">
        <f>VLOOKUP(A:A,'1级数据'!A:L,12,FALSE)</f>
        <v>82</v>
      </c>
      <c r="F312" s="10">
        <f>'1级数据'!O312*0.2+'1级数据'!T312*0.4+'1级数据'!Z312*0.2+'1级数据'!W312*0.2</f>
        <v>77.800000000000011</v>
      </c>
      <c r="G312" s="10">
        <f>AVERAGE('1级数据'!P312,'1级数据'!Q312)</f>
        <v>87</v>
      </c>
      <c r="H312" s="10">
        <f>AVERAGE('1级数据'!AA312,'1级数据'!AB312)</f>
        <v>67.5</v>
      </c>
      <c r="I312" s="10">
        <f>IF('1级数据'!C312="门将",AVERAGE('1级数据'!AG312,'1级数据'!AH312,'1级数据'!AI312,'1级数据'!AJ312,'1级数据'!AK312),AVERAGE('1级数据'!X312,'1级数据'!Y312))</f>
        <v>76.5</v>
      </c>
      <c r="J312" s="10">
        <f>'1级数据'!AC312*0.2+'1级数据'!AD312*0.3+'1级数据'!AE312*0.2+'1级数据'!AF312*0.3</f>
        <v>71.099999999999994</v>
      </c>
      <c r="K312" s="10">
        <f>AVERAGE('1级数据'!R312,'1级数据'!S312)</f>
        <v>85.5</v>
      </c>
    </row>
    <row r="313" spans="1:11" ht="15.75" x14ac:dyDescent="0.25">
      <c r="A313" s="10">
        <v>312</v>
      </c>
      <c r="B313" s="10" t="str">
        <f>VLOOKUP(A:A,'1级数据'!A:B,2,FALSE)</f>
        <v>MARCOS ALONSO</v>
      </c>
      <c r="C313" s="11" t="str">
        <f>VLOOKUP(A:A,'1级数据'!A:C,3,FALSE)</f>
        <v>左后卫</v>
      </c>
      <c r="D313" s="10">
        <f>VLOOKUP(A:A,'1级数据'!A:D,4,FALSE)</f>
        <v>2</v>
      </c>
      <c r="E313" s="12">
        <f>VLOOKUP(A:A,'1级数据'!A:L,12,FALSE)</f>
        <v>82</v>
      </c>
      <c r="F313" s="10">
        <f>'1级数据'!O313*0.2+'1级数据'!T313*0.4+'1级数据'!Z313*0.2+'1级数据'!W313*0.2</f>
        <v>80</v>
      </c>
      <c r="G313" s="10">
        <f>AVERAGE('1级数据'!P313,'1级数据'!Q313)</f>
        <v>78</v>
      </c>
      <c r="H313" s="10">
        <f>AVERAGE('1级数据'!AA313,'1级数据'!AB313)</f>
        <v>76</v>
      </c>
      <c r="I313" s="10">
        <f>IF('1级数据'!C313="门将",AVERAGE('1级数据'!AG313,'1级数据'!AH313,'1级数据'!AI313,'1级数据'!AJ313,'1级数据'!AK313),AVERAGE('1级数据'!X313,'1级数据'!Y313))</f>
        <v>80</v>
      </c>
      <c r="J313" s="10">
        <f>'1级数据'!AC313*0.2+'1级数据'!AD313*0.3+'1级数据'!AE313*0.2+'1级数据'!AF313*0.3</f>
        <v>73.699999999999989</v>
      </c>
      <c r="K313" s="10">
        <f>AVERAGE('1级数据'!R313,'1级数据'!S313)</f>
        <v>75.5</v>
      </c>
    </row>
    <row r="314" spans="1:11" ht="15.75" x14ac:dyDescent="0.25">
      <c r="A314" s="10">
        <v>313</v>
      </c>
      <c r="B314" s="10" t="str">
        <f>VLOOKUP(A:A,'1级数据'!A:B,2,FALSE)</f>
        <v>NETO</v>
      </c>
      <c r="C314" s="11" t="str">
        <f>VLOOKUP(A:A,'1级数据'!A:C,3,FALSE)</f>
        <v>门将</v>
      </c>
      <c r="D314" s="10">
        <f>VLOOKUP(A:A,'1级数据'!A:D,4,FALSE)</f>
        <v>2</v>
      </c>
      <c r="E314" s="12">
        <f>VLOOKUP(A:A,'1级数据'!A:L,12,FALSE)</f>
        <v>82</v>
      </c>
      <c r="F314" s="10">
        <f>'1级数据'!O314*0.2+'1级数据'!T314*0.4+'1级数据'!Z314*0.2+'1级数据'!W314*0.2</f>
        <v>57.8</v>
      </c>
      <c r="G314" s="10">
        <f>AVERAGE('1级数据'!P314,'1级数据'!Q314)</f>
        <v>55.5</v>
      </c>
      <c r="H314" s="10">
        <f>AVERAGE('1级数据'!AA314,'1级数据'!AB314)</f>
        <v>78.5</v>
      </c>
      <c r="I314" s="10">
        <f>IF('1级数据'!C314="门将",AVERAGE('1级数据'!AG314,'1级数据'!AH314,'1级数据'!AI314,'1级数据'!AJ314,'1级数据'!AK314),AVERAGE('1级数据'!X314,'1级数据'!Y314))</f>
        <v>73.2</v>
      </c>
      <c r="J314" s="10">
        <f>'1级数据'!AC314*0.2+'1级数据'!AD314*0.3+'1级数据'!AE314*0.2+'1级数据'!AF314*0.3</f>
        <v>65.599999999999994</v>
      </c>
      <c r="K314" s="10">
        <f>AVERAGE('1级数据'!R314,'1级数据'!S314)</f>
        <v>52</v>
      </c>
    </row>
    <row r="315" spans="1:11" ht="15.75" x14ac:dyDescent="0.25">
      <c r="A315" s="10">
        <v>314</v>
      </c>
      <c r="B315" s="10" t="str">
        <f>VLOOKUP(A:A,'1级数据'!A:B,2,FALSE)</f>
        <v>L. HRÁDECKÝ</v>
      </c>
      <c r="C315" s="11" t="str">
        <f>VLOOKUP(A:A,'1级数据'!A:C,3,FALSE)</f>
        <v>门将</v>
      </c>
      <c r="D315" s="10">
        <f>VLOOKUP(A:A,'1级数据'!A:D,4,FALSE)</f>
        <v>2</v>
      </c>
      <c r="E315" s="12">
        <f>VLOOKUP(A:A,'1级数据'!A:L,12,FALSE)</f>
        <v>82</v>
      </c>
      <c r="F315" s="10">
        <f>'1级数据'!O315*0.2+'1级数据'!T315*0.4+'1级数据'!Z315*0.2+'1级数据'!W315*0.2</f>
        <v>54.4</v>
      </c>
      <c r="G315" s="10">
        <f>AVERAGE('1级数据'!P315,'1级数据'!Q315)</f>
        <v>51.5</v>
      </c>
      <c r="H315" s="10">
        <f>AVERAGE('1级数据'!AA315,'1级数据'!AB315)</f>
        <v>80</v>
      </c>
      <c r="I315" s="10">
        <f>IF('1级数据'!C315="门将",AVERAGE('1级数据'!AG315,'1级数据'!AH315,'1级数据'!AI315,'1级数据'!AJ315,'1级数据'!AK315),AVERAGE('1级数据'!X315,'1级数据'!Y315))</f>
        <v>72.8</v>
      </c>
      <c r="J315" s="10">
        <f>'1级数据'!AC315*0.2+'1级数据'!AD315*0.3+'1级数据'!AE315*0.2+'1级数据'!AF315*0.3</f>
        <v>60.6</v>
      </c>
      <c r="K315" s="10">
        <f>AVERAGE('1级数据'!R315,'1级数据'!S315)</f>
        <v>52.5</v>
      </c>
    </row>
    <row r="316" spans="1:11" ht="15.75" x14ac:dyDescent="0.25">
      <c r="A316" s="10">
        <v>315</v>
      </c>
      <c r="B316" s="10" t="str">
        <f>VLOOKUP(A:A,'1级数据'!A:B,2,FALSE)</f>
        <v>M. FERNANDES</v>
      </c>
      <c r="C316" s="11" t="str">
        <f>VLOOKUP(A:A,'1级数据'!A:C,3,FALSE)</f>
        <v>右后卫</v>
      </c>
      <c r="D316" s="10">
        <f>VLOOKUP(A:A,'1级数据'!A:D,4,FALSE)</f>
        <v>2</v>
      </c>
      <c r="E316" s="12">
        <f>VLOOKUP(A:A,'1级数据'!A:L,12,FALSE)</f>
        <v>82</v>
      </c>
      <c r="F316" s="10">
        <f>'1级数据'!O316*0.2+'1级数据'!T316*0.4+'1级数据'!Z316*0.2+'1级数据'!W316*0.2</f>
        <v>69.400000000000006</v>
      </c>
      <c r="G316" s="10">
        <f>AVERAGE('1级数据'!P316,'1级数据'!Q316)</f>
        <v>77</v>
      </c>
      <c r="H316" s="10">
        <f>AVERAGE('1级数据'!AA316,'1级数据'!AB316)</f>
        <v>78</v>
      </c>
      <c r="I316" s="10">
        <f>IF('1级数据'!C316="门将",AVERAGE('1级数据'!AG316,'1级数据'!AH316,'1级数据'!AI316,'1级数据'!AJ316,'1级数据'!AK316),AVERAGE('1级数据'!X316,'1级数据'!Y316))</f>
        <v>76</v>
      </c>
      <c r="J316" s="10">
        <f>'1级数据'!AC316*0.2+'1级数据'!AD316*0.3+'1级数据'!AE316*0.2+'1级数据'!AF316*0.3</f>
        <v>78.099999999999994</v>
      </c>
      <c r="K316" s="10">
        <f>AVERAGE('1级数据'!R316,'1级数据'!S316)</f>
        <v>77</v>
      </c>
    </row>
    <row r="317" spans="1:11" ht="15.75" x14ac:dyDescent="0.25">
      <c r="A317" s="10">
        <v>316</v>
      </c>
      <c r="B317" s="10" t="str">
        <f>VLOOKUP(A:A,'1级数据'!A:B,2,FALSE)</f>
        <v>M. BATSHUAYI</v>
      </c>
      <c r="C317" s="11" t="str">
        <f>VLOOKUP(A:A,'1级数据'!A:C,3,FALSE)</f>
        <v>中锋</v>
      </c>
      <c r="D317" s="10">
        <f>VLOOKUP(A:A,'1级数据'!A:D,4,FALSE)</f>
        <v>2</v>
      </c>
      <c r="E317" s="12">
        <f>VLOOKUP(A:A,'1级数据'!A:L,12,FALSE)</f>
        <v>82</v>
      </c>
      <c r="F317" s="10">
        <f>'1级数据'!O317*0.2+'1级数据'!T317*0.4+'1级数据'!Z317*0.2+'1级数据'!W317*0.2</f>
        <v>72.400000000000006</v>
      </c>
      <c r="G317" s="10">
        <f>AVERAGE('1级数据'!P317,'1级数据'!Q317)</f>
        <v>80.5</v>
      </c>
      <c r="H317" s="10">
        <f>AVERAGE('1级数据'!AA317,'1级数据'!AB317)</f>
        <v>82.5</v>
      </c>
      <c r="I317" s="10">
        <f>IF('1级数据'!C317="门将",AVERAGE('1级数据'!AG317,'1级数据'!AH317,'1级数据'!AI317,'1级数据'!AJ317,'1级数据'!AK317),AVERAGE('1级数据'!X317,'1级数据'!Y317))</f>
        <v>73</v>
      </c>
      <c r="J317" s="10">
        <f>'1级数据'!AC317*0.2+'1级数据'!AD317*0.3+'1级数据'!AE317*0.2+'1级数据'!AF317*0.3</f>
        <v>69.5</v>
      </c>
      <c r="K317" s="10">
        <f>AVERAGE('1级数据'!R317,'1级数据'!S317)</f>
        <v>72</v>
      </c>
    </row>
    <row r="318" spans="1:11" ht="15.75" x14ac:dyDescent="0.25">
      <c r="A318" s="10">
        <v>317</v>
      </c>
      <c r="B318" s="10" t="str">
        <f>VLOOKUP(A:A,'1级数据'!A:B,2,FALSE)</f>
        <v>OXLADE-CHAMBERLAIN</v>
      </c>
      <c r="C318" s="11" t="str">
        <f>VLOOKUP(A:A,'1级数据'!A:C,3,FALSE)</f>
        <v>中前卫</v>
      </c>
      <c r="D318" s="10">
        <f>VLOOKUP(A:A,'1级数据'!A:D,4,FALSE)</f>
        <v>2</v>
      </c>
      <c r="E318" s="12">
        <f>VLOOKUP(A:A,'1级数据'!A:L,12,FALSE)</f>
        <v>82</v>
      </c>
      <c r="F318" s="10">
        <f>'1级数据'!O318*0.2+'1级数据'!T318*0.4+'1级数据'!Z318*0.2+'1级数据'!W318*0.2</f>
        <v>78.2</v>
      </c>
      <c r="G318" s="10">
        <f>AVERAGE('1级数据'!P318,'1级数据'!Q318)</f>
        <v>82.5</v>
      </c>
      <c r="H318" s="10">
        <f>AVERAGE('1级数据'!AA318,'1级数据'!AB318)</f>
        <v>75.5</v>
      </c>
      <c r="I318" s="10">
        <f>IF('1级数据'!C318="门将",AVERAGE('1级数据'!AG318,'1级数据'!AH318,'1级数据'!AI318,'1级数据'!AJ318,'1级数据'!AK318),AVERAGE('1级数据'!X318,'1级数据'!Y318))</f>
        <v>81</v>
      </c>
      <c r="J318" s="10">
        <f>'1级数据'!AC318*0.2+'1级数据'!AD318*0.3+'1级数据'!AE318*0.2+'1级数据'!AF318*0.3</f>
        <v>77.699999999999989</v>
      </c>
      <c r="K318" s="10">
        <f>AVERAGE('1级数据'!R318,'1级数据'!S318)</f>
        <v>81.5</v>
      </c>
    </row>
    <row r="319" spans="1:11" ht="15.75" x14ac:dyDescent="0.25">
      <c r="A319" s="10">
        <v>318</v>
      </c>
      <c r="B319" s="10" t="str">
        <f>VLOOKUP(A:A,'1级数据'!A:B,2,FALSE)</f>
        <v>S. HALLER</v>
      </c>
      <c r="C319" s="11" t="str">
        <f>VLOOKUP(A:A,'1级数据'!A:C,3,FALSE)</f>
        <v>中锋</v>
      </c>
      <c r="D319" s="10" t="e">
        <f>VLOOKUP(A:A,'1级数据'!A:D,4,FALSE)</f>
        <v>#N/A</v>
      </c>
      <c r="E319" s="12">
        <f>VLOOKUP(A:A,'1级数据'!A:L,12,FALSE)</f>
        <v>82</v>
      </c>
      <c r="F319" s="10">
        <f>'1级数据'!O319*0.2+'1级数据'!T319*0.4+'1级数据'!Z319*0.2+'1级数据'!W319*0.2</f>
        <v>71.399999999999991</v>
      </c>
      <c r="G319" s="10">
        <f>AVERAGE('1级数据'!P319,'1级数据'!Q319)</f>
        <v>77.5</v>
      </c>
      <c r="H319" s="10">
        <f>AVERAGE('1级数据'!AA319,'1级数据'!AB319)</f>
        <v>80</v>
      </c>
      <c r="I319" s="10">
        <f>IF('1级数据'!C319="门将",AVERAGE('1级数据'!AG319,'1级数据'!AH319,'1级数据'!AI319,'1级数据'!AJ319,'1级数据'!AK319),AVERAGE('1级数据'!X319,'1级数据'!Y319))</f>
        <v>76</v>
      </c>
      <c r="J319" s="10">
        <f>'1级数据'!AC319*0.2+'1级数据'!AD319*0.3+'1级数据'!AE319*0.2+'1级数据'!AF319*0.3</f>
        <v>68.5</v>
      </c>
      <c r="K319" s="10">
        <f>AVERAGE('1级数据'!R319,'1级数据'!S319)</f>
        <v>77.5</v>
      </c>
    </row>
    <row r="320" spans="1:11" ht="15.75" x14ac:dyDescent="0.25">
      <c r="A320" s="10">
        <v>319</v>
      </c>
      <c r="B320" s="10" t="str">
        <f>VLOOKUP(A:A,'1级数据'!A:B,2,FALSE)</f>
        <v>T. VACLÍK</v>
      </c>
      <c r="C320" s="11" t="str">
        <f>VLOOKUP(A:A,'1级数据'!A:C,3,FALSE)</f>
        <v>门将</v>
      </c>
      <c r="D320" s="10">
        <f>VLOOKUP(A:A,'1级数据'!A:D,4,FALSE)</f>
        <v>2</v>
      </c>
      <c r="E320" s="12">
        <f>VLOOKUP(A:A,'1级数据'!A:L,12,FALSE)</f>
        <v>82</v>
      </c>
      <c r="F320" s="10">
        <f>'1级数据'!O320*0.2+'1级数据'!T320*0.4+'1级数据'!Z320*0.2+'1级数据'!W320*0.2</f>
        <v>56.6</v>
      </c>
      <c r="G320" s="10">
        <f>AVERAGE('1级数据'!P320,'1级数据'!Q320)</f>
        <v>51.5</v>
      </c>
      <c r="H320" s="10">
        <f>AVERAGE('1级数据'!AA320,'1级数据'!AB320)</f>
        <v>81.5</v>
      </c>
      <c r="I320" s="10">
        <f>IF('1级数据'!C320="门将",AVERAGE('1级数据'!AG320,'1级数据'!AH320,'1级数据'!AI320,'1级数据'!AJ320,'1级数据'!AK320),AVERAGE('1级数据'!X320,'1级数据'!Y320))</f>
        <v>72.599999999999994</v>
      </c>
      <c r="J320" s="10">
        <f>'1级数据'!AC320*0.2+'1级数据'!AD320*0.3+'1级数据'!AE320*0.2+'1级数据'!AF320*0.3</f>
        <v>65.399999999999991</v>
      </c>
      <c r="K320" s="10">
        <f>AVERAGE('1级数据'!R320,'1级数据'!S320)</f>
        <v>52.5</v>
      </c>
    </row>
    <row r="321" spans="1:11" ht="15.75" x14ac:dyDescent="0.25">
      <c r="A321" s="10">
        <v>320</v>
      </c>
      <c r="B321" s="10" t="str">
        <f>VLOOKUP(A:A,'1级数据'!A:B,2,FALSE)</f>
        <v>J. QUINTERO</v>
      </c>
      <c r="C321" s="11" t="str">
        <f>VLOOKUP(A:A,'1级数据'!A:C,3,FALSE)</f>
        <v>前腰</v>
      </c>
      <c r="D321" s="10">
        <f>VLOOKUP(A:A,'1级数据'!A:D,4,FALSE)</f>
        <v>2</v>
      </c>
      <c r="E321" s="12">
        <f>VLOOKUP(A:A,'1级数据'!A:L,12,FALSE)</f>
        <v>82</v>
      </c>
      <c r="F321" s="10">
        <f>'1级数据'!O321*0.2+'1级数据'!T321*0.4+'1级数据'!Z321*0.2+'1级数据'!W321*0.2</f>
        <v>84.199999999999989</v>
      </c>
      <c r="G321" s="10">
        <f>AVERAGE('1级数据'!P321,'1级数据'!Q321)</f>
        <v>84.5</v>
      </c>
      <c r="H321" s="10">
        <f>AVERAGE('1级数据'!AA321,'1级数据'!AB321)</f>
        <v>70.5</v>
      </c>
      <c r="I321" s="10">
        <f>IF('1级数据'!C321="门将",AVERAGE('1级数据'!AG321,'1级数据'!AH321,'1级数据'!AI321,'1级数据'!AJ321,'1级数据'!AK321),AVERAGE('1级数据'!X321,'1级数据'!Y321))</f>
        <v>82</v>
      </c>
      <c r="J321" s="10">
        <f>'1级数据'!AC321*0.2+'1级数据'!AD321*0.3+'1级数据'!AE321*0.2+'1级数据'!AF321*0.3</f>
        <v>64.400000000000006</v>
      </c>
      <c r="K321" s="10">
        <f>AVERAGE('1级数据'!R321,'1级数据'!S321)</f>
        <v>87.5</v>
      </c>
    </row>
    <row r="322" spans="1:11" ht="15.75" x14ac:dyDescent="0.25">
      <c r="A322" s="10">
        <v>321</v>
      </c>
      <c r="B322" s="10" t="str">
        <f>VLOOKUP(A:A,'1级数据'!A:B,2,FALSE)</f>
        <v>ÉVERTON RIBEIRO</v>
      </c>
      <c r="C322" s="11" t="str">
        <f>VLOOKUP(A:A,'1级数据'!A:C,3,FALSE)</f>
        <v>右前卫</v>
      </c>
      <c r="D322" s="10">
        <f>VLOOKUP(A:A,'1级数据'!A:D,4,FALSE)</f>
        <v>2</v>
      </c>
      <c r="E322" s="12">
        <f>VLOOKUP(A:A,'1级数据'!A:L,12,FALSE)</f>
        <v>82</v>
      </c>
      <c r="F322" s="10">
        <f>'1级数据'!O322*0.2+'1级数据'!T322*0.4+'1级数据'!Z322*0.2+'1级数据'!W322*0.2</f>
        <v>79.8</v>
      </c>
      <c r="G322" s="10">
        <f>AVERAGE('1级数据'!P322,'1级数据'!Q322)</f>
        <v>86.5</v>
      </c>
      <c r="H322" s="10">
        <f>AVERAGE('1级数据'!AA322,'1级数据'!AB322)</f>
        <v>75.5</v>
      </c>
      <c r="I322" s="10">
        <f>IF('1级数据'!C322="门将",AVERAGE('1级数据'!AG322,'1级数据'!AH322,'1级数据'!AI322,'1级数据'!AJ322,'1级数据'!AK322),AVERAGE('1级数据'!X322,'1级数据'!Y322))</f>
        <v>81.5</v>
      </c>
      <c r="J322" s="10">
        <f>'1级数据'!AC322*0.2+'1级数据'!AD322*0.3+'1级数据'!AE322*0.2+'1级数据'!AF322*0.3</f>
        <v>70.900000000000006</v>
      </c>
      <c r="K322" s="10">
        <f>AVERAGE('1级数据'!R322,'1级数据'!S322)</f>
        <v>82.5</v>
      </c>
    </row>
    <row r="323" spans="1:11" ht="15.75" x14ac:dyDescent="0.25">
      <c r="A323" s="10">
        <v>322</v>
      </c>
      <c r="B323" s="10" t="str">
        <f>VLOOKUP(A:A,'1级数据'!A:B,2,FALSE)</f>
        <v>W. KHAZRI</v>
      </c>
      <c r="C323" s="11" t="str">
        <f>VLOOKUP(A:A,'1级数据'!A:C,3,FALSE)</f>
        <v>前腰</v>
      </c>
      <c r="D323" s="10" t="e">
        <f>VLOOKUP(A:A,'1级数据'!A:D,4,FALSE)</f>
        <v>#N/A</v>
      </c>
      <c r="E323" s="12">
        <f>VLOOKUP(A:A,'1级数据'!A:L,12,FALSE)</f>
        <v>82</v>
      </c>
      <c r="F323" s="10">
        <f>'1级数据'!O323*0.2+'1级数据'!T323*0.4+'1级数据'!Z323*0.2+'1级数据'!W323*0.2</f>
        <v>79</v>
      </c>
      <c r="G323" s="10">
        <f>AVERAGE('1级数据'!P323,'1级数据'!Q323)</f>
        <v>84.5</v>
      </c>
      <c r="H323" s="10">
        <f>AVERAGE('1级数据'!AA323,'1级数据'!AB323)</f>
        <v>73.5</v>
      </c>
      <c r="I323" s="10">
        <f>IF('1级数据'!C323="门将",AVERAGE('1级数据'!AG323,'1级数据'!AH323,'1级数据'!AI323,'1级数据'!AJ323,'1级数据'!AK323),AVERAGE('1级数据'!X323,'1级数据'!Y323))</f>
        <v>81.5</v>
      </c>
      <c r="J323" s="10">
        <f>'1级数据'!AC323*0.2+'1级数据'!AD323*0.3+'1级数据'!AE323*0.2+'1级数据'!AF323*0.3</f>
        <v>70.900000000000006</v>
      </c>
      <c r="K323" s="10">
        <f>AVERAGE('1级数据'!R323,'1级数据'!S323)</f>
        <v>80.5</v>
      </c>
    </row>
    <row r="324" spans="1:11" ht="15.75" x14ac:dyDescent="0.25">
      <c r="A324" s="10">
        <v>323</v>
      </c>
      <c r="B324" s="10" t="str">
        <f>VLOOKUP(A:A,'1级数据'!A:B,2,FALSE)</f>
        <v>D. SIDIBÉ</v>
      </c>
      <c r="C324" s="11" t="str">
        <f>VLOOKUP(A:A,'1级数据'!A:C,3,FALSE)</f>
        <v>右后卫</v>
      </c>
      <c r="D324" s="10">
        <f>VLOOKUP(A:A,'1级数据'!A:D,4,FALSE)</f>
        <v>2</v>
      </c>
      <c r="E324" s="12">
        <f>VLOOKUP(A:A,'1级数据'!A:L,12,FALSE)</f>
        <v>82</v>
      </c>
      <c r="F324" s="10">
        <f>'1级数据'!O324*0.2+'1级数据'!T324*0.4+'1级数据'!Z324*0.2+'1级数据'!W324*0.2</f>
        <v>70.8</v>
      </c>
      <c r="G324" s="10">
        <f>AVERAGE('1级数据'!P324,'1级数据'!Q324)</f>
        <v>73</v>
      </c>
      <c r="H324" s="10">
        <f>AVERAGE('1级数据'!AA324,'1级数据'!AB324)</f>
        <v>75</v>
      </c>
      <c r="I324" s="10">
        <f>IF('1级数据'!C324="门将",AVERAGE('1级数据'!AG324,'1级数据'!AH324,'1级数据'!AI324,'1级数据'!AJ324,'1级数据'!AK324),AVERAGE('1级数据'!X324,'1级数据'!Y324))</f>
        <v>81.5</v>
      </c>
      <c r="J324" s="10">
        <f>'1级数据'!AC324*0.2+'1级数据'!AD324*0.3+'1级数据'!AE324*0.2+'1级数据'!AF324*0.3</f>
        <v>79.5</v>
      </c>
      <c r="K324" s="10">
        <f>AVERAGE('1级数据'!R324,'1级数据'!S324)</f>
        <v>74</v>
      </c>
    </row>
    <row r="325" spans="1:11" ht="15.75" x14ac:dyDescent="0.25">
      <c r="A325" s="10">
        <v>324</v>
      </c>
      <c r="B325" s="10" t="str">
        <f>VLOOKUP(A:A,'1级数据'!A:B,2,FALSE)</f>
        <v>RICARDO PEREIRA</v>
      </c>
      <c r="C325" s="11" t="str">
        <f>VLOOKUP(A:A,'1级数据'!A:C,3,FALSE)</f>
        <v>右后卫</v>
      </c>
      <c r="D325" s="10" t="e">
        <f>VLOOKUP(A:A,'1级数据'!A:D,4,FALSE)</f>
        <v>#N/A</v>
      </c>
      <c r="E325" s="12">
        <f>VLOOKUP(A:A,'1级数据'!A:L,12,FALSE)</f>
        <v>82</v>
      </c>
      <c r="F325" s="10">
        <f>'1级数据'!O325*0.2+'1级数据'!T325*0.4+'1级数据'!Z325*0.2+'1级数据'!W325*0.2</f>
        <v>74.2</v>
      </c>
      <c r="G325" s="10">
        <f>AVERAGE('1级数据'!P325,'1级数据'!Q325)</f>
        <v>79</v>
      </c>
      <c r="H325" s="10">
        <f>AVERAGE('1级数据'!AA325,'1级数据'!AB325)</f>
        <v>70.5</v>
      </c>
      <c r="I325" s="10">
        <f>IF('1级数据'!C325="门将",AVERAGE('1级数据'!AG325,'1级数据'!AH325,'1级数据'!AI325,'1级数据'!AJ325,'1级数据'!AK325),AVERAGE('1级数据'!X325,'1级数据'!Y325))</f>
        <v>79.5</v>
      </c>
      <c r="J325" s="10">
        <f>'1级数据'!AC325*0.2+'1级数据'!AD325*0.3+'1级数据'!AE325*0.2+'1级数据'!AF325*0.3</f>
        <v>76</v>
      </c>
      <c r="K325" s="10">
        <f>AVERAGE('1级数据'!R325,'1级数据'!S325)</f>
        <v>78.5</v>
      </c>
    </row>
    <row r="326" spans="1:11" ht="15.75" x14ac:dyDescent="0.25">
      <c r="A326" s="10">
        <v>325</v>
      </c>
      <c r="B326" s="10" t="str">
        <f>VLOOKUP(A:A,'1级数据'!A:B,2,FALSE)</f>
        <v>PACO ALCÁCER</v>
      </c>
      <c r="C326" s="11" t="str">
        <f>VLOOKUP(A:A,'1级数据'!A:C,3,FALSE)</f>
        <v>中锋</v>
      </c>
      <c r="D326" s="10" t="e">
        <f>VLOOKUP(A:A,'1级数据'!A:D,4,FALSE)</f>
        <v>#N/A</v>
      </c>
      <c r="E326" s="12">
        <f>VLOOKUP(A:A,'1级数据'!A:L,12,FALSE)</f>
        <v>82</v>
      </c>
      <c r="F326" s="10">
        <f>'1级数据'!O326*0.2+'1级数据'!T326*0.4+'1级数据'!Z326*0.2+'1级数据'!W326*0.2</f>
        <v>77.2</v>
      </c>
      <c r="G326" s="10">
        <f>AVERAGE('1级数据'!P326,'1级数据'!Q326)</f>
        <v>79.5</v>
      </c>
      <c r="H326" s="10">
        <f>AVERAGE('1级数据'!AA326,'1级数据'!AB326)</f>
        <v>81</v>
      </c>
      <c r="I326" s="10">
        <f>IF('1级数据'!C326="门将",AVERAGE('1级数据'!AG326,'1级数据'!AH326,'1级数据'!AI326,'1级数据'!AJ326,'1级数据'!AK326),AVERAGE('1级数据'!X326,'1级数据'!Y326))</f>
        <v>75.5</v>
      </c>
      <c r="J326" s="10">
        <f>'1级数据'!AC326*0.2+'1级数据'!AD326*0.3+'1级数据'!AE326*0.2+'1级数据'!AF326*0.3</f>
        <v>68</v>
      </c>
      <c r="K326" s="10">
        <f>AVERAGE('1级数据'!R326,'1级数据'!S326)</f>
        <v>75</v>
      </c>
    </row>
    <row r="327" spans="1:11" ht="15.75" x14ac:dyDescent="0.25">
      <c r="A327" s="10">
        <v>326</v>
      </c>
      <c r="B327" s="10" t="str">
        <f>VLOOKUP(A:A,'1级数据'!A:B,2,FALSE)</f>
        <v>ANDRÉ GOMES</v>
      </c>
      <c r="C327" s="11" t="str">
        <f>VLOOKUP(A:A,'1级数据'!A:C,3,FALSE)</f>
        <v>中前卫</v>
      </c>
      <c r="D327" s="10">
        <f>VLOOKUP(A:A,'1级数据'!A:D,4,FALSE)</f>
        <v>2</v>
      </c>
      <c r="E327" s="12">
        <f>VLOOKUP(A:A,'1级数据'!A:L,12,FALSE)</f>
        <v>82</v>
      </c>
      <c r="F327" s="10">
        <f>'1级数据'!O327*0.2+'1级数据'!T327*0.4+'1级数据'!Z327*0.2+'1级数据'!W327*0.2</f>
        <v>77</v>
      </c>
      <c r="G327" s="10">
        <f>AVERAGE('1级数据'!P327,'1级数据'!Q327)</f>
        <v>81</v>
      </c>
      <c r="H327" s="10">
        <f>AVERAGE('1级数据'!AA327,'1级数据'!AB327)</f>
        <v>75</v>
      </c>
      <c r="I327" s="10">
        <f>IF('1级数据'!C327="门将",AVERAGE('1级数据'!AG327,'1级数据'!AH327,'1级数据'!AI327,'1级数据'!AJ327,'1级数据'!AK327),AVERAGE('1级数据'!X327,'1级数据'!Y327))</f>
        <v>77</v>
      </c>
      <c r="J327" s="10">
        <f>'1级数据'!AC327*0.2+'1级数据'!AD327*0.3+'1级数据'!AE327*0.2+'1级数据'!AF327*0.3</f>
        <v>75.3</v>
      </c>
      <c r="K327" s="10">
        <f>AVERAGE('1级数据'!R327,'1级数据'!S327)</f>
        <v>81.5</v>
      </c>
    </row>
    <row r="328" spans="1:11" ht="15.75" x14ac:dyDescent="0.25">
      <c r="A328" s="10">
        <v>327</v>
      </c>
      <c r="B328" s="10" t="str">
        <f>VLOOKUP(A:A,'1级数据'!A:B,2,FALSE)</f>
        <v>A. DOUCOURÉ</v>
      </c>
      <c r="C328" s="11" t="str">
        <f>VLOOKUP(A:A,'1级数据'!A:C,3,FALSE)</f>
        <v>中前卫</v>
      </c>
      <c r="D328" s="10">
        <f>VLOOKUP(A:A,'1级数据'!A:D,4,FALSE)</f>
        <v>2</v>
      </c>
      <c r="E328" s="12">
        <f>VLOOKUP(A:A,'1级数据'!A:L,12,FALSE)</f>
        <v>82</v>
      </c>
      <c r="F328" s="10">
        <f>'1级数据'!O328*0.2+'1级数据'!T328*0.4+'1级数据'!Z328*0.2+'1级数据'!W328*0.2</f>
        <v>73</v>
      </c>
      <c r="G328" s="10">
        <f>AVERAGE('1级数据'!P328,'1级数据'!Q328)</f>
        <v>80.5</v>
      </c>
      <c r="H328" s="10">
        <f>AVERAGE('1级数据'!AA328,'1级数据'!AB328)</f>
        <v>75.5</v>
      </c>
      <c r="I328" s="10">
        <f>IF('1级数据'!C328="门将",AVERAGE('1级数据'!AG328,'1级数据'!AH328,'1级数据'!AI328,'1级数据'!AJ328,'1级数据'!AK328),AVERAGE('1级数据'!X328,'1级数据'!Y328))</f>
        <v>69</v>
      </c>
      <c r="J328" s="10">
        <f>'1级数据'!AC328*0.2+'1级数据'!AD328*0.3+'1级数据'!AE328*0.2+'1级数据'!AF328*0.3</f>
        <v>80.3</v>
      </c>
      <c r="K328" s="10">
        <f>AVERAGE('1级数据'!R328,'1级数据'!S328)</f>
        <v>79</v>
      </c>
    </row>
    <row r="329" spans="1:11" ht="15.75" x14ac:dyDescent="0.25">
      <c r="A329" s="10">
        <v>328</v>
      </c>
      <c r="B329" s="10" t="str">
        <f>VLOOKUP(A:A,'1级数据'!A:B,2,FALSE)</f>
        <v>W. BARRIOS</v>
      </c>
      <c r="C329" s="11" t="str">
        <f>VLOOKUP(A:A,'1级数据'!A:C,3,FALSE)</f>
        <v>后腰</v>
      </c>
      <c r="D329" s="10">
        <f>VLOOKUP(A:A,'1级数据'!A:D,4,FALSE)</f>
        <v>2</v>
      </c>
      <c r="E329" s="12">
        <f>VLOOKUP(A:A,'1级数据'!A:L,12,FALSE)</f>
        <v>82</v>
      </c>
      <c r="F329" s="10">
        <f>'1级数据'!O329*0.2+'1级数据'!T329*0.4+'1级数据'!Z329*0.2+'1级数据'!W329*0.2</f>
        <v>67.800000000000011</v>
      </c>
      <c r="G329" s="10">
        <f>AVERAGE('1级数据'!P329,'1级数据'!Q329)</f>
        <v>78</v>
      </c>
      <c r="H329" s="10">
        <f>AVERAGE('1级数据'!AA329,'1级数据'!AB329)</f>
        <v>77.5</v>
      </c>
      <c r="I329" s="10">
        <f>IF('1级数据'!C329="门将",AVERAGE('1级数据'!AG329,'1级数据'!AH329,'1级数据'!AI329,'1级数据'!AJ329,'1级数据'!AK329),AVERAGE('1级数据'!X329,'1级数据'!Y329))</f>
        <v>72</v>
      </c>
      <c r="J329" s="10">
        <f>'1级数据'!AC329*0.2+'1级数据'!AD329*0.3+'1级数据'!AE329*0.2+'1级数据'!AF329*0.3</f>
        <v>84.9</v>
      </c>
      <c r="K329" s="10">
        <f>AVERAGE('1级数据'!R329,'1级数据'!S329)</f>
        <v>77</v>
      </c>
    </row>
    <row r="330" spans="1:11" ht="15.75" x14ac:dyDescent="0.25">
      <c r="A330" s="10">
        <v>329</v>
      </c>
      <c r="B330" s="10" t="str">
        <f>VLOOKUP(A:A,'1级数据'!A:B,2,FALSE)</f>
        <v>L. KURZAWA</v>
      </c>
      <c r="C330" s="11" t="str">
        <f>VLOOKUP(A:A,'1级数据'!A:C,3,FALSE)</f>
        <v>左后卫</v>
      </c>
      <c r="D330" s="10">
        <f>VLOOKUP(A:A,'1级数据'!A:D,4,FALSE)</f>
        <v>2</v>
      </c>
      <c r="E330" s="12">
        <f>VLOOKUP(A:A,'1级数据'!A:L,12,FALSE)</f>
        <v>82</v>
      </c>
      <c r="F330" s="10">
        <f>'1级数据'!O330*0.2+'1级数据'!T330*0.4+'1级数据'!Z330*0.2+'1级数据'!W330*0.2</f>
        <v>75.8</v>
      </c>
      <c r="G330" s="10">
        <f>AVERAGE('1级数据'!P330,'1级数据'!Q330)</f>
        <v>79.5</v>
      </c>
      <c r="H330" s="10">
        <f>AVERAGE('1级数据'!AA330,'1级数据'!AB330)</f>
        <v>80</v>
      </c>
      <c r="I330" s="10">
        <f>IF('1级数据'!C330="门将",AVERAGE('1级数据'!AG330,'1级数据'!AH330,'1级数据'!AI330,'1级数据'!AJ330,'1级数据'!AK330),AVERAGE('1级数据'!X330,'1级数据'!Y330))</f>
        <v>82</v>
      </c>
      <c r="J330" s="10">
        <f>'1级数据'!AC330*0.2+'1级数据'!AD330*0.3+'1级数据'!AE330*0.2+'1级数据'!AF330*0.3</f>
        <v>74.5</v>
      </c>
      <c r="K330" s="10">
        <f>AVERAGE('1级数据'!R330,'1级数据'!S330)</f>
        <v>74</v>
      </c>
    </row>
    <row r="331" spans="1:11" ht="15.75" x14ac:dyDescent="0.25">
      <c r="A331" s="10">
        <v>330</v>
      </c>
      <c r="B331" s="10" t="str">
        <f>VLOOKUP(A:A,'1级数据'!A:B,2,FALSE)</f>
        <v>Y. CARRASCO</v>
      </c>
      <c r="C331" s="11" t="str">
        <f>VLOOKUP(A:A,'1级数据'!A:C,3,FALSE)</f>
        <v>左前卫</v>
      </c>
      <c r="D331" s="10">
        <f>VLOOKUP(A:A,'1级数据'!A:D,4,FALSE)</f>
        <v>2</v>
      </c>
      <c r="E331" s="12">
        <f>VLOOKUP(A:A,'1级数据'!A:L,12,FALSE)</f>
        <v>82</v>
      </c>
      <c r="F331" s="10">
        <f>'1级数据'!O331*0.2+'1级数据'!T331*0.4+'1级数据'!Z331*0.2+'1级数据'!W331*0.2</f>
        <v>81.400000000000006</v>
      </c>
      <c r="G331" s="10">
        <f>AVERAGE('1级数据'!P331,'1级数据'!Q331)</f>
        <v>85</v>
      </c>
      <c r="H331" s="10">
        <f>AVERAGE('1级数据'!AA331,'1级数据'!AB331)</f>
        <v>76</v>
      </c>
      <c r="I331" s="10">
        <f>IF('1级数据'!C331="门将",AVERAGE('1级数据'!AG331,'1级数据'!AH331,'1级数据'!AI331,'1级数据'!AJ331,'1级数据'!AK331),AVERAGE('1级数据'!X331,'1级数据'!Y331))</f>
        <v>82.5</v>
      </c>
      <c r="J331" s="10">
        <f>'1级数据'!AC331*0.2+'1级数据'!AD331*0.3+'1级数据'!AE331*0.2+'1级数据'!AF331*0.3</f>
        <v>64.099999999999994</v>
      </c>
      <c r="K331" s="10">
        <f>AVERAGE('1级数据'!R331,'1级数据'!S331)</f>
        <v>81</v>
      </c>
    </row>
    <row r="332" spans="1:11" ht="15.75" x14ac:dyDescent="0.25">
      <c r="A332" s="10">
        <v>331</v>
      </c>
      <c r="B332" s="10" t="str">
        <f>VLOOKUP(A:A,'1级数据'!A:B,2,FALSE)</f>
        <v>E. VIŠĆA</v>
      </c>
      <c r="C332" s="11" t="str">
        <f>VLOOKUP(A:A,'1级数据'!A:C,3,FALSE)</f>
        <v>右前卫</v>
      </c>
      <c r="D332" s="10">
        <f>VLOOKUP(A:A,'1级数据'!A:D,4,FALSE)</f>
        <v>2</v>
      </c>
      <c r="E332" s="12">
        <f>VLOOKUP(A:A,'1级数据'!A:L,12,FALSE)</f>
        <v>82</v>
      </c>
      <c r="F332" s="10">
        <f>'1级数据'!O332*0.2+'1级数据'!T332*0.4+'1级数据'!Z332*0.2+'1级数据'!W332*0.2</f>
        <v>81.400000000000006</v>
      </c>
      <c r="G332" s="10">
        <f>AVERAGE('1级数据'!P332,'1级数据'!Q332)</f>
        <v>81</v>
      </c>
      <c r="H332" s="10">
        <f>AVERAGE('1级数据'!AA332,'1级数据'!AB332)</f>
        <v>74</v>
      </c>
      <c r="I332" s="10">
        <f>IF('1级数据'!C332="门将",AVERAGE('1级数据'!AG332,'1级数据'!AH332,'1级数据'!AI332,'1级数据'!AJ332,'1级数据'!AK332),AVERAGE('1级数据'!X332,'1级数据'!Y332))</f>
        <v>82.5</v>
      </c>
      <c r="J332" s="10">
        <f>'1级数据'!AC332*0.2+'1级数据'!AD332*0.3+'1级数据'!AE332*0.2+'1级数据'!AF332*0.3</f>
        <v>70.599999999999994</v>
      </c>
      <c r="K332" s="10">
        <f>AVERAGE('1级数据'!R332,'1级数据'!S332)</f>
        <v>76.5</v>
      </c>
    </row>
    <row r="333" spans="1:11" ht="15.75" x14ac:dyDescent="0.25">
      <c r="A333" s="10">
        <v>332</v>
      </c>
      <c r="B333" s="10" t="str">
        <f>VLOOKUP(A:A,'1级数据'!A:B,2,FALSE)</f>
        <v>A. MILIK</v>
      </c>
      <c r="C333" s="11" t="str">
        <f>VLOOKUP(A:A,'1级数据'!A:C,3,FALSE)</f>
        <v>中锋</v>
      </c>
      <c r="D333" s="10" t="e">
        <f>VLOOKUP(A:A,'1级数据'!A:D,4,FALSE)</f>
        <v>#N/A</v>
      </c>
      <c r="E333" s="12">
        <f>VLOOKUP(A:A,'1级数据'!A:L,12,FALSE)</f>
        <v>82</v>
      </c>
      <c r="F333" s="10">
        <f>'1级数据'!O333*0.2+'1级数据'!T333*0.4+'1级数据'!Z333*0.2+'1级数据'!W333*0.2</f>
        <v>74.2</v>
      </c>
      <c r="G333" s="10">
        <f>AVERAGE('1级数据'!P333,'1级数据'!Q333)</f>
        <v>76.5</v>
      </c>
      <c r="H333" s="10">
        <f>AVERAGE('1级数据'!AA333,'1级数据'!AB333)</f>
        <v>80</v>
      </c>
      <c r="I333" s="10">
        <f>IF('1级数据'!C333="门将",AVERAGE('1级数据'!AG333,'1级数据'!AH333,'1级数据'!AI333,'1级数据'!AJ333,'1级数据'!AK333),AVERAGE('1级数据'!X333,'1级数据'!Y333))</f>
        <v>75.5</v>
      </c>
      <c r="J333" s="10">
        <f>'1级数据'!AC333*0.2+'1级数据'!AD333*0.3+'1级数据'!AE333*0.2+'1级数据'!AF333*0.3</f>
        <v>70.7</v>
      </c>
      <c r="K333" s="10">
        <f>AVERAGE('1级数据'!R333,'1级数据'!S333)</f>
        <v>69.5</v>
      </c>
    </row>
    <row r="334" spans="1:11" ht="15.75" x14ac:dyDescent="0.25">
      <c r="A334" s="10">
        <v>333</v>
      </c>
      <c r="B334" s="10" t="str">
        <f>VLOOKUP(A:A,'1级数据'!A:B,2,FALSE)</f>
        <v>GABRIEL BARBOSA</v>
      </c>
      <c r="C334" s="11" t="str">
        <f>VLOOKUP(A:A,'1级数据'!A:C,3,FALSE)</f>
        <v>中锋</v>
      </c>
      <c r="D334" s="10" t="e">
        <f>VLOOKUP(A:A,'1级数据'!A:D,4,FALSE)</f>
        <v>#N/A</v>
      </c>
      <c r="E334" s="12">
        <f>VLOOKUP(A:A,'1级数据'!A:L,12,FALSE)</f>
        <v>82</v>
      </c>
      <c r="F334" s="10">
        <f>'1级数据'!O334*0.2+'1级数据'!T334*0.4+'1级数据'!Z334*0.2+'1级数据'!W334*0.2</f>
        <v>75</v>
      </c>
      <c r="G334" s="10">
        <f>AVERAGE('1级数据'!P334,'1级数据'!Q334)</f>
        <v>84</v>
      </c>
      <c r="H334" s="10">
        <f>AVERAGE('1级数据'!AA334,'1级数据'!AB334)</f>
        <v>77.5</v>
      </c>
      <c r="I334" s="10">
        <f>IF('1级数据'!C334="门将",AVERAGE('1级数据'!AG334,'1级数据'!AH334,'1级数据'!AI334,'1级数据'!AJ334,'1级数据'!AK334),AVERAGE('1级数据'!X334,'1级数据'!Y334))</f>
        <v>80</v>
      </c>
      <c r="J334" s="10">
        <f>'1级数据'!AC334*0.2+'1级数据'!AD334*0.3+'1级数据'!AE334*0.2+'1级数据'!AF334*0.3</f>
        <v>69.2</v>
      </c>
      <c r="K334" s="10">
        <f>AVERAGE('1级数据'!R334,'1级数据'!S334)</f>
        <v>79</v>
      </c>
    </row>
    <row r="335" spans="1:11" ht="15.75" x14ac:dyDescent="0.25">
      <c r="A335" s="10">
        <v>334</v>
      </c>
      <c r="B335" s="10" t="str">
        <f>VLOOKUP(A:A,'1级数据'!A:B,2,FALSE)</f>
        <v>R. GUERREIRO</v>
      </c>
      <c r="C335" s="11" t="str">
        <f>VLOOKUP(A:A,'1级数据'!A:C,3,FALSE)</f>
        <v>左前卫</v>
      </c>
      <c r="D335" s="10">
        <f>VLOOKUP(A:A,'1级数据'!A:D,4,FALSE)</f>
        <v>2</v>
      </c>
      <c r="E335" s="12">
        <f>VLOOKUP(A:A,'1级数据'!A:L,12,FALSE)</f>
        <v>82</v>
      </c>
      <c r="F335" s="10">
        <f>'1级数据'!O335*0.2+'1级数据'!T335*0.4+'1级数据'!Z335*0.2+'1级数据'!W335*0.2</f>
        <v>82.800000000000011</v>
      </c>
      <c r="G335" s="10">
        <f>AVERAGE('1级数据'!P335,'1级数据'!Q335)</f>
        <v>82.5</v>
      </c>
      <c r="H335" s="10">
        <f>AVERAGE('1级数据'!AA335,'1级数据'!AB335)</f>
        <v>75</v>
      </c>
      <c r="I335" s="10">
        <f>IF('1级数据'!C335="门将",AVERAGE('1级数据'!AG335,'1级数据'!AH335,'1级数据'!AI335,'1级数据'!AJ335,'1级数据'!AK335),AVERAGE('1级数据'!X335,'1级数据'!Y335))</f>
        <v>80</v>
      </c>
      <c r="J335" s="10">
        <f>'1级数据'!AC335*0.2+'1级数据'!AD335*0.3+'1级数据'!AE335*0.2+'1级数据'!AF335*0.3</f>
        <v>74</v>
      </c>
      <c r="K335" s="10">
        <f>AVERAGE('1级数据'!R335,'1级数据'!S335)</f>
        <v>84.5</v>
      </c>
    </row>
    <row r="336" spans="1:11" ht="15.75" x14ac:dyDescent="0.25">
      <c r="A336" s="10">
        <v>335</v>
      </c>
      <c r="B336" s="10" t="str">
        <f>VLOOKUP(A:A,'1级数据'!A:B,2,FALSE)</f>
        <v>M. SANSON</v>
      </c>
      <c r="C336" s="11" t="str">
        <f>VLOOKUP(A:A,'1级数据'!A:C,3,FALSE)</f>
        <v>中前卫</v>
      </c>
      <c r="D336" s="10">
        <f>VLOOKUP(A:A,'1级数据'!A:D,4,FALSE)</f>
        <v>2</v>
      </c>
      <c r="E336" s="12">
        <f>VLOOKUP(A:A,'1级数据'!A:L,12,FALSE)</f>
        <v>82</v>
      </c>
      <c r="F336" s="10">
        <f>'1级数据'!O336*0.2+'1级数据'!T336*0.4+'1级数据'!Z336*0.2+'1级数据'!W336*0.2</f>
        <v>78.400000000000006</v>
      </c>
      <c r="G336" s="10">
        <f>AVERAGE('1级数据'!P336,'1级数据'!Q336)</f>
        <v>80.5</v>
      </c>
      <c r="H336" s="10">
        <f>AVERAGE('1级数据'!AA336,'1级数据'!AB336)</f>
        <v>71</v>
      </c>
      <c r="I336" s="10">
        <f>IF('1级数据'!C336="门将",AVERAGE('1级数据'!AG336,'1级数据'!AH336,'1级数据'!AI336,'1级数据'!AJ336,'1级数据'!AK336),AVERAGE('1级数据'!X336,'1级数据'!Y336))</f>
        <v>75.5</v>
      </c>
      <c r="J336" s="10">
        <f>'1级数据'!AC336*0.2+'1级数据'!AD336*0.3+'1级数据'!AE336*0.2+'1级数据'!AF336*0.3</f>
        <v>77.5</v>
      </c>
      <c r="K336" s="10">
        <f>AVERAGE('1级数据'!R336,'1级数据'!S336)</f>
        <v>81</v>
      </c>
    </row>
    <row r="337" spans="1:11" ht="15.75" x14ac:dyDescent="0.25">
      <c r="A337" s="10">
        <v>336</v>
      </c>
      <c r="B337" s="10" t="str">
        <f>VLOOKUP(A:A,'1级数据'!A:B,2,FALSE)</f>
        <v>G. RULLI</v>
      </c>
      <c r="C337" s="11" t="str">
        <f>VLOOKUP(A:A,'1级数据'!A:C,3,FALSE)</f>
        <v>门将</v>
      </c>
      <c r="D337" s="10">
        <f>VLOOKUP(A:A,'1级数据'!A:D,4,FALSE)</f>
        <v>2</v>
      </c>
      <c r="E337" s="12">
        <f>VLOOKUP(A:A,'1级数据'!A:L,12,FALSE)</f>
        <v>82</v>
      </c>
      <c r="F337" s="10">
        <f>'1级数据'!O337*0.2+'1级数据'!T337*0.4+'1级数据'!Z337*0.2+'1级数据'!W337*0.2</f>
        <v>57.2</v>
      </c>
      <c r="G337" s="10">
        <f>AVERAGE('1级数据'!P337,'1级数据'!Q337)</f>
        <v>54</v>
      </c>
      <c r="H337" s="10">
        <f>AVERAGE('1级数据'!AA337,'1级数据'!AB337)</f>
        <v>81.5</v>
      </c>
      <c r="I337" s="10">
        <f>IF('1级数据'!C337="门将",AVERAGE('1级数据'!AG337,'1级数据'!AH337,'1级数据'!AI337,'1级数据'!AJ337,'1级数据'!AK337),AVERAGE('1级数据'!X337,'1级数据'!Y337))</f>
        <v>72.400000000000006</v>
      </c>
      <c r="J337" s="10">
        <f>'1级数据'!AC337*0.2+'1级数据'!AD337*0.3+'1级数据'!AE337*0.2+'1级数据'!AF337*0.3</f>
        <v>67.699999999999989</v>
      </c>
      <c r="K337" s="10">
        <f>AVERAGE('1级数据'!R337,'1级数据'!S337)</f>
        <v>63.5</v>
      </c>
    </row>
    <row r="338" spans="1:11" ht="15.75" x14ac:dyDescent="0.25">
      <c r="A338" s="10">
        <v>337</v>
      </c>
      <c r="B338" s="10" t="str">
        <f>VLOOKUP(A:A,'1级数据'!A:B,2,FALSE)</f>
        <v>W. BENÍTEZ</v>
      </c>
      <c r="C338" s="11" t="str">
        <f>VLOOKUP(A:A,'1级数据'!A:C,3,FALSE)</f>
        <v>门将</v>
      </c>
      <c r="D338" s="10" t="e">
        <f>VLOOKUP(A:A,'1级数据'!A:D,4,FALSE)</f>
        <v>#N/A</v>
      </c>
      <c r="E338" s="12">
        <f>VLOOKUP(A:A,'1级数据'!A:L,12,FALSE)</f>
        <v>82</v>
      </c>
      <c r="F338" s="10">
        <f>'1级数据'!O338*0.2+'1级数据'!T338*0.4+'1级数据'!Z338*0.2+'1级数据'!W338*0.2</f>
        <v>59.6</v>
      </c>
      <c r="G338" s="10">
        <f>AVERAGE('1级数据'!P338,'1级数据'!Q338)</f>
        <v>57</v>
      </c>
      <c r="H338" s="10">
        <f>AVERAGE('1级数据'!AA338,'1级数据'!AB338)</f>
        <v>81</v>
      </c>
      <c r="I338" s="10">
        <f>IF('1级数据'!C338="门将",AVERAGE('1级数据'!AG338,'1级数据'!AH338,'1级数据'!AI338,'1级数据'!AJ338,'1级数据'!AK338),AVERAGE('1级数据'!X338,'1级数据'!Y338))</f>
        <v>73.2</v>
      </c>
      <c r="J338" s="10">
        <f>'1级数据'!AC338*0.2+'1级数据'!AD338*0.3+'1级数据'!AE338*0.2+'1级数据'!AF338*0.3</f>
        <v>68</v>
      </c>
      <c r="K338" s="10">
        <f>AVERAGE('1级数据'!R338,'1级数据'!S338)</f>
        <v>54.5</v>
      </c>
    </row>
    <row r="339" spans="1:11" ht="15.75" x14ac:dyDescent="0.25">
      <c r="A339" s="10">
        <v>338</v>
      </c>
      <c r="B339" s="10" t="str">
        <f>VLOOKUP(A:A,'1级数据'!A:B,2,FALSE)</f>
        <v>Á. CORREA</v>
      </c>
      <c r="C339" s="11" t="str">
        <f>VLOOKUP(A:A,'1级数据'!A:C,3,FALSE)</f>
        <v>右边锋</v>
      </c>
      <c r="D339" s="10">
        <f>VLOOKUP(A:A,'1级数据'!A:D,4,FALSE)</f>
        <v>2</v>
      </c>
      <c r="E339" s="12">
        <f>VLOOKUP(A:A,'1级数据'!A:L,12,FALSE)</f>
        <v>82</v>
      </c>
      <c r="F339" s="10">
        <f>'1级数据'!O339*0.2+'1级数据'!T339*0.4+'1级数据'!Z339*0.2+'1级数据'!W339*0.2</f>
        <v>75.400000000000006</v>
      </c>
      <c r="G339" s="10">
        <f>AVERAGE('1级数据'!P339,'1级数据'!Q339)</f>
        <v>85.5</v>
      </c>
      <c r="H339" s="10">
        <f>AVERAGE('1级数据'!AA339,'1级数据'!AB339)</f>
        <v>66</v>
      </c>
      <c r="I339" s="10">
        <f>IF('1级数据'!C339="门将",AVERAGE('1级数据'!AG339,'1级数据'!AH339,'1级数据'!AI339,'1级数据'!AJ339,'1级数据'!AK339),AVERAGE('1级数据'!X339,'1级数据'!Y339))</f>
        <v>81</v>
      </c>
      <c r="J339" s="10">
        <f>'1级数据'!AC339*0.2+'1级数据'!AD339*0.3+'1级数据'!AE339*0.2+'1级数据'!AF339*0.3</f>
        <v>67.999999999999986</v>
      </c>
      <c r="K339" s="10">
        <f>AVERAGE('1级数据'!R339,'1级数据'!S339)</f>
        <v>79.5</v>
      </c>
    </row>
    <row r="340" spans="1:11" ht="15.75" x14ac:dyDescent="0.25">
      <c r="A340" s="10">
        <v>339</v>
      </c>
      <c r="B340" s="10" t="str">
        <f>VLOOKUP(A:A,'1级数据'!A:B,2,FALSE)</f>
        <v>R. DE PAUL</v>
      </c>
      <c r="C340" s="11" t="str">
        <f>VLOOKUP(A:A,'1级数据'!A:C,3,FALSE)</f>
        <v>左边锋</v>
      </c>
      <c r="D340" s="10">
        <f>VLOOKUP(A:A,'1级数据'!A:D,4,FALSE)</f>
        <v>2</v>
      </c>
      <c r="E340" s="12">
        <f>VLOOKUP(A:A,'1级数据'!A:L,12,FALSE)</f>
        <v>82</v>
      </c>
      <c r="F340" s="10">
        <f>'1级数据'!O340*0.2+'1级数据'!T340*0.4+'1级数据'!Z340*0.2+'1级数据'!W340*0.2</f>
        <v>79.800000000000011</v>
      </c>
      <c r="G340" s="10">
        <f>AVERAGE('1级数据'!P340,'1级数据'!Q340)</f>
        <v>84</v>
      </c>
      <c r="H340" s="10">
        <f>AVERAGE('1级数据'!AA340,'1级数据'!AB340)</f>
        <v>71.5</v>
      </c>
      <c r="I340" s="10">
        <f>IF('1级数据'!C340="门将",AVERAGE('1级数据'!AG340,'1级数据'!AH340,'1级数据'!AI340,'1级数据'!AJ340,'1级数据'!AK340),AVERAGE('1级数据'!X340,'1级数据'!Y340))</f>
        <v>80.5</v>
      </c>
      <c r="J340" s="10">
        <f>'1级数据'!AC340*0.2+'1级数据'!AD340*0.3+'1级数据'!AE340*0.2+'1级数据'!AF340*0.3</f>
        <v>71</v>
      </c>
      <c r="K340" s="10">
        <f>AVERAGE('1级数据'!R340,'1级数据'!S340)</f>
        <v>82.5</v>
      </c>
    </row>
    <row r="341" spans="1:11" ht="15.75" x14ac:dyDescent="0.25">
      <c r="A341" s="10">
        <v>340</v>
      </c>
      <c r="B341" s="10" t="str">
        <f>VLOOKUP(A:A,'1级数据'!A:B,2,FALSE)</f>
        <v>RAFA SILVA</v>
      </c>
      <c r="C341" s="11" t="str">
        <f>VLOOKUP(A:A,'1级数据'!A:C,3,FALSE)</f>
        <v>左边锋</v>
      </c>
      <c r="D341" s="10">
        <f>VLOOKUP(A:A,'1级数据'!A:D,4,FALSE)</f>
        <v>2</v>
      </c>
      <c r="E341" s="12">
        <f>VLOOKUP(A:A,'1级数据'!A:L,12,FALSE)</f>
        <v>82</v>
      </c>
      <c r="F341" s="10">
        <f>'1级数据'!O341*0.2+'1级数据'!T341*0.4+'1级数据'!Z341*0.2+'1级数据'!W341*0.2</f>
        <v>74</v>
      </c>
      <c r="G341" s="10">
        <f>AVERAGE('1级数据'!P341,'1级数据'!Q341)</f>
        <v>83</v>
      </c>
      <c r="H341" s="10">
        <f>AVERAGE('1级数据'!AA341,'1级数据'!AB341)</f>
        <v>75</v>
      </c>
      <c r="I341" s="10">
        <f>IF('1级数据'!C341="门将",AVERAGE('1级数据'!AG341,'1级数据'!AH341,'1级数据'!AI341,'1级数据'!AJ341,'1级数据'!AK341),AVERAGE('1级数据'!X341,'1级数据'!Y341))</f>
        <v>78.5</v>
      </c>
      <c r="J341" s="10">
        <f>'1级数据'!AC341*0.2+'1级数据'!AD341*0.3+'1级数据'!AE341*0.2+'1级数据'!AF341*0.3</f>
        <v>70.2</v>
      </c>
      <c r="K341" s="10">
        <f>AVERAGE('1级数据'!R341,'1级数据'!S341)</f>
        <v>80</v>
      </c>
    </row>
    <row r="342" spans="1:11" ht="15.75" x14ac:dyDescent="0.25">
      <c r="A342" s="10">
        <v>341</v>
      </c>
      <c r="B342" s="10" t="str">
        <f>VLOOKUP(A:A,'1级数据'!A:B,2,FALSE)</f>
        <v>A.SAINT-MAXIMIN</v>
      </c>
      <c r="C342" s="11" t="str">
        <f>VLOOKUP(A:A,'1级数据'!A:C,3,FALSE)</f>
        <v>右边锋</v>
      </c>
      <c r="D342" s="10" t="e">
        <f>VLOOKUP(A:A,'1级数据'!A:D,4,FALSE)</f>
        <v>#N/A</v>
      </c>
      <c r="E342" s="12">
        <f>VLOOKUP(A:A,'1级数据'!A:L,12,FALSE)</f>
        <v>82</v>
      </c>
      <c r="F342" s="10">
        <f>'1级数据'!O342*0.2+'1级数据'!T342*0.4+'1级数据'!Z342*0.2+'1级数据'!W342*0.2</f>
        <v>73.2</v>
      </c>
      <c r="G342" s="10">
        <f>AVERAGE('1级数据'!P342,'1级数据'!Q342)</f>
        <v>84.5</v>
      </c>
      <c r="H342" s="10">
        <f>AVERAGE('1级数据'!AA342,'1级数据'!AB342)</f>
        <v>75</v>
      </c>
      <c r="I342" s="10">
        <f>IF('1级数据'!C342="门将",AVERAGE('1级数据'!AG342,'1级数据'!AH342,'1级数据'!AI342,'1级数据'!AJ342,'1级数据'!AK342),AVERAGE('1级数据'!X342,'1级数据'!Y342))</f>
        <v>80</v>
      </c>
      <c r="J342" s="10">
        <f>'1级数据'!AC342*0.2+'1级数据'!AD342*0.3+'1级数据'!AE342*0.2+'1级数据'!AF342*0.3</f>
        <v>68.800000000000011</v>
      </c>
      <c r="K342" s="10">
        <f>AVERAGE('1级数据'!R342,'1级数据'!S342)</f>
        <v>78</v>
      </c>
    </row>
    <row r="343" spans="1:11" ht="15.75" x14ac:dyDescent="0.25">
      <c r="A343" s="10">
        <v>342</v>
      </c>
      <c r="B343" s="10" t="str">
        <f>VLOOKUP(A:A,'1级数据'!A:B,2,FALSE)</f>
        <v>T. BAKAYOKO</v>
      </c>
      <c r="C343" s="11" t="str">
        <f>VLOOKUP(A:A,'1级数据'!A:C,3,FALSE)</f>
        <v>后腰</v>
      </c>
      <c r="D343" s="10">
        <f>VLOOKUP(A:A,'1级数据'!A:D,4,FALSE)</f>
        <v>2</v>
      </c>
      <c r="E343" s="12">
        <f>VLOOKUP(A:A,'1级数据'!A:L,12,FALSE)</f>
        <v>82</v>
      </c>
      <c r="F343" s="10">
        <f>'1级数据'!O343*0.2+'1级数据'!T343*0.4+'1级数据'!Z343*0.2+'1级数据'!W343*0.2</f>
        <v>72.800000000000011</v>
      </c>
      <c r="G343" s="10">
        <f>AVERAGE('1级数据'!P343,'1级数据'!Q343)</f>
        <v>77.5</v>
      </c>
      <c r="H343" s="10">
        <f>AVERAGE('1级数据'!AA343,'1级数据'!AB343)</f>
        <v>76</v>
      </c>
      <c r="I343" s="10">
        <f>IF('1级数据'!C343="门将",AVERAGE('1级数据'!AG343,'1级数据'!AH343,'1级数据'!AI343,'1级数据'!AJ343,'1级数据'!AK343),AVERAGE('1级数据'!X343,'1级数据'!Y343))</f>
        <v>70.5</v>
      </c>
      <c r="J343" s="10">
        <f>'1级数据'!AC343*0.2+'1级数据'!AD343*0.3+'1级数据'!AE343*0.2+'1级数据'!AF343*0.3</f>
        <v>80.699999999999989</v>
      </c>
      <c r="K343" s="10">
        <f>AVERAGE('1级数据'!R343,'1级数据'!S343)</f>
        <v>77</v>
      </c>
    </row>
    <row r="344" spans="1:11" ht="15.75" x14ac:dyDescent="0.25">
      <c r="A344" s="10">
        <v>343</v>
      </c>
      <c r="B344" s="10" t="str">
        <f>VLOOKUP(A:A,'1级数据'!A:B,2,FALSE)</f>
        <v>WILLIAM</v>
      </c>
      <c r="C344" s="11" t="str">
        <f>VLOOKUP(A:A,'1级数据'!A:C,3,FALSE)</f>
        <v>后腰</v>
      </c>
      <c r="D344" s="10">
        <f>VLOOKUP(A:A,'1级数据'!A:D,4,FALSE)</f>
        <v>2</v>
      </c>
      <c r="E344" s="12">
        <f>VLOOKUP(A:A,'1级数据'!A:L,12,FALSE)</f>
        <v>82</v>
      </c>
      <c r="F344" s="10">
        <f>'1级数据'!O344*0.2+'1级数据'!T344*0.4+'1级数据'!Z344*0.2+'1级数据'!W344*0.2</f>
        <v>70.2</v>
      </c>
      <c r="G344" s="10">
        <f>AVERAGE('1级数据'!P344,'1级数据'!Q344)</f>
        <v>80.5</v>
      </c>
      <c r="H344" s="10">
        <f>AVERAGE('1级数据'!AA344,'1级数据'!AB344)</f>
        <v>69.5</v>
      </c>
      <c r="I344" s="10">
        <f>IF('1级数据'!C344="门将",AVERAGE('1级数据'!AG344,'1级数据'!AH344,'1级数据'!AI344,'1级数据'!AJ344,'1级数据'!AK344),AVERAGE('1级数据'!X344,'1级数据'!Y344))</f>
        <v>68.5</v>
      </c>
      <c r="J344" s="10">
        <f>'1级数据'!AC344*0.2+'1级数据'!AD344*0.3+'1级数据'!AE344*0.2+'1级数据'!AF344*0.3</f>
        <v>75.599999999999994</v>
      </c>
      <c r="K344" s="10">
        <f>AVERAGE('1级数据'!R344,'1级数据'!S344)</f>
        <v>82</v>
      </c>
    </row>
    <row r="345" spans="1:11" ht="15.75" x14ac:dyDescent="0.25">
      <c r="A345" s="10">
        <v>344</v>
      </c>
      <c r="B345" s="10" t="str">
        <f>VLOOKUP(A:A,'1级数据'!A:B,2,FALSE)</f>
        <v>A. REBIĆ</v>
      </c>
      <c r="C345" s="11" t="str">
        <f>VLOOKUP(A:A,'1级数据'!A:C,3,FALSE)</f>
        <v>影锋</v>
      </c>
      <c r="D345" s="10">
        <f>VLOOKUP(A:A,'1级数据'!A:D,4,FALSE)</f>
        <v>2</v>
      </c>
      <c r="E345" s="12">
        <f>VLOOKUP(A:A,'1级数据'!A:L,12,FALSE)</f>
        <v>82</v>
      </c>
      <c r="F345" s="10">
        <f>'1级数据'!O345*0.2+'1级数据'!T345*0.4+'1级数据'!Z345*0.2+'1级数据'!W345*0.2</f>
        <v>71.599999999999994</v>
      </c>
      <c r="G345" s="10">
        <f>AVERAGE('1级数据'!P345,'1级数据'!Q345)</f>
        <v>80.5</v>
      </c>
      <c r="H345" s="10">
        <f>AVERAGE('1级数据'!AA345,'1级数据'!AB345)</f>
        <v>80.5</v>
      </c>
      <c r="I345" s="10">
        <f>IF('1级数据'!C345="门将",AVERAGE('1级数据'!AG345,'1级数据'!AH345,'1级数据'!AI345,'1级数据'!AJ345,'1级数据'!AK345),AVERAGE('1级数据'!X345,'1级数据'!Y345))</f>
        <v>78.5</v>
      </c>
      <c r="J345" s="10">
        <f>'1级数据'!AC345*0.2+'1级数据'!AD345*0.3+'1级数据'!AE345*0.2+'1级数据'!AF345*0.3</f>
        <v>74.5</v>
      </c>
      <c r="K345" s="10">
        <f>AVERAGE('1级数据'!R345,'1级数据'!S345)</f>
        <v>72.5</v>
      </c>
    </row>
    <row r="346" spans="1:11" ht="15.75" x14ac:dyDescent="0.25">
      <c r="A346" s="10">
        <v>345</v>
      </c>
      <c r="B346" s="10" t="str">
        <f>VLOOKUP(A:A,'1级数据'!A:B,2,FALSE)</f>
        <v>T. STRAKOSHA</v>
      </c>
      <c r="C346" s="11" t="str">
        <f>VLOOKUP(A:A,'1级数据'!A:C,3,FALSE)</f>
        <v>门将</v>
      </c>
      <c r="D346" s="10">
        <f>VLOOKUP(A:A,'1级数据'!A:D,4,FALSE)</f>
        <v>2</v>
      </c>
      <c r="E346" s="12">
        <f>VLOOKUP(A:A,'1级数据'!A:L,12,FALSE)</f>
        <v>82</v>
      </c>
      <c r="F346" s="10">
        <f>'1级数据'!O346*0.2+'1级数据'!T346*0.4+'1级数据'!Z346*0.2+'1级数据'!W346*0.2</f>
        <v>54</v>
      </c>
      <c r="G346" s="10">
        <f>AVERAGE('1级数据'!P346,'1级数据'!Q346)</f>
        <v>50</v>
      </c>
      <c r="H346" s="10">
        <f>AVERAGE('1级数据'!AA346,'1级数据'!AB346)</f>
        <v>81</v>
      </c>
      <c r="I346" s="10">
        <f>IF('1级数据'!C346="门将",AVERAGE('1级数据'!AG346,'1级数据'!AH346,'1级数据'!AI346,'1级数据'!AJ346,'1级数据'!AK346),AVERAGE('1级数据'!X346,'1级数据'!Y346))</f>
        <v>71.400000000000006</v>
      </c>
      <c r="J346" s="10">
        <f>'1级数据'!AC346*0.2+'1级数据'!AD346*0.3+'1级数据'!AE346*0.2+'1级数据'!AF346*0.3</f>
        <v>63.899999999999991</v>
      </c>
      <c r="K346" s="10">
        <f>AVERAGE('1级数据'!R346,'1级数据'!S346)</f>
        <v>53</v>
      </c>
    </row>
    <row r="347" spans="1:11" ht="15.75" x14ac:dyDescent="0.25">
      <c r="A347" s="10">
        <v>346</v>
      </c>
      <c r="B347" s="10" t="str">
        <f>VLOOKUP(A:A,'1级数据'!A:B,2,FALSE)</f>
        <v>PAU LÓPEZ</v>
      </c>
      <c r="C347" s="11" t="str">
        <f>VLOOKUP(A:A,'1级数据'!A:C,3,FALSE)</f>
        <v>门将</v>
      </c>
      <c r="D347" s="10" t="e">
        <f>VLOOKUP(A:A,'1级数据'!A:D,4,FALSE)</f>
        <v>#N/A</v>
      </c>
      <c r="E347" s="12">
        <f>VLOOKUP(A:A,'1级数据'!A:L,12,FALSE)</f>
        <v>82</v>
      </c>
      <c r="F347" s="10">
        <f>'1级数据'!O347*0.2+'1级数据'!T347*0.4+'1级数据'!Z347*0.2+'1级数据'!W347*0.2</f>
        <v>57.8</v>
      </c>
      <c r="G347" s="10">
        <f>AVERAGE('1级数据'!P347,'1级数据'!Q347)</f>
        <v>58</v>
      </c>
      <c r="H347" s="10">
        <f>AVERAGE('1级数据'!AA347,'1级数据'!AB347)</f>
        <v>69.5</v>
      </c>
      <c r="I347" s="10">
        <f>IF('1级数据'!C347="门将",AVERAGE('1级数据'!AG347,'1级数据'!AH347,'1级数据'!AI347,'1级数据'!AJ347,'1级数据'!AK347),AVERAGE('1级数据'!X347,'1级数据'!Y347))</f>
        <v>76</v>
      </c>
      <c r="J347" s="10">
        <f>'1级数据'!AC347*0.2+'1级数据'!AD347*0.3+'1级数据'!AE347*0.2+'1级数据'!AF347*0.3</f>
        <v>62.2</v>
      </c>
      <c r="K347" s="10">
        <f>AVERAGE('1级数据'!R347,'1级数据'!S347)</f>
        <v>62</v>
      </c>
    </row>
    <row r="348" spans="1:11" ht="15.75" x14ac:dyDescent="0.25">
      <c r="A348" s="10">
        <v>347</v>
      </c>
      <c r="B348" s="10" t="str">
        <f>VLOOKUP(A:A,'1级数据'!A:B,2,FALSE)</f>
        <v>J. LINGARD</v>
      </c>
      <c r="C348" s="11" t="str">
        <f>VLOOKUP(A:A,'1级数据'!A:C,3,FALSE)</f>
        <v>右前卫</v>
      </c>
      <c r="D348" s="10">
        <f>VLOOKUP(A:A,'1级数据'!A:D,4,FALSE)</f>
        <v>2</v>
      </c>
      <c r="E348" s="12">
        <f>VLOOKUP(A:A,'1级数据'!A:L,12,FALSE)</f>
        <v>82</v>
      </c>
      <c r="F348" s="10">
        <f>'1级数据'!O348*0.2+'1级数据'!T348*0.4+'1级数据'!Z348*0.2+'1级数据'!W348*0.2</f>
        <v>77</v>
      </c>
      <c r="G348" s="10">
        <f>AVERAGE('1级数据'!P348,'1级数据'!Q348)</f>
        <v>83</v>
      </c>
      <c r="H348" s="10">
        <f>AVERAGE('1级数据'!AA348,'1级数据'!AB348)</f>
        <v>74.5</v>
      </c>
      <c r="I348" s="10">
        <f>IF('1级数据'!C348="门将",AVERAGE('1级数据'!AG348,'1级数据'!AH348,'1级数据'!AI348,'1级数据'!AJ348,'1级数据'!AK348),AVERAGE('1级数据'!X348,'1级数据'!Y348))</f>
        <v>79.5</v>
      </c>
      <c r="J348" s="10">
        <f>'1级数据'!AC348*0.2+'1级数据'!AD348*0.3+'1级数据'!AE348*0.2+'1级数据'!AF348*0.3</f>
        <v>74.3</v>
      </c>
      <c r="K348" s="10">
        <f>AVERAGE('1级数据'!R348,'1级数据'!S348)</f>
        <v>82.5</v>
      </c>
    </row>
    <row r="349" spans="1:11" ht="15.75" x14ac:dyDescent="0.25">
      <c r="A349" s="10">
        <v>348</v>
      </c>
      <c r="B349" s="10" t="str">
        <f>VLOOKUP(A:A,'1级数据'!A:B,2,FALSE)</f>
        <v>K. VOLLAND</v>
      </c>
      <c r="C349" s="11" t="str">
        <f>VLOOKUP(A:A,'1级数据'!A:C,3,FALSE)</f>
        <v>中锋</v>
      </c>
      <c r="D349" s="10">
        <f>VLOOKUP(A:A,'1级数据'!A:D,4,FALSE)</f>
        <v>2</v>
      </c>
      <c r="E349" s="12">
        <f>VLOOKUP(A:A,'1级数据'!A:L,12,FALSE)</f>
        <v>82</v>
      </c>
      <c r="F349" s="10">
        <f>'1级数据'!O349*0.2+'1级数据'!T349*0.4+'1级数据'!Z349*0.2+'1级数据'!W349*0.2</f>
        <v>74.599999999999994</v>
      </c>
      <c r="G349" s="10">
        <f>AVERAGE('1级数据'!P349,'1级数据'!Q349)</f>
        <v>82</v>
      </c>
      <c r="H349" s="10">
        <f>AVERAGE('1级数据'!AA349,'1级数据'!AB349)</f>
        <v>75</v>
      </c>
      <c r="I349" s="10">
        <f>IF('1级数据'!C349="门将",AVERAGE('1级数据'!AG349,'1级数据'!AH349,'1级数据'!AI349,'1级数据'!AJ349,'1级数据'!AK349),AVERAGE('1级数据'!X349,'1级数据'!Y349))</f>
        <v>78.5</v>
      </c>
      <c r="J349" s="10">
        <f>'1级数据'!AC349*0.2+'1级数据'!AD349*0.3+'1级数据'!AE349*0.2+'1级数据'!AF349*0.3</f>
        <v>74.3</v>
      </c>
      <c r="K349" s="10">
        <f>AVERAGE('1级数据'!R349,'1级数据'!S349)</f>
        <v>79</v>
      </c>
    </row>
    <row r="350" spans="1:11" ht="15.75" x14ac:dyDescent="0.25">
      <c r="A350" s="10">
        <v>349</v>
      </c>
      <c r="B350" s="10" t="str">
        <f>VLOOKUP(A:A,'1级数据'!A:B,2,FALSE)</f>
        <v>T. HAZARD</v>
      </c>
      <c r="C350" s="11" t="str">
        <f>VLOOKUP(A:A,'1级数据'!A:C,3,FALSE)</f>
        <v>右边锋</v>
      </c>
      <c r="D350" s="10" t="e">
        <f>VLOOKUP(A:A,'1级数据'!A:D,4,FALSE)</f>
        <v>#N/A</v>
      </c>
      <c r="E350" s="12">
        <f>VLOOKUP(A:A,'1级数据'!A:L,12,FALSE)</f>
        <v>82</v>
      </c>
      <c r="F350" s="10">
        <f>'1级数据'!O350*0.2+'1级数据'!T350*0.4+'1级数据'!Z350*0.2+'1级数据'!W350*0.2</f>
        <v>79.2</v>
      </c>
      <c r="G350" s="10">
        <f>AVERAGE('1级数据'!P350,'1级数据'!Q350)</f>
        <v>83.5</v>
      </c>
      <c r="H350" s="10">
        <f>AVERAGE('1级数据'!AA350,'1级数据'!AB350)</f>
        <v>74</v>
      </c>
      <c r="I350" s="10">
        <f>IF('1级数据'!C350="门将",AVERAGE('1级数据'!AG350,'1级数据'!AH350,'1级数据'!AI350,'1级数据'!AJ350,'1级数据'!AK350),AVERAGE('1级数据'!X350,'1级数据'!Y350))</f>
        <v>82.5</v>
      </c>
      <c r="J350" s="10">
        <f>'1级数据'!AC350*0.2+'1级数据'!AD350*0.3+'1级数据'!AE350*0.2+'1级数据'!AF350*0.3</f>
        <v>68.899999999999991</v>
      </c>
      <c r="K350" s="10">
        <f>AVERAGE('1级数据'!R350,'1级数据'!S350)</f>
        <v>80.5</v>
      </c>
    </row>
    <row r="351" spans="1:11" ht="15.75" x14ac:dyDescent="0.25">
      <c r="A351" s="10">
        <v>350</v>
      </c>
      <c r="B351" s="10" t="str">
        <f>VLOOKUP(A:A,'1级数据'!A:B,2,FALSE)</f>
        <v>A. IZZO</v>
      </c>
      <c r="C351" s="11" t="str">
        <f>VLOOKUP(A:A,'1级数据'!A:C,3,FALSE)</f>
        <v>中后卫</v>
      </c>
      <c r="D351" s="10">
        <f>VLOOKUP(A:A,'1级数据'!A:D,4,FALSE)</f>
        <v>2</v>
      </c>
      <c r="E351" s="12">
        <f>VLOOKUP(A:A,'1级数据'!A:L,12,FALSE)</f>
        <v>82</v>
      </c>
      <c r="F351" s="10">
        <f>'1级数据'!O351*0.2+'1级数据'!T351*0.4+'1级数据'!Z351*0.2+'1级数据'!W351*0.2</f>
        <v>68.800000000000011</v>
      </c>
      <c r="G351" s="10">
        <f>AVERAGE('1级数据'!P351,'1级数据'!Q351)</f>
        <v>69</v>
      </c>
      <c r="H351" s="10">
        <f>AVERAGE('1级数据'!AA351,'1级数据'!AB351)</f>
        <v>79.5</v>
      </c>
      <c r="I351" s="10">
        <f>IF('1级数据'!C351="门将",AVERAGE('1级数据'!AG351,'1级数据'!AH351,'1级数据'!AI351,'1级数据'!AJ351,'1级数据'!AK351),AVERAGE('1级数据'!X351,'1级数据'!Y351))</f>
        <v>69.5</v>
      </c>
      <c r="J351" s="10">
        <f>'1级数据'!AC351*0.2+'1级数据'!AD351*0.3+'1级数据'!AE351*0.2+'1级数据'!AF351*0.3</f>
        <v>78.8</v>
      </c>
      <c r="K351" s="10">
        <f>AVERAGE('1级数据'!R351,'1级数据'!S351)</f>
        <v>68</v>
      </c>
    </row>
    <row r="352" spans="1:11" ht="15.75" x14ac:dyDescent="0.25">
      <c r="A352" s="10">
        <v>351</v>
      </c>
      <c r="B352" s="10" t="str">
        <f>VLOOKUP(A:A,'1级数据'!A:B,2,FALSE)</f>
        <v>H. ÇALHANOĞLU</v>
      </c>
      <c r="C352" s="11" t="str">
        <f>VLOOKUP(A:A,'1级数据'!A:C,3,FALSE)</f>
        <v>左边锋</v>
      </c>
      <c r="D352" s="10" t="e">
        <f>VLOOKUP(A:A,'1级数据'!A:D,4,FALSE)</f>
        <v>#N/A</v>
      </c>
      <c r="E352" s="12">
        <f>VLOOKUP(A:A,'1级数据'!A:L,12,FALSE)</f>
        <v>82</v>
      </c>
      <c r="F352" s="10">
        <f>'1级数据'!O352*0.2+'1级数据'!T352*0.4+'1级数据'!Z352*0.2+'1级数据'!W352*0.2</f>
        <v>82.4</v>
      </c>
      <c r="G352" s="10">
        <f>AVERAGE('1级数据'!P352,'1级数据'!Q352)</f>
        <v>86.5</v>
      </c>
      <c r="H352" s="10">
        <f>AVERAGE('1级数据'!AA352,'1级数据'!AB352)</f>
        <v>75.5</v>
      </c>
      <c r="I352" s="10">
        <f>IF('1级数据'!C352="门将",AVERAGE('1级数据'!AG352,'1级数据'!AH352,'1级数据'!AI352,'1级数据'!AJ352,'1级数据'!AK352),AVERAGE('1级数据'!X352,'1级数据'!Y352))</f>
        <v>81</v>
      </c>
      <c r="J352" s="10">
        <f>'1级数据'!AC352*0.2+'1级数据'!AD352*0.3+'1级数据'!AE352*0.2+'1级数据'!AF352*0.3</f>
        <v>68</v>
      </c>
      <c r="K352" s="10">
        <f>AVERAGE('1级数据'!R352,'1级数据'!S352)</f>
        <v>86</v>
      </c>
    </row>
    <row r="353" spans="1:11" ht="15.75" x14ac:dyDescent="0.25">
      <c r="A353" s="10">
        <v>352</v>
      </c>
      <c r="B353" s="10" t="str">
        <f>VLOOKUP(A:A,'1级数据'!A:B,2,FALSE)</f>
        <v>MARLOS</v>
      </c>
      <c r="C353" s="11" t="str">
        <f>VLOOKUP(A:A,'1级数据'!A:C,3,FALSE)</f>
        <v>右边锋</v>
      </c>
      <c r="D353" s="10">
        <f>VLOOKUP(A:A,'1级数据'!A:D,4,FALSE)</f>
        <v>2</v>
      </c>
      <c r="E353" s="12">
        <f>VLOOKUP(A:A,'1级数据'!A:L,12,FALSE)</f>
        <v>82</v>
      </c>
      <c r="F353" s="10">
        <f>'1级数据'!O353*0.2+'1级数据'!T353*0.4+'1级数据'!Z353*0.2+'1级数据'!W353*0.2</f>
        <v>78</v>
      </c>
      <c r="G353" s="10">
        <f>AVERAGE('1级数据'!P353,'1级数据'!Q353)</f>
        <v>87.5</v>
      </c>
      <c r="H353" s="10">
        <f>AVERAGE('1级数据'!AA353,'1级数据'!AB353)</f>
        <v>73</v>
      </c>
      <c r="I353" s="10">
        <f>IF('1级数据'!C353="门将",AVERAGE('1级数据'!AG353,'1级数据'!AH353,'1级数据'!AI353,'1级数据'!AJ353,'1级数据'!AK353),AVERAGE('1级数据'!X353,'1级数据'!Y353))</f>
        <v>83</v>
      </c>
      <c r="J353" s="10">
        <f>'1级数据'!AC353*0.2+'1级数据'!AD353*0.3+'1级数据'!AE353*0.2+'1级数据'!AF353*0.3</f>
        <v>69.900000000000006</v>
      </c>
      <c r="K353" s="10">
        <f>AVERAGE('1级数据'!R353,'1级数据'!S353)</f>
        <v>84</v>
      </c>
    </row>
    <row r="354" spans="1:11" ht="15.75" x14ac:dyDescent="0.25">
      <c r="A354" s="10">
        <v>353</v>
      </c>
      <c r="B354" s="10" t="str">
        <f>VLOOKUP(A:A,'1级数据'!A:B,2,FALSE)</f>
        <v>J. GOMEZ</v>
      </c>
      <c r="C354" s="11" t="str">
        <f>VLOOKUP(A:A,'1级数据'!A:C,3,FALSE)</f>
        <v>中后卫</v>
      </c>
      <c r="D354" s="10" t="e">
        <f>VLOOKUP(A:A,'1级数据'!A:D,4,FALSE)</f>
        <v>#N/A</v>
      </c>
      <c r="E354" s="12">
        <f>VLOOKUP(A:A,'1级数据'!A:L,12,FALSE)</f>
        <v>82</v>
      </c>
      <c r="F354" s="10">
        <f>'1级数据'!O354*0.2+'1级数据'!T354*0.4+'1级数据'!Z354*0.2+'1级数据'!W354*0.2</f>
        <v>72</v>
      </c>
      <c r="G354" s="10">
        <f>AVERAGE('1级数据'!P354,'1级数据'!Q354)</f>
        <v>75.5</v>
      </c>
      <c r="H354" s="10">
        <f>AVERAGE('1级数据'!AA354,'1级数据'!AB354)</f>
        <v>77.5</v>
      </c>
      <c r="I354" s="10">
        <f>IF('1级数据'!C354="门将",AVERAGE('1级数据'!AG354,'1级数据'!AH354,'1级数据'!AI354,'1级数据'!AJ354,'1级数据'!AK354),AVERAGE('1级数据'!X354,'1级数据'!Y354))</f>
        <v>74</v>
      </c>
      <c r="J354" s="10">
        <f>'1级数据'!AC354*0.2+'1级数据'!AD354*0.3+'1级数据'!AE354*0.2+'1级数据'!AF354*0.3</f>
        <v>81.8</v>
      </c>
      <c r="K354" s="10">
        <f>AVERAGE('1级数据'!R354,'1级数据'!S354)</f>
        <v>77</v>
      </c>
    </row>
    <row r="355" spans="1:11" ht="15.75" x14ac:dyDescent="0.25">
      <c r="A355" s="10">
        <v>354</v>
      </c>
      <c r="B355" s="10" t="str">
        <f>VLOOKUP(A:A,'1级数据'!A:B,2,FALSE)</f>
        <v>R. BENTANCUR</v>
      </c>
      <c r="C355" s="11" t="str">
        <f>VLOOKUP(A:A,'1级数据'!A:C,3,FALSE)</f>
        <v>中前卫</v>
      </c>
      <c r="D355" s="10">
        <f>VLOOKUP(A:A,'1级数据'!A:D,4,FALSE)</f>
        <v>2</v>
      </c>
      <c r="E355" s="12">
        <f>VLOOKUP(A:A,'1级数据'!A:L,12,FALSE)</f>
        <v>82</v>
      </c>
      <c r="F355" s="10">
        <f>'1级数据'!O355*0.2+'1级数据'!T355*0.4+'1级数据'!Z355*0.2+'1级数据'!W355*0.2</f>
        <v>75.2</v>
      </c>
      <c r="G355" s="10">
        <f>AVERAGE('1级数据'!P355,'1级数据'!Q355)</f>
        <v>80.5</v>
      </c>
      <c r="H355" s="10">
        <f>AVERAGE('1级数据'!AA355,'1级数据'!AB355)</f>
        <v>75.5</v>
      </c>
      <c r="I355" s="10">
        <f>IF('1级数据'!C355="门将",AVERAGE('1级数据'!AG355,'1级数据'!AH355,'1级数据'!AI355,'1级数据'!AJ355,'1级数据'!AK355),AVERAGE('1级数据'!X355,'1级数据'!Y355))</f>
        <v>75</v>
      </c>
      <c r="J355" s="10">
        <f>'1级数据'!AC355*0.2+'1级数据'!AD355*0.3+'1级数据'!AE355*0.2+'1级数据'!AF355*0.3</f>
        <v>78.099999999999994</v>
      </c>
      <c r="K355" s="10">
        <f>AVERAGE('1级数据'!R355,'1级数据'!S355)</f>
        <v>82.5</v>
      </c>
    </row>
    <row r="356" spans="1:11" ht="15.75" x14ac:dyDescent="0.25">
      <c r="A356" s="10">
        <v>355</v>
      </c>
      <c r="B356" s="10" t="str">
        <f>VLOOKUP(A:A,'1级数据'!A:B,2,FALSE)</f>
        <v>D. CALIGIURI</v>
      </c>
      <c r="C356" s="11" t="str">
        <f>VLOOKUP(A:A,'1级数据'!A:C,3,FALSE)</f>
        <v>右前卫</v>
      </c>
      <c r="D356" s="10" t="e">
        <f>VLOOKUP(A:A,'1级数据'!A:D,4,FALSE)</f>
        <v>#N/A</v>
      </c>
      <c r="E356" s="12">
        <f>VLOOKUP(A:A,'1级数据'!A:L,12,FALSE)</f>
        <v>82</v>
      </c>
      <c r="F356" s="10">
        <f>'1级数据'!O356*0.2+'1级数据'!T356*0.4+'1级数据'!Z356*0.2+'1级数据'!W356*0.2</f>
        <v>79.599999999999994</v>
      </c>
      <c r="G356" s="10">
        <f>AVERAGE('1级数据'!P356,'1级数据'!Q356)</f>
        <v>80</v>
      </c>
      <c r="H356" s="10">
        <f>AVERAGE('1级数据'!AA356,'1级数据'!AB356)</f>
        <v>77.5</v>
      </c>
      <c r="I356" s="10">
        <f>IF('1级数据'!C356="门将",AVERAGE('1级数据'!AG356,'1级数据'!AH356,'1级数据'!AI356,'1级数据'!AJ356,'1级数据'!AK356),AVERAGE('1级数据'!X356,'1级数据'!Y356))</f>
        <v>82</v>
      </c>
      <c r="J356" s="10">
        <f>'1级数据'!AC356*0.2+'1级数据'!AD356*0.3+'1级数据'!AE356*0.2+'1级数据'!AF356*0.3</f>
        <v>73.2</v>
      </c>
      <c r="K356" s="10">
        <f>AVERAGE('1级数据'!R356,'1级数据'!S356)</f>
        <v>78</v>
      </c>
    </row>
    <row r="357" spans="1:11" ht="15.75" x14ac:dyDescent="0.25">
      <c r="A357" s="10">
        <v>356</v>
      </c>
      <c r="B357" s="10" t="str">
        <f>VLOOKUP(A:A,'1级数据'!A:B,2,FALSE)</f>
        <v>F. MENDY</v>
      </c>
      <c r="C357" s="11" t="str">
        <f>VLOOKUP(A:A,'1级数据'!A:C,3,FALSE)</f>
        <v>左后卫</v>
      </c>
      <c r="D357" s="10" t="e">
        <f>VLOOKUP(A:A,'1级数据'!A:D,4,FALSE)</f>
        <v>#N/A</v>
      </c>
      <c r="E357" s="12">
        <f>VLOOKUP(A:A,'1级数据'!A:L,12,FALSE)</f>
        <v>82</v>
      </c>
      <c r="F357" s="10">
        <f>'1级数据'!O357*0.2+'1级数据'!T357*0.4+'1级数据'!Z357*0.2+'1级数据'!W357*0.2</f>
        <v>71.800000000000011</v>
      </c>
      <c r="G357" s="10">
        <f>AVERAGE('1级数据'!P357,'1级数据'!Q357)</f>
        <v>74.5</v>
      </c>
      <c r="H357" s="10">
        <f>AVERAGE('1级数据'!AA357,'1级数据'!AB357)</f>
        <v>77.5</v>
      </c>
      <c r="I357" s="10">
        <f>IF('1级数据'!C357="门将",AVERAGE('1级数据'!AG357,'1级数据'!AH357,'1级数据'!AI357,'1级数据'!AJ357,'1级数据'!AK357),AVERAGE('1级数据'!X357,'1级数据'!Y357))</f>
        <v>86</v>
      </c>
      <c r="J357" s="10">
        <f>'1级数据'!AC357*0.2+'1级数据'!AD357*0.3+'1级数据'!AE357*0.2+'1级数据'!AF357*0.3</f>
        <v>78.400000000000006</v>
      </c>
      <c r="K357" s="10">
        <f>AVERAGE('1级数据'!R357,'1级数据'!S357)</f>
        <v>72</v>
      </c>
    </row>
    <row r="358" spans="1:11" ht="15.75" x14ac:dyDescent="0.25">
      <c r="A358" s="10">
        <v>357</v>
      </c>
      <c r="B358" s="10" t="str">
        <f>VLOOKUP(A:A,'1级数据'!A:B,2,FALSE)</f>
        <v>D. VAN DE BEEK</v>
      </c>
      <c r="C358" s="11" t="str">
        <f>VLOOKUP(A:A,'1级数据'!A:C,3,FALSE)</f>
        <v>前腰</v>
      </c>
      <c r="D358" s="10" t="e">
        <f>VLOOKUP(A:A,'1级数据'!A:D,4,FALSE)</f>
        <v>#N/A</v>
      </c>
      <c r="E358" s="12">
        <f>VLOOKUP(A:A,'1级数据'!A:L,12,FALSE)</f>
        <v>82</v>
      </c>
      <c r="F358" s="10">
        <f>'1级数据'!O358*0.2+'1级数据'!T358*0.4+'1级数据'!Z358*0.2+'1级数据'!W358*0.2</f>
        <v>73.400000000000006</v>
      </c>
      <c r="G358" s="10">
        <f>AVERAGE('1级数据'!P358,'1级数据'!Q358)</f>
        <v>81</v>
      </c>
      <c r="H358" s="10">
        <f>AVERAGE('1级数据'!AA358,'1级数据'!AB358)</f>
        <v>78</v>
      </c>
      <c r="I358" s="10">
        <f>IF('1级数据'!C358="门将",AVERAGE('1级数据'!AG358,'1级数据'!AH358,'1级数据'!AI358,'1级数据'!AJ358,'1级数据'!AK358),AVERAGE('1级数据'!X358,'1级数据'!Y358))</f>
        <v>76</v>
      </c>
      <c r="J358" s="10">
        <f>'1级数据'!AC358*0.2+'1级数据'!AD358*0.3+'1级数据'!AE358*0.2+'1级数据'!AF358*0.3</f>
        <v>76.3</v>
      </c>
      <c r="K358" s="10">
        <f>AVERAGE('1级数据'!R358,'1级数据'!S358)</f>
        <v>80.5</v>
      </c>
    </row>
    <row r="359" spans="1:11" ht="15.75" x14ac:dyDescent="0.25">
      <c r="A359" s="10">
        <v>358</v>
      </c>
      <c r="B359" s="10" t="str">
        <f>VLOOKUP(A:A,'1级数据'!A:B,2,FALSE)</f>
        <v>FABIÁN RUIZ</v>
      </c>
      <c r="C359" s="11" t="str">
        <f>VLOOKUP(A:A,'1级数据'!A:C,3,FALSE)</f>
        <v>中前卫</v>
      </c>
      <c r="D359" s="10">
        <f>VLOOKUP(A:A,'1级数据'!A:D,4,FALSE)</f>
        <v>2</v>
      </c>
      <c r="E359" s="12">
        <f>VLOOKUP(A:A,'1级数据'!A:L,12,FALSE)</f>
        <v>82</v>
      </c>
      <c r="F359" s="10">
        <f>'1级数据'!O359*0.2+'1级数据'!T359*0.4+'1级数据'!Z359*0.2+'1级数据'!W359*0.2</f>
        <v>75.400000000000006</v>
      </c>
      <c r="G359" s="10">
        <f>AVERAGE('1级数据'!P359,'1级数据'!Q359)</f>
        <v>83.5</v>
      </c>
      <c r="H359" s="10">
        <f>AVERAGE('1级数据'!AA359,'1级数据'!AB359)</f>
        <v>73</v>
      </c>
      <c r="I359" s="10">
        <f>IF('1级数据'!C359="门将",AVERAGE('1级数据'!AG359,'1级数据'!AH359,'1级数据'!AI359,'1级数据'!AJ359,'1级数据'!AK359),AVERAGE('1级数据'!X359,'1级数据'!Y359))</f>
        <v>78</v>
      </c>
      <c r="J359" s="10">
        <f>'1级数据'!AC359*0.2+'1级数据'!AD359*0.3+'1级数据'!AE359*0.2+'1级数据'!AF359*0.3</f>
        <v>77.099999999999994</v>
      </c>
      <c r="K359" s="10">
        <f>AVERAGE('1级数据'!R359,'1级数据'!S359)</f>
        <v>80</v>
      </c>
    </row>
    <row r="360" spans="1:11" ht="15.75" x14ac:dyDescent="0.25">
      <c r="A360" s="10">
        <v>359</v>
      </c>
      <c r="B360" s="10" t="str">
        <f>VLOOKUP(A:A,'1级数据'!A:B,2,FALSE)</f>
        <v>L. MARTÍNEZ</v>
      </c>
      <c r="C360" s="11" t="str">
        <f>VLOOKUP(A:A,'1级数据'!A:C,3,FALSE)</f>
        <v>中锋</v>
      </c>
      <c r="D360" s="10" t="e">
        <f>VLOOKUP(A:A,'1级数据'!A:D,4,FALSE)</f>
        <v>#N/A</v>
      </c>
      <c r="E360" s="12">
        <f>VLOOKUP(A:A,'1级数据'!A:L,12,FALSE)</f>
        <v>82</v>
      </c>
      <c r="F360" s="10">
        <f>'1级数据'!O360*0.2+'1级数据'!T360*0.4+'1级数据'!Z360*0.2+'1级数据'!W360*0.2</f>
        <v>73.8</v>
      </c>
      <c r="G360" s="10">
        <f>AVERAGE('1级数据'!P360,'1级数据'!Q360)</f>
        <v>81</v>
      </c>
      <c r="H360" s="10">
        <f>AVERAGE('1级数据'!AA360,'1级数据'!AB360)</f>
        <v>81.5</v>
      </c>
      <c r="I360" s="10">
        <f>IF('1级数据'!C360="门将",AVERAGE('1级数据'!AG360,'1级数据'!AH360,'1级数据'!AI360,'1级数据'!AJ360,'1级数据'!AK360),AVERAGE('1级数据'!X360,'1级数据'!Y360))</f>
        <v>81</v>
      </c>
      <c r="J360" s="10">
        <f>'1级数据'!AC360*0.2+'1级数据'!AD360*0.3+'1级数据'!AE360*0.2+'1级数据'!AF360*0.3</f>
        <v>67.100000000000009</v>
      </c>
      <c r="K360" s="10">
        <f>AVERAGE('1级数据'!R360,'1级数据'!S360)</f>
        <v>75.5</v>
      </c>
    </row>
    <row r="361" spans="1:11" ht="15.75" x14ac:dyDescent="0.25">
      <c r="A361" s="10">
        <v>360</v>
      </c>
      <c r="B361" s="10" t="str">
        <f>VLOOKUP(A:A,'1级数据'!A:B,2,FALSE)</f>
        <v>NÉLSON SEMEDO</v>
      </c>
      <c r="C361" s="11" t="str">
        <f>VLOOKUP(A:A,'1级数据'!A:C,3,FALSE)</f>
        <v>右后卫</v>
      </c>
      <c r="D361" s="10">
        <f>VLOOKUP(A:A,'1级数据'!A:D,4,FALSE)</f>
        <v>2</v>
      </c>
      <c r="E361" s="12">
        <f>VLOOKUP(A:A,'1级数据'!A:L,12,FALSE)</f>
        <v>82</v>
      </c>
      <c r="F361" s="10">
        <f>'1级数据'!O361*0.2+'1级数据'!T361*0.4+'1级数据'!Z361*0.2+'1级数据'!W361*0.2</f>
        <v>72.8</v>
      </c>
      <c r="G361" s="10">
        <f>AVERAGE('1级数据'!P361,'1级数据'!Q361)</f>
        <v>82.5</v>
      </c>
      <c r="H361" s="10">
        <f>AVERAGE('1级数据'!AA361,'1级数据'!AB361)</f>
        <v>73</v>
      </c>
      <c r="I361" s="10">
        <f>IF('1级数据'!C361="门将",AVERAGE('1级数据'!AG361,'1级数据'!AH361,'1级数据'!AI361,'1级数据'!AJ361,'1级数据'!AK361),AVERAGE('1级数据'!X361,'1级数据'!Y361))</f>
        <v>78</v>
      </c>
      <c r="J361" s="10">
        <f>'1级数据'!AC361*0.2+'1级数据'!AD361*0.3+'1级数据'!AE361*0.2+'1级数据'!AF361*0.3</f>
        <v>75.8</v>
      </c>
      <c r="K361" s="10">
        <f>AVERAGE('1级数据'!R361,'1级数据'!S361)</f>
        <v>75.5</v>
      </c>
    </row>
    <row r="362" spans="1:11" ht="15.75" x14ac:dyDescent="0.25">
      <c r="A362" s="10">
        <v>361</v>
      </c>
      <c r="B362" s="10" t="str">
        <f>VLOOKUP(A:A,'1级数据'!A:B,2,FALSE)</f>
        <v>RÚBEN DIAS</v>
      </c>
      <c r="C362" s="11" t="str">
        <f>VLOOKUP(A:A,'1级数据'!A:C,3,FALSE)</f>
        <v>中后卫</v>
      </c>
      <c r="D362" s="10" t="e">
        <f>VLOOKUP(A:A,'1级数据'!A:D,4,FALSE)</f>
        <v>#N/A</v>
      </c>
      <c r="E362" s="12">
        <f>VLOOKUP(A:A,'1级数据'!A:L,12,FALSE)</f>
        <v>82</v>
      </c>
      <c r="F362" s="10">
        <f>'1级数据'!O362*0.2+'1级数据'!T362*0.4+'1级数据'!Z362*0.2+'1级数据'!W362*0.2</f>
        <v>68</v>
      </c>
      <c r="G362" s="10">
        <f>AVERAGE('1级数据'!P362,'1级数据'!Q362)</f>
        <v>72.5</v>
      </c>
      <c r="H362" s="10">
        <f>AVERAGE('1级数据'!AA362,'1级数据'!AB362)</f>
        <v>80</v>
      </c>
      <c r="I362" s="10">
        <f>IF('1级数据'!C362="门将",AVERAGE('1级数据'!AG362,'1级数据'!AH362,'1级数据'!AI362,'1级数据'!AJ362,'1级数据'!AK362),AVERAGE('1级数据'!X362,'1级数据'!Y362))</f>
        <v>66</v>
      </c>
      <c r="J362" s="10">
        <f>'1级数据'!AC362*0.2+'1级数据'!AD362*0.3+'1级数据'!AE362*0.2+'1级数据'!AF362*0.3</f>
        <v>77.8</v>
      </c>
      <c r="K362" s="10">
        <f>AVERAGE('1级数据'!R362,'1级数据'!S362)</f>
        <v>70.5</v>
      </c>
    </row>
    <row r="363" spans="1:11" ht="15.75" x14ac:dyDescent="0.25">
      <c r="A363" s="10">
        <v>362</v>
      </c>
      <c r="B363" s="10" t="str">
        <f>VLOOKUP(A:A,'1级数据'!A:B,2,FALSE)</f>
        <v>D. DUMFRIES</v>
      </c>
      <c r="C363" s="11" t="str">
        <f>VLOOKUP(A:A,'1级数据'!A:C,3,FALSE)</f>
        <v>右后卫</v>
      </c>
      <c r="D363" s="10" t="e">
        <f>VLOOKUP(A:A,'1级数据'!A:D,4,FALSE)</f>
        <v>#N/A</v>
      </c>
      <c r="E363" s="12">
        <f>VLOOKUP(A:A,'1级数据'!A:L,12,FALSE)</f>
        <v>82</v>
      </c>
      <c r="F363" s="10">
        <f>'1级数据'!O363*0.2+'1级数据'!T363*0.4+'1级数据'!Z363*0.2+'1级数据'!W363*0.2</f>
        <v>73.400000000000006</v>
      </c>
      <c r="G363" s="10">
        <f>AVERAGE('1级数据'!P363,'1级数据'!Q363)</f>
        <v>73</v>
      </c>
      <c r="H363" s="10">
        <f>AVERAGE('1级数据'!AA363,'1级数据'!AB363)</f>
        <v>80</v>
      </c>
      <c r="I363" s="10">
        <f>IF('1级数据'!C363="门将",AVERAGE('1级数据'!AG363,'1级数据'!AH363,'1级数据'!AI363,'1级数据'!AJ363,'1级数据'!AK363),AVERAGE('1级数据'!X363,'1级数据'!Y363))</f>
        <v>73.5</v>
      </c>
      <c r="J363" s="10">
        <f>'1级数据'!AC363*0.2+'1级数据'!AD363*0.3+'1级数据'!AE363*0.2+'1级数据'!AF363*0.3</f>
        <v>74.599999999999994</v>
      </c>
      <c r="K363" s="10">
        <f>AVERAGE('1级数据'!R363,'1级数据'!S363)</f>
        <v>73.5</v>
      </c>
    </row>
    <row r="364" spans="1:11" ht="15.75" x14ac:dyDescent="0.25">
      <c r="A364" s="10">
        <v>363</v>
      </c>
      <c r="B364" s="10" t="str">
        <f>VLOOKUP(A:A,'1级数据'!A:B,2,FALSE)</f>
        <v>T. KEHRER</v>
      </c>
      <c r="C364" s="11" t="str">
        <f>VLOOKUP(A:A,'1级数据'!A:C,3,FALSE)</f>
        <v>中后卫</v>
      </c>
      <c r="D364" s="10" t="e">
        <f>VLOOKUP(A:A,'1级数据'!A:D,4,FALSE)</f>
        <v>#N/A</v>
      </c>
      <c r="E364" s="12">
        <f>VLOOKUP(A:A,'1级数据'!A:L,12,FALSE)</f>
        <v>82</v>
      </c>
      <c r="F364" s="10">
        <f>'1级数据'!O364*0.2+'1级数据'!T364*0.4+'1级数据'!Z364*0.2+'1级数据'!W364*0.2</f>
        <v>70.8</v>
      </c>
      <c r="G364" s="10">
        <f>AVERAGE('1级数据'!P364,'1级数据'!Q364)</f>
        <v>72.5</v>
      </c>
      <c r="H364" s="10">
        <f>AVERAGE('1级数据'!AA364,'1级数据'!AB364)</f>
        <v>78</v>
      </c>
      <c r="I364" s="10">
        <f>IF('1级数据'!C364="门将",AVERAGE('1级数据'!AG364,'1级数据'!AH364,'1级数据'!AI364,'1级数据'!AJ364,'1级数据'!AK364),AVERAGE('1级数据'!X364,'1级数据'!Y364))</f>
        <v>73.5</v>
      </c>
      <c r="J364" s="10">
        <f>'1级数据'!AC364*0.2+'1级数据'!AD364*0.3+'1级数据'!AE364*0.2+'1级数据'!AF364*0.3</f>
        <v>78.5</v>
      </c>
      <c r="K364" s="10">
        <f>AVERAGE('1级数据'!R364,'1级数据'!S364)</f>
        <v>72.5</v>
      </c>
    </row>
    <row r="365" spans="1:11" ht="15.75" x14ac:dyDescent="0.25">
      <c r="A365" s="10">
        <v>364</v>
      </c>
      <c r="B365" s="10" t="str">
        <f>VLOOKUP(A:A,'1级数据'!A:B,2,FALSE)</f>
        <v>K. HAVERTZ</v>
      </c>
      <c r="C365" s="11" t="str">
        <f>VLOOKUP(A:A,'1级数据'!A:C,3,FALSE)</f>
        <v>前腰</v>
      </c>
      <c r="D365" s="10">
        <f>VLOOKUP(A:A,'1级数据'!A:D,4,FALSE)</f>
        <v>2</v>
      </c>
      <c r="E365" s="12">
        <f>VLOOKUP(A:A,'1级数据'!A:L,12,FALSE)</f>
        <v>82</v>
      </c>
      <c r="F365" s="10">
        <f>'1级数据'!O365*0.2+'1级数据'!T365*0.4+'1级数据'!Z365*0.2+'1级数据'!W365*0.2</f>
        <v>76.400000000000006</v>
      </c>
      <c r="G365" s="10">
        <f>AVERAGE('1级数据'!P365,'1级数据'!Q365)</f>
        <v>84.5</v>
      </c>
      <c r="H365" s="10">
        <f>AVERAGE('1级数据'!AA365,'1级数据'!AB365)</f>
        <v>74</v>
      </c>
      <c r="I365" s="10">
        <f>IF('1级数据'!C365="门将",AVERAGE('1级数据'!AG365,'1级数据'!AH365,'1级数据'!AI365,'1级数据'!AJ365,'1级数据'!AK365),AVERAGE('1级数据'!X365,'1级数据'!Y365))</f>
        <v>81.5</v>
      </c>
      <c r="J365" s="10">
        <f>'1级数据'!AC365*0.2+'1级数据'!AD365*0.3+'1级数据'!AE365*0.2+'1级数据'!AF365*0.3</f>
        <v>69.5</v>
      </c>
      <c r="K365" s="10">
        <f>AVERAGE('1级数据'!R365,'1级数据'!S365)</f>
        <v>80.5</v>
      </c>
    </row>
    <row r="366" spans="1:11" ht="15.75" x14ac:dyDescent="0.25">
      <c r="A366" s="10">
        <v>365</v>
      </c>
      <c r="B366" s="10" t="str">
        <f>VLOOKUP(A:A,'1级数据'!A:B,2,FALSE)</f>
        <v>W. NDIDI</v>
      </c>
      <c r="C366" s="11" t="str">
        <f>VLOOKUP(A:A,'1级数据'!A:C,3,FALSE)</f>
        <v>后腰</v>
      </c>
      <c r="D366" s="10">
        <f>VLOOKUP(A:A,'1级数据'!A:D,4,FALSE)</f>
        <v>2</v>
      </c>
      <c r="E366" s="12">
        <f>VLOOKUP(A:A,'1级数据'!A:L,12,FALSE)</f>
        <v>82</v>
      </c>
      <c r="F366" s="10">
        <f>'1级数据'!O366*0.2+'1级数据'!T366*0.4+'1级数据'!Z366*0.2+'1级数据'!W366*0.2</f>
        <v>70.599999999999994</v>
      </c>
      <c r="G366" s="10">
        <f>AVERAGE('1级数据'!P366,'1级数据'!Q366)</f>
        <v>76</v>
      </c>
      <c r="H366" s="10">
        <f>AVERAGE('1级数据'!AA366,'1级数据'!AB366)</f>
        <v>83</v>
      </c>
      <c r="I366" s="10">
        <f>IF('1级数据'!C366="门将",AVERAGE('1级数据'!AG366,'1级数据'!AH366,'1级数据'!AI366,'1级数据'!AJ366,'1级数据'!AK366),AVERAGE('1级数据'!X366,'1级数据'!Y366))</f>
        <v>69.5</v>
      </c>
      <c r="J366" s="10">
        <f>'1级数据'!AC366*0.2+'1级数据'!AD366*0.3+'1级数据'!AE366*0.2+'1级数据'!AF366*0.3</f>
        <v>80.399999999999991</v>
      </c>
      <c r="K366" s="10">
        <f>AVERAGE('1级数据'!R366,'1级数据'!S366)</f>
        <v>76</v>
      </c>
    </row>
    <row r="367" spans="1:11" ht="15.75" x14ac:dyDescent="0.25">
      <c r="A367" s="10">
        <v>366</v>
      </c>
      <c r="B367" s="10" t="str">
        <f>VLOOKUP(A:A,'1级数据'!A:B,2,FALSE)</f>
        <v>L. BAILEY</v>
      </c>
      <c r="C367" s="11" t="str">
        <f>VLOOKUP(A:A,'1级数据'!A:C,3,FALSE)</f>
        <v>左边锋</v>
      </c>
      <c r="D367" s="10">
        <f>VLOOKUP(A:A,'1级数据'!A:D,4,FALSE)</f>
        <v>2</v>
      </c>
      <c r="E367" s="12">
        <f>VLOOKUP(A:A,'1级数据'!A:L,12,FALSE)</f>
        <v>82</v>
      </c>
      <c r="F367" s="10">
        <f>'1级数据'!O367*0.2+'1级数据'!T367*0.4+'1级数据'!Z367*0.2+'1级数据'!W367*0.2</f>
        <v>76.8</v>
      </c>
      <c r="G367" s="10">
        <f>AVERAGE('1级数据'!P367,'1级数据'!Q367)</f>
        <v>82</v>
      </c>
      <c r="H367" s="10">
        <f>AVERAGE('1级数据'!AA367,'1级数据'!AB367)</f>
        <v>80</v>
      </c>
      <c r="I367" s="10">
        <f>IF('1级数据'!C367="门将",AVERAGE('1级数据'!AG367,'1级数据'!AH367,'1级数据'!AI367,'1级数据'!AJ367,'1级数据'!AK367),AVERAGE('1级数据'!X367,'1级数据'!Y367))</f>
        <v>85</v>
      </c>
      <c r="J367" s="10">
        <f>'1级数据'!AC367*0.2+'1级数据'!AD367*0.3+'1级数据'!AE367*0.2+'1级数据'!AF367*0.3</f>
        <v>69.5</v>
      </c>
      <c r="K367" s="10">
        <f>AVERAGE('1级数据'!R367,'1级数据'!S367)</f>
        <v>78.5</v>
      </c>
    </row>
    <row r="368" spans="1:11" ht="15.75" x14ac:dyDescent="0.25">
      <c r="A368" s="10">
        <v>367</v>
      </c>
      <c r="B368" s="10" t="str">
        <f>VLOOKUP(A:A,'1级数据'!A:B,2,FALSE)</f>
        <v>W. ORBAN</v>
      </c>
      <c r="C368" s="11" t="str">
        <f>VLOOKUP(A:A,'1级数据'!A:C,3,FALSE)</f>
        <v>中后卫</v>
      </c>
      <c r="D368" s="10" t="e">
        <f>VLOOKUP(A:A,'1级数据'!A:D,4,FALSE)</f>
        <v>#N/A</v>
      </c>
      <c r="E368" s="12">
        <f>VLOOKUP(A:A,'1级数据'!A:L,12,FALSE)</f>
        <v>82</v>
      </c>
      <c r="F368" s="10">
        <f>'1级数据'!O368*0.2+'1级数据'!T368*0.4+'1级数据'!Z368*0.2+'1级数据'!W368*0.2</f>
        <v>65.400000000000006</v>
      </c>
      <c r="G368" s="10">
        <f>AVERAGE('1级数据'!P368,'1级数据'!Q368)</f>
        <v>64.5</v>
      </c>
      <c r="H368" s="10">
        <f>AVERAGE('1级数据'!AA368,'1级数据'!AB368)</f>
        <v>82</v>
      </c>
      <c r="I368" s="10">
        <f>IF('1级数据'!C368="门将",AVERAGE('1级数据'!AG368,'1级数据'!AH368,'1级数据'!AI368,'1级数据'!AJ368,'1级数据'!AK368),AVERAGE('1级数据'!X368,'1级数据'!Y368))</f>
        <v>67.5</v>
      </c>
      <c r="J368" s="10">
        <f>'1级数据'!AC368*0.2+'1级数据'!AD368*0.3+'1级数据'!AE368*0.2+'1级数据'!AF368*0.3</f>
        <v>79.7</v>
      </c>
      <c r="K368" s="10">
        <f>AVERAGE('1级数据'!R368,'1级数据'!S368)</f>
        <v>68.5</v>
      </c>
    </row>
    <row r="369" spans="1:11" ht="15.75" x14ac:dyDescent="0.25">
      <c r="A369" s="10">
        <v>368</v>
      </c>
      <c r="B369" s="10" t="str">
        <f>VLOOKUP(A:A,'1级数据'!A:B,2,FALSE)</f>
        <v>J. SANCHO</v>
      </c>
      <c r="C369" s="11" t="str">
        <f>VLOOKUP(A:A,'1级数据'!A:C,3,FALSE)</f>
        <v>右边锋</v>
      </c>
      <c r="D369" s="10" t="e">
        <f>VLOOKUP(A:A,'1级数据'!A:D,4,FALSE)</f>
        <v>#N/A</v>
      </c>
      <c r="E369" s="12">
        <f>VLOOKUP(A:A,'1级数据'!A:L,12,FALSE)</f>
        <v>82</v>
      </c>
      <c r="F369" s="10">
        <f>'1级数据'!O369*0.2+'1级数据'!T369*0.4+'1级数据'!Z369*0.2+'1级数据'!W369*0.2</f>
        <v>75.800000000000011</v>
      </c>
      <c r="G369" s="10">
        <f>AVERAGE('1级数据'!P369,'1级数据'!Q369)</f>
        <v>86.5</v>
      </c>
      <c r="H369" s="10">
        <f>AVERAGE('1级数据'!AA369,'1级数据'!AB369)</f>
        <v>71</v>
      </c>
      <c r="I369" s="10">
        <f>IF('1级数据'!C369="门将",AVERAGE('1级数据'!AG369,'1级数据'!AH369,'1级数据'!AI369,'1级数据'!AJ369,'1级数据'!AK369),AVERAGE('1级数据'!X369,'1级数据'!Y369))</f>
        <v>84.5</v>
      </c>
      <c r="J369" s="10">
        <f>'1级数据'!AC369*0.2+'1级数据'!AD369*0.3+'1级数据'!AE369*0.2+'1级数据'!AF369*0.3</f>
        <v>68.099999999999994</v>
      </c>
      <c r="K369" s="10">
        <f>AVERAGE('1级数据'!R369,'1级数据'!S369)</f>
        <v>83.5</v>
      </c>
    </row>
    <row r="370" spans="1:11" ht="15.75" x14ac:dyDescent="0.25">
      <c r="A370" s="10">
        <v>369</v>
      </c>
      <c r="B370" s="10" t="str">
        <f>VLOOKUP(A:A,'1级数据'!A:B,2,FALSE)</f>
        <v>K. DEMIRBAY</v>
      </c>
      <c r="C370" s="11" t="str">
        <f>VLOOKUP(A:A,'1级数据'!A:C,3,FALSE)</f>
        <v>中前卫</v>
      </c>
      <c r="D370" s="10">
        <f>VLOOKUP(A:A,'1级数据'!A:D,4,FALSE)</f>
        <v>2</v>
      </c>
      <c r="E370" s="12">
        <f>VLOOKUP(A:A,'1级数据'!A:L,12,FALSE)</f>
        <v>82</v>
      </c>
      <c r="F370" s="10">
        <f>'1级数据'!O370*0.2+'1级数据'!T370*0.4+'1级数据'!Z370*0.2+'1级数据'!W370*0.2</f>
        <v>79.800000000000011</v>
      </c>
      <c r="G370" s="10">
        <f>AVERAGE('1级数据'!P370,'1级数据'!Q370)</f>
        <v>81.5</v>
      </c>
      <c r="H370" s="10">
        <f>AVERAGE('1级数据'!AA370,'1级数据'!AB370)</f>
        <v>78</v>
      </c>
      <c r="I370" s="10">
        <f>IF('1级数据'!C370="门将",AVERAGE('1级数据'!AG370,'1级数据'!AH370,'1级数据'!AI370,'1级数据'!AJ370,'1级数据'!AK370),AVERAGE('1级数据'!X370,'1级数据'!Y370))</f>
        <v>82</v>
      </c>
      <c r="J370" s="10">
        <f>'1级数据'!AC370*0.2+'1级数据'!AD370*0.3+'1级数据'!AE370*0.2+'1级数据'!AF370*0.3</f>
        <v>72.2</v>
      </c>
      <c r="K370" s="10">
        <f>AVERAGE('1级数据'!R370,'1级数据'!S370)</f>
        <v>84</v>
      </c>
    </row>
    <row r="371" spans="1:11" ht="15.75" x14ac:dyDescent="0.25">
      <c r="A371" s="10">
        <v>370</v>
      </c>
      <c r="B371" s="10" t="str">
        <f>VLOOKUP(A:A,'1级数据'!A:B,2,FALSE)</f>
        <v>S. GIOVINCO</v>
      </c>
      <c r="C371" s="11" t="str">
        <f>VLOOKUP(A:A,'1级数据'!A:C,3,FALSE)</f>
        <v>影锋</v>
      </c>
      <c r="D371" s="10" t="e">
        <f>VLOOKUP(A:A,'1级数据'!A:D,4,FALSE)</f>
        <v>#N/A</v>
      </c>
      <c r="E371" s="12">
        <f>VLOOKUP(A:A,'1级数据'!A:L,12,FALSE)</f>
        <v>82</v>
      </c>
      <c r="F371" s="10">
        <f>'1级数据'!O371*0.2+'1级数据'!T371*0.4+'1级数据'!Z371*0.2+'1级数据'!W371*0.2</f>
        <v>81.2</v>
      </c>
      <c r="G371" s="10">
        <f>AVERAGE('1级数据'!P371,'1级数据'!Q371)</f>
        <v>84</v>
      </c>
      <c r="H371" s="10">
        <f>AVERAGE('1级数据'!AA371,'1级数据'!AB371)</f>
        <v>75.5</v>
      </c>
      <c r="I371" s="10">
        <f>IF('1级数据'!C371="门将",AVERAGE('1级数据'!AG371,'1级数据'!AH371,'1级数据'!AI371,'1级数据'!AJ371,'1级数据'!AK371),AVERAGE('1级数据'!X371,'1级数据'!Y371))</f>
        <v>81</v>
      </c>
      <c r="J371" s="10">
        <f>'1级数据'!AC371*0.2+'1级数据'!AD371*0.3+'1级数据'!AE371*0.2+'1级数据'!AF371*0.3</f>
        <v>66.400000000000006</v>
      </c>
      <c r="K371" s="10">
        <f>AVERAGE('1级数据'!R371,'1级数据'!S371)</f>
        <v>81</v>
      </c>
    </row>
    <row r="372" spans="1:11" ht="15.75" x14ac:dyDescent="0.25">
      <c r="A372" s="10">
        <v>371</v>
      </c>
      <c r="B372" s="10" t="str">
        <f>VLOOKUP(A:A,'1级数据'!A:B,2,FALSE)</f>
        <v>GIULIANO</v>
      </c>
      <c r="C372" s="11" t="str">
        <f>VLOOKUP(A:A,'1级数据'!A:C,3,FALSE)</f>
        <v>前腰</v>
      </c>
      <c r="D372" s="10" t="e">
        <f>VLOOKUP(A:A,'1级数据'!A:D,4,FALSE)</f>
        <v>#N/A</v>
      </c>
      <c r="E372" s="12">
        <f>VLOOKUP(A:A,'1级数据'!A:L,12,FALSE)</f>
        <v>82</v>
      </c>
      <c r="F372" s="10">
        <f>'1级数据'!O372*0.2+'1级数据'!T372*0.4+'1级数据'!Z372*0.2+'1级数据'!W372*0.2</f>
        <v>75.599999999999994</v>
      </c>
      <c r="G372" s="10">
        <f>AVERAGE('1级数据'!P372,'1级数据'!Q372)</f>
        <v>83.5</v>
      </c>
      <c r="H372" s="10">
        <f>AVERAGE('1级数据'!AA372,'1级数据'!AB372)</f>
        <v>71</v>
      </c>
      <c r="I372" s="10">
        <f>IF('1级数据'!C372="门将",AVERAGE('1级数据'!AG372,'1级数据'!AH372,'1级数据'!AI372,'1级数据'!AJ372,'1级数据'!AK372),AVERAGE('1级数据'!X372,'1级数据'!Y372))</f>
        <v>79.5</v>
      </c>
      <c r="J372" s="10">
        <f>'1级数据'!AC372*0.2+'1级数据'!AD372*0.3+'1级数据'!AE372*0.2+'1级数据'!AF372*0.3</f>
        <v>72.7</v>
      </c>
      <c r="K372" s="10">
        <f>AVERAGE('1级数据'!R372,'1级数据'!S372)</f>
        <v>82</v>
      </c>
    </row>
    <row r="373" spans="1:11" ht="15.75" x14ac:dyDescent="0.25">
      <c r="A373" s="10">
        <v>372</v>
      </c>
      <c r="B373" s="10" t="str">
        <f>VLOOKUP(A:A,'1级数据'!A:B,2,FALSE)</f>
        <v>E. BELÖZOĞLU</v>
      </c>
      <c r="C373" s="11" t="str">
        <f>VLOOKUP(A:A,'1级数据'!A:C,3,FALSE)</f>
        <v>中前卫</v>
      </c>
      <c r="D373" s="10" t="e">
        <f>VLOOKUP(A:A,'1级数据'!A:D,4,FALSE)</f>
        <v>#N/A</v>
      </c>
      <c r="E373" s="12">
        <f>VLOOKUP(A:A,'1级数据'!A:L,12,FALSE)</f>
        <v>81</v>
      </c>
      <c r="F373" s="10">
        <f>'1级数据'!O373*0.2+'1级数据'!T373*0.4+'1级数据'!Z373*0.2+'1级数据'!W373*0.2</f>
        <v>77.2</v>
      </c>
      <c r="G373" s="10">
        <f>AVERAGE('1级数据'!P373,'1级数据'!Q373)</f>
        <v>85.5</v>
      </c>
      <c r="H373" s="10">
        <f>AVERAGE('1级数据'!AA373,'1级数据'!AB373)</f>
        <v>75</v>
      </c>
      <c r="I373" s="10">
        <f>IF('1级数据'!C373="门将",AVERAGE('1级数据'!AG373,'1级数据'!AH373,'1级数据'!AI373,'1级数据'!AJ373,'1级数据'!AK373),AVERAGE('1级数据'!X373,'1级数据'!Y373))</f>
        <v>74.5</v>
      </c>
      <c r="J373" s="10">
        <f>'1级数据'!AC373*0.2+'1级数据'!AD373*0.3+'1级数据'!AE373*0.2+'1级数据'!AF373*0.3</f>
        <v>67.599999999999994</v>
      </c>
      <c r="K373" s="10">
        <f>AVERAGE('1级数据'!R373,'1级数据'!S373)</f>
        <v>89</v>
      </c>
    </row>
    <row r="374" spans="1:11" ht="15.75" x14ac:dyDescent="0.25">
      <c r="A374" s="10">
        <v>373</v>
      </c>
      <c r="B374" s="10" t="str">
        <f>VLOOKUP(A:A,'1级数据'!A:B,2,FALSE)</f>
        <v>R. QUARESMA</v>
      </c>
      <c r="C374" s="11" t="str">
        <f>VLOOKUP(A:A,'1级数据'!A:C,3,FALSE)</f>
        <v>右边锋</v>
      </c>
      <c r="D374" s="10">
        <f>VLOOKUP(A:A,'1级数据'!A:D,4,FALSE)</f>
        <v>2</v>
      </c>
      <c r="E374" s="12">
        <f>VLOOKUP(A:A,'1级数据'!A:L,12,FALSE)</f>
        <v>81</v>
      </c>
      <c r="F374" s="10">
        <f>'1级数据'!O374*0.2+'1级数据'!T374*0.4+'1级数据'!Z374*0.2+'1级数据'!W374*0.2</f>
        <v>82.800000000000011</v>
      </c>
      <c r="G374" s="10">
        <f>AVERAGE('1级数据'!P374,'1级数据'!Q374)</f>
        <v>90.5</v>
      </c>
      <c r="H374" s="10">
        <f>AVERAGE('1级数据'!AA374,'1级数据'!AB374)</f>
        <v>72.5</v>
      </c>
      <c r="I374" s="10">
        <f>IF('1级数据'!C374="门将",AVERAGE('1级数据'!AG374,'1级数据'!AH374,'1级数据'!AI374,'1级数据'!AJ374,'1级数据'!AK374),AVERAGE('1级数据'!X374,'1级数据'!Y374))</f>
        <v>83.5</v>
      </c>
      <c r="J374" s="10">
        <f>'1级数据'!AC374*0.2+'1级数据'!AD374*0.3+'1级数据'!AE374*0.2+'1级数据'!AF374*0.3</f>
        <v>63.699999999999996</v>
      </c>
      <c r="K374" s="10">
        <f>AVERAGE('1级数据'!R374,'1级数据'!S374)</f>
        <v>84</v>
      </c>
    </row>
    <row r="375" spans="1:11" ht="15.75" x14ac:dyDescent="0.25">
      <c r="A375" s="10">
        <v>374</v>
      </c>
      <c r="B375" s="10" t="str">
        <f>VLOOKUP(A:A,'1级数据'!A:B,2,FALSE)</f>
        <v>J. FARFÁN</v>
      </c>
      <c r="C375" s="11" t="str">
        <f>VLOOKUP(A:A,'1级数据'!A:C,3,FALSE)</f>
        <v>右边锋</v>
      </c>
      <c r="D375" s="10" t="e">
        <f>VLOOKUP(A:A,'1级数据'!A:D,4,FALSE)</f>
        <v>#N/A</v>
      </c>
      <c r="E375" s="12">
        <f>VLOOKUP(A:A,'1级数据'!A:L,12,FALSE)</f>
        <v>81</v>
      </c>
      <c r="F375" s="10">
        <f>'1级数据'!O375*0.2+'1级数据'!T375*0.4+'1级数据'!Z375*0.2+'1级数据'!W375*0.2</f>
        <v>78.599999999999994</v>
      </c>
      <c r="G375" s="10">
        <f>AVERAGE('1级数据'!P375,'1级数据'!Q375)</f>
        <v>80</v>
      </c>
      <c r="H375" s="10">
        <f>AVERAGE('1级数据'!AA375,'1级数据'!AB375)</f>
        <v>81</v>
      </c>
      <c r="I375" s="10">
        <f>IF('1级数据'!C375="门将",AVERAGE('1级数据'!AG375,'1级数据'!AH375,'1级数据'!AI375,'1级数据'!AJ375,'1级数据'!AK375),AVERAGE('1级数据'!X375,'1级数据'!Y375))</f>
        <v>79</v>
      </c>
      <c r="J375" s="10">
        <f>'1级数据'!AC375*0.2+'1级数据'!AD375*0.3+'1级数据'!AE375*0.2+'1级数据'!AF375*0.3</f>
        <v>69.7</v>
      </c>
      <c r="K375" s="10">
        <f>AVERAGE('1级数据'!R375,'1级数据'!S375)</f>
        <v>79</v>
      </c>
    </row>
    <row r="376" spans="1:11" ht="15.75" x14ac:dyDescent="0.25">
      <c r="A376" s="10">
        <v>375</v>
      </c>
      <c r="B376" s="10" t="str">
        <f>VLOOKUP(A:A,'1级数据'!A:B,2,FALSE)</f>
        <v>R. BABEL</v>
      </c>
      <c r="C376" s="11" t="str">
        <f>VLOOKUP(A:A,'1级数据'!A:C,3,FALSE)</f>
        <v>左边锋</v>
      </c>
      <c r="D376" s="10">
        <f>VLOOKUP(A:A,'1级数据'!A:D,4,FALSE)</f>
        <v>2</v>
      </c>
      <c r="E376" s="12">
        <f>VLOOKUP(A:A,'1级数据'!A:L,12,FALSE)</f>
        <v>81</v>
      </c>
      <c r="F376" s="10">
        <f>'1级数据'!O376*0.2+'1级数据'!T376*0.4+'1级数据'!Z376*0.2+'1级数据'!W376*0.2</f>
        <v>72.8</v>
      </c>
      <c r="G376" s="10">
        <f>AVERAGE('1级数据'!P376,'1级数据'!Q376)</f>
        <v>82.5</v>
      </c>
      <c r="H376" s="10">
        <f>AVERAGE('1级数据'!AA376,'1级数据'!AB376)</f>
        <v>82</v>
      </c>
      <c r="I376" s="10">
        <f>IF('1级数据'!C376="门将",AVERAGE('1级数据'!AG376,'1级数据'!AH376,'1级数据'!AI376,'1级数据'!AJ376,'1级数据'!AK376),AVERAGE('1级数据'!X376,'1级数据'!Y376))</f>
        <v>78.5</v>
      </c>
      <c r="J376" s="10">
        <f>'1级数据'!AC376*0.2+'1级数据'!AD376*0.3+'1级数据'!AE376*0.2+'1级数据'!AF376*0.3</f>
        <v>67.2</v>
      </c>
      <c r="K376" s="10">
        <f>AVERAGE('1级数据'!R376,'1级数据'!S376)</f>
        <v>78.5</v>
      </c>
    </row>
    <row r="377" spans="1:11" ht="15.75" x14ac:dyDescent="0.25">
      <c r="A377" s="10">
        <v>376</v>
      </c>
      <c r="B377" s="10" t="str">
        <f>VLOOKUP(A:A,'1级数据'!A:B,2,FALSE)</f>
        <v>M. FERNANDES</v>
      </c>
      <c r="C377" s="11" t="str">
        <f>VLOOKUP(A:A,'1级数据'!A:C,3,FALSE)</f>
        <v>中前卫</v>
      </c>
      <c r="D377" s="10">
        <f>VLOOKUP(A:A,'1级数据'!A:D,4,FALSE)</f>
        <v>2</v>
      </c>
      <c r="E377" s="12">
        <f>VLOOKUP(A:A,'1级数据'!A:L,12,FALSE)</f>
        <v>81</v>
      </c>
      <c r="F377" s="10">
        <f>'1级数据'!O377*0.2+'1级数据'!T377*0.4+'1级数据'!Z377*0.2+'1级数据'!W377*0.2</f>
        <v>79.2</v>
      </c>
      <c r="G377" s="10">
        <f>AVERAGE('1级数据'!P377,'1级数据'!Q377)</f>
        <v>84.5</v>
      </c>
      <c r="H377" s="10">
        <f>AVERAGE('1级数据'!AA377,'1级数据'!AB377)</f>
        <v>78.5</v>
      </c>
      <c r="I377" s="10">
        <f>IF('1级数据'!C377="门将",AVERAGE('1级数据'!AG377,'1级数据'!AH377,'1级数据'!AI377,'1级数据'!AJ377,'1级数据'!AK377),AVERAGE('1级数据'!X377,'1级数据'!Y377))</f>
        <v>79</v>
      </c>
      <c r="J377" s="10">
        <f>'1级数据'!AC377*0.2+'1级数据'!AD377*0.3+'1级数据'!AE377*0.2+'1级数据'!AF377*0.3</f>
        <v>72.199999999999989</v>
      </c>
      <c r="K377" s="10">
        <f>AVERAGE('1级数据'!R377,'1级数据'!S377)</f>
        <v>81.5</v>
      </c>
    </row>
    <row r="378" spans="1:11" ht="15.75" x14ac:dyDescent="0.25">
      <c r="A378" s="10">
        <v>377</v>
      </c>
      <c r="B378" s="10" t="str">
        <f>VLOOKUP(A:A,'1级数据'!A:B,2,FALSE)</f>
        <v>B. COSTIL</v>
      </c>
      <c r="C378" s="11" t="str">
        <f>VLOOKUP(A:A,'1级数据'!A:C,3,FALSE)</f>
        <v>门将</v>
      </c>
      <c r="D378" s="10" t="e">
        <f>VLOOKUP(A:A,'1级数据'!A:D,4,FALSE)</f>
        <v>#N/A</v>
      </c>
      <c r="E378" s="12">
        <f>VLOOKUP(A:A,'1级数据'!A:L,12,FALSE)</f>
        <v>81</v>
      </c>
      <c r="F378" s="10">
        <f>'1级数据'!O378*0.2+'1级数据'!T378*0.4+'1级数据'!Z378*0.2+'1级数据'!W378*0.2</f>
        <v>69.600000000000009</v>
      </c>
      <c r="G378" s="10">
        <f>AVERAGE('1级数据'!P378,'1级数据'!Q378)</f>
        <v>72.5</v>
      </c>
      <c r="H378" s="10">
        <f>AVERAGE('1级数据'!AA378,'1级数据'!AB378)</f>
        <v>79</v>
      </c>
      <c r="I378" s="10">
        <f>IF('1级数据'!C378="门将",AVERAGE('1级数据'!AG378,'1级数据'!AH378,'1级数据'!AI378,'1级数据'!AJ378,'1级数据'!AK378),AVERAGE('1级数据'!X378,'1级数据'!Y378))</f>
        <v>76.2</v>
      </c>
      <c r="J378" s="10">
        <f>'1级数据'!AC378*0.2+'1级数据'!AD378*0.3+'1级数据'!AE378*0.2+'1级数据'!AF378*0.3</f>
        <v>70.8</v>
      </c>
      <c r="K378" s="10">
        <f>AVERAGE('1级数据'!R378,'1级数据'!S378)</f>
        <v>59</v>
      </c>
    </row>
    <row r="379" spans="1:11" ht="15.75" x14ac:dyDescent="0.25">
      <c r="A379" s="10">
        <v>378</v>
      </c>
      <c r="B379" s="10" t="str">
        <f>VLOOKUP(A:A,'1级数据'!A:B,2,FALSE)</f>
        <v>L. PERRIN</v>
      </c>
      <c r="C379" s="11" t="str">
        <f>VLOOKUP(A:A,'1级数据'!A:C,3,FALSE)</f>
        <v>中后卫</v>
      </c>
      <c r="D379" s="10">
        <f>VLOOKUP(A:A,'1级数据'!A:D,4,FALSE)</f>
        <v>2</v>
      </c>
      <c r="E379" s="12">
        <f>VLOOKUP(A:A,'1级数据'!A:L,12,FALSE)</f>
        <v>81</v>
      </c>
      <c r="F379" s="10">
        <f>'1级数据'!O379*0.2+'1级数据'!T379*0.4+'1级数据'!Z379*0.2+'1级数据'!W379*0.2</f>
        <v>71.400000000000006</v>
      </c>
      <c r="G379" s="10">
        <f>AVERAGE('1级数据'!P379,'1级数据'!Q379)</f>
        <v>72</v>
      </c>
      <c r="H379" s="10">
        <f>AVERAGE('1级数据'!AA379,'1级数据'!AB379)</f>
        <v>78.5</v>
      </c>
      <c r="I379" s="10">
        <f>IF('1级数据'!C379="门将",AVERAGE('1级数据'!AG379,'1级数据'!AH379,'1级数据'!AI379,'1级数据'!AJ379,'1级数据'!AK379),AVERAGE('1级数据'!X379,'1级数据'!Y379))</f>
        <v>67.5</v>
      </c>
      <c r="J379" s="10">
        <f>'1级数据'!AC379*0.2+'1级数据'!AD379*0.3+'1级数据'!AE379*0.2+'1级数据'!AF379*0.3</f>
        <v>78.5</v>
      </c>
      <c r="K379" s="10">
        <f>AVERAGE('1级数据'!R379,'1级数据'!S379)</f>
        <v>74.5</v>
      </c>
    </row>
    <row r="380" spans="1:11" ht="15.75" x14ac:dyDescent="0.25">
      <c r="A380" s="10">
        <v>379</v>
      </c>
      <c r="B380" s="10" t="str">
        <f>VLOOKUP(A:A,'1级数据'!A:B,2,FALSE)</f>
        <v>P. GUERRERO</v>
      </c>
      <c r="C380" s="11" t="str">
        <f>VLOOKUP(A:A,'1级数据'!A:C,3,FALSE)</f>
        <v>中锋</v>
      </c>
      <c r="D380" s="10" t="e">
        <f>VLOOKUP(A:A,'1级数据'!A:D,4,FALSE)</f>
        <v>#N/A</v>
      </c>
      <c r="E380" s="12">
        <f>VLOOKUP(A:A,'1级数据'!A:L,12,FALSE)</f>
        <v>81</v>
      </c>
      <c r="F380" s="10">
        <f>'1级数据'!O380*0.2+'1级数据'!T380*0.4+'1级数据'!Z380*0.2+'1级数据'!W380*0.2</f>
        <v>74</v>
      </c>
      <c r="G380" s="10">
        <f>AVERAGE('1级数据'!P380,'1级数据'!Q380)</f>
        <v>79.5</v>
      </c>
      <c r="H380" s="10">
        <f>AVERAGE('1级数据'!AA380,'1级数据'!AB380)</f>
        <v>81.5</v>
      </c>
      <c r="I380" s="10">
        <f>IF('1级数据'!C380="门将",AVERAGE('1级数据'!AG380,'1级数据'!AH380,'1级数据'!AI380,'1级数据'!AJ380,'1级数据'!AK380),AVERAGE('1级数据'!X380,'1级数据'!Y380))</f>
        <v>76</v>
      </c>
      <c r="J380" s="10">
        <f>'1级数据'!AC380*0.2+'1级数据'!AD380*0.3+'1级数据'!AE380*0.2+'1级数据'!AF380*0.3</f>
        <v>68.7</v>
      </c>
      <c r="K380" s="10">
        <f>AVERAGE('1级数据'!R380,'1级数据'!S380)</f>
        <v>75</v>
      </c>
    </row>
    <row r="381" spans="1:11" ht="15.75" x14ac:dyDescent="0.25">
      <c r="A381" s="10">
        <v>380</v>
      </c>
      <c r="B381" s="10" t="str">
        <f>VLOOKUP(A:A,'1级数据'!A:B,2,FALSE)</f>
        <v>H. SAKAI</v>
      </c>
      <c r="C381" s="11" t="str">
        <f>VLOOKUP(A:A,'1级数据'!A:C,3,FALSE)</f>
        <v>右后卫</v>
      </c>
      <c r="D381" s="10">
        <f>VLOOKUP(A:A,'1级数据'!A:D,4,FALSE)</f>
        <v>2</v>
      </c>
      <c r="E381" s="12">
        <f>VLOOKUP(A:A,'1级数据'!A:L,12,FALSE)</f>
        <v>81</v>
      </c>
      <c r="F381" s="10">
        <f>'1级数据'!O381*0.2+'1级数据'!T381*0.4+'1级数据'!Z381*0.2+'1级数据'!W381*0.2</f>
        <v>72.800000000000011</v>
      </c>
      <c r="G381" s="10">
        <f>AVERAGE('1级数据'!P381,'1级数据'!Q381)</f>
        <v>73.5</v>
      </c>
      <c r="H381" s="10">
        <f>AVERAGE('1级数据'!AA381,'1级数据'!AB381)</f>
        <v>76.5</v>
      </c>
      <c r="I381" s="10">
        <f>IF('1级数据'!C381="门将",AVERAGE('1级数据'!AG381,'1级数据'!AH381,'1级数据'!AI381,'1级数据'!AJ381,'1级数据'!AK381),AVERAGE('1级数据'!X381,'1级数据'!Y381))</f>
        <v>78</v>
      </c>
      <c r="J381" s="10">
        <f>'1级数据'!AC381*0.2+'1级数据'!AD381*0.3+'1级数据'!AE381*0.2+'1级数据'!AF381*0.3</f>
        <v>78.8</v>
      </c>
      <c r="K381" s="10">
        <f>AVERAGE('1级数据'!R381,'1级数据'!S381)</f>
        <v>71</v>
      </c>
    </row>
    <row r="382" spans="1:11" ht="15.75" x14ac:dyDescent="0.25">
      <c r="A382" s="10">
        <v>381</v>
      </c>
      <c r="B382" s="10" t="str">
        <f>VLOOKUP(A:A,'1级数据'!A:B,2,FALSE)</f>
        <v>R. JARSTEIN</v>
      </c>
      <c r="C382" s="11" t="str">
        <f>VLOOKUP(A:A,'1级数据'!A:C,3,FALSE)</f>
        <v>门将</v>
      </c>
      <c r="D382" s="10">
        <f>VLOOKUP(A:A,'1级数据'!A:D,4,FALSE)</f>
        <v>2</v>
      </c>
      <c r="E382" s="12">
        <f>VLOOKUP(A:A,'1级数据'!A:L,12,FALSE)</f>
        <v>81</v>
      </c>
      <c r="F382" s="10">
        <f>'1级数据'!O382*0.2+'1级数据'!T382*0.4+'1级数据'!Z382*0.2+'1级数据'!W382*0.2</f>
        <v>63</v>
      </c>
      <c r="G382" s="10">
        <f>AVERAGE('1级数据'!P382,'1级数据'!Q382)</f>
        <v>58</v>
      </c>
      <c r="H382" s="10">
        <f>AVERAGE('1级数据'!AA382,'1级数据'!AB382)</f>
        <v>83</v>
      </c>
      <c r="I382" s="10">
        <f>IF('1级数据'!C382="门将",AVERAGE('1级数据'!AG382,'1级数据'!AH382,'1级数据'!AI382,'1级数据'!AJ382,'1级数据'!AK382),AVERAGE('1级数据'!X382,'1级数据'!Y382))</f>
        <v>73.400000000000006</v>
      </c>
      <c r="J382" s="10">
        <f>'1级数据'!AC382*0.2+'1级数据'!AD382*0.3+'1级数据'!AE382*0.2+'1级数据'!AF382*0.3</f>
        <v>71.099999999999994</v>
      </c>
      <c r="K382" s="10">
        <f>AVERAGE('1级数据'!R382,'1级数据'!S382)</f>
        <v>53.5</v>
      </c>
    </row>
    <row r="383" spans="1:11" ht="15.75" x14ac:dyDescent="0.25">
      <c r="A383" s="10">
        <v>382</v>
      </c>
      <c r="B383" s="10" t="str">
        <f>VLOOKUP(A:A,'1级数据'!A:B,2,FALSE)</f>
        <v>E. GARAY</v>
      </c>
      <c r="C383" s="11" t="str">
        <f>VLOOKUP(A:A,'1级数据'!A:C,3,FALSE)</f>
        <v>中后卫</v>
      </c>
      <c r="D383" s="10" t="e">
        <f>VLOOKUP(A:A,'1级数据'!A:D,4,FALSE)</f>
        <v>#N/A</v>
      </c>
      <c r="E383" s="12">
        <f>VLOOKUP(A:A,'1级数据'!A:L,12,FALSE)</f>
        <v>81</v>
      </c>
      <c r="F383" s="10">
        <f>'1级数据'!O383*0.2+'1级数据'!T383*0.4+'1级数据'!Z383*0.2+'1级数据'!W383*0.2</f>
        <v>72.600000000000009</v>
      </c>
      <c r="G383" s="10">
        <f>AVERAGE('1级数据'!P383,'1级数据'!Q383)</f>
        <v>72.5</v>
      </c>
      <c r="H383" s="10">
        <f>AVERAGE('1级数据'!AA383,'1级数据'!AB383)</f>
        <v>78.5</v>
      </c>
      <c r="I383" s="10">
        <f>IF('1级数据'!C383="门将",AVERAGE('1级数据'!AG383,'1级数据'!AH383,'1级数据'!AI383,'1级数据'!AJ383,'1级数据'!AK383),AVERAGE('1级数据'!X383,'1级数据'!Y383))</f>
        <v>65.5</v>
      </c>
      <c r="J383" s="10">
        <f>'1级数据'!AC383*0.2+'1级数据'!AD383*0.3+'1级数据'!AE383*0.2+'1级数据'!AF383*0.3</f>
        <v>79.899999999999991</v>
      </c>
      <c r="K383" s="10">
        <f>AVERAGE('1级数据'!R383,'1级数据'!S383)</f>
        <v>68.5</v>
      </c>
    </row>
    <row r="384" spans="1:11" ht="15.75" x14ac:dyDescent="0.25">
      <c r="A384" s="10">
        <v>383</v>
      </c>
      <c r="B384" s="10" t="str">
        <f>VLOOKUP(A:A,'1级数据'!A:B,2,FALSE)</f>
        <v>A. GUARDADO</v>
      </c>
      <c r="C384" s="11" t="str">
        <f>VLOOKUP(A:A,'1级数据'!A:C,3,FALSE)</f>
        <v>中前卫</v>
      </c>
      <c r="D384" s="10">
        <f>VLOOKUP(A:A,'1级数据'!A:D,4,FALSE)</f>
        <v>2</v>
      </c>
      <c r="E384" s="12">
        <f>VLOOKUP(A:A,'1级数据'!A:L,12,FALSE)</f>
        <v>81</v>
      </c>
      <c r="F384" s="10">
        <f>'1级数据'!O384*0.2+'1级数据'!T384*0.4+'1级数据'!Z384*0.2+'1级数据'!W384*0.2</f>
        <v>77.600000000000009</v>
      </c>
      <c r="G384" s="10">
        <f>AVERAGE('1级数据'!P384,'1级数据'!Q384)</f>
        <v>80.5</v>
      </c>
      <c r="H384" s="10">
        <f>AVERAGE('1级数据'!AA384,'1级数据'!AB384)</f>
        <v>73</v>
      </c>
      <c r="I384" s="10">
        <f>IF('1级数据'!C384="门将",AVERAGE('1级数据'!AG384,'1级数据'!AH384,'1级数据'!AI384,'1级数据'!AJ384,'1级数据'!AK384),AVERAGE('1级数据'!X384,'1级数据'!Y384))</f>
        <v>76.5</v>
      </c>
      <c r="J384" s="10">
        <f>'1级数据'!AC384*0.2+'1级数据'!AD384*0.3+'1级数据'!AE384*0.2+'1级数据'!AF384*0.3</f>
        <v>76.199999999999989</v>
      </c>
      <c r="K384" s="10">
        <f>AVERAGE('1级数据'!R384,'1级数据'!S384)</f>
        <v>82</v>
      </c>
    </row>
    <row r="385" spans="1:11" ht="15.75" x14ac:dyDescent="0.25">
      <c r="A385" s="10">
        <v>384</v>
      </c>
      <c r="B385" s="10" t="str">
        <f>VLOOKUP(A:A,'1级数据'!A:B,2,FALSE)</f>
        <v>JOSÉ FONTE</v>
      </c>
      <c r="C385" s="11" t="str">
        <f>VLOOKUP(A:A,'1级数据'!A:C,3,FALSE)</f>
        <v>中后卫</v>
      </c>
      <c r="D385" s="10" t="e">
        <f>VLOOKUP(A:A,'1级数据'!A:D,4,FALSE)</f>
        <v>#N/A</v>
      </c>
      <c r="E385" s="12">
        <f>VLOOKUP(A:A,'1级数据'!A:L,12,FALSE)</f>
        <v>81</v>
      </c>
      <c r="F385" s="10">
        <f>'1级数据'!O385*0.2+'1级数据'!T385*0.4+'1级数据'!Z385*0.2+'1级数据'!W385*0.2</f>
        <v>68.2</v>
      </c>
      <c r="G385" s="10">
        <f>AVERAGE('1级数据'!P385,'1级数据'!Q385)</f>
        <v>71</v>
      </c>
      <c r="H385" s="10">
        <f>AVERAGE('1级数据'!AA385,'1级数据'!AB385)</f>
        <v>74.5</v>
      </c>
      <c r="I385" s="10">
        <f>IF('1级数据'!C385="门将",AVERAGE('1级数据'!AG385,'1级数据'!AH385,'1级数据'!AI385,'1级数据'!AJ385,'1级数据'!AK385),AVERAGE('1级数据'!X385,'1级数据'!Y385))</f>
        <v>66.5</v>
      </c>
      <c r="J385" s="10">
        <f>'1级数据'!AC385*0.2+'1级数据'!AD385*0.3+'1级数据'!AE385*0.2+'1级数据'!AF385*0.3</f>
        <v>77</v>
      </c>
      <c r="K385" s="10">
        <f>AVERAGE('1级数据'!R385,'1级数据'!S385)</f>
        <v>71</v>
      </c>
    </row>
    <row r="386" spans="1:11" ht="15.75" x14ac:dyDescent="0.25">
      <c r="A386" s="10">
        <v>385</v>
      </c>
      <c r="B386" s="10" t="str">
        <f>VLOOKUP(A:A,'1级数据'!A:B,2,FALSE)</f>
        <v>B. YILMAZ</v>
      </c>
      <c r="C386" s="11" t="str">
        <f>VLOOKUP(A:A,'1级数据'!A:C,3,FALSE)</f>
        <v>中锋</v>
      </c>
      <c r="D386" s="10" t="e">
        <f>VLOOKUP(A:A,'1级数据'!A:D,4,FALSE)</f>
        <v>#N/A</v>
      </c>
      <c r="E386" s="12">
        <f>VLOOKUP(A:A,'1级数据'!A:L,12,FALSE)</f>
        <v>81</v>
      </c>
      <c r="F386" s="10">
        <f>'1级数据'!O386*0.2+'1级数据'!T386*0.4+'1级数据'!Z386*0.2+'1级数据'!W386*0.2</f>
        <v>75.2</v>
      </c>
      <c r="G386" s="10">
        <f>AVERAGE('1级数据'!P386,'1级数据'!Q386)</f>
        <v>75</v>
      </c>
      <c r="H386" s="10">
        <f>AVERAGE('1级数据'!AA386,'1级数据'!AB386)</f>
        <v>80</v>
      </c>
      <c r="I386" s="10">
        <f>IF('1级数据'!C386="门将",AVERAGE('1级数据'!AG386,'1级数据'!AH386,'1级数据'!AI386,'1级数据'!AJ386,'1级数据'!AK386),AVERAGE('1级数据'!X386,'1级数据'!Y386))</f>
        <v>78.5</v>
      </c>
      <c r="J386" s="10">
        <f>'1级数据'!AC386*0.2+'1级数据'!AD386*0.3+'1级数据'!AE386*0.2+'1级数据'!AF386*0.3</f>
        <v>65.7</v>
      </c>
      <c r="K386" s="10">
        <f>AVERAGE('1级数据'!R386,'1级数据'!S386)</f>
        <v>75</v>
      </c>
    </row>
    <row r="387" spans="1:11" ht="15.75" x14ac:dyDescent="0.25">
      <c r="A387" s="10">
        <v>386</v>
      </c>
      <c r="B387" s="10" t="str">
        <f>VLOOKUP(A:A,'1级数据'!A:B,2,FALSE)</f>
        <v>V. ĆORLUKA</v>
      </c>
      <c r="C387" s="11" t="str">
        <f>VLOOKUP(A:A,'1级数据'!A:C,3,FALSE)</f>
        <v>中后卫</v>
      </c>
      <c r="D387" s="10" t="e">
        <f>VLOOKUP(A:A,'1级数据'!A:D,4,FALSE)</f>
        <v>#N/A</v>
      </c>
      <c r="E387" s="12">
        <f>VLOOKUP(A:A,'1级数据'!A:L,12,FALSE)</f>
        <v>81</v>
      </c>
      <c r="F387" s="10">
        <f>'1级数据'!O387*0.2+'1级数据'!T387*0.4+'1级数据'!Z387*0.2+'1级数据'!W387*0.2</f>
        <v>69</v>
      </c>
      <c r="G387" s="10">
        <f>AVERAGE('1级数据'!P387,'1级数据'!Q387)</f>
        <v>70.5</v>
      </c>
      <c r="H387" s="10">
        <f>AVERAGE('1级数据'!AA387,'1级数据'!AB387)</f>
        <v>78</v>
      </c>
      <c r="I387" s="10">
        <f>IF('1级数据'!C387="门将",AVERAGE('1级数据'!AG387,'1级数据'!AH387,'1级数据'!AI387,'1级数据'!AJ387,'1级数据'!AK387),AVERAGE('1级数据'!X387,'1级数据'!Y387))</f>
        <v>72.5</v>
      </c>
      <c r="J387" s="10">
        <f>'1级数据'!AC387*0.2+'1级数据'!AD387*0.3+'1级数据'!AE387*0.2+'1级数据'!AF387*0.3</f>
        <v>79.7</v>
      </c>
      <c r="K387" s="10">
        <f>AVERAGE('1级数据'!R387,'1级数据'!S387)</f>
        <v>68</v>
      </c>
    </row>
    <row r="388" spans="1:11" ht="15.75" x14ac:dyDescent="0.25">
      <c r="A388" s="10">
        <v>387</v>
      </c>
      <c r="B388" s="10" t="str">
        <f>VLOOKUP(A:A,'1级数据'!A:B,2,FALSE)</f>
        <v>Ş. RADU</v>
      </c>
      <c r="C388" s="11" t="str">
        <f>VLOOKUP(A:A,'1级数据'!A:C,3,FALSE)</f>
        <v>中后卫</v>
      </c>
      <c r="D388" s="10">
        <f>VLOOKUP(A:A,'1级数据'!A:D,4,FALSE)</f>
        <v>2</v>
      </c>
      <c r="E388" s="12">
        <f>VLOOKUP(A:A,'1级数据'!A:L,12,FALSE)</f>
        <v>81</v>
      </c>
      <c r="F388" s="10">
        <f>'1级数据'!O388*0.2+'1级数据'!T388*0.4+'1级数据'!Z388*0.2+'1级数据'!W388*0.2</f>
        <v>69.2</v>
      </c>
      <c r="G388" s="10">
        <f>AVERAGE('1级数据'!P388,'1级数据'!Q388)</f>
        <v>71</v>
      </c>
      <c r="H388" s="10">
        <f>AVERAGE('1级数据'!AA388,'1级数据'!AB388)</f>
        <v>82</v>
      </c>
      <c r="I388" s="10">
        <f>IF('1级数据'!C388="门将",AVERAGE('1级数据'!AG388,'1级数据'!AH388,'1级数据'!AI388,'1级数据'!AJ388,'1级数据'!AK388),AVERAGE('1级数据'!X388,'1级数据'!Y388))</f>
        <v>69.5</v>
      </c>
      <c r="J388" s="10">
        <f>'1级数据'!AC388*0.2+'1级数据'!AD388*0.3+'1级数据'!AE388*0.2+'1级数据'!AF388*0.3</f>
        <v>79.3</v>
      </c>
      <c r="K388" s="10">
        <f>AVERAGE('1级数据'!R388,'1级数据'!S388)</f>
        <v>74</v>
      </c>
    </row>
    <row r="389" spans="1:11" ht="15.75" x14ac:dyDescent="0.25">
      <c r="A389" s="10">
        <v>388</v>
      </c>
      <c r="B389" s="10" t="str">
        <f>VLOOKUP(A:A,'1级数据'!A:B,2,FALSE)</f>
        <v>A. DZYUBA</v>
      </c>
      <c r="C389" s="11" t="str">
        <f>VLOOKUP(A:A,'1级数据'!A:C,3,FALSE)</f>
        <v>中锋</v>
      </c>
      <c r="D389" s="10" t="e">
        <f>VLOOKUP(A:A,'1级数据'!A:D,4,FALSE)</f>
        <v>#N/A</v>
      </c>
      <c r="E389" s="12">
        <f>VLOOKUP(A:A,'1级数据'!A:L,12,FALSE)</f>
        <v>81</v>
      </c>
      <c r="F389" s="10">
        <f>'1级数据'!O389*0.2+'1级数据'!T389*0.4+'1级数据'!Z389*0.2+'1级数据'!W389*0.2</f>
        <v>71</v>
      </c>
      <c r="G389" s="10">
        <f>AVERAGE('1级数据'!P389,'1级数据'!Q389)</f>
        <v>78</v>
      </c>
      <c r="H389" s="10">
        <f>AVERAGE('1级数据'!AA389,'1级数据'!AB389)</f>
        <v>79</v>
      </c>
      <c r="I389" s="10">
        <f>IF('1级数据'!C389="门将",AVERAGE('1级数据'!AG389,'1级数据'!AH389,'1级数据'!AI389,'1级数据'!AJ389,'1级数据'!AK389),AVERAGE('1级数据'!X389,'1级数据'!Y389))</f>
        <v>71.5</v>
      </c>
      <c r="J389" s="10">
        <f>'1级数据'!AC389*0.2+'1级数据'!AD389*0.3+'1级数据'!AE389*0.2+'1级数据'!AF389*0.3</f>
        <v>73.5</v>
      </c>
      <c r="K389" s="10">
        <f>AVERAGE('1级数据'!R389,'1级数据'!S389)</f>
        <v>74</v>
      </c>
    </row>
    <row r="390" spans="1:11" ht="15.75" x14ac:dyDescent="0.25">
      <c r="A390" s="10">
        <v>389</v>
      </c>
      <c r="B390" s="10" t="str">
        <f>VLOOKUP(A:A,'1级数据'!A:B,2,FALSE)</f>
        <v>Y. GERVINHO</v>
      </c>
      <c r="C390" s="11" t="str">
        <f>VLOOKUP(A:A,'1级数据'!A:C,3,FALSE)</f>
        <v>左边锋</v>
      </c>
      <c r="D390" s="10" t="e">
        <f>VLOOKUP(A:A,'1级数据'!A:D,4,FALSE)</f>
        <v>#N/A</v>
      </c>
      <c r="E390" s="12">
        <f>VLOOKUP(A:A,'1级数据'!A:L,12,FALSE)</f>
        <v>81</v>
      </c>
      <c r="F390" s="10">
        <f>'1级数据'!O390*0.2+'1级数据'!T390*0.4+'1级数据'!Z390*0.2+'1级数据'!W390*0.2</f>
        <v>77</v>
      </c>
      <c r="G390" s="10">
        <f>AVERAGE('1级数据'!P390,'1级数据'!Q390)</f>
        <v>82.5</v>
      </c>
      <c r="H390" s="10">
        <f>AVERAGE('1级数据'!AA390,'1级数据'!AB390)</f>
        <v>69</v>
      </c>
      <c r="I390" s="10">
        <f>IF('1级数据'!C390="门将",AVERAGE('1级数据'!AG390,'1级数据'!AH390,'1级数据'!AI390,'1级数据'!AJ390,'1级数据'!AK390),AVERAGE('1级数据'!X390,'1级数据'!Y390))</f>
        <v>81</v>
      </c>
      <c r="J390" s="10">
        <f>'1级数据'!AC390*0.2+'1级数据'!AD390*0.3+'1级数据'!AE390*0.2+'1级数据'!AF390*0.3</f>
        <v>68.8</v>
      </c>
      <c r="K390" s="10">
        <f>AVERAGE('1级数据'!R390,'1级数据'!S390)</f>
        <v>80</v>
      </c>
    </row>
    <row r="391" spans="1:11" ht="15.75" x14ac:dyDescent="0.25">
      <c r="A391" s="10">
        <v>390</v>
      </c>
      <c r="B391" s="10" t="str">
        <f>VLOOKUP(A:A,'1级数据'!A:B,2,FALSE)</f>
        <v>D. ROSE</v>
      </c>
      <c r="C391" s="11" t="str">
        <f>VLOOKUP(A:A,'1级数据'!A:C,3,FALSE)</f>
        <v>左后卫</v>
      </c>
      <c r="D391" s="10" t="e">
        <f>VLOOKUP(A:A,'1级数据'!A:D,4,FALSE)</f>
        <v>#N/A</v>
      </c>
      <c r="E391" s="12">
        <f>VLOOKUP(A:A,'1级数据'!A:L,12,FALSE)</f>
        <v>81</v>
      </c>
      <c r="F391" s="10">
        <f>'1级数据'!O391*0.2+'1级数据'!T391*0.4+'1级数据'!Z391*0.2+'1级数据'!W391*0.2</f>
        <v>75.2</v>
      </c>
      <c r="G391" s="10">
        <f>AVERAGE('1级数据'!P391,'1级数据'!Q391)</f>
        <v>77</v>
      </c>
      <c r="H391" s="10">
        <f>AVERAGE('1级数据'!AA391,'1级数据'!AB391)</f>
        <v>71</v>
      </c>
      <c r="I391" s="10">
        <f>IF('1级数据'!C391="门将",AVERAGE('1级数据'!AG391,'1级数据'!AH391,'1级数据'!AI391,'1级数据'!AJ391,'1级数据'!AK391),AVERAGE('1级数据'!X391,'1级数据'!Y391))</f>
        <v>72</v>
      </c>
      <c r="J391" s="10">
        <f>'1级数据'!AC391*0.2+'1级数据'!AD391*0.3+'1级数据'!AE391*0.2+'1级数据'!AF391*0.3</f>
        <v>78</v>
      </c>
      <c r="K391" s="10">
        <f>AVERAGE('1级数据'!R391,'1级数据'!S391)</f>
        <v>78</v>
      </c>
    </row>
    <row r="392" spans="1:11" ht="15.75" x14ac:dyDescent="0.25">
      <c r="A392" s="10">
        <v>391</v>
      </c>
      <c r="B392" s="10" t="str">
        <f>VLOOKUP(A:A,'1级数据'!A:B,2,FALSE)</f>
        <v>Y. M'VILA</v>
      </c>
      <c r="C392" s="11" t="str">
        <f>VLOOKUP(A:A,'1级数据'!A:C,3,FALSE)</f>
        <v>后腰</v>
      </c>
      <c r="D392" s="10" t="e">
        <f>VLOOKUP(A:A,'1级数据'!A:D,4,FALSE)</f>
        <v>#N/A</v>
      </c>
      <c r="E392" s="12">
        <f>VLOOKUP(A:A,'1级数据'!A:L,12,FALSE)</f>
        <v>81</v>
      </c>
      <c r="F392" s="10">
        <f>'1级数据'!O392*0.2+'1级数据'!T392*0.4+'1级数据'!Z392*0.2+'1级数据'!W392*0.2</f>
        <v>75.399999999999991</v>
      </c>
      <c r="G392" s="10">
        <f>AVERAGE('1级数据'!P392,'1级数据'!Q392)</f>
        <v>75.5</v>
      </c>
      <c r="H392" s="10">
        <f>AVERAGE('1级数据'!AA392,'1级数据'!AB392)</f>
        <v>72.5</v>
      </c>
      <c r="I392" s="10">
        <f>IF('1级数据'!C392="门将",AVERAGE('1级数据'!AG392,'1级数据'!AH392,'1级数据'!AI392,'1级数据'!AJ392,'1级数据'!AK392),AVERAGE('1级数据'!X392,'1级数据'!Y392))</f>
        <v>73</v>
      </c>
      <c r="J392" s="10">
        <f>'1级数据'!AC392*0.2+'1级数据'!AD392*0.3+'1级数据'!AE392*0.2+'1级数据'!AF392*0.3</f>
        <v>75.8</v>
      </c>
      <c r="K392" s="10">
        <f>AVERAGE('1级数据'!R392,'1级数据'!S392)</f>
        <v>78.5</v>
      </c>
    </row>
    <row r="393" spans="1:11" ht="15.75" x14ac:dyDescent="0.25">
      <c r="A393" s="10">
        <v>392</v>
      </c>
      <c r="B393" s="10" t="str">
        <f>VLOOKUP(A:A,'1级数据'!A:B,2,FALSE)</f>
        <v>S. KJÆR</v>
      </c>
      <c r="C393" s="11" t="str">
        <f>VLOOKUP(A:A,'1级数据'!A:C,3,FALSE)</f>
        <v>中后卫</v>
      </c>
      <c r="D393" s="10">
        <f>VLOOKUP(A:A,'1级数据'!A:D,4,FALSE)</f>
        <v>2</v>
      </c>
      <c r="E393" s="12">
        <f>VLOOKUP(A:A,'1级数据'!A:L,12,FALSE)</f>
        <v>81</v>
      </c>
      <c r="F393" s="10">
        <f>'1级数据'!O393*0.2+'1级数据'!T393*0.4+'1级数据'!Z393*0.2+'1级数据'!W393*0.2</f>
        <v>68.600000000000009</v>
      </c>
      <c r="G393" s="10">
        <f>AVERAGE('1级数据'!P393,'1级数据'!Q393)</f>
        <v>60.5</v>
      </c>
      <c r="H393" s="10">
        <f>AVERAGE('1级数据'!AA393,'1级数据'!AB393)</f>
        <v>79.5</v>
      </c>
      <c r="I393" s="10">
        <f>IF('1级数据'!C393="门将",AVERAGE('1级数据'!AG393,'1级数据'!AH393,'1级数据'!AI393,'1级数据'!AJ393,'1级数据'!AK393),AVERAGE('1级数据'!X393,'1级数据'!Y393))</f>
        <v>68.5</v>
      </c>
      <c r="J393" s="10">
        <f>'1级数据'!AC393*0.2+'1级数据'!AD393*0.3+'1级数据'!AE393*0.2+'1级数据'!AF393*0.3</f>
        <v>79.099999999999994</v>
      </c>
      <c r="K393" s="10">
        <f>AVERAGE('1级数据'!R393,'1级数据'!S393)</f>
        <v>68.5</v>
      </c>
    </row>
    <row r="394" spans="1:11" ht="15.75" x14ac:dyDescent="0.25">
      <c r="A394" s="10">
        <v>393</v>
      </c>
      <c r="B394" s="10" t="str">
        <f>VLOOKUP(A:A,'1级数据'!A:B,2,FALSE)</f>
        <v>N. N'KOULOU</v>
      </c>
      <c r="C394" s="11" t="str">
        <f>VLOOKUP(A:A,'1级数据'!A:C,3,FALSE)</f>
        <v>中后卫</v>
      </c>
      <c r="D394" s="10" t="e">
        <f>VLOOKUP(A:A,'1级数据'!A:D,4,FALSE)</f>
        <v>#N/A</v>
      </c>
      <c r="E394" s="12">
        <f>VLOOKUP(A:A,'1级数据'!A:L,12,FALSE)</f>
        <v>81</v>
      </c>
      <c r="F394" s="10">
        <f>'1级数据'!O394*0.2+'1级数据'!T394*0.4+'1级数据'!Z394*0.2+'1级数据'!W394*0.2</f>
        <v>69.200000000000017</v>
      </c>
      <c r="G394" s="10">
        <f>AVERAGE('1级数据'!P394,'1级数据'!Q394)</f>
        <v>71</v>
      </c>
      <c r="H394" s="10">
        <f>AVERAGE('1级数据'!AA394,'1级数据'!AB394)</f>
        <v>77.5</v>
      </c>
      <c r="I394" s="10">
        <f>IF('1级数据'!C394="门将",AVERAGE('1级数据'!AG394,'1级数据'!AH394,'1级数据'!AI394,'1级数据'!AJ394,'1级数据'!AK394),AVERAGE('1级数据'!X394,'1级数据'!Y394))</f>
        <v>70</v>
      </c>
      <c r="J394" s="10">
        <f>'1级数据'!AC394*0.2+'1级数据'!AD394*0.3+'1级数据'!AE394*0.2+'1级数据'!AF394*0.3</f>
        <v>78.2</v>
      </c>
      <c r="K394" s="10">
        <f>AVERAGE('1级数据'!R394,'1级数据'!S394)</f>
        <v>71</v>
      </c>
    </row>
    <row r="395" spans="1:11" ht="15.75" x14ac:dyDescent="0.25">
      <c r="A395" s="10">
        <v>394</v>
      </c>
      <c r="B395" s="10" t="str">
        <f>VLOOKUP(A:A,'1级数据'!A:B,2,FALSE)</f>
        <v>S. FEGHOULI</v>
      </c>
      <c r="C395" s="11" t="str">
        <f>VLOOKUP(A:A,'1级数据'!A:C,3,FALSE)</f>
        <v>右边锋</v>
      </c>
      <c r="D395" s="10" t="e">
        <f>VLOOKUP(A:A,'1级数据'!A:D,4,FALSE)</f>
        <v>#N/A</v>
      </c>
      <c r="E395" s="12">
        <f>VLOOKUP(A:A,'1级数据'!A:L,12,FALSE)</f>
        <v>81</v>
      </c>
      <c r="F395" s="10">
        <f>'1级数据'!O395*0.2+'1级数据'!T395*0.4+'1级数据'!Z395*0.2+'1级数据'!W395*0.2</f>
        <v>77</v>
      </c>
      <c r="G395" s="10">
        <f>AVERAGE('1级数据'!P395,'1级数据'!Q395)</f>
        <v>82.5</v>
      </c>
      <c r="H395" s="10">
        <f>AVERAGE('1级数据'!AA395,'1级数据'!AB395)</f>
        <v>75.5</v>
      </c>
      <c r="I395" s="10">
        <f>IF('1级数据'!C395="门将",AVERAGE('1级数据'!AG395,'1级数据'!AH395,'1级数据'!AI395,'1级数据'!AJ395,'1级数据'!AK395),AVERAGE('1级数据'!X395,'1级数据'!Y395))</f>
        <v>79.5</v>
      </c>
      <c r="J395" s="10">
        <f>'1级数据'!AC395*0.2+'1级数据'!AD395*0.3+'1级数据'!AE395*0.2+'1级数据'!AF395*0.3</f>
        <v>67.300000000000011</v>
      </c>
      <c r="K395" s="10">
        <f>AVERAGE('1级数据'!R395,'1级数据'!S395)</f>
        <v>81</v>
      </c>
    </row>
    <row r="396" spans="1:11" ht="15.75" x14ac:dyDescent="0.25">
      <c r="A396" s="10">
        <v>395</v>
      </c>
      <c r="B396" s="10" t="str">
        <f>VLOOKUP(A:A,'1级数据'!A:B,2,FALSE)</f>
        <v>D. LOVREN</v>
      </c>
      <c r="C396" s="11" t="str">
        <f>VLOOKUP(A:A,'1级数据'!A:C,3,FALSE)</f>
        <v>中后卫</v>
      </c>
      <c r="D396" s="10">
        <f>VLOOKUP(A:A,'1级数据'!A:D,4,FALSE)</f>
        <v>2</v>
      </c>
      <c r="E396" s="12">
        <f>VLOOKUP(A:A,'1级数据'!A:L,12,FALSE)</f>
        <v>81</v>
      </c>
      <c r="F396" s="10">
        <f>'1级数据'!O396*0.2+'1级数据'!T396*0.4+'1级数据'!Z396*0.2+'1级数据'!W396*0.2</f>
        <v>65.2</v>
      </c>
      <c r="G396" s="10">
        <f>AVERAGE('1级数据'!P396,'1级数据'!Q396)</f>
        <v>70</v>
      </c>
      <c r="H396" s="10">
        <f>AVERAGE('1级数据'!AA396,'1级数据'!AB396)</f>
        <v>79.5</v>
      </c>
      <c r="I396" s="10">
        <f>IF('1级数据'!C396="门将",AVERAGE('1级数据'!AG396,'1级数据'!AH396,'1级数据'!AI396,'1级数据'!AJ396,'1级数据'!AK396),AVERAGE('1级数据'!X396,'1级数据'!Y396))</f>
        <v>64</v>
      </c>
      <c r="J396" s="10">
        <f>'1级数据'!AC396*0.2+'1级数据'!AD396*0.3+'1级数据'!AE396*0.2+'1级数据'!AF396*0.3</f>
        <v>76.2</v>
      </c>
      <c r="K396" s="10">
        <f>AVERAGE('1级数据'!R396,'1级数据'!S396)</f>
        <v>71.5</v>
      </c>
    </row>
    <row r="397" spans="1:11" ht="15.75" x14ac:dyDescent="0.25">
      <c r="A397" s="10">
        <v>396</v>
      </c>
      <c r="B397" s="10" t="str">
        <f>VLOOKUP(A:A,'1级数据'!A:B,2,FALSE)</f>
        <v>CANALES</v>
      </c>
      <c r="C397" s="11" t="str">
        <f>VLOOKUP(A:A,'1级数据'!A:C,3,FALSE)</f>
        <v>前腰</v>
      </c>
      <c r="D397" s="10" t="e">
        <f>VLOOKUP(A:A,'1级数据'!A:D,4,FALSE)</f>
        <v>#N/A</v>
      </c>
      <c r="E397" s="12">
        <f>VLOOKUP(A:A,'1级数据'!A:L,12,FALSE)</f>
        <v>81</v>
      </c>
      <c r="F397" s="10">
        <f>'1级数据'!O397*0.2+'1级数据'!T397*0.4+'1级数据'!Z397*0.2+'1级数据'!W397*0.2</f>
        <v>78.400000000000006</v>
      </c>
      <c r="G397" s="10">
        <f>AVERAGE('1级数据'!P397,'1级数据'!Q397)</f>
        <v>84.5</v>
      </c>
      <c r="H397" s="10">
        <f>AVERAGE('1级数据'!AA397,'1级数据'!AB397)</f>
        <v>61</v>
      </c>
      <c r="I397" s="10">
        <f>IF('1级数据'!C397="门将",AVERAGE('1级数据'!AG397,'1级数据'!AH397,'1级数据'!AI397,'1级数据'!AJ397,'1级数据'!AK397),AVERAGE('1级数据'!X397,'1级数据'!Y397))</f>
        <v>81.5</v>
      </c>
      <c r="J397" s="10">
        <f>'1级数据'!AC397*0.2+'1级数据'!AD397*0.3+'1级数据'!AE397*0.2+'1级数据'!AF397*0.3</f>
        <v>68.8</v>
      </c>
      <c r="K397" s="10">
        <f>AVERAGE('1级数据'!R397,'1级数据'!S397)</f>
        <v>86</v>
      </c>
    </row>
    <row r="398" spans="1:11" ht="15.75" x14ac:dyDescent="0.25">
      <c r="A398" s="10">
        <v>397</v>
      </c>
      <c r="B398" s="10" t="str">
        <f>VLOOKUP(A:A,'1级数据'!A:B,2,FALSE)</f>
        <v>T. DELANEY</v>
      </c>
      <c r="C398" s="11" t="str">
        <f>VLOOKUP(A:A,'1级数据'!A:C,3,FALSE)</f>
        <v>中前卫</v>
      </c>
      <c r="D398" s="10">
        <f>VLOOKUP(A:A,'1级数据'!A:D,4,FALSE)</f>
        <v>2</v>
      </c>
      <c r="E398" s="12">
        <f>VLOOKUP(A:A,'1级数据'!A:L,12,FALSE)</f>
        <v>81</v>
      </c>
      <c r="F398" s="10">
        <f>'1级数据'!O398*0.2+'1级数据'!T398*0.4+'1级数据'!Z398*0.2+'1级数据'!W398*0.2</f>
        <v>75.599999999999994</v>
      </c>
      <c r="G398" s="10">
        <f>AVERAGE('1级数据'!P398,'1级数据'!Q398)</f>
        <v>76</v>
      </c>
      <c r="H398" s="10">
        <f>AVERAGE('1级数据'!AA398,'1级数据'!AB398)</f>
        <v>79</v>
      </c>
      <c r="I398" s="10">
        <f>IF('1级数据'!C398="门将",AVERAGE('1级数据'!AG398,'1级数据'!AH398,'1级数据'!AI398,'1级数据'!AJ398,'1级数据'!AK398),AVERAGE('1级数据'!X398,'1级数据'!Y398))</f>
        <v>71</v>
      </c>
      <c r="J398" s="10">
        <f>'1级数据'!AC398*0.2+'1级数据'!AD398*0.3+'1级数据'!AE398*0.2+'1级数据'!AF398*0.3</f>
        <v>78.599999999999994</v>
      </c>
      <c r="K398" s="10">
        <f>AVERAGE('1级数据'!R398,'1级数据'!S398)</f>
        <v>78.5</v>
      </c>
    </row>
    <row r="399" spans="1:11" ht="15.75" x14ac:dyDescent="0.25">
      <c r="A399" s="10">
        <v>398</v>
      </c>
      <c r="B399" s="10" t="str">
        <f>VLOOKUP(A:A,'1级数据'!A:B,2,FALSE)</f>
        <v>L. SIGALI</v>
      </c>
      <c r="C399" s="11" t="str">
        <f>VLOOKUP(A:A,'1级数据'!A:C,3,FALSE)</f>
        <v>中后卫</v>
      </c>
      <c r="D399" s="10">
        <f>VLOOKUP(A:A,'1级数据'!A:D,4,FALSE)</f>
        <v>2</v>
      </c>
      <c r="E399" s="12">
        <f>VLOOKUP(A:A,'1级数据'!A:L,12,FALSE)</f>
        <v>81</v>
      </c>
      <c r="F399" s="10">
        <f>'1级数据'!O399*0.2+'1级数据'!T399*0.4+'1级数据'!Z399*0.2+'1级数据'!W399*0.2</f>
        <v>69.800000000000011</v>
      </c>
      <c r="G399" s="10">
        <f>AVERAGE('1级数据'!P399,'1级数据'!Q399)</f>
        <v>70</v>
      </c>
      <c r="H399" s="10">
        <f>AVERAGE('1级数据'!AA399,'1级数据'!AB399)</f>
        <v>81.5</v>
      </c>
      <c r="I399" s="10">
        <f>IF('1级数据'!C399="门将",AVERAGE('1级数据'!AG399,'1级数据'!AH399,'1级数据'!AI399,'1级数据'!AJ399,'1级数据'!AK399),AVERAGE('1级数据'!X399,'1级数据'!Y399))</f>
        <v>73.5</v>
      </c>
      <c r="J399" s="10">
        <f>'1级数据'!AC399*0.2+'1级数据'!AD399*0.3+'1级数据'!AE399*0.2+'1级数据'!AF399*0.3</f>
        <v>77.099999999999994</v>
      </c>
      <c r="K399" s="10">
        <f>AVERAGE('1级数据'!R399,'1级数据'!S399)</f>
        <v>69</v>
      </c>
    </row>
    <row r="400" spans="1:11" ht="15.75" x14ac:dyDescent="0.25">
      <c r="A400" s="10">
        <v>399</v>
      </c>
      <c r="B400" s="10" t="str">
        <f>VLOOKUP(A:A,'1级数据'!A:B,2,FALSE)</f>
        <v>M. PAROLO</v>
      </c>
      <c r="C400" s="11" t="str">
        <f>VLOOKUP(A:A,'1级数据'!A:C,3,FALSE)</f>
        <v>中前卫</v>
      </c>
      <c r="D400" s="10">
        <f>VLOOKUP(A:A,'1级数据'!A:D,4,FALSE)</f>
        <v>2</v>
      </c>
      <c r="E400" s="12">
        <f>VLOOKUP(A:A,'1级数据'!A:L,12,FALSE)</f>
        <v>81</v>
      </c>
      <c r="F400" s="10">
        <f>'1级数据'!O400*0.2+'1级数据'!T400*0.4+'1级数据'!Z400*0.2+'1级数据'!W400*0.2</f>
        <v>76.8</v>
      </c>
      <c r="G400" s="10">
        <f>AVERAGE('1级数据'!P400,'1级数据'!Q400)</f>
        <v>77.5</v>
      </c>
      <c r="H400" s="10">
        <f>AVERAGE('1级数据'!AA400,'1级数据'!AB400)</f>
        <v>81</v>
      </c>
      <c r="I400" s="10">
        <f>IF('1级数据'!C400="门将",AVERAGE('1级数据'!AG400,'1级数据'!AH400,'1级数据'!AI400,'1级数据'!AJ400,'1级数据'!AK400),AVERAGE('1级数据'!X400,'1级数据'!Y400))</f>
        <v>75</v>
      </c>
      <c r="J400" s="10">
        <f>'1级数据'!AC400*0.2+'1级数据'!AD400*0.3+'1级数据'!AE400*0.2+'1级数据'!AF400*0.3</f>
        <v>74</v>
      </c>
      <c r="K400" s="10">
        <f>AVERAGE('1级数据'!R400,'1级数据'!S400)</f>
        <v>78</v>
      </c>
    </row>
    <row r="401" spans="1:11" ht="15.75" x14ac:dyDescent="0.25">
      <c r="A401" s="10">
        <v>400</v>
      </c>
      <c r="B401" s="10" t="str">
        <f>VLOOKUP(A:A,'1级数据'!A:B,2,FALSE)</f>
        <v>D. PEROTTI</v>
      </c>
      <c r="C401" s="11" t="str">
        <f>VLOOKUP(A:A,'1级数据'!A:C,3,FALSE)</f>
        <v>左边锋</v>
      </c>
      <c r="D401" s="10">
        <f>VLOOKUP(A:A,'1级数据'!A:D,4,FALSE)</f>
        <v>2</v>
      </c>
      <c r="E401" s="12">
        <f>VLOOKUP(A:A,'1级数据'!A:L,12,FALSE)</f>
        <v>81</v>
      </c>
      <c r="F401" s="10">
        <f>'1级数据'!O401*0.2+'1级数据'!T401*0.4+'1级数据'!Z401*0.2+'1级数据'!W401*0.2</f>
        <v>79.399999999999991</v>
      </c>
      <c r="G401" s="10">
        <f>AVERAGE('1级数据'!P401,'1级数据'!Q401)</f>
        <v>85.5</v>
      </c>
      <c r="H401" s="10">
        <f>AVERAGE('1级数据'!AA401,'1级数据'!AB401)</f>
        <v>72</v>
      </c>
      <c r="I401" s="10">
        <f>IF('1级数据'!C401="门将",AVERAGE('1级数据'!AG401,'1级数据'!AH401,'1级数据'!AI401,'1级数据'!AJ401,'1级数据'!AK401),AVERAGE('1级数据'!X401,'1级数据'!Y401))</f>
        <v>77.5</v>
      </c>
      <c r="J401" s="10">
        <f>'1级数据'!AC401*0.2+'1级数据'!AD401*0.3+'1级数据'!AE401*0.2+'1级数据'!AF401*0.3</f>
        <v>67.099999999999994</v>
      </c>
      <c r="K401" s="10">
        <f>AVERAGE('1级数据'!R401,'1级数据'!S401)</f>
        <v>82</v>
      </c>
    </row>
    <row r="402" spans="1:11" ht="15.75" x14ac:dyDescent="0.25">
      <c r="A402" s="10">
        <v>401</v>
      </c>
      <c r="B402" s="10" t="str">
        <f>VLOOKUP(A:A,'1级数据'!A:B,2,FALSE)</f>
        <v>Y. BELHANDA</v>
      </c>
      <c r="C402" s="11" t="str">
        <f>VLOOKUP(A:A,'1级数据'!A:C,3,FALSE)</f>
        <v>前腰</v>
      </c>
      <c r="D402" s="10">
        <f>VLOOKUP(A:A,'1级数据'!A:D,4,FALSE)</f>
        <v>2</v>
      </c>
      <c r="E402" s="12">
        <f>VLOOKUP(A:A,'1级数据'!A:L,12,FALSE)</f>
        <v>81</v>
      </c>
      <c r="F402" s="10">
        <f>'1级数据'!O402*0.2+'1级数据'!T402*0.4+'1级数据'!Z402*0.2+'1级数据'!W402*0.2</f>
        <v>77.800000000000011</v>
      </c>
      <c r="G402" s="10">
        <f>AVERAGE('1级数据'!P402,'1级数据'!Q402)</f>
        <v>84.5</v>
      </c>
      <c r="H402" s="10">
        <f>AVERAGE('1级数据'!AA402,'1级数据'!AB402)</f>
        <v>76.5</v>
      </c>
      <c r="I402" s="10">
        <f>IF('1级数据'!C402="门将",AVERAGE('1级数据'!AG402,'1级数据'!AH402,'1级数据'!AI402,'1级数据'!AJ402,'1级数据'!AK402),AVERAGE('1级数据'!X402,'1级数据'!Y402))</f>
        <v>79</v>
      </c>
      <c r="J402" s="10">
        <f>'1级数据'!AC402*0.2+'1级数据'!AD402*0.3+'1级数据'!AE402*0.2+'1级数据'!AF402*0.3</f>
        <v>69.599999999999994</v>
      </c>
      <c r="K402" s="10">
        <f>AVERAGE('1级数据'!R402,'1级数据'!S402)</f>
        <v>82</v>
      </c>
    </row>
    <row r="403" spans="1:11" ht="15.75" x14ac:dyDescent="0.25">
      <c r="A403" s="10">
        <v>402</v>
      </c>
      <c r="B403" s="10" t="str">
        <f>VLOOKUP(A:A,'1级数据'!A:B,2,FALSE)</f>
        <v>Y. RAKITSKIY</v>
      </c>
      <c r="C403" s="11" t="str">
        <f>VLOOKUP(A:A,'1级数据'!A:C,3,FALSE)</f>
        <v>中后卫</v>
      </c>
      <c r="D403" s="10">
        <f>VLOOKUP(A:A,'1级数据'!A:D,4,FALSE)</f>
        <v>2</v>
      </c>
      <c r="E403" s="12">
        <f>VLOOKUP(A:A,'1级数据'!A:L,12,FALSE)</f>
        <v>81</v>
      </c>
      <c r="F403" s="10">
        <f>'1级数据'!O403*0.2+'1级数据'!T403*0.4+'1级数据'!Z403*0.2+'1级数据'!W403*0.2</f>
        <v>76.800000000000011</v>
      </c>
      <c r="G403" s="10">
        <f>AVERAGE('1级数据'!P403,'1级数据'!Q403)</f>
        <v>73</v>
      </c>
      <c r="H403" s="10">
        <f>AVERAGE('1级数据'!AA403,'1级数据'!AB403)</f>
        <v>79.5</v>
      </c>
      <c r="I403" s="10">
        <f>IF('1级数据'!C403="门将",AVERAGE('1级数据'!AG403,'1级数据'!AH403,'1级数据'!AI403,'1级数据'!AJ403,'1级数据'!AK403),AVERAGE('1级数据'!X403,'1级数据'!Y403))</f>
        <v>78</v>
      </c>
      <c r="J403" s="10">
        <f>'1级数据'!AC403*0.2+'1级数据'!AD403*0.3+'1级数据'!AE403*0.2+'1级数据'!AF403*0.3</f>
        <v>78.7</v>
      </c>
      <c r="K403" s="10">
        <f>AVERAGE('1级数据'!R403,'1级数据'!S403)</f>
        <v>73</v>
      </c>
    </row>
    <row r="404" spans="1:11" ht="15.75" x14ac:dyDescent="0.25">
      <c r="A404" s="10">
        <v>403</v>
      </c>
      <c r="B404" s="10" t="str">
        <f>VLOOKUP(A:A,'1级数据'!A:B,2,FALSE)</f>
        <v>Š. VRSALJKO</v>
      </c>
      <c r="C404" s="11" t="str">
        <f>VLOOKUP(A:A,'1级数据'!A:C,3,FALSE)</f>
        <v>右后卫</v>
      </c>
      <c r="D404" s="10">
        <f>VLOOKUP(A:A,'1级数据'!A:D,4,FALSE)</f>
        <v>3</v>
      </c>
      <c r="E404" s="12">
        <f>VLOOKUP(A:A,'1级数据'!A:L,12,FALSE)</f>
        <v>81</v>
      </c>
      <c r="F404" s="10">
        <f>'1级数据'!O404*0.2+'1级数据'!T404*0.4+'1级数据'!Z404*0.2+'1级数据'!W404*0.2</f>
        <v>70.600000000000009</v>
      </c>
      <c r="G404" s="10">
        <f>AVERAGE('1级数据'!P404,'1级数据'!Q404)</f>
        <v>79</v>
      </c>
      <c r="H404" s="10">
        <f>AVERAGE('1级数据'!AA404,'1级数据'!AB404)</f>
        <v>77.5</v>
      </c>
      <c r="I404" s="10">
        <f>IF('1级数据'!C404="门将",AVERAGE('1级数据'!AG404,'1级数据'!AH404,'1级数据'!AI404,'1级数据'!AJ404,'1级数据'!AK404),AVERAGE('1级数据'!X404,'1级数据'!Y404))</f>
        <v>80.5</v>
      </c>
      <c r="J404" s="10">
        <f>'1级数据'!AC404*0.2+'1级数据'!AD404*0.3+'1级数据'!AE404*0.2+'1级数据'!AF404*0.3</f>
        <v>76.399999999999991</v>
      </c>
      <c r="K404" s="10">
        <f>AVERAGE('1级数据'!R404,'1级数据'!S404)</f>
        <v>77</v>
      </c>
    </row>
    <row r="405" spans="1:11" ht="15.75" x14ac:dyDescent="0.25">
      <c r="A405" s="10">
        <v>404</v>
      </c>
      <c r="B405" s="10" t="str">
        <f>VLOOKUP(A:A,'1级数据'!A:B,2,FALSE)</f>
        <v>R. PEREYRA</v>
      </c>
      <c r="C405" s="11" t="str">
        <f>VLOOKUP(A:A,'1级数据'!A:C,3,FALSE)</f>
        <v>左前卫</v>
      </c>
      <c r="D405" s="10">
        <f>VLOOKUP(A:A,'1级数据'!A:D,4,FALSE)</f>
        <v>2</v>
      </c>
      <c r="E405" s="12">
        <f>VLOOKUP(A:A,'1级数据'!A:L,12,FALSE)</f>
        <v>81</v>
      </c>
      <c r="F405" s="10">
        <f>'1级数据'!O405*0.2+'1级数据'!T405*0.4+'1级数据'!Z405*0.2+'1级数据'!W405*0.2</f>
        <v>78.400000000000006</v>
      </c>
      <c r="G405" s="10">
        <f>AVERAGE('1级数据'!P405,'1级数据'!Q405)</f>
        <v>81.5</v>
      </c>
      <c r="H405" s="10">
        <f>AVERAGE('1级数据'!AA405,'1级数据'!AB405)</f>
        <v>72</v>
      </c>
      <c r="I405" s="10">
        <f>IF('1级数据'!C405="门将",AVERAGE('1级数据'!AG405,'1级数据'!AH405,'1级数据'!AI405,'1级数据'!AJ405,'1级数据'!AK405),AVERAGE('1级数据'!X405,'1级数据'!Y405))</f>
        <v>80.5</v>
      </c>
      <c r="J405" s="10">
        <f>'1级数据'!AC405*0.2+'1级数据'!AD405*0.3+'1级数据'!AE405*0.2+'1级数据'!AF405*0.3</f>
        <v>70.600000000000009</v>
      </c>
      <c r="K405" s="10">
        <f>AVERAGE('1级数据'!R405,'1级数据'!S405)</f>
        <v>78</v>
      </c>
    </row>
    <row r="406" spans="1:11" ht="15.75" x14ac:dyDescent="0.25">
      <c r="A406" s="10">
        <v>405</v>
      </c>
      <c r="B406" s="10" t="str">
        <f>VLOOKUP(A:A,'1级数据'!A:B,2,FALSE)</f>
        <v>E. PÉREZ</v>
      </c>
      <c r="C406" s="11" t="str">
        <f>VLOOKUP(A:A,'1级数据'!A:C,3,FALSE)</f>
        <v>中前卫</v>
      </c>
      <c r="D406" s="10" t="e">
        <f>VLOOKUP(A:A,'1级数据'!A:D,4,FALSE)</f>
        <v>#N/A</v>
      </c>
      <c r="E406" s="12">
        <f>VLOOKUP(A:A,'1级数据'!A:L,12,FALSE)</f>
        <v>81</v>
      </c>
      <c r="F406" s="10">
        <f>'1级数据'!O406*0.2+'1级数据'!T406*0.4+'1级数据'!Z406*0.2+'1级数据'!W406*0.2</f>
        <v>77</v>
      </c>
      <c r="G406" s="10">
        <f>AVERAGE('1级数据'!P406,'1级数据'!Q406)</f>
        <v>79</v>
      </c>
      <c r="H406" s="10">
        <f>AVERAGE('1级数据'!AA406,'1级数据'!AB406)</f>
        <v>74</v>
      </c>
      <c r="I406" s="10">
        <f>IF('1级数据'!C406="门将",AVERAGE('1级数据'!AG406,'1级数据'!AH406,'1级数据'!AI406,'1级数据'!AJ406,'1级数据'!AK406),AVERAGE('1级数据'!X406,'1级数据'!Y406))</f>
        <v>78</v>
      </c>
      <c r="J406" s="10">
        <f>'1级数据'!AC406*0.2+'1级数据'!AD406*0.3+'1级数据'!AE406*0.2+'1级数据'!AF406*0.3</f>
        <v>76.900000000000006</v>
      </c>
      <c r="K406" s="10">
        <f>AVERAGE('1级数据'!R406,'1级数据'!S406)</f>
        <v>82</v>
      </c>
    </row>
    <row r="407" spans="1:11" ht="15.75" x14ac:dyDescent="0.25">
      <c r="A407" s="10">
        <v>406</v>
      </c>
      <c r="B407" s="10" t="str">
        <f>VLOOKUP(A:A,'1级数据'!A:B,2,FALSE)</f>
        <v>M. DÍAZ</v>
      </c>
      <c r="C407" s="11" t="str">
        <f>VLOOKUP(A:A,'1级数据'!A:C,3,FALSE)</f>
        <v>后腰</v>
      </c>
      <c r="D407" s="10" t="e">
        <f>VLOOKUP(A:A,'1级数据'!A:D,4,FALSE)</f>
        <v>#N/A</v>
      </c>
      <c r="E407" s="12">
        <f>VLOOKUP(A:A,'1级数据'!A:L,12,FALSE)</f>
        <v>81</v>
      </c>
      <c r="F407" s="10">
        <f>'1级数据'!O407*0.2+'1级数据'!T407*0.4+'1级数据'!Z407*0.2+'1级数据'!W407*0.2</f>
        <v>77.2</v>
      </c>
      <c r="G407" s="10">
        <f>AVERAGE('1级数据'!P407,'1级数据'!Q407)</f>
        <v>80.5</v>
      </c>
      <c r="H407" s="10">
        <f>AVERAGE('1级数据'!AA407,'1级数据'!AB407)</f>
        <v>71</v>
      </c>
      <c r="I407" s="10">
        <f>IF('1级数据'!C407="门将",AVERAGE('1级数据'!AG407,'1级数据'!AH407,'1级数据'!AI407,'1级数据'!AJ407,'1级数据'!AK407),AVERAGE('1级数据'!X407,'1级数据'!Y407))</f>
        <v>75.5</v>
      </c>
      <c r="J407" s="10">
        <f>'1级数据'!AC407*0.2+'1级数据'!AD407*0.3+'1级数据'!AE407*0.2+'1级数据'!AF407*0.3</f>
        <v>75.900000000000006</v>
      </c>
      <c r="K407" s="10">
        <f>AVERAGE('1级数据'!R407,'1级数据'!S407)</f>
        <v>83</v>
      </c>
    </row>
    <row r="408" spans="1:11" ht="15.75" x14ac:dyDescent="0.25">
      <c r="A408" s="10">
        <v>407</v>
      </c>
      <c r="B408" s="10" t="str">
        <f>VLOOKUP(A:A,'1级数据'!A:B,2,FALSE)</f>
        <v>B. HÖWEDES</v>
      </c>
      <c r="C408" s="11" t="str">
        <f>VLOOKUP(A:A,'1级数据'!A:C,3,FALSE)</f>
        <v>中后卫</v>
      </c>
      <c r="D408" s="10">
        <f>VLOOKUP(A:A,'1级数据'!A:D,4,FALSE)</f>
        <v>2</v>
      </c>
      <c r="E408" s="12">
        <f>VLOOKUP(A:A,'1级数据'!A:L,12,FALSE)</f>
        <v>81</v>
      </c>
      <c r="F408" s="10">
        <f>'1级数据'!O408*0.2+'1级数据'!T408*0.4+'1级数据'!Z408*0.2+'1级数据'!W408*0.2</f>
        <v>66.400000000000006</v>
      </c>
      <c r="G408" s="10">
        <f>AVERAGE('1级数据'!P408,'1级数据'!Q408)</f>
        <v>69</v>
      </c>
      <c r="H408" s="10">
        <f>AVERAGE('1级数据'!AA408,'1级数据'!AB408)</f>
        <v>80.5</v>
      </c>
      <c r="I408" s="10">
        <f>IF('1级数据'!C408="门将",AVERAGE('1级数据'!AG408,'1级数据'!AH408,'1级数据'!AI408,'1级数据'!AJ408,'1级数据'!AK408),AVERAGE('1级数据'!X408,'1级数据'!Y408))</f>
        <v>71</v>
      </c>
      <c r="J408" s="10">
        <f>'1级数据'!AC408*0.2+'1级数据'!AD408*0.3+'1级数据'!AE408*0.2+'1级数据'!AF408*0.3</f>
        <v>79.199999999999989</v>
      </c>
      <c r="K408" s="10">
        <f>AVERAGE('1级数据'!R408,'1级数据'!S408)</f>
        <v>67</v>
      </c>
    </row>
    <row r="409" spans="1:11" ht="15.75" x14ac:dyDescent="0.25">
      <c r="A409" s="10">
        <v>408</v>
      </c>
      <c r="B409" s="10" t="str">
        <f>VLOOKUP(A:A,'1级数据'!A:B,2,FALSE)</f>
        <v>RODRIGO</v>
      </c>
      <c r="C409" s="11" t="str">
        <f>VLOOKUP(A:A,'1级数据'!A:C,3,FALSE)</f>
        <v>中锋</v>
      </c>
      <c r="D409" s="10">
        <f>VLOOKUP(A:A,'1级数据'!A:D,4,FALSE)</f>
        <v>2</v>
      </c>
      <c r="E409" s="12">
        <f>VLOOKUP(A:A,'1级数据'!A:L,12,FALSE)</f>
        <v>81</v>
      </c>
      <c r="F409" s="10">
        <f>'1级数据'!O409*0.2+'1级数据'!T409*0.4+'1级数据'!Z409*0.2+'1级数据'!W409*0.2</f>
        <v>75.400000000000006</v>
      </c>
      <c r="G409" s="10">
        <f>AVERAGE('1级数据'!P409,'1级数据'!Q409)</f>
        <v>85</v>
      </c>
      <c r="H409" s="10">
        <f>AVERAGE('1级数据'!AA409,'1级数据'!AB409)</f>
        <v>77.5</v>
      </c>
      <c r="I409" s="10">
        <f>IF('1级数据'!C409="门将",AVERAGE('1级数据'!AG409,'1级数据'!AH409,'1级数据'!AI409,'1级数据'!AJ409,'1级数据'!AK409),AVERAGE('1级数据'!X409,'1级数据'!Y409))</f>
        <v>80.5</v>
      </c>
      <c r="J409" s="10">
        <f>'1级数据'!AC409*0.2+'1级数据'!AD409*0.3+'1级数据'!AE409*0.2+'1级数据'!AF409*0.3</f>
        <v>66.100000000000009</v>
      </c>
      <c r="K409" s="10">
        <f>AVERAGE('1级数据'!R409,'1级数据'!S409)</f>
        <v>78.5</v>
      </c>
    </row>
    <row r="410" spans="1:11" ht="15.75" x14ac:dyDescent="0.25">
      <c r="A410" s="10">
        <v>409</v>
      </c>
      <c r="B410" s="10" t="str">
        <f>VLOOKUP(A:A,'1级数据'!A:B,2,FALSE)</f>
        <v>J. CORONA</v>
      </c>
      <c r="C410" s="11" t="str">
        <f>VLOOKUP(A:A,'1级数据'!A:C,3,FALSE)</f>
        <v>右边锋</v>
      </c>
      <c r="D410" s="10" t="e">
        <f>VLOOKUP(A:A,'1级数据'!A:D,4,FALSE)</f>
        <v>#N/A</v>
      </c>
      <c r="E410" s="12">
        <f>VLOOKUP(A:A,'1级数据'!A:L,12,FALSE)</f>
        <v>81</v>
      </c>
      <c r="F410" s="10">
        <f>'1级数据'!O410*0.2+'1级数据'!T410*0.4+'1级数据'!Z410*0.2+'1级数据'!W410*0.2</f>
        <v>77.599999999999994</v>
      </c>
      <c r="G410" s="10">
        <f>AVERAGE('1级数据'!P410,'1级数据'!Q410)</f>
        <v>82</v>
      </c>
      <c r="H410" s="10">
        <f>AVERAGE('1级数据'!AA410,'1级数据'!AB410)</f>
        <v>70.5</v>
      </c>
      <c r="I410" s="10">
        <f>IF('1级数据'!C410="门将",AVERAGE('1级数据'!AG410,'1级数据'!AH410,'1级数据'!AI410,'1级数据'!AJ410,'1级数据'!AK410),AVERAGE('1级数据'!X410,'1级数据'!Y410))</f>
        <v>79</v>
      </c>
      <c r="J410" s="10">
        <f>'1级数据'!AC410*0.2+'1级数据'!AD410*0.3+'1级数据'!AE410*0.2+'1级数据'!AF410*0.3</f>
        <v>70.400000000000006</v>
      </c>
      <c r="K410" s="10">
        <f>AVERAGE('1级数据'!R410,'1级数据'!S410)</f>
        <v>79.5</v>
      </c>
    </row>
    <row r="411" spans="1:11" ht="15.75" x14ac:dyDescent="0.25">
      <c r="A411" s="10">
        <v>410</v>
      </c>
      <c r="B411" s="10" t="str">
        <f>VLOOKUP(A:A,'1级数据'!A:B,2,FALSE)</f>
        <v>C. BAKAMBU</v>
      </c>
      <c r="C411" s="11" t="str">
        <f>VLOOKUP(A:A,'1级数据'!A:C,3,FALSE)</f>
        <v>中锋</v>
      </c>
      <c r="D411" s="10">
        <f>VLOOKUP(A:A,'1级数据'!A:D,4,FALSE)</f>
        <v>2</v>
      </c>
      <c r="E411" s="12">
        <f>VLOOKUP(A:A,'1级数据'!A:L,12,FALSE)</f>
        <v>81</v>
      </c>
      <c r="F411" s="10">
        <f>'1级数据'!O411*0.2+'1级数据'!T411*0.4+'1级数据'!Z411*0.2+'1级数据'!W411*0.2</f>
        <v>75.599999999999994</v>
      </c>
      <c r="G411" s="10">
        <f>AVERAGE('1级数据'!P411,'1级数据'!Q411)</f>
        <v>78.5</v>
      </c>
      <c r="H411" s="10">
        <f>AVERAGE('1级数据'!AA411,'1级数据'!AB411)</f>
        <v>79</v>
      </c>
      <c r="I411" s="10">
        <f>IF('1级数据'!C411="门将",AVERAGE('1级数据'!AG411,'1级数据'!AH411,'1级数据'!AI411,'1级数据'!AJ411,'1级数据'!AK411),AVERAGE('1级数据'!X411,'1级数据'!Y411))</f>
        <v>81</v>
      </c>
      <c r="J411" s="10">
        <f>'1级数据'!AC411*0.2+'1级数据'!AD411*0.3+'1级数据'!AE411*0.2+'1级数据'!AF411*0.3</f>
        <v>66.400000000000006</v>
      </c>
      <c r="K411" s="10">
        <f>AVERAGE('1级数据'!R411,'1级数据'!S411)</f>
        <v>75</v>
      </c>
    </row>
    <row r="412" spans="1:11" ht="15.75" x14ac:dyDescent="0.25">
      <c r="A412" s="10">
        <v>411</v>
      </c>
      <c r="B412" s="10" t="str">
        <f>VLOOKUP(A:A,'1级数据'!A:B,2,FALSE)</f>
        <v>BARTRA</v>
      </c>
      <c r="C412" s="11" t="str">
        <f>VLOOKUP(A:A,'1级数据'!A:C,3,FALSE)</f>
        <v>中后卫</v>
      </c>
      <c r="D412" s="10">
        <f>VLOOKUP(A:A,'1级数据'!A:D,4,FALSE)</f>
        <v>2</v>
      </c>
      <c r="E412" s="12">
        <f>VLOOKUP(A:A,'1级数据'!A:L,12,FALSE)</f>
        <v>81</v>
      </c>
      <c r="F412" s="10">
        <f>'1级数据'!O412*0.2+'1级数据'!T412*0.4+'1级数据'!Z412*0.2+'1级数据'!W412*0.2</f>
        <v>73</v>
      </c>
      <c r="G412" s="10">
        <f>AVERAGE('1级数据'!P412,'1级数据'!Q412)</f>
        <v>74.5</v>
      </c>
      <c r="H412" s="10">
        <f>AVERAGE('1级数据'!AA412,'1级数据'!AB412)</f>
        <v>76.5</v>
      </c>
      <c r="I412" s="10">
        <f>IF('1级数据'!C412="门将",AVERAGE('1级数据'!AG412,'1级数据'!AH412,'1级数据'!AI412,'1级数据'!AJ412,'1级数据'!AK412),AVERAGE('1级数据'!X412,'1级数据'!Y412))</f>
        <v>74.5</v>
      </c>
      <c r="J412" s="10">
        <f>'1级数据'!AC412*0.2+'1级数据'!AD412*0.3+'1级数据'!AE412*0.2+'1级数据'!AF412*0.3</f>
        <v>76.8</v>
      </c>
      <c r="K412" s="10">
        <f>AVERAGE('1级数据'!R412,'1级数据'!S412)</f>
        <v>75</v>
      </c>
    </row>
    <row r="413" spans="1:11" ht="15.75" x14ac:dyDescent="0.25">
      <c r="A413" s="10">
        <v>412</v>
      </c>
      <c r="B413" s="10" t="str">
        <f>VLOOKUP(A:A,'1级数据'!A:B,2,FALSE)</f>
        <v>DANILO PEREIRA</v>
      </c>
      <c r="C413" s="11" t="str">
        <f>VLOOKUP(A:A,'1级数据'!A:C,3,FALSE)</f>
        <v>后腰</v>
      </c>
      <c r="D413" s="10">
        <f>VLOOKUP(A:A,'1级数据'!A:D,4,FALSE)</f>
        <v>2</v>
      </c>
      <c r="E413" s="12">
        <f>VLOOKUP(A:A,'1级数据'!A:L,12,FALSE)</f>
        <v>81</v>
      </c>
      <c r="F413" s="10">
        <f>'1级数据'!O413*0.2+'1级数据'!T413*0.4+'1级数据'!Z413*0.2+'1级数据'!W413*0.2</f>
        <v>70.400000000000006</v>
      </c>
      <c r="G413" s="10">
        <f>AVERAGE('1级数据'!P413,'1级数据'!Q413)</f>
        <v>76.5</v>
      </c>
      <c r="H413" s="10">
        <f>AVERAGE('1级数据'!AA413,'1级数据'!AB413)</f>
        <v>80</v>
      </c>
      <c r="I413" s="10">
        <f>IF('1级数据'!C413="门将",AVERAGE('1级数据'!AG413,'1级数据'!AH413,'1级数据'!AI413,'1级数据'!AJ413,'1级数据'!AK413),AVERAGE('1级数据'!X413,'1级数据'!Y413))</f>
        <v>70</v>
      </c>
      <c r="J413" s="10">
        <f>'1级数据'!AC413*0.2+'1级数据'!AD413*0.3+'1级数据'!AE413*0.2+'1级数据'!AF413*0.3</f>
        <v>83</v>
      </c>
      <c r="K413" s="10">
        <f>AVERAGE('1级数据'!R413,'1级数据'!S413)</f>
        <v>73.5</v>
      </c>
    </row>
    <row r="414" spans="1:11" ht="15.75" x14ac:dyDescent="0.25">
      <c r="A414" s="10">
        <v>413</v>
      </c>
      <c r="B414" s="10" t="str">
        <f>VLOOKUP(A:A,'1级数据'!A:B,2,FALSE)</f>
        <v>F. GHOULAM</v>
      </c>
      <c r="C414" s="11" t="str">
        <f>VLOOKUP(A:A,'1级数据'!A:C,3,FALSE)</f>
        <v>左后卫</v>
      </c>
      <c r="D414" s="10">
        <f>VLOOKUP(A:A,'1级数据'!A:D,4,FALSE)</f>
        <v>2</v>
      </c>
      <c r="E414" s="12">
        <f>VLOOKUP(A:A,'1级数据'!A:L,12,FALSE)</f>
        <v>81</v>
      </c>
      <c r="F414" s="10">
        <f>'1级数据'!O414*0.2+'1级数据'!T414*0.4+'1级数据'!Z414*0.2+'1级数据'!W414*0.2</f>
        <v>75.600000000000009</v>
      </c>
      <c r="G414" s="10">
        <f>AVERAGE('1级数据'!P414,'1级数据'!Q414)</f>
        <v>78</v>
      </c>
      <c r="H414" s="10">
        <f>AVERAGE('1级数据'!AA414,'1级数据'!AB414)</f>
        <v>78.5</v>
      </c>
      <c r="I414" s="10">
        <f>IF('1级数据'!C414="门将",AVERAGE('1级数据'!AG414,'1级数据'!AH414,'1级数据'!AI414,'1级数据'!AJ414,'1级数据'!AK414),AVERAGE('1级数据'!X414,'1级数据'!Y414))</f>
        <v>79</v>
      </c>
      <c r="J414" s="10">
        <f>'1级数据'!AC414*0.2+'1级数据'!AD414*0.3+'1级数据'!AE414*0.2+'1级数据'!AF414*0.3</f>
        <v>75.3</v>
      </c>
      <c r="K414" s="10">
        <f>AVERAGE('1级数据'!R414,'1级数据'!S414)</f>
        <v>74.5</v>
      </c>
    </row>
    <row r="415" spans="1:11" ht="15.75" x14ac:dyDescent="0.25">
      <c r="A415" s="10">
        <v>414</v>
      </c>
      <c r="B415" s="10" t="str">
        <f>VLOOKUP(A:A,'1级数据'!A:B,2,FALSE)</f>
        <v>R. RODRÍGUEZ</v>
      </c>
      <c r="C415" s="11" t="str">
        <f>VLOOKUP(A:A,'1级数据'!A:C,3,FALSE)</f>
        <v>左后卫</v>
      </c>
      <c r="D415" s="10" t="e">
        <f>VLOOKUP(A:A,'1级数据'!A:D,4,FALSE)</f>
        <v>#N/A</v>
      </c>
      <c r="E415" s="12">
        <f>VLOOKUP(A:A,'1级数据'!A:L,12,FALSE)</f>
        <v>81</v>
      </c>
      <c r="F415" s="10">
        <f>'1级数据'!O415*0.2+'1级数据'!T415*0.4+'1级数据'!Z415*0.2+'1级数据'!W415*0.2</f>
        <v>80.599999999999994</v>
      </c>
      <c r="G415" s="10">
        <f>AVERAGE('1级数据'!P415,'1级数据'!Q415)</f>
        <v>75.5</v>
      </c>
      <c r="H415" s="10">
        <f>AVERAGE('1级数据'!AA415,'1级数据'!AB415)</f>
        <v>76.5</v>
      </c>
      <c r="I415" s="10">
        <f>IF('1级数据'!C415="门将",AVERAGE('1级数据'!AG415,'1级数据'!AH415,'1级数据'!AI415,'1级数据'!AJ415,'1级数据'!AK415),AVERAGE('1级数据'!X415,'1级数据'!Y415))</f>
        <v>78</v>
      </c>
      <c r="J415" s="10">
        <f>'1级数据'!AC415*0.2+'1级数据'!AD415*0.3+'1级数据'!AE415*0.2+'1级数据'!AF415*0.3</f>
        <v>74.5</v>
      </c>
      <c r="K415" s="10">
        <f>AVERAGE('1级数据'!R415,'1级数据'!S415)</f>
        <v>75.5</v>
      </c>
    </row>
    <row r="416" spans="1:11" ht="15.75" x14ac:dyDescent="0.25">
      <c r="A416" s="10">
        <v>415</v>
      </c>
      <c r="B416" s="10" t="str">
        <f>VLOOKUP(A:A,'1级数据'!A:B,2,FALSE)</f>
        <v>C. TĂTĂRUŞANU</v>
      </c>
      <c r="C416" s="11" t="str">
        <f>VLOOKUP(A:A,'1级数据'!A:C,3,FALSE)</f>
        <v>门将</v>
      </c>
      <c r="D416" s="10">
        <f>VLOOKUP(A:A,'1级数据'!A:D,4,FALSE)</f>
        <v>2</v>
      </c>
      <c r="E416" s="12">
        <f>VLOOKUP(A:A,'1级数据'!A:L,12,FALSE)</f>
        <v>81</v>
      </c>
      <c r="F416" s="10">
        <f>'1级数据'!O416*0.2+'1级数据'!T416*0.4+'1级数据'!Z416*0.2+'1级数据'!W416*0.2</f>
        <v>58.600000000000009</v>
      </c>
      <c r="G416" s="10">
        <f>AVERAGE('1级数据'!P416,'1级数据'!Q416)</f>
        <v>54</v>
      </c>
      <c r="H416" s="10">
        <f>AVERAGE('1级数据'!AA416,'1级数据'!AB416)</f>
        <v>79.5</v>
      </c>
      <c r="I416" s="10">
        <f>IF('1级数据'!C416="门将",AVERAGE('1级数据'!AG416,'1级数据'!AH416,'1级数据'!AI416,'1级数据'!AJ416,'1级数据'!AK416),AVERAGE('1级数据'!X416,'1级数据'!Y416))</f>
        <v>71.8</v>
      </c>
      <c r="J416" s="10">
        <f>'1级数据'!AC416*0.2+'1级数据'!AD416*0.3+'1级数据'!AE416*0.2+'1级数据'!AF416*0.3</f>
        <v>70.5</v>
      </c>
      <c r="K416" s="10">
        <f>AVERAGE('1级数据'!R416,'1级数据'!S416)</f>
        <v>55.5</v>
      </c>
    </row>
    <row r="417" spans="1:11" ht="15.75" x14ac:dyDescent="0.25">
      <c r="A417" s="10">
        <v>416</v>
      </c>
      <c r="B417" s="10" t="str">
        <f>VLOOKUP(A:A,'1级数据'!A:B,2,FALSE)</f>
        <v>ISMAILY</v>
      </c>
      <c r="C417" s="11" t="str">
        <f>VLOOKUP(A:A,'1级数据'!A:C,3,FALSE)</f>
        <v>左后卫</v>
      </c>
      <c r="D417" s="10" t="e">
        <f>VLOOKUP(A:A,'1级数据'!A:D,4,FALSE)</f>
        <v>#N/A</v>
      </c>
      <c r="E417" s="12">
        <f>VLOOKUP(A:A,'1级数据'!A:L,12,FALSE)</f>
        <v>81</v>
      </c>
      <c r="F417" s="10">
        <f>'1级数据'!O417*0.2+'1级数据'!T417*0.4+'1级数据'!Z417*0.2+'1级数据'!W417*0.2</f>
        <v>75.800000000000011</v>
      </c>
      <c r="G417" s="10">
        <f>AVERAGE('1级数据'!P417,'1级数据'!Q417)</f>
        <v>79.5</v>
      </c>
      <c r="H417" s="10">
        <f>AVERAGE('1级数据'!AA417,'1级数据'!AB417)</f>
        <v>72</v>
      </c>
      <c r="I417" s="10">
        <f>IF('1级数据'!C417="门将",AVERAGE('1级数据'!AG417,'1级数据'!AH417,'1级数据'!AI417,'1级数据'!AJ417,'1级数据'!AK417),AVERAGE('1级数据'!X417,'1级数据'!Y417))</f>
        <v>83</v>
      </c>
      <c r="J417" s="10">
        <f>'1级数据'!AC417*0.2+'1级数据'!AD417*0.3+'1级数据'!AE417*0.2+'1级数据'!AF417*0.3</f>
        <v>76.2</v>
      </c>
      <c r="K417" s="10">
        <f>AVERAGE('1级数据'!R417,'1级数据'!S417)</f>
        <v>77.5</v>
      </c>
    </row>
    <row r="418" spans="1:11" ht="15.75" x14ac:dyDescent="0.25">
      <c r="A418" s="10">
        <v>417</v>
      </c>
      <c r="B418" s="10" t="str">
        <f>VLOOKUP(A:A,'1级数据'!A:B,2,FALSE)</f>
        <v>V. WANYAMA</v>
      </c>
      <c r="C418" s="11" t="str">
        <f>VLOOKUP(A:A,'1级数据'!A:C,3,FALSE)</f>
        <v>后腰</v>
      </c>
      <c r="D418" s="10">
        <f>VLOOKUP(A:A,'1级数据'!A:D,4,FALSE)</f>
        <v>2</v>
      </c>
      <c r="E418" s="12">
        <f>VLOOKUP(A:A,'1级数据'!A:L,12,FALSE)</f>
        <v>81</v>
      </c>
      <c r="F418" s="10">
        <f>'1级数据'!O418*0.2+'1级数据'!T418*0.4+'1级数据'!Z418*0.2+'1级数据'!W418*0.2</f>
        <v>67.400000000000006</v>
      </c>
      <c r="G418" s="10">
        <f>AVERAGE('1级数据'!P418,'1级数据'!Q418)</f>
        <v>73</v>
      </c>
      <c r="H418" s="10">
        <f>AVERAGE('1级数据'!AA418,'1级数据'!AB418)</f>
        <v>80.5</v>
      </c>
      <c r="I418" s="10">
        <f>IF('1级数据'!C418="门将",AVERAGE('1级数据'!AG418,'1级数据'!AH418,'1级数据'!AI418,'1级数据'!AJ418,'1级数据'!AK418),AVERAGE('1级数据'!X418,'1级数据'!Y418))</f>
        <v>68.5</v>
      </c>
      <c r="J418" s="10">
        <f>'1级数据'!AC418*0.2+'1级数据'!AD418*0.3+'1级数据'!AE418*0.2+'1级数据'!AF418*0.3</f>
        <v>80.5</v>
      </c>
      <c r="K418" s="10">
        <f>AVERAGE('1级数据'!R418,'1级数据'!S418)</f>
        <v>76.5</v>
      </c>
    </row>
    <row r="419" spans="1:11" ht="15.75" x14ac:dyDescent="0.25">
      <c r="A419" s="10">
        <v>418</v>
      </c>
      <c r="B419" s="10" t="str">
        <f>VLOOKUP(A:A,'1级数据'!A:B,2,FALSE)</f>
        <v>S. MUSTAFI</v>
      </c>
      <c r="C419" s="11" t="str">
        <f>VLOOKUP(A:A,'1级数据'!A:C,3,FALSE)</f>
        <v>中后卫</v>
      </c>
      <c r="D419" s="10">
        <f>VLOOKUP(A:A,'1级数据'!A:D,4,FALSE)</f>
        <v>2</v>
      </c>
      <c r="E419" s="12">
        <f>VLOOKUP(A:A,'1级数据'!A:L,12,FALSE)</f>
        <v>81</v>
      </c>
      <c r="F419" s="10">
        <f>'1级数据'!O419*0.2+'1级数据'!T419*0.4+'1级数据'!Z419*0.2+'1级数据'!W419*0.2</f>
        <v>65</v>
      </c>
      <c r="G419" s="10">
        <f>AVERAGE('1级数据'!P419,'1级数据'!Q419)</f>
        <v>68</v>
      </c>
      <c r="H419" s="10">
        <f>AVERAGE('1级数据'!AA419,'1级数据'!AB419)</f>
        <v>81</v>
      </c>
      <c r="I419" s="10">
        <f>IF('1级数据'!C419="门将",AVERAGE('1级数据'!AG419,'1级数据'!AH419,'1级数据'!AI419,'1级数据'!AJ419,'1级数据'!AK419),AVERAGE('1级数据'!X419,'1级数据'!Y419))</f>
        <v>68.5</v>
      </c>
      <c r="J419" s="10">
        <f>'1级数据'!AC419*0.2+'1级数据'!AD419*0.3+'1级数据'!AE419*0.2+'1级数据'!AF419*0.3</f>
        <v>77.5</v>
      </c>
      <c r="K419" s="10">
        <f>AVERAGE('1级数据'!R419,'1级数据'!S419)</f>
        <v>70.5</v>
      </c>
    </row>
    <row r="420" spans="1:11" ht="15.75" x14ac:dyDescent="0.25">
      <c r="A420" s="10">
        <v>419</v>
      </c>
      <c r="B420" s="10" t="str">
        <f>VLOOKUP(A:A,'1级数据'!A:B,2,FALSE)</f>
        <v>M. NASTASIĆ</v>
      </c>
      <c r="C420" s="11" t="str">
        <f>VLOOKUP(A:A,'1级数据'!A:C,3,FALSE)</f>
        <v>中后卫</v>
      </c>
      <c r="D420" s="10" t="e">
        <f>VLOOKUP(A:A,'1级数据'!A:D,4,FALSE)</f>
        <v>#N/A</v>
      </c>
      <c r="E420" s="12">
        <f>VLOOKUP(A:A,'1级数据'!A:L,12,FALSE)</f>
        <v>81</v>
      </c>
      <c r="F420" s="10">
        <f>'1级数据'!O420*0.2+'1级数据'!T420*0.4+'1级数据'!Z420*0.2+'1级数据'!W420*0.2</f>
        <v>71.400000000000006</v>
      </c>
      <c r="G420" s="10">
        <f>AVERAGE('1级数据'!P420,'1级数据'!Q420)</f>
        <v>68</v>
      </c>
      <c r="H420" s="10">
        <f>AVERAGE('1级数据'!AA420,'1级数据'!AB420)</f>
        <v>80.5</v>
      </c>
      <c r="I420" s="10">
        <f>IF('1级数据'!C420="门将",AVERAGE('1级数据'!AG420,'1级数据'!AH420,'1级数据'!AI420,'1级数据'!AJ420,'1级数据'!AK420),AVERAGE('1级数据'!X420,'1级数据'!Y420))</f>
        <v>74</v>
      </c>
      <c r="J420" s="10">
        <f>'1级数据'!AC420*0.2+'1级数据'!AD420*0.3+'1级数据'!AE420*0.2+'1级数据'!AF420*0.3</f>
        <v>77.5</v>
      </c>
      <c r="K420" s="10">
        <f>AVERAGE('1级数据'!R420,'1级数据'!S420)</f>
        <v>73.5</v>
      </c>
    </row>
    <row r="421" spans="1:11" ht="15.75" x14ac:dyDescent="0.25">
      <c r="A421" s="10">
        <v>420</v>
      </c>
      <c r="B421" s="10" t="str">
        <f>VLOOKUP(A:A,'1级数据'!A:B,2,FALSE)</f>
        <v>JUAN BERNAT</v>
      </c>
      <c r="C421" s="11" t="str">
        <f>VLOOKUP(A:A,'1级数据'!A:C,3,FALSE)</f>
        <v>左后卫</v>
      </c>
      <c r="D421" s="10" t="e">
        <f>VLOOKUP(A:A,'1级数据'!A:D,4,FALSE)</f>
        <v>#N/A</v>
      </c>
      <c r="E421" s="12">
        <f>VLOOKUP(A:A,'1级数据'!A:L,12,FALSE)</f>
        <v>81</v>
      </c>
      <c r="F421" s="10">
        <f>'1级数据'!O421*0.2+'1级数据'!T421*0.4+'1级数据'!Z421*0.2+'1级数据'!W421*0.2</f>
        <v>75.800000000000011</v>
      </c>
      <c r="G421" s="10">
        <f>AVERAGE('1级数据'!P421,'1级数据'!Q421)</f>
        <v>83.5</v>
      </c>
      <c r="H421" s="10">
        <f>AVERAGE('1级数据'!AA421,'1级数据'!AB421)</f>
        <v>70.5</v>
      </c>
      <c r="I421" s="10">
        <f>IF('1级数据'!C421="门将",AVERAGE('1级数据'!AG421,'1级数据'!AH421,'1级数据'!AI421,'1级数据'!AJ421,'1级数据'!AK421),AVERAGE('1级数据'!X421,'1级数据'!Y421))</f>
        <v>78.5</v>
      </c>
      <c r="J421" s="10">
        <f>'1级数据'!AC421*0.2+'1级数据'!AD421*0.3+'1级数据'!AE421*0.2+'1级数据'!AF421*0.3</f>
        <v>76.5</v>
      </c>
      <c r="K421" s="10">
        <f>AVERAGE('1级数据'!R421,'1级数据'!S421)</f>
        <v>80</v>
      </c>
    </row>
    <row r="422" spans="1:11" ht="15.75" x14ac:dyDescent="0.25">
      <c r="A422" s="10">
        <v>421</v>
      </c>
      <c r="B422" s="10" t="str">
        <f>VLOOKUP(A:A,'1级数据'!A:B,2,FALSE)</f>
        <v>S. KVERKVELIA</v>
      </c>
      <c r="C422" s="11" t="str">
        <f>VLOOKUP(A:A,'1级数据'!A:C,3,FALSE)</f>
        <v>中后卫</v>
      </c>
      <c r="D422" s="10">
        <f>VLOOKUP(A:A,'1级数据'!A:D,4,FALSE)</f>
        <v>2</v>
      </c>
      <c r="E422" s="12">
        <f>VLOOKUP(A:A,'1级数据'!A:L,12,FALSE)</f>
        <v>81</v>
      </c>
      <c r="F422" s="10">
        <f>'1级数据'!O422*0.2+'1级数据'!T422*0.4+'1级数据'!Z422*0.2+'1级数据'!W422*0.2</f>
        <v>65.800000000000011</v>
      </c>
      <c r="G422" s="10">
        <f>AVERAGE('1级数据'!P422,'1级数据'!Q422)</f>
        <v>68</v>
      </c>
      <c r="H422" s="10">
        <f>AVERAGE('1级数据'!AA422,'1级数据'!AB422)</f>
        <v>78</v>
      </c>
      <c r="I422" s="10">
        <f>IF('1级数据'!C422="门将",AVERAGE('1级数据'!AG422,'1级数据'!AH422,'1级数据'!AI422,'1级数据'!AJ422,'1级数据'!AK422),AVERAGE('1级数据'!X422,'1级数据'!Y422))</f>
        <v>70.5</v>
      </c>
      <c r="J422" s="10">
        <f>'1级数据'!AC422*0.2+'1级数据'!AD422*0.3+'1级数据'!AE422*0.2+'1级数据'!AF422*0.3</f>
        <v>78.599999999999994</v>
      </c>
      <c r="K422" s="10">
        <f>AVERAGE('1级数据'!R422,'1级数据'!S422)</f>
        <v>70</v>
      </c>
    </row>
    <row r="423" spans="1:11" ht="15.75" x14ac:dyDescent="0.25">
      <c r="A423" s="10">
        <v>422</v>
      </c>
      <c r="B423" s="10" t="str">
        <f>VLOOKUP(A:A,'1级数据'!A:B,2,FALSE)</f>
        <v>DEDÉ</v>
      </c>
      <c r="C423" s="11" t="str">
        <f>VLOOKUP(A:A,'1级数据'!A:C,3,FALSE)</f>
        <v>中后卫</v>
      </c>
      <c r="D423" s="10">
        <f>VLOOKUP(A:A,'1级数据'!A:D,4,FALSE)</f>
        <v>2</v>
      </c>
      <c r="E423" s="12">
        <f>VLOOKUP(A:A,'1级数据'!A:L,12,FALSE)</f>
        <v>81</v>
      </c>
      <c r="F423" s="10">
        <f>'1级数据'!O423*0.2+'1级数据'!T423*0.4+'1级数据'!Z423*0.2+'1级数据'!W423*0.2</f>
        <v>66.400000000000006</v>
      </c>
      <c r="G423" s="10">
        <f>AVERAGE('1级数据'!P423,'1级数据'!Q423)</f>
        <v>65</v>
      </c>
      <c r="H423" s="10">
        <f>AVERAGE('1级数据'!AA423,'1级数据'!AB423)</f>
        <v>79.5</v>
      </c>
      <c r="I423" s="10">
        <f>IF('1级数据'!C423="门将",AVERAGE('1级数据'!AG423,'1级数据'!AH423,'1级数据'!AI423,'1级数据'!AJ423,'1级数据'!AK423),AVERAGE('1级数据'!X423,'1级数据'!Y423))</f>
        <v>70</v>
      </c>
      <c r="J423" s="10">
        <f>'1级数据'!AC423*0.2+'1级数据'!AD423*0.3+'1级数据'!AE423*0.2+'1级数据'!AF423*0.3</f>
        <v>77.099999999999994</v>
      </c>
      <c r="K423" s="10">
        <f>AVERAGE('1级数据'!R423,'1级数据'!S423)</f>
        <v>64.5</v>
      </c>
    </row>
    <row r="424" spans="1:11" ht="15.75" x14ac:dyDescent="0.25">
      <c r="A424" s="10">
        <v>423</v>
      </c>
      <c r="B424" s="10" t="str">
        <f>VLOOKUP(A:A,'1级数据'!A:B,2,FALSE)</f>
        <v>FELIPE</v>
      </c>
      <c r="C424" s="11" t="str">
        <f>VLOOKUP(A:A,'1级数据'!A:C,3,FALSE)</f>
        <v>中后卫</v>
      </c>
      <c r="D424" s="10">
        <f>VLOOKUP(A:A,'1级数据'!A:D,4,FALSE)</f>
        <v>2</v>
      </c>
      <c r="E424" s="12">
        <f>VLOOKUP(A:A,'1级数据'!A:L,12,FALSE)</f>
        <v>81</v>
      </c>
      <c r="F424" s="10">
        <f>'1级数据'!O424*0.2+'1级数据'!T424*0.4+'1级数据'!Z424*0.2+'1级数据'!W424*0.2</f>
        <v>69.2</v>
      </c>
      <c r="G424" s="10">
        <f>AVERAGE('1级数据'!P424,'1级数据'!Q424)</f>
        <v>68.5</v>
      </c>
      <c r="H424" s="10">
        <f>AVERAGE('1级数据'!AA424,'1级数据'!AB424)</f>
        <v>78</v>
      </c>
      <c r="I424" s="10">
        <f>IF('1级数据'!C424="门将",AVERAGE('1级数据'!AG424,'1级数据'!AH424,'1级数据'!AI424,'1级数据'!AJ424,'1级数据'!AK424),AVERAGE('1级数据'!X424,'1级数据'!Y424))</f>
        <v>68.5</v>
      </c>
      <c r="J424" s="10">
        <f>'1级数据'!AC424*0.2+'1级数据'!AD424*0.3+'1级数据'!AE424*0.2+'1级数据'!AF424*0.3</f>
        <v>78.399999999999991</v>
      </c>
      <c r="K424" s="10">
        <f>AVERAGE('1级数据'!R424,'1级数据'!S424)</f>
        <v>67</v>
      </c>
    </row>
    <row r="425" spans="1:11" ht="15.75" x14ac:dyDescent="0.25">
      <c r="A425" s="10">
        <v>424</v>
      </c>
      <c r="B425" s="10" t="str">
        <f>VLOOKUP(A:A,'1级数据'!A:B,2,FALSE)</f>
        <v>F. KOSTIĆ</v>
      </c>
      <c r="C425" s="11" t="str">
        <f>VLOOKUP(A:A,'1级数据'!A:C,3,FALSE)</f>
        <v>左前卫</v>
      </c>
      <c r="D425" s="10" t="e">
        <f>VLOOKUP(A:A,'1级数据'!A:D,4,FALSE)</f>
        <v>#N/A</v>
      </c>
      <c r="E425" s="12">
        <f>VLOOKUP(A:A,'1级数据'!A:L,12,FALSE)</f>
        <v>81</v>
      </c>
      <c r="F425" s="10">
        <f>'1级数据'!O425*0.2+'1级数据'!T425*0.4+'1级数据'!Z425*0.2+'1级数据'!W425*0.2</f>
        <v>77.2</v>
      </c>
      <c r="G425" s="10">
        <f>AVERAGE('1级数据'!P425,'1级数据'!Q425)</f>
        <v>80.5</v>
      </c>
      <c r="H425" s="10">
        <f>AVERAGE('1级数据'!AA425,'1级数据'!AB425)</f>
        <v>76</v>
      </c>
      <c r="I425" s="10">
        <f>IF('1级数据'!C425="门将",AVERAGE('1级数据'!AG425,'1级数据'!AH425,'1级数据'!AI425,'1级数据'!AJ425,'1级数据'!AK425),AVERAGE('1级数据'!X425,'1级数据'!Y425))</f>
        <v>81</v>
      </c>
      <c r="J425" s="10">
        <f>'1级数据'!AC425*0.2+'1级数据'!AD425*0.3+'1级数据'!AE425*0.2+'1级数据'!AF425*0.3</f>
        <v>74.3</v>
      </c>
      <c r="K425" s="10">
        <f>AVERAGE('1级数据'!R425,'1级数据'!S425)</f>
        <v>76.5</v>
      </c>
    </row>
    <row r="426" spans="1:11" ht="15.75" x14ac:dyDescent="0.25">
      <c r="A426" s="10">
        <v>425</v>
      </c>
      <c r="B426" s="10" t="str">
        <f>VLOOKUP(A:A,'1级数据'!A:B,2,FALSE)</f>
        <v>RAFINHA</v>
      </c>
      <c r="C426" s="11" t="str">
        <f>VLOOKUP(A:A,'1级数据'!A:C,3,FALSE)</f>
        <v>前腰</v>
      </c>
      <c r="D426" s="10">
        <f>VLOOKUP(A:A,'1级数据'!A:D,4,FALSE)</f>
        <v>2</v>
      </c>
      <c r="E426" s="12">
        <f>VLOOKUP(A:A,'1级数据'!A:L,12,FALSE)</f>
        <v>81</v>
      </c>
      <c r="F426" s="10">
        <f>'1级数据'!O426*0.2+'1级数据'!T426*0.4+'1级数据'!Z426*0.2+'1级数据'!W426*0.2</f>
        <v>74.600000000000009</v>
      </c>
      <c r="G426" s="10">
        <f>AVERAGE('1级数据'!P426,'1级数据'!Q426)</f>
        <v>84.5</v>
      </c>
      <c r="H426" s="10">
        <f>AVERAGE('1级数据'!AA426,'1级数据'!AB426)</f>
        <v>74</v>
      </c>
      <c r="I426" s="10">
        <f>IF('1级数据'!C426="门将",AVERAGE('1级数据'!AG426,'1级数据'!AH426,'1级数据'!AI426,'1级数据'!AJ426,'1级数据'!AK426),AVERAGE('1级数据'!X426,'1级数据'!Y426))</f>
        <v>73</v>
      </c>
      <c r="J426" s="10">
        <f>'1级数据'!AC426*0.2+'1级数据'!AD426*0.3+'1级数据'!AE426*0.2+'1级数据'!AF426*0.3</f>
        <v>72</v>
      </c>
      <c r="K426" s="10">
        <f>AVERAGE('1级数据'!R426,'1级数据'!S426)</f>
        <v>82.5</v>
      </c>
    </row>
    <row r="427" spans="1:11" ht="15.75" x14ac:dyDescent="0.25">
      <c r="A427" s="10">
        <v>426</v>
      </c>
      <c r="B427" s="10" t="str">
        <f>VLOOKUP(A:A,'1级数据'!A:B,2,FALSE)</f>
        <v>E. DIER</v>
      </c>
      <c r="C427" s="11" t="str">
        <f>VLOOKUP(A:A,'1级数据'!A:C,3,FALSE)</f>
        <v>后腰</v>
      </c>
      <c r="D427" s="10">
        <f>VLOOKUP(A:A,'1级数据'!A:D,4,FALSE)</f>
        <v>2</v>
      </c>
      <c r="E427" s="12">
        <f>VLOOKUP(A:A,'1级数据'!A:L,12,FALSE)</f>
        <v>81</v>
      </c>
      <c r="F427" s="10">
        <f>'1级数据'!O427*0.2+'1级数据'!T427*0.4+'1级数据'!Z427*0.2+'1级数据'!W427*0.2</f>
        <v>75.600000000000009</v>
      </c>
      <c r="G427" s="10">
        <f>AVERAGE('1级数据'!P427,'1级数据'!Q427)</f>
        <v>73</v>
      </c>
      <c r="H427" s="10">
        <f>AVERAGE('1级数据'!AA427,'1级数据'!AB427)</f>
        <v>82.5</v>
      </c>
      <c r="I427" s="10">
        <f>IF('1级数据'!C427="门将",AVERAGE('1级数据'!AG427,'1级数据'!AH427,'1级数据'!AI427,'1级数据'!AJ427,'1级数据'!AK427),AVERAGE('1级数据'!X427,'1级数据'!Y427))</f>
        <v>70</v>
      </c>
      <c r="J427" s="10">
        <f>'1级数据'!AC427*0.2+'1级数据'!AD427*0.3+'1级数据'!AE427*0.2+'1级数据'!AF427*0.3</f>
        <v>77.5</v>
      </c>
      <c r="K427" s="10">
        <f>AVERAGE('1级数据'!R427,'1级数据'!S427)</f>
        <v>69</v>
      </c>
    </row>
    <row r="428" spans="1:11" ht="15.75" x14ac:dyDescent="0.25">
      <c r="A428" s="10">
        <v>427</v>
      </c>
      <c r="B428" s="10" t="str">
        <f>VLOOKUP(A:A,'1级数据'!A:B,2,FALSE)</f>
        <v>D. BENEDETTO</v>
      </c>
      <c r="C428" s="11" t="str">
        <f>VLOOKUP(A:A,'1级数据'!A:C,3,FALSE)</f>
        <v>中锋</v>
      </c>
      <c r="D428" s="10">
        <f>VLOOKUP(A:A,'1级数据'!A:D,4,FALSE)</f>
        <v>2</v>
      </c>
      <c r="E428" s="12">
        <f>VLOOKUP(A:A,'1级数据'!A:L,12,FALSE)</f>
        <v>81</v>
      </c>
      <c r="F428" s="10">
        <f>'1级数据'!O428*0.2+'1级数据'!T428*0.4+'1级数据'!Z428*0.2+'1级数据'!W428*0.2</f>
        <v>75</v>
      </c>
      <c r="G428" s="10">
        <f>AVERAGE('1级数据'!P428,'1级数据'!Q428)</f>
        <v>77</v>
      </c>
      <c r="H428" s="10">
        <f>AVERAGE('1级数据'!AA428,'1级数据'!AB428)</f>
        <v>82</v>
      </c>
      <c r="I428" s="10">
        <f>IF('1级数据'!C428="门将",AVERAGE('1级数据'!AG428,'1级数据'!AH428,'1级数据'!AI428,'1级数据'!AJ428,'1级数据'!AK428),AVERAGE('1级数据'!X428,'1级数据'!Y428))</f>
        <v>80</v>
      </c>
      <c r="J428" s="10">
        <f>'1级数据'!AC428*0.2+'1级数据'!AD428*0.3+'1级数据'!AE428*0.2+'1级数据'!AF428*0.3</f>
        <v>67.8</v>
      </c>
      <c r="K428" s="10">
        <f>AVERAGE('1级数据'!R428,'1级数据'!S428)</f>
        <v>74.5</v>
      </c>
    </row>
    <row r="429" spans="1:11" ht="15.75" x14ac:dyDescent="0.25">
      <c r="A429" s="10">
        <v>428</v>
      </c>
      <c r="B429" s="10" t="str">
        <f>VLOOKUP(A:A,'1级数据'!A:B,2,FALSE)</f>
        <v>G. PEREIRO</v>
      </c>
      <c r="C429" s="11" t="str">
        <f>VLOOKUP(A:A,'1级数据'!A:C,3,FALSE)</f>
        <v>前腰</v>
      </c>
      <c r="D429" s="10">
        <f>VLOOKUP(A:A,'1级数据'!A:D,4,FALSE)</f>
        <v>3</v>
      </c>
      <c r="E429" s="12">
        <f>VLOOKUP(A:A,'1级数据'!A:L,12,FALSE)</f>
        <v>81</v>
      </c>
      <c r="F429" s="10">
        <f>'1级数据'!O429*0.2+'1级数据'!T429*0.4+'1级数据'!Z429*0.2+'1级数据'!W429*0.2</f>
        <v>79.200000000000017</v>
      </c>
      <c r="G429" s="10">
        <f>AVERAGE('1级数据'!P429,'1级数据'!Q429)</f>
        <v>83.5</v>
      </c>
      <c r="H429" s="10">
        <f>AVERAGE('1级数据'!AA429,'1级数据'!AB429)</f>
        <v>77.5</v>
      </c>
      <c r="I429" s="10">
        <f>IF('1级数据'!C429="门将",AVERAGE('1级数据'!AG429,'1级数据'!AH429,'1级数据'!AI429,'1级数据'!AJ429,'1级数据'!AK429),AVERAGE('1级数据'!X429,'1级数据'!Y429))</f>
        <v>82</v>
      </c>
      <c r="J429" s="10">
        <f>'1级数据'!AC429*0.2+'1级数据'!AD429*0.3+'1级数据'!AE429*0.2+'1级数据'!AF429*0.3</f>
        <v>65.3</v>
      </c>
      <c r="K429" s="10">
        <f>AVERAGE('1级数据'!R429,'1级数据'!S429)</f>
        <v>80</v>
      </c>
    </row>
    <row r="430" spans="1:11" ht="15.75" x14ac:dyDescent="0.25">
      <c r="A430" s="10">
        <v>429</v>
      </c>
      <c r="B430" s="10" t="str">
        <f>VLOOKUP(A:A,'1级数据'!A:B,2,FALSE)</f>
        <v>J. VERETOUT</v>
      </c>
      <c r="C430" s="11" t="str">
        <f>VLOOKUP(A:A,'1级数据'!A:C,3,FALSE)</f>
        <v>中前卫</v>
      </c>
      <c r="D430" s="10">
        <f>VLOOKUP(A:A,'1级数据'!A:D,4,FALSE)</f>
        <v>2</v>
      </c>
      <c r="E430" s="12">
        <f>VLOOKUP(A:A,'1级数据'!A:L,12,FALSE)</f>
        <v>81</v>
      </c>
      <c r="F430" s="10">
        <f>'1级数据'!O430*0.2+'1级数据'!T430*0.4+'1级数据'!Z430*0.2+'1级数据'!W430*0.2</f>
        <v>78.2</v>
      </c>
      <c r="G430" s="10">
        <f>AVERAGE('1级数据'!P430,'1级数据'!Q430)</f>
        <v>78.5</v>
      </c>
      <c r="H430" s="10">
        <f>AVERAGE('1级数据'!AA430,'1级数据'!AB430)</f>
        <v>77.5</v>
      </c>
      <c r="I430" s="10">
        <f>IF('1级数据'!C430="门将",AVERAGE('1级数据'!AG430,'1级数据'!AH430,'1级数据'!AI430,'1级数据'!AJ430,'1级数据'!AK430),AVERAGE('1级数据'!X430,'1级数据'!Y430))</f>
        <v>79</v>
      </c>
      <c r="J430" s="10">
        <f>'1级数据'!AC430*0.2+'1级数据'!AD430*0.3+'1级数据'!AE430*0.2+'1级数据'!AF430*0.3</f>
        <v>76.099999999999994</v>
      </c>
      <c r="K430" s="10">
        <f>AVERAGE('1级数据'!R430,'1级数据'!S430)</f>
        <v>81</v>
      </c>
    </row>
    <row r="431" spans="1:11" ht="15.75" x14ac:dyDescent="0.25">
      <c r="A431" s="10">
        <v>430</v>
      </c>
      <c r="B431" s="10" t="str">
        <f>VLOOKUP(A:A,'1级数据'!A:B,2,FALSE)</f>
        <v>GERARD MORENO</v>
      </c>
      <c r="C431" s="11" t="str">
        <f>VLOOKUP(A:A,'1级数据'!A:C,3,FALSE)</f>
        <v>中锋</v>
      </c>
      <c r="D431" s="10">
        <f>VLOOKUP(A:A,'1级数据'!A:D,4,FALSE)</f>
        <v>2</v>
      </c>
      <c r="E431" s="12">
        <f>VLOOKUP(A:A,'1级数据'!A:L,12,FALSE)</f>
        <v>81</v>
      </c>
      <c r="F431" s="10">
        <f>'1级数据'!O431*0.2+'1级数据'!T431*0.4+'1级数据'!Z431*0.2+'1级数据'!W431*0.2</f>
        <v>74.600000000000009</v>
      </c>
      <c r="G431" s="10">
        <f>AVERAGE('1级数据'!P431,'1级数据'!Q431)</f>
        <v>78</v>
      </c>
      <c r="H431" s="10">
        <f>AVERAGE('1级数据'!AA431,'1级数据'!AB431)</f>
        <v>79</v>
      </c>
      <c r="I431" s="10">
        <f>IF('1级数据'!C431="门将",AVERAGE('1级数据'!AG431,'1级数据'!AH431,'1级数据'!AI431,'1级数据'!AJ431,'1级数据'!AK431),AVERAGE('1级数据'!X431,'1级数据'!Y431))</f>
        <v>74</v>
      </c>
      <c r="J431" s="10">
        <f>'1级数据'!AC431*0.2+'1级数据'!AD431*0.3+'1级数据'!AE431*0.2+'1级数据'!AF431*0.3</f>
        <v>70.599999999999994</v>
      </c>
      <c r="K431" s="10">
        <f>AVERAGE('1级数据'!R431,'1级数据'!S431)</f>
        <v>76</v>
      </c>
    </row>
    <row r="432" spans="1:11" ht="15.75" x14ac:dyDescent="0.25">
      <c r="A432" s="10">
        <v>431</v>
      </c>
      <c r="B432" s="10" t="str">
        <f>VLOOKUP(A:A,'1级数据'!A:B,2,FALSE)</f>
        <v>FRED</v>
      </c>
      <c r="C432" s="11" t="str">
        <f>VLOOKUP(A:A,'1级数据'!A:C,3,FALSE)</f>
        <v>中前卫</v>
      </c>
      <c r="D432" s="10">
        <f>VLOOKUP(A:A,'1级数据'!A:D,4,FALSE)</f>
        <v>2</v>
      </c>
      <c r="E432" s="12">
        <f>VLOOKUP(A:A,'1级数据'!A:L,12,FALSE)</f>
        <v>81</v>
      </c>
      <c r="F432" s="10">
        <f>'1级数据'!O432*0.2+'1级数据'!T432*0.4+'1级数据'!Z432*0.2+'1级数据'!W432*0.2</f>
        <v>75.600000000000009</v>
      </c>
      <c r="G432" s="10">
        <f>AVERAGE('1级数据'!P432,'1级数据'!Q432)</f>
        <v>80.5</v>
      </c>
      <c r="H432" s="10">
        <f>AVERAGE('1级数据'!AA432,'1级数据'!AB432)</f>
        <v>75</v>
      </c>
      <c r="I432" s="10">
        <f>IF('1级数据'!C432="门将",AVERAGE('1级数据'!AG432,'1级数据'!AH432,'1级数据'!AI432,'1级数据'!AJ432,'1级数据'!AK432),AVERAGE('1级数据'!X432,'1级数据'!Y432))</f>
        <v>76.5</v>
      </c>
      <c r="J432" s="10">
        <f>'1级数据'!AC432*0.2+'1级数据'!AD432*0.3+'1级数据'!AE432*0.2+'1级数据'!AF432*0.3</f>
        <v>77.900000000000006</v>
      </c>
      <c r="K432" s="10">
        <f>AVERAGE('1级数据'!R432,'1级数据'!S432)</f>
        <v>83</v>
      </c>
    </row>
    <row r="433" spans="1:11" ht="15.75" x14ac:dyDescent="0.25">
      <c r="A433" s="10">
        <v>432</v>
      </c>
      <c r="B433" s="10" t="str">
        <f>VLOOKUP(A:A,'1级数据'!A:B,2,FALSE)</f>
        <v>MORALES</v>
      </c>
      <c r="C433" s="11" t="str">
        <f>VLOOKUP(A:A,'1级数据'!A:C,3,FALSE)</f>
        <v>左边锋</v>
      </c>
      <c r="D433" s="10">
        <f>VLOOKUP(A:A,'1级数据'!A:D,4,FALSE)</f>
        <v>2</v>
      </c>
      <c r="E433" s="12">
        <f>VLOOKUP(A:A,'1级数据'!A:L,12,FALSE)</f>
        <v>81</v>
      </c>
      <c r="F433" s="10">
        <f>'1级数据'!O433*0.2+'1级数据'!T433*0.4+'1级数据'!Z433*0.2+'1级数据'!W433*0.2</f>
        <v>78.600000000000009</v>
      </c>
      <c r="G433" s="10">
        <f>AVERAGE('1级数据'!P433,'1级数据'!Q433)</f>
        <v>84</v>
      </c>
      <c r="H433" s="10">
        <f>AVERAGE('1级数据'!AA433,'1级数据'!AB433)</f>
        <v>70</v>
      </c>
      <c r="I433" s="10">
        <f>IF('1级数据'!C433="门将",AVERAGE('1级数据'!AG433,'1级数据'!AH433,'1级数据'!AI433,'1级数据'!AJ433,'1级数据'!AK433),AVERAGE('1级数据'!X433,'1级数据'!Y433))</f>
        <v>77</v>
      </c>
      <c r="J433" s="10">
        <f>'1级数据'!AC433*0.2+'1级数据'!AD433*0.3+'1级数据'!AE433*0.2+'1级数据'!AF433*0.3</f>
        <v>68.899999999999991</v>
      </c>
      <c r="K433" s="10">
        <f>AVERAGE('1级数据'!R433,'1级数据'!S433)</f>
        <v>77.5</v>
      </c>
    </row>
    <row r="434" spans="1:11" ht="15.75" x14ac:dyDescent="0.25">
      <c r="A434" s="10">
        <v>433</v>
      </c>
      <c r="B434" s="10" t="str">
        <f>VLOOKUP(A:A,'1级数据'!A:B,2,FALSE)</f>
        <v>VITOLO</v>
      </c>
      <c r="C434" s="11" t="str">
        <f>VLOOKUP(A:A,'1级数据'!A:C,3,FALSE)</f>
        <v>左边锋</v>
      </c>
      <c r="D434" s="10">
        <f>VLOOKUP(A:A,'1级数据'!A:D,4,FALSE)</f>
        <v>2</v>
      </c>
      <c r="E434" s="12">
        <f>VLOOKUP(A:A,'1级数据'!A:L,12,FALSE)</f>
        <v>81</v>
      </c>
      <c r="F434" s="10">
        <f>'1级数据'!O434*0.2+'1级数据'!T434*0.4+'1级数据'!Z434*0.2+'1级数据'!W434*0.2</f>
        <v>73.600000000000009</v>
      </c>
      <c r="G434" s="10">
        <f>AVERAGE('1级数据'!P434,'1级数据'!Q434)</f>
        <v>83</v>
      </c>
      <c r="H434" s="10">
        <f>AVERAGE('1级数据'!AA434,'1级数据'!AB434)</f>
        <v>65</v>
      </c>
      <c r="I434" s="10">
        <f>IF('1级数据'!C434="门将",AVERAGE('1级数据'!AG434,'1级数据'!AH434,'1级数据'!AI434,'1级数据'!AJ434,'1级数据'!AK434),AVERAGE('1级数据'!X434,'1级数据'!Y434))</f>
        <v>78</v>
      </c>
      <c r="J434" s="10">
        <f>'1级数据'!AC434*0.2+'1级数据'!AD434*0.3+'1级数据'!AE434*0.2+'1级数据'!AF434*0.3</f>
        <v>77.800000000000011</v>
      </c>
      <c r="K434" s="10">
        <f>AVERAGE('1级数据'!R434,'1级数据'!S434)</f>
        <v>81.5</v>
      </c>
    </row>
    <row r="435" spans="1:11" ht="15.75" x14ac:dyDescent="0.25">
      <c r="A435" s="10">
        <v>434</v>
      </c>
      <c r="B435" s="10" t="str">
        <f>VLOOKUP(A:A,'1级数据'!A:B,2,FALSE)</f>
        <v>N. AKÉ</v>
      </c>
      <c r="C435" s="11" t="str">
        <f>VLOOKUP(A:A,'1级数据'!A:C,3,FALSE)</f>
        <v>中后卫</v>
      </c>
      <c r="D435" s="10" t="e">
        <f>VLOOKUP(A:A,'1级数据'!A:D,4,FALSE)</f>
        <v>#N/A</v>
      </c>
      <c r="E435" s="12">
        <f>VLOOKUP(A:A,'1级数据'!A:L,12,FALSE)</f>
        <v>81</v>
      </c>
      <c r="F435" s="10">
        <f>'1级数据'!O435*0.2+'1级数据'!T435*0.4+'1级数据'!Z435*0.2+'1级数据'!W435*0.2</f>
        <v>70.599999999999994</v>
      </c>
      <c r="G435" s="10">
        <f>AVERAGE('1级数据'!P435,'1级数据'!Q435)</f>
        <v>75.5</v>
      </c>
      <c r="H435" s="10">
        <f>AVERAGE('1级数据'!AA435,'1级数据'!AB435)</f>
        <v>82</v>
      </c>
      <c r="I435" s="10">
        <f>IF('1级数据'!C435="门将",AVERAGE('1级数据'!AG435,'1级数据'!AH435,'1级数据'!AI435,'1级数据'!AJ435,'1级数据'!AK435),AVERAGE('1级数据'!X435,'1级数据'!Y435))</f>
        <v>71.5</v>
      </c>
      <c r="J435" s="10">
        <f>'1级数据'!AC435*0.2+'1级数据'!AD435*0.3+'1级数据'!AE435*0.2+'1级数据'!AF435*0.3</f>
        <v>80</v>
      </c>
      <c r="K435" s="10">
        <f>AVERAGE('1级数据'!R435,'1级数据'!S435)</f>
        <v>75</v>
      </c>
    </row>
    <row r="436" spans="1:11" ht="15.75" x14ac:dyDescent="0.25">
      <c r="A436" s="10">
        <v>435</v>
      </c>
      <c r="B436" s="10" t="str">
        <f>VLOOKUP(A:A,'1级数据'!A:B,2,FALSE)</f>
        <v>J. MARTÍNEZ</v>
      </c>
      <c r="C436" s="11" t="str">
        <f>VLOOKUP(A:A,'1级数据'!A:C,3,FALSE)</f>
        <v>中锋</v>
      </c>
      <c r="D436" s="10">
        <f>VLOOKUP(A:A,'1级数据'!A:D,4,FALSE)</f>
        <v>2</v>
      </c>
      <c r="E436" s="12">
        <f>VLOOKUP(A:A,'1级数据'!A:L,12,FALSE)</f>
        <v>81</v>
      </c>
      <c r="F436" s="10">
        <f>'1级数据'!O436*0.2+'1级数据'!T436*0.4+'1级数据'!Z436*0.2+'1级数据'!W436*0.2</f>
        <v>73.600000000000009</v>
      </c>
      <c r="G436" s="10">
        <f>AVERAGE('1级数据'!P436,'1级数据'!Q436)</f>
        <v>79.5</v>
      </c>
      <c r="H436" s="10">
        <f>AVERAGE('1级数据'!AA436,'1级数据'!AB436)</f>
        <v>78</v>
      </c>
      <c r="I436" s="10">
        <f>IF('1级数据'!C436="门将",AVERAGE('1级数据'!AG436,'1级数据'!AH436,'1级数据'!AI436,'1级数据'!AJ436,'1级数据'!AK436),AVERAGE('1级数据'!X436,'1级数据'!Y436))</f>
        <v>78.5</v>
      </c>
      <c r="J436" s="10">
        <f>'1级数据'!AC436*0.2+'1级数据'!AD436*0.3+'1级数据'!AE436*0.2+'1级数据'!AF436*0.3</f>
        <v>68.599999999999994</v>
      </c>
      <c r="K436" s="10">
        <f>AVERAGE('1级数据'!R436,'1级数据'!S436)</f>
        <v>75.5</v>
      </c>
    </row>
    <row r="437" spans="1:11" ht="15.75" x14ac:dyDescent="0.25">
      <c r="A437" s="10">
        <v>436</v>
      </c>
      <c r="B437" s="10" t="str">
        <f>VLOOKUP(A:A,'1级数据'!A:B,2,FALSE)</f>
        <v>H. HERRERA</v>
      </c>
      <c r="C437" s="11" t="str">
        <f>VLOOKUP(A:A,'1级数据'!A:C,3,FALSE)</f>
        <v>中前卫</v>
      </c>
      <c r="D437" s="10" t="e">
        <f>VLOOKUP(A:A,'1级数据'!A:D,4,FALSE)</f>
        <v>#N/A</v>
      </c>
      <c r="E437" s="12">
        <f>VLOOKUP(A:A,'1级数据'!A:L,12,FALSE)</f>
        <v>81</v>
      </c>
      <c r="F437" s="10">
        <f>'1级数据'!O437*0.2+'1级数据'!T437*0.4+'1级数据'!Z437*0.2+'1级数据'!W437*0.2</f>
        <v>74.800000000000011</v>
      </c>
      <c r="G437" s="10">
        <f>AVERAGE('1级数据'!P437,'1级数据'!Q437)</f>
        <v>79.5</v>
      </c>
      <c r="H437" s="10">
        <f>AVERAGE('1级数据'!AA437,'1级数据'!AB437)</f>
        <v>79</v>
      </c>
      <c r="I437" s="10">
        <f>IF('1级数据'!C437="门将",AVERAGE('1级数据'!AG437,'1级数据'!AH437,'1级数据'!AI437,'1级数据'!AJ437,'1级数据'!AK437),AVERAGE('1级数据'!X437,'1级数据'!Y437))</f>
        <v>74.5</v>
      </c>
      <c r="J437" s="10">
        <f>'1级数据'!AC437*0.2+'1级数据'!AD437*0.3+'1级数据'!AE437*0.2+'1级数据'!AF437*0.3</f>
        <v>79.7</v>
      </c>
      <c r="K437" s="10">
        <f>AVERAGE('1级数据'!R437,'1级数据'!S437)</f>
        <v>76</v>
      </c>
    </row>
    <row r="438" spans="1:11" ht="15.75" x14ac:dyDescent="0.25">
      <c r="A438" s="10">
        <v>437</v>
      </c>
      <c r="B438" s="10" t="str">
        <f>VLOOKUP(A:A,'1级数据'!A:B,2,FALSE)</f>
        <v>J. CORREA</v>
      </c>
      <c r="C438" s="11" t="str">
        <f>VLOOKUP(A:A,'1级数据'!A:C,3,FALSE)</f>
        <v>影锋</v>
      </c>
      <c r="D438" s="10" t="e">
        <f>VLOOKUP(A:A,'1级数据'!A:D,4,FALSE)</f>
        <v>#N/A</v>
      </c>
      <c r="E438" s="12">
        <f>VLOOKUP(A:A,'1级数据'!A:L,12,FALSE)</f>
        <v>81</v>
      </c>
      <c r="F438" s="10">
        <f>'1级数据'!O438*0.2+'1级数据'!T438*0.4+'1级数据'!Z438*0.2+'1级数据'!W438*0.2</f>
        <v>76.8</v>
      </c>
      <c r="G438" s="10">
        <f>AVERAGE('1级数据'!P438,'1级数据'!Q438)</f>
        <v>85</v>
      </c>
      <c r="H438" s="10">
        <f>AVERAGE('1级数据'!AA438,'1级数据'!AB438)</f>
        <v>75.5</v>
      </c>
      <c r="I438" s="10">
        <f>IF('1级数据'!C438="门将",AVERAGE('1级数据'!AG438,'1级数据'!AH438,'1级数据'!AI438,'1级数据'!AJ438,'1级数据'!AK438),AVERAGE('1级数据'!X438,'1级数据'!Y438))</f>
        <v>80</v>
      </c>
      <c r="J438" s="10">
        <f>'1级数据'!AC438*0.2+'1级数据'!AD438*0.3+'1级数据'!AE438*0.2+'1级数据'!AF438*0.3</f>
        <v>72.600000000000009</v>
      </c>
      <c r="K438" s="10">
        <f>AVERAGE('1级数据'!R438,'1级数据'!S438)</f>
        <v>82.5</v>
      </c>
    </row>
    <row r="439" spans="1:11" ht="15.75" x14ac:dyDescent="0.25">
      <c r="A439" s="10">
        <v>438</v>
      </c>
      <c r="B439" s="10" t="str">
        <f>VLOOKUP(A:A,'1级数据'!A:B,2,FALSE)</f>
        <v>L. ALARIO</v>
      </c>
      <c r="C439" s="11" t="str">
        <f>VLOOKUP(A:A,'1级数据'!A:C,3,FALSE)</f>
        <v>中锋</v>
      </c>
      <c r="D439" s="10">
        <f>VLOOKUP(A:A,'1级数据'!A:D,4,FALSE)</f>
        <v>2</v>
      </c>
      <c r="E439" s="12">
        <f>VLOOKUP(A:A,'1级数据'!A:L,12,FALSE)</f>
        <v>81</v>
      </c>
      <c r="F439" s="10">
        <f>'1级数据'!O439*0.2+'1级数据'!T439*0.4+'1级数据'!Z439*0.2+'1级数据'!W439*0.2</f>
        <v>73.599999999999994</v>
      </c>
      <c r="G439" s="10">
        <f>AVERAGE('1级数据'!P439,'1级数据'!Q439)</f>
        <v>78.5</v>
      </c>
      <c r="H439" s="10">
        <f>AVERAGE('1级数据'!AA439,'1级数据'!AB439)</f>
        <v>81.5</v>
      </c>
      <c r="I439" s="10">
        <f>IF('1级数据'!C439="门将",AVERAGE('1级数据'!AG439,'1级数据'!AH439,'1级数据'!AI439,'1级数据'!AJ439,'1级数据'!AK439),AVERAGE('1级数据'!X439,'1级数据'!Y439))</f>
        <v>72</v>
      </c>
      <c r="J439" s="10">
        <f>'1级数据'!AC439*0.2+'1级数据'!AD439*0.3+'1级数据'!AE439*0.2+'1级数据'!AF439*0.3</f>
        <v>67.900000000000006</v>
      </c>
      <c r="K439" s="10">
        <f>AVERAGE('1级数据'!R439,'1级数据'!S439)</f>
        <v>77</v>
      </c>
    </row>
    <row r="440" spans="1:11" ht="15.75" x14ac:dyDescent="0.25">
      <c r="A440" s="10">
        <v>439</v>
      </c>
      <c r="B440" s="10" t="str">
        <f>VLOOKUP(A:A,'1级数据'!A:B,2,FALSE)</f>
        <v>W. KANNEMANN</v>
      </c>
      <c r="C440" s="11" t="str">
        <f>VLOOKUP(A:A,'1级数据'!A:C,3,FALSE)</f>
        <v>中后卫</v>
      </c>
      <c r="D440" s="10" t="e">
        <f>VLOOKUP(A:A,'1级数据'!A:D,4,FALSE)</f>
        <v>#N/A</v>
      </c>
      <c r="E440" s="12">
        <f>VLOOKUP(A:A,'1级数据'!A:L,12,FALSE)</f>
        <v>81</v>
      </c>
      <c r="F440" s="10">
        <f>'1级数据'!O440*0.2+'1级数据'!T440*0.4+'1级数据'!Z440*0.2+'1级数据'!W440*0.2</f>
        <v>70</v>
      </c>
      <c r="G440" s="10">
        <f>AVERAGE('1级数据'!P440,'1级数据'!Q440)</f>
        <v>71.5</v>
      </c>
      <c r="H440" s="10">
        <f>AVERAGE('1级数据'!AA440,'1级数据'!AB440)</f>
        <v>78.5</v>
      </c>
      <c r="I440" s="10">
        <f>IF('1级数据'!C440="门将",AVERAGE('1级数据'!AG440,'1级数据'!AH440,'1级数据'!AI440,'1级数据'!AJ440,'1级数据'!AK440),AVERAGE('1级数据'!X440,'1级数据'!Y440))</f>
        <v>73.5</v>
      </c>
      <c r="J440" s="10">
        <f>'1级数据'!AC440*0.2+'1级数据'!AD440*0.3+'1级数据'!AE440*0.2+'1级数据'!AF440*0.3</f>
        <v>77.8</v>
      </c>
      <c r="K440" s="10">
        <f>AVERAGE('1级数据'!R440,'1级数据'!S440)</f>
        <v>68.5</v>
      </c>
    </row>
    <row r="441" spans="1:11" ht="15.75" x14ac:dyDescent="0.25">
      <c r="A441" s="10">
        <v>440</v>
      </c>
      <c r="B441" s="10" t="str">
        <f>VLOOKUP(A:A,'1级数据'!A:B,2,FALSE)</f>
        <v>J. MUSSO</v>
      </c>
      <c r="C441" s="11" t="str">
        <f>VLOOKUP(A:A,'1级数据'!A:C,3,FALSE)</f>
        <v>门将</v>
      </c>
      <c r="D441" s="10" t="e">
        <f>VLOOKUP(A:A,'1级数据'!A:D,4,FALSE)</f>
        <v>#N/A</v>
      </c>
      <c r="E441" s="12">
        <f>VLOOKUP(A:A,'1级数据'!A:L,12,FALSE)</f>
        <v>81</v>
      </c>
      <c r="F441" s="10">
        <f>'1级数据'!O441*0.2+'1级数据'!T441*0.4+'1级数据'!Z441*0.2+'1级数据'!W441*0.2</f>
        <v>59.000000000000007</v>
      </c>
      <c r="G441" s="10">
        <f>AVERAGE('1级数据'!P441,'1级数据'!Q441)</f>
        <v>58.5</v>
      </c>
      <c r="H441" s="10">
        <f>AVERAGE('1级数据'!AA441,'1级数据'!AB441)</f>
        <v>79.5</v>
      </c>
      <c r="I441" s="10">
        <f>IF('1级数据'!C441="门将",AVERAGE('1级数据'!AG441,'1级数据'!AH441,'1级数据'!AI441,'1级数据'!AJ441,'1级数据'!AK441),AVERAGE('1级数据'!X441,'1级数据'!Y441))</f>
        <v>73.8</v>
      </c>
      <c r="J441" s="10">
        <f>'1级数据'!AC441*0.2+'1级数据'!AD441*0.3+'1级数据'!AE441*0.2+'1级数据'!AF441*0.3</f>
        <v>63.699999999999996</v>
      </c>
      <c r="K441" s="10">
        <f>AVERAGE('1级数据'!R441,'1级数据'!S441)</f>
        <v>56</v>
      </c>
    </row>
    <row r="442" spans="1:11" ht="15.75" x14ac:dyDescent="0.25">
      <c r="A442" s="10">
        <v>441</v>
      </c>
      <c r="B442" s="10" t="str">
        <f>VLOOKUP(A:A,'1级数据'!A:B,2,FALSE)</f>
        <v>I. FERNÁNDEZ</v>
      </c>
      <c r="C442" s="11" t="str">
        <f>VLOOKUP(A:A,'1级数据'!A:C,3,FALSE)</f>
        <v>中前卫</v>
      </c>
      <c r="D442" s="10" t="e">
        <f>VLOOKUP(A:A,'1级数据'!A:D,4,FALSE)</f>
        <v>#N/A</v>
      </c>
      <c r="E442" s="12">
        <f>VLOOKUP(A:A,'1级数据'!A:L,12,FALSE)</f>
        <v>81</v>
      </c>
      <c r="F442" s="10">
        <f>'1级数据'!O442*0.2+'1级数据'!T442*0.4+'1级数据'!Z442*0.2+'1级数据'!W442*0.2</f>
        <v>78.800000000000011</v>
      </c>
      <c r="G442" s="10">
        <f>AVERAGE('1级数据'!P442,'1级数据'!Q442)</f>
        <v>82.5</v>
      </c>
      <c r="H442" s="10">
        <f>AVERAGE('1级数据'!AA442,'1级数据'!AB442)</f>
        <v>74.5</v>
      </c>
      <c r="I442" s="10">
        <f>IF('1级数据'!C442="门将",AVERAGE('1级数据'!AG442,'1级数据'!AH442,'1级数据'!AI442,'1级数据'!AJ442,'1级数据'!AK442),AVERAGE('1级数据'!X442,'1级数据'!Y442))</f>
        <v>79</v>
      </c>
      <c r="J442" s="10">
        <f>'1级数据'!AC442*0.2+'1级数据'!AD442*0.3+'1级数据'!AE442*0.2+'1级数据'!AF442*0.3</f>
        <v>71.2</v>
      </c>
      <c r="K442" s="10">
        <f>AVERAGE('1级数据'!R442,'1级数据'!S442)</f>
        <v>82.5</v>
      </c>
    </row>
    <row r="443" spans="1:11" ht="15.75" x14ac:dyDescent="0.25">
      <c r="A443" s="10">
        <v>442</v>
      </c>
      <c r="B443" s="10" t="str">
        <f>VLOOKUP(A:A,'1级数据'!A:B,2,FALSE)</f>
        <v>K. BALDÉ</v>
      </c>
      <c r="C443" s="11" t="str">
        <f>VLOOKUP(A:A,'1级数据'!A:C,3,FALSE)</f>
        <v>右边锋</v>
      </c>
      <c r="D443" s="10">
        <f>VLOOKUP(A:A,'1级数据'!A:D,4,FALSE)</f>
        <v>2</v>
      </c>
      <c r="E443" s="12">
        <f>VLOOKUP(A:A,'1级数据'!A:L,12,FALSE)</f>
        <v>81</v>
      </c>
      <c r="F443" s="10">
        <f>'1级数据'!O443*0.2+'1级数据'!T443*0.4+'1级数据'!Z443*0.2+'1级数据'!W443*0.2</f>
        <v>74.199999999999989</v>
      </c>
      <c r="G443" s="10">
        <f>AVERAGE('1级数据'!P443,'1级数据'!Q443)</f>
        <v>82.5</v>
      </c>
      <c r="H443" s="10">
        <f>AVERAGE('1级数据'!AA443,'1级数据'!AB443)</f>
        <v>73</v>
      </c>
      <c r="I443" s="10">
        <f>IF('1级数据'!C443="门将",AVERAGE('1级数据'!AG443,'1级数据'!AH443,'1级数据'!AI443,'1级数据'!AJ443,'1级数据'!AK443),AVERAGE('1级数据'!X443,'1级数据'!Y443))</f>
        <v>79.5</v>
      </c>
      <c r="J443" s="10">
        <f>'1级数据'!AC443*0.2+'1级数据'!AD443*0.3+'1级数据'!AE443*0.2+'1级数据'!AF443*0.3</f>
        <v>65.2</v>
      </c>
      <c r="K443" s="10">
        <f>AVERAGE('1级数据'!R443,'1级数据'!S443)</f>
        <v>77.5</v>
      </c>
    </row>
    <row r="444" spans="1:11" ht="15.75" x14ac:dyDescent="0.25">
      <c r="A444" s="10">
        <v>443</v>
      </c>
      <c r="B444" s="10" t="str">
        <f>VLOOKUP(A:A,'1级数据'!A:B,2,FALSE)</f>
        <v>GAYÁ</v>
      </c>
      <c r="C444" s="11" t="str">
        <f>VLOOKUP(A:A,'1级数据'!A:C,3,FALSE)</f>
        <v>左后卫</v>
      </c>
      <c r="D444" s="10">
        <f>VLOOKUP(A:A,'1级数据'!A:D,4,FALSE)</f>
        <v>2</v>
      </c>
      <c r="E444" s="12">
        <f>VLOOKUP(A:A,'1级数据'!A:L,12,FALSE)</f>
        <v>81</v>
      </c>
      <c r="F444" s="10">
        <f>'1级数据'!O444*0.2+'1级数据'!T444*0.4+'1级数据'!Z444*0.2+'1级数据'!W444*0.2</f>
        <v>75.800000000000011</v>
      </c>
      <c r="G444" s="10">
        <f>AVERAGE('1级数据'!P444,'1级数据'!Q444)</f>
        <v>83</v>
      </c>
      <c r="H444" s="10">
        <f>AVERAGE('1级数据'!AA444,'1级数据'!AB444)</f>
        <v>64.5</v>
      </c>
      <c r="I444" s="10">
        <f>IF('1级数据'!C444="门将",AVERAGE('1级数据'!AG444,'1级数据'!AH444,'1级数据'!AI444,'1级数据'!AJ444,'1级数据'!AK444),AVERAGE('1级数据'!X444,'1级数据'!Y444))</f>
        <v>78.5</v>
      </c>
      <c r="J444" s="10">
        <f>'1级数据'!AC444*0.2+'1级数据'!AD444*0.3+'1级数据'!AE444*0.2+'1级数据'!AF444*0.3</f>
        <v>75.900000000000006</v>
      </c>
      <c r="K444" s="10">
        <f>AVERAGE('1级数据'!R444,'1级数据'!S444)</f>
        <v>77.5</v>
      </c>
    </row>
    <row r="445" spans="1:11" ht="15.75" x14ac:dyDescent="0.25">
      <c r="A445" s="10">
        <v>444</v>
      </c>
      <c r="B445" s="10" t="str">
        <f>VLOOKUP(A:A,'1级数据'!A:B,2,FALSE)</f>
        <v>A. DIALLO</v>
      </c>
      <c r="C445" s="11" t="str">
        <f>VLOOKUP(A:A,'1级数据'!A:C,3,FALSE)</f>
        <v>中后卫</v>
      </c>
      <c r="D445" s="10" t="e">
        <f>VLOOKUP(A:A,'1级数据'!A:D,4,FALSE)</f>
        <v>#N/A</v>
      </c>
      <c r="E445" s="12">
        <f>VLOOKUP(A:A,'1级数据'!A:L,12,FALSE)</f>
        <v>81</v>
      </c>
      <c r="F445" s="10">
        <f>'1级数据'!O445*0.2+'1级数据'!T445*0.4+'1级数据'!Z445*0.2+'1级数据'!W445*0.2</f>
        <v>71.400000000000006</v>
      </c>
      <c r="G445" s="10">
        <f>AVERAGE('1级数据'!P445,'1级数据'!Q445)</f>
        <v>71</v>
      </c>
      <c r="H445" s="10">
        <f>AVERAGE('1级数据'!AA445,'1级数据'!AB445)</f>
        <v>79.5</v>
      </c>
      <c r="I445" s="10">
        <f>IF('1级数据'!C445="门将",AVERAGE('1级数据'!AG445,'1级数据'!AH445,'1级数据'!AI445,'1级数据'!AJ445,'1级数据'!AK445),AVERAGE('1级数据'!X445,'1级数据'!Y445))</f>
        <v>74</v>
      </c>
      <c r="J445" s="10">
        <f>'1级数据'!AC445*0.2+'1级数据'!AD445*0.3+'1级数据'!AE445*0.2+'1级数据'!AF445*0.3</f>
        <v>77</v>
      </c>
      <c r="K445" s="10">
        <f>AVERAGE('1级数据'!R445,'1级数据'!S445)</f>
        <v>76</v>
      </c>
    </row>
    <row r="446" spans="1:11" ht="15.75" x14ac:dyDescent="0.25">
      <c r="A446" s="10">
        <v>445</v>
      </c>
      <c r="B446" s="10" t="str">
        <f>VLOOKUP(A:A,'1级数据'!A:B,2,FALSE)</f>
        <v>S. AZMOUN</v>
      </c>
      <c r="C446" s="11" t="str">
        <f>VLOOKUP(A:A,'1级数据'!A:C,3,FALSE)</f>
        <v>中锋</v>
      </c>
      <c r="D446" s="10">
        <f>VLOOKUP(A:A,'1级数据'!A:D,4,FALSE)</f>
        <v>2</v>
      </c>
      <c r="E446" s="12">
        <f>VLOOKUP(A:A,'1级数据'!A:L,12,FALSE)</f>
        <v>81</v>
      </c>
      <c r="F446" s="10">
        <f>'1级数据'!O446*0.2+'1级数据'!T446*0.4+'1级数据'!Z446*0.2+'1级数据'!W446*0.2</f>
        <v>73.2</v>
      </c>
      <c r="G446" s="10">
        <f>AVERAGE('1级数据'!P446,'1级数据'!Q446)</f>
        <v>79.5</v>
      </c>
      <c r="H446" s="10">
        <f>AVERAGE('1级数据'!AA446,'1级数据'!AB446)</f>
        <v>83.5</v>
      </c>
      <c r="I446" s="10">
        <f>IF('1级数据'!C446="门将",AVERAGE('1级数据'!AG446,'1级数据'!AH446,'1级数据'!AI446,'1级数据'!AJ446,'1级数据'!AK446),AVERAGE('1级数据'!X446,'1级数据'!Y446))</f>
        <v>79.5</v>
      </c>
      <c r="J446" s="10">
        <f>'1级数据'!AC446*0.2+'1级数据'!AD446*0.3+'1级数据'!AE446*0.2+'1级数据'!AF446*0.3</f>
        <v>69.3</v>
      </c>
      <c r="K446" s="10">
        <f>AVERAGE('1级数据'!R446,'1级数据'!S446)</f>
        <v>75.5</v>
      </c>
    </row>
    <row r="447" spans="1:11" ht="15.75" x14ac:dyDescent="0.25">
      <c r="A447" s="10">
        <v>446</v>
      </c>
      <c r="B447" s="10" t="str">
        <f>VLOOKUP(A:A,'1级数据'!A:B,2,FALSE)</f>
        <v>Q. PROMES</v>
      </c>
      <c r="C447" s="11" t="str">
        <f>VLOOKUP(A:A,'1级数据'!A:C,3,FALSE)</f>
        <v>左边锋</v>
      </c>
      <c r="D447" s="10">
        <f>VLOOKUP(A:A,'1级数据'!A:D,4,FALSE)</f>
        <v>2</v>
      </c>
      <c r="E447" s="12">
        <f>VLOOKUP(A:A,'1级数据'!A:L,12,FALSE)</f>
        <v>81</v>
      </c>
      <c r="F447" s="10">
        <f>'1级数据'!O447*0.2+'1级数据'!T447*0.4+'1级数据'!Z447*0.2+'1级数据'!W447*0.2</f>
        <v>76.400000000000006</v>
      </c>
      <c r="G447" s="10">
        <f>AVERAGE('1级数据'!P447,'1级数据'!Q447)</f>
        <v>83</v>
      </c>
      <c r="H447" s="10">
        <f>AVERAGE('1级数据'!AA447,'1级数据'!AB447)</f>
        <v>71.5</v>
      </c>
      <c r="I447" s="10">
        <f>IF('1级数据'!C447="门将",AVERAGE('1级数据'!AG447,'1级数据'!AH447,'1级数据'!AI447,'1级数据'!AJ447,'1级数据'!AK447),AVERAGE('1级数据'!X447,'1级数据'!Y447))</f>
        <v>85</v>
      </c>
      <c r="J447" s="10">
        <f>'1级数据'!AC447*0.2+'1级数据'!AD447*0.3+'1级数据'!AE447*0.2+'1级数据'!AF447*0.3</f>
        <v>70.399999999999991</v>
      </c>
      <c r="K447" s="10">
        <f>AVERAGE('1级数据'!R447,'1级数据'!S447)</f>
        <v>78.5</v>
      </c>
    </row>
    <row r="448" spans="1:11" ht="15.75" x14ac:dyDescent="0.25">
      <c r="A448" s="10">
        <v>447</v>
      </c>
      <c r="B448" s="10" t="str">
        <f>VLOOKUP(A:A,'1级数据'!A:B,2,FALSE)</f>
        <v>DIEGO</v>
      </c>
      <c r="C448" s="11" t="str">
        <f>VLOOKUP(A:A,'1级数据'!A:C,3,FALSE)</f>
        <v>前腰</v>
      </c>
      <c r="D448" s="10" t="e">
        <f>VLOOKUP(A:A,'1级数据'!A:D,4,FALSE)</f>
        <v>#N/A</v>
      </c>
      <c r="E448" s="12">
        <f>VLOOKUP(A:A,'1级数据'!A:L,12,FALSE)</f>
        <v>81</v>
      </c>
      <c r="F448" s="10">
        <f>'1级数据'!O448*0.2+'1级数据'!T448*0.4+'1级数据'!Z448*0.2+'1级数据'!W448*0.2</f>
        <v>81.800000000000011</v>
      </c>
      <c r="G448" s="10">
        <f>AVERAGE('1级数据'!P448,'1级数据'!Q448)</f>
        <v>83.5</v>
      </c>
      <c r="H448" s="10">
        <f>AVERAGE('1级数据'!AA448,'1级数据'!AB448)</f>
        <v>73.5</v>
      </c>
      <c r="I448" s="10">
        <f>IF('1级数据'!C448="门将",AVERAGE('1级数据'!AG448,'1级数据'!AH448,'1级数据'!AI448,'1级数据'!AJ448,'1级数据'!AK448),AVERAGE('1级数据'!X448,'1级数据'!Y448))</f>
        <v>76.5</v>
      </c>
      <c r="J448" s="10">
        <f>'1级数据'!AC448*0.2+'1级数据'!AD448*0.3+'1级数据'!AE448*0.2+'1级数据'!AF448*0.3</f>
        <v>69.599999999999994</v>
      </c>
      <c r="K448" s="10">
        <f>AVERAGE('1级数据'!R448,'1级数据'!S448)</f>
        <v>86.5</v>
      </c>
    </row>
    <row r="449" spans="1:11" ht="15.75" x14ac:dyDescent="0.25">
      <c r="A449" s="10">
        <v>448</v>
      </c>
      <c r="B449" s="10" t="str">
        <f>VLOOKUP(A:A,'1级数据'!A:B,2,FALSE)</f>
        <v>M. KRUSE</v>
      </c>
      <c r="C449" s="11" t="str">
        <f>VLOOKUP(A:A,'1级数据'!A:C,3,FALSE)</f>
        <v>影锋</v>
      </c>
      <c r="D449" s="10" t="e">
        <f>VLOOKUP(A:A,'1级数据'!A:D,4,FALSE)</f>
        <v>#N/A</v>
      </c>
      <c r="E449" s="12">
        <f>VLOOKUP(A:A,'1级数据'!A:L,12,FALSE)</f>
        <v>81</v>
      </c>
      <c r="F449" s="10">
        <f>'1级数据'!O449*0.2+'1级数据'!T449*0.4+'1级数据'!Z449*0.2+'1级数据'!W449*0.2</f>
        <v>77.199999999999989</v>
      </c>
      <c r="G449" s="10">
        <f>AVERAGE('1级数据'!P449,'1级数据'!Q449)</f>
        <v>83</v>
      </c>
      <c r="H449" s="10">
        <f>AVERAGE('1级数据'!AA449,'1级数据'!AB449)</f>
        <v>77</v>
      </c>
      <c r="I449" s="10">
        <f>IF('1级数据'!C449="门将",AVERAGE('1级数据'!AG449,'1级数据'!AH449,'1级数据'!AI449,'1级数据'!AJ449,'1级数据'!AK449),AVERAGE('1级数据'!X449,'1级数据'!Y449))</f>
        <v>75.5</v>
      </c>
      <c r="J449" s="10">
        <f>'1级数据'!AC449*0.2+'1级数据'!AD449*0.3+'1级数据'!AE449*0.2+'1级数据'!AF449*0.3</f>
        <v>70.3</v>
      </c>
      <c r="K449" s="10">
        <f>AVERAGE('1级数据'!R449,'1级数据'!S449)</f>
        <v>81</v>
      </c>
    </row>
    <row r="450" spans="1:11" ht="15.75" x14ac:dyDescent="0.25">
      <c r="A450" s="10">
        <v>449</v>
      </c>
      <c r="B450" s="10" t="str">
        <f>VLOOKUP(A:A,'1级数据'!A:B,2,FALSE)</f>
        <v>S. BENDER</v>
      </c>
      <c r="C450" s="11" t="str">
        <f>VLOOKUP(A:A,'1级数据'!A:C,3,FALSE)</f>
        <v>中后卫</v>
      </c>
      <c r="D450" s="10">
        <f>VLOOKUP(A:A,'1级数据'!A:D,4,FALSE)</f>
        <v>2</v>
      </c>
      <c r="E450" s="12">
        <f>VLOOKUP(A:A,'1级数据'!A:L,12,FALSE)</f>
        <v>81</v>
      </c>
      <c r="F450" s="10">
        <f>'1级数据'!O450*0.2+'1级数据'!T450*0.4+'1级数据'!Z450*0.2+'1级数据'!W450*0.2</f>
        <v>65.8</v>
      </c>
      <c r="G450" s="10">
        <f>AVERAGE('1级数据'!P450,'1级数据'!Q450)</f>
        <v>65</v>
      </c>
      <c r="H450" s="10">
        <f>AVERAGE('1级数据'!AA450,'1级数据'!AB450)</f>
        <v>77.5</v>
      </c>
      <c r="I450" s="10">
        <f>IF('1级数据'!C450="门将",AVERAGE('1级数据'!AG450,'1级数据'!AH450,'1级数据'!AI450,'1级数据'!AJ450,'1级数据'!AK450),AVERAGE('1级数据'!X450,'1级数据'!Y450))</f>
        <v>67</v>
      </c>
      <c r="J450" s="10">
        <f>'1级数据'!AC450*0.2+'1级数据'!AD450*0.3+'1级数据'!AE450*0.2+'1级数据'!AF450*0.3</f>
        <v>78.900000000000006</v>
      </c>
      <c r="K450" s="10">
        <f>AVERAGE('1级数据'!R450,'1级数据'!S450)</f>
        <v>75</v>
      </c>
    </row>
    <row r="451" spans="1:11" ht="15.75" x14ac:dyDescent="0.25">
      <c r="A451" s="10">
        <v>450</v>
      </c>
      <c r="B451" s="10" t="str">
        <f>VLOOKUP(A:A,'1级数据'!A:B,2,FALSE)</f>
        <v>K. TRIPPIER</v>
      </c>
      <c r="C451" s="11" t="str">
        <f>VLOOKUP(A:A,'1级数据'!A:C,3,FALSE)</f>
        <v>右后卫</v>
      </c>
      <c r="D451" s="10">
        <f>VLOOKUP(A:A,'1级数据'!A:D,4,FALSE)</f>
        <v>2</v>
      </c>
      <c r="E451" s="12">
        <f>VLOOKUP(A:A,'1级数据'!A:L,12,FALSE)</f>
        <v>81</v>
      </c>
      <c r="F451" s="10">
        <f>'1级数据'!O451*0.2+'1级数据'!T451*0.4+'1级数据'!Z451*0.2+'1级数据'!W451*0.2</f>
        <v>80.600000000000009</v>
      </c>
      <c r="G451" s="10">
        <f>AVERAGE('1级数据'!P451,'1级数据'!Q451)</f>
        <v>78.5</v>
      </c>
      <c r="H451" s="10">
        <f>AVERAGE('1级数据'!AA451,'1级数据'!AB451)</f>
        <v>73</v>
      </c>
      <c r="I451" s="10">
        <f>IF('1级数据'!C451="门将",AVERAGE('1级数据'!AG451,'1级数据'!AH451,'1级数据'!AI451,'1级数据'!AJ451,'1级数据'!AK451),AVERAGE('1级数据'!X451,'1级数据'!Y451))</f>
        <v>79.5</v>
      </c>
      <c r="J451" s="10">
        <f>'1级数据'!AC451*0.2+'1级数据'!AD451*0.3+'1级数据'!AE451*0.2+'1级数据'!AF451*0.3</f>
        <v>73.099999999999994</v>
      </c>
      <c r="K451" s="10">
        <f>AVERAGE('1级数据'!R451,'1级数据'!S451)</f>
        <v>78.5</v>
      </c>
    </row>
    <row r="452" spans="1:11" ht="15.75" x14ac:dyDescent="0.25">
      <c r="A452" s="10">
        <v>451</v>
      </c>
      <c r="B452" s="10" t="str">
        <f>VLOOKUP(A:A,'1级数据'!A:B,2,FALSE)</f>
        <v>GABRIEL PIRES</v>
      </c>
      <c r="C452" s="11" t="str">
        <f>VLOOKUP(A:A,'1级数据'!A:C,3,FALSE)</f>
        <v>中前卫</v>
      </c>
      <c r="D452" s="10" t="e">
        <f>VLOOKUP(A:A,'1级数据'!A:D,4,FALSE)</f>
        <v>#N/A</v>
      </c>
      <c r="E452" s="12">
        <f>VLOOKUP(A:A,'1级数据'!A:L,12,FALSE)</f>
        <v>81</v>
      </c>
      <c r="F452" s="10">
        <f>'1级数据'!O452*0.2+'1级数据'!T452*0.4+'1级数据'!Z452*0.2+'1级数据'!W452*0.2</f>
        <v>77.800000000000011</v>
      </c>
      <c r="G452" s="10">
        <f>AVERAGE('1级数据'!P452,'1级数据'!Q452)</f>
        <v>81.5</v>
      </c>
      <c r="H452" s="10">
        <f>AVERAGE('1级数据'!AA452,'1级数据'!AB452)</f>
        <v>76.5</v>
      </c>
      <c r="I452" s="10">
        <f>IF('1级数据'!C452="门将",AVERAGE('1级数据'!AG452,'1级数据'!AH452,'1级数据'!AI452,'1级数据'!AJ452,'1级数据'!AK452),AVERAGE('1级数据'!X452,'1级数据'!Y452))</f>
        <v>72</v>
      </c>
      <c r="J452" s="10">
        <f>'1级数据'!AC452*0.2+'1级数据'!AD452*0.3+'1级数据'!AE452*0.2+'1级数据'!AF452*0.3</f>
        <v>75.5</v>
      </c>
      <c r="K452" s="10">
        <f>AVERAGE('1级数据'!R452,'1级数据'!S452)</f>
        <v>81.5</v>
      </c>
    </row>
    <row r="453" spans="1:11" ht="15.75" x14ac:dyDescent="0.25">
      <c r="A453" s="10">
        <v>452</v>
      </c>
      <c r="B453" s="10" t="str">
        <f>VLOOKUP(A:A,'1级数据'!A:B,2,FALSE)</f>
        <v>L. SPINAZZOLA</v>
      </c>
      <c r="C453" s="11" t="str">
        <f>VLOOKUP(A:A,'1级数据'!A:C,3,FALSE)</f>
        <v>左后卫</v>
      </c>
      <c r="D453" s="10" t="e">
        <f>VLOOKUP(A:A,'1级数据'!A:D,4,FALSE)</f>
        <v>#N/A</v>
      </c>
      <c r="E453" s="12">
        <f>VLOOKUP(A:A,'1级数据'!A:L,12,FALSE)</f>
        <v>81</v>
      </c>
      <c r="F453" s="10">
        <f>'1级数据'!O453*0.2+'1级数据'!T453*0.4+'1级数据'!Z453*0.2+'1级数据'!W453*0.2</f>
        <v>73</v>
      </c>
      <c r="G453" s="10">
        <f>AVERAGE('1级数据'!P453,'1级数据'!Q453)</f>
        <v>79.5</v>
      </c>
      <c r="H453" s="10">
        <f>AVERAGE('1级数据'!AA453,'1级数据'!AB453)</f>
        <v>75</v>
      </c>
      <c r="I453" s="10">
        <f>IF('1级数据'!C453="门将",AVERAGE('1级数据'!AG453,'1级数据'!AH453,'1级数据'!AI453,'1级数据'!AJ453,'1级数据'!AK453),AVERAGE('1级数据'!X453,'1级数据'!Y453))</f>
        <v>75.5</v>
      </c>
      <c r="J453" s="10">
        <f>'1级数据'!AC453*0.2+'1级数据'!AD453*0.3+'1级数据'!AE453*0.2+'1级数据'!AF453*0.3</f>
        <v>75</v>
      </c>
      <c r="K453" s="10">
        <f>AVERAGE('1级数据'!R453,'1级数据'!S453)</f>
        <v>77</v>
      </c>
    </row>
    <row r="454" spans="1:11" ht="15.75" x14ac:dyDescent="0.25">
      <c r="A454" s="10">
        <v>453</v>
      </c>
      <c r="B454" s="10" t="str">
        <f>VLOOKUP(A:A,'1级数据'!A:B,2,FALSE)</f>
        <v>RONY LOPES</v>
      </c>
      <c r="C454" s="11" t="str">
        <f>VLOOKUP(A:A,'1级数据'!A:C,3,FALSE)</f>
        <v>右前卫</v>
      </c>
      <c r="D454" s="10">
        <f>VLOOKUP(A:A,'1级数据'!A:D,4,FALSE)</f>
        <v>2</v>
      </c>
      <c r="E454" s="12">
        <f>VLOOKUP(A:A,'1级数据'!A:L,12,FALSE)</f>
        <v>81</v>
      </c>
      <c r="F454" s="10">
        <f>'1级数据'!O454*0.2+'1级数据'!T454*0.4+'1级数据'!Z454*0.2+'1级数据'!W454*0.2</f>
        <v>78.2</v>
      </c>
      <c r="G454" s="10">
        <f>AVERAGE('1级数据'!P454,'1级数据'!Q454)</f>
        <v>83.5</v>
      </c>
      <c r="H454" s="10">
        <f>AVERAGE('1级数据'!AA454,'1级数据'!AB454)</f>
        <v>70</v>
      </c>
      <c r="I454" s="10">
        <f>IF('1级数据'!C454="门将",AVERAGE('1级数据'!AG454,'1级数据'!AH454,'1级数据'!AI454,'1级数据'!AJ454,'1级数据'!AK454),AVERAGE('1级数据'!X454,'1级数据'!Y454))</f>
        <v>83</v>
      </c>
      <c r="J454" s="10">
        <f>'1级数据'!AC454*0.2+'1级数据'!AD454*0.3+'1级数据'!AE454*0.2+'1级数据'!AF454*0.3</f>
        <v>67.900000000000006</v>
      </c>
      <c r="K454" s="10">
        <f>AVERAGE('1级数据'!R454,'1级数据'!S454)</f>
        <v>83.5</v>
      </c>
    </row>
    <row r="455" spans="1:11" ht="15.75" x14ac:dyDescent="0.25">
      <c r="A455" s="10">
        <v>454</v>
      </c>
      <c r="B455" s="10" t="str">
        <f>VLOOKUP(A:A,'1级数据'!A:B,2,FALSE)</f>
        <v>M. DEMBÉLÉ</v>
      </c>
      <c r="C455" s="11" t="str">
        <f>VLOOKUP(A:A,'1级数据'!A:C,3,FALSE)</f>
        <v>中锋</v>
      </c>
      <c r="D455" s="10" t="e">
        <f>VLOOKUP(A:A,'1级数据'!A:D,4,FALSE)</f>
        <v>#N/A</v>
      </c>
      <c r="E455" s="12">
        <f>VLOOKUP(A:A,'1级数据'!A:L,12,FALSE)</f>
        <v>81</v>
      </c>
      <c r="F455" s="10">
        <f>'1级数据'!O455*0.2+'1级数据'!T455*0.4+'1级数据'!Z455*0.2+'1级数据'!W455*0.2</f>
        <v>69.800000000000011</v>
      </c>
      <c r="G455" s="10">
        <f>AVERAGE('1级数据'!P455,'1级数据'!Q455)</f>
        <v>78.5</v>
      </c>
      <c r="H455" s="10">
        <f>AVERAGE('1级数据'!AA455,'1级数据'!AB455)</f>
        <v>85</v>
      </c>
      <c r="I455" s="10">
        <f>IF('1级数据'!C455="门将",AVERAGE('1级数据'!AG455,'1级数据'!AH455,'1级数据'!AI455,'1级数据'!AJ455,'1级数据'!AK455),AVERAGE('1级数据'!X455,'1级数据'!Y455))</f>
        <v>77.5</v>
      </c>
      <c r="J455" s="10">
        <f>'1级数据'!AC455*0.2+'1级数据'!AD455*0.3+'1级数据'!AE455*0.2+'1级数据'!AF455*0.3</f>
        <v>69.5</v>
      </c>
      <c r="K455" s="10">
        <f>AVERAGE('1级数据'!R455,'1级数据'!S455)</f>
        <v>72.5</v>
      </c>
    </row>
    <row r="456" spans="1:11" ht="15.75" x14ac:dyDescent="0.25">
      <c r="A456" s="10">
        <v>455</v>
      </c>
      <c r="B456" s="10" t="str">
        <f>VLOOKUP(A:A,'1级数据'!A:B,2,FALSE)</f>
        <v>ÁLEX GRIMALDO</v>
      </c>
      <c r="C456" s="11" t="str">
        <f>VLOOKUP(A:A,'1级数据'!A:C,3,FALSE)</f>
        <v>左后卫</v>
      </c>
      <c r="D456" s="10">
        <f>VLOOKUP(A:A,'1级数据'!A:D,4,FALSE)</f>
        <v>3</v>
      </c>
      <c r="E456" s="12">
        <f>VLOOKUP(A:A,'1级数据'!A:L,12,FALSE)</f>
        <v>81</v>
      </c>
      <c r="F456" s="10">
        <f>'1级数据'!O456*0.2+'1级数据'!T456*0.4+'1级数据'!Z456*0.2+'1级数据'!W456*0.2</f>
        <v>80.400000000000006</v>
      </c>
      <c r="G456" s="10">
        <f>AVERAGE('1级数据'!P456,'1级数据'!Q456)</f>
        <v>82</v>
      </c>
      <c r="H456" s="10">
        <f>AVERAGE('1级数据'!AA456,'1级数据'!AB456)</f>
        <v>71.5</v>
      </c>
      <c r="I456" s="10">
        <f>IF('1级数据'!C456="门将",AVERAGE('1级数据'!AG456,'1级数据'!AH456,'1级数据'!AI456,'1级数据'!AJ456,'1级数据'!AK456),AVERAGE('1级数据'!X456,'1级数据'!Y456))</f>
        <v>85.5</v>
      </c>
      <c r="J456" s="10">
        <f>'1级数据'!AC456*0.2+'1级数据'!AD456*0.3+'1级数据'!AE456*0.2+'1级数据'!AF456*0.3</f>
        <v>74.5</v>
      </c>
      <c r="K456" s="10">
        <f>AVERAGE('1级数据'!R456,'1级数据'!S456)</f>
        <v>81.5</v>
      </c>
    </row>
    <row r="457" spans="1:11" ht="15.75" x14ac:dyDescent="0.25">
      <c r="A457" s="10">
        <v>456</v>
      </c>
      <c r="B457" s="10" t="str">
        <f>VLOOKUP(A:A,'1级数据'!A:B,2,FALSE)</f>
        <v>WILLIAMS</v>
      </c>
      <c r="C457" s="11" t="str">
        <f>VLOOKUP(A:A,'1级数据'!A:C,3,FALSE)</f>
        <v>右边锋</v>
      </c>
      <c r="D457" s="10">
        <f>VLOOKUP(A:A,'1级数据'!A:D,4,FALSE)</f>
        <v>2</v>
      </c>
      <c r="E457" s="12">
        <f>VLOOKUP(A:A,'1级数据'!A:L,12,FALSE)</f>
        <v>81</v>
      </c>
      <c r="F457" s="10">
        <f>'1级数据'!O457*0.2+'1级数据'!T457*0.4+'1级数据'!Z457*0.2+'1级数据'!W457*0.2</f>
        <v>75</v>
      </c>
      <c r="G457" s="10">
        <f>AVERAGE('1级数据'!P457,'1级数据'!Q457)</f>
        <v>80</v>
      </c>
      <c r="H457" s="10">
        <f>AVERAGE('1级数据'!AA457,'1级数据'!AB457)</f>
        <v>75.5</v>
      </c>
      <c r="I457" s="10">
        <f>IF('1级数据'!C457="门将",AVERAGE('1级数据'!AG457,'1级数据'!AH457,'1级数据'!AI457,'1级数据'!AJ457,'1级数据'!AK457),AVERAGE('1级数据'!X457,'1级数据'!Y457))</f>
        <v>77.5</v>
      </c>
      <c r="J457" s="10">
        <f>'1级数据'!AC457*0.2+'1级数据'!AD457*0.3+'1级数据'!AE457*0.2+'1级数据'!AF457*0.3</f>
        <v>68.5</v>
      </c>
      <c r="K457" s="10">
        <f>AVERAGE('1级数据'!R457,'1级数据'!S457)</f>
        <v>75</v>
      </c>
    </row>
    <row r="458" spans="1:11" ht="15.75" x14ac:dyDescent="0.25">
      <c r="A458" s="10">
        <v>457</v>
      </c>
      <c r="B458" s="10" t="str">
        <f>VLOOKUP(A:A,'1级数据'!A:B,2,FALSE)</f>
        <v>A. CRAGNO</v>
      </c>
      <c r="C458" s="11" t="str">
        <f>VLOOKUP(A:A,'1级数据'!A:C,3,FALSE)</f>
        <v>门将</v>
      </c>
      <c r="D458" s="10" t="e">
        <f>VLOOKUP(A:A,'1级数据'!A:D,4,FALSE)</f>
        <v>#N/A</v>
      </c>
      <c r="E458" s="12">
        <f>VLOOKUP(A:A,'1级数据'!A:L,12,FALSE)</f>
        <v>81</v>
      </c>
      <c r="F458" s="10">
        <f>'1级数据'!O458*0.2+'1级数据'!T458*0.4+'1级数据'!Z458*0.2+'1级数据'!W458*0.2</f>
        <v>57.20000000000001</v>
      </c>
      <c r="G458" s="10">
        <f>AVERAGE('1级数据'!P458,'1级数据'!Q458)</f>
        <v>58</v>
      </c>
      <c r="H458" s="10">
        <f>AVERAGE('1级数据'!AA458,'1级数据'!AB458)</f>
        <v>78.5</v>
      </c>
      <c r="I458" s="10">
        <f>IF('1级数据'!C458="门将",AVERAGE('1级数据'!AG458,'1级数据'!AH458,'1级数据'!AI458,'1级数据'!AJ458,'1级数据'!AK458),AVERAGE('1级数据'!X458,'1级数据'!Y458))</f>
        <v>75.2</v>
      </c>
      <c r="J458" s="10">
        <f>'1级数据'!AC458*0.2+'1级数据'!AD458*0.3+'1级数据'!AE458*0.2+'1级数据'!AF458*0.3</f>
        <v>70.300000000000011</v>
      </c>
      <c r="K458" s="10">
        <f>AVERAGE('1级数据'!R458,'1级数据'!S458)</f>
        <v>56.5</v>
      </c>
    </row>
    <row r="459" spans="1:11" ht="15.75" x14ac:dyDescent="0.25">
      <c r="A459" s="10">
        <v>458</v>
      </c>
      <c r="B459" s="10" t="str">
        <f>VLOOKUP(A:A,'1级数据'!A:B,2,FALSE)</f>
        <v>M. SABITZER</v>
      </c>
      <c r="C459" s="11" t="str">
        <f>VLOOKUP(A:A,'1级数据'!A:C,3,FALSE)</f>
        <v>右边锋</v>
      </c>
      <c r="D459" s="10">
        <f>VLOOKUP(A:A,'1级数据'!A:D,4,FALSE)</f>
        <v>2</v>
      </c>
      <c r="E459" s="12">
        <f>VLOOKUP(A:A,'1级数据'!A:L,12,FALSE)</f>
        <v>81</v>
      </c>
      <c r="F459" s="10">
        <f>'1级数据'!O459*0.2+'1级数据'!T459*0.4+'1级数据'!Z459*0.2+'1级数据'!W459*0.2</f>
        <v>74.2</v>
      </c>
      <c r="G459" s="10">
        <f>AVERAGE('1级数据'!P459,'1级数据'!Q459)</f>
        <v>81</v>
      </c>
      <c r="H459" s="10">
        <f>AVERAGE('1级数据'!AA459,'1级数据'!AB459)</f>
        <v>81</v>
      </c>
      <c r="I459" s="10">
        <f>IF('1级数据'!C459="门将",AVERAGE('1级数据'!AG459,'1级数据'!AH459,'1级数据'!AI459,'1级数据'!AJ459,'1级数据'!AK459),AVERAGE('1级数据'!X459,'1级数据'!Y459))</f>
        <v>79</v>
      </c>
      <c r="J459" s="10">
        <f>'1级数据'!AC459*0.2+'1级数据'!AD459*0.3+'1级数据'!AE459*0.2+'1级数据'!AF459*0.3</f>
        <v>70.900000000000006</v>
      </c>
      <c r="K459" s="10">
        <f>AVERAGE('1级数据'!R459,'1级数据'!S459)</f>
        <v>78.5</v>
      </c>
    </row>
    <row r="460" spans="1:11" ht="15.75" x14ac:dyDescent="0.25">
      <c r="A460" s="10">
        <v>459</v>
      </c>
      <c r="B460" s="10" t="str">
        <f>VLOOKUP(A:A,'1级数据'!A:B,2,FALSE)</f>
        <v>SAMU CASTILLEJO</v>
      </c>
      <c r="C460" s="11" t="str">
        <f>VLOOKUP(A:A,'1级数据'!A:C,3,FALSE)</f>
        <v>右边锋</v>
      </c>
      <c r="D460" s="10">
        <f>VLOOKUP(A:A,'1级数据'!A:D,4,FALSE)</f>
        <v>2</v>
      </c>
      <c r="E460" s="12">
        <f>VLOOKUP(A:A,'1级数据'!A:L,12,FALSE)</f>
        <v>81</v>
      </c>
      <c r="F460" s="10">
        <f>'1级数据'!O460*0.2+'1级数据'!T460*0.4+'1级数据'!Z460*0.2+'1级数据'!W460*0.2</f>
        <v>80.8</v>
      </c>
      <c r="G460" s="10">
        <f>AVERAGE('1级数据'!P460,'1级数据'!Q460)</f>
        <v>84.5</v>
      </c>
      <c r="H460" s="10">
        <f>AVERAGE('1级数据'!AA460,'1级数据'!AB460)</f>
        <v>71</v>
      </c>
      <c r="I460" s="10">
        <f>IF('1级数据'!C460="门将",AVERAGE('1级数据'!AG460,'1级数据'!AH460,'1级数据'!AI460,'1级数据'!AJ460,'1级数据'!AK460),AVERAGE('1级数据'!X460,'1级数据'!Y460))</f>
        <v>85</v>
      </c>
      <c r="J460" s="10">
        <f>'1级数据'!AC460*0.2+'1级数据'!AD460*0.3+'1级数据'!AE460*0.2+'1级数据'!AF460*0.3</f>
        <v>68</v>
      </c>
      <c r="K460" s="10">
        <f>AVERAGE('1级数据'!R460,'1级数据'!S460)</f>
        <v>80</v>
      </c>
    </row>
    <row r="461" spans="1:11" ht="15.75" x14ac:dyDescent="0.25">
      <c r="A461" s="10">
        <v>460</v>
      </c>
      <c r="B461" s="10" t="str">
        <f>VLOOKUP(A:A,'1级数据'!A:B,2,FALSE)</f>
        <v>C. WILSON</v>
      </c>
      <c r="C461" s="11" t="str">
        <f>VLOOKUP(A:A,'1级数据'!A:C,3,FALSE)</f>
        <v>中锋</v>
      </c>
      <c r="D461" s="10" t="e">
        <f>VLOOKUP(A:A,'1级数据'!A:D,4,FALSE)</f>
        <v>#N/A</v>
      </c>
      <c r="E461" s="12">
        <f>VLOOKUP(A:A,'1级数据'!A:L,12,FALSE)</f>
        <v>81</v>
      </c>
      <c r="F461" s="10">
        <f>'1级数据'!O461*0.2+'1级数据'!T461*0.4+'1级数据'!Z461*0.2+'1级数据'!W461*0.2</f>
        <v>72.400000000000006</v>
      </c>
      <c r="G461" s="10">
        <f>AVERAGE('1级数据'!P461,'1级数据'!Q461)</f>
        <v>78</v>
      </c>
      <c r="H461" s="10">
        <f>AVERAGE('1级数据'!AA461,'1级数据'!AB461)</f>
        <v>73</v>
      </c>
      <c r="I461" s="10">
        <f>IF('1级数据'!C461="门将",AVERAGE('1级数据'!AG461,'1级数据'!AH461,'1级数据'!AI461,'1级数据'!AJ461,'1级数据'!AK461),AVERAGE('1级数据'!X461,'1级数据'!Y461))</f>
        <v>78</v>
      </c>
      <c r="J461" s="10">
        <f>'1级数据'!AC461*0.2+'1级数据'!AD461*0.3+'1级数据'!AE461*0.2+'1级数据'!AF461*0.3</f>
        <v>68.5</v>
      </c>
      <c r="K461" s="10">
        <f>AVERAGE('1级数据'!R461,'1级数据'!S461)</f>
        <v>75.5</v>
      </c>
    </row>
    <row r="462" spans="1:11" ht="15.75" x14ac:dyDescent="0.25">
      <c r="A462" s="10">
        <v>461</v>
      </c>
      <c r="B462" s="10" t="str">
        <f>VLOOKUP(A:A,'1级数据'!A:B,2,FALSE)</f>
        <v>DIEGO CARLOS</v>
      </c>
      <c r="C462" s="11" t="str">
        <f>VLOOKUP(A:A,'1级数据'!A:C,3,FALSE)</f>
        <v>中后卫</v>
      </c>
      <c r="D462" s="10">
        <f>VLOOKUP(A:A,'1级数据'!A:D,4,FALSE)</f>
        <v>2</v>
      </c>
      <c r="E462" s="12">
        <f>VLOOKUP(A:A,'1级数据'!A:L,12,FALSE)</f>
        <v>81</v>
      </c>
      <c r="F462" s="10">
        <f>'1级数据'!O462*0.2+'1级数据'!T462*0.4+'1级数据'!Z462*0.2+'1级数据'!W462*0.2</f>
        <v>72</v>
      </c>
      <c r="G462" s="10">
        <f>AVERAGE('1级数据'!P462,'1级数据'!Q462)</f>
        <v>70</v>
      </c>
      <c r="H462" s="10">
        <f>AVERAGE('1级数据'!AA462,'1级数据'!AB462)</f>
        <v>78</v>
      </c>
      <c r="I462" s="10">
        <f>IF('1级数据'!C462="门将",AVERAGE('1级数据'!AG462,'1级数据'!AH462,'1级数据'!AI462,'1级数据'!AJ462,'1级数据'!AK462),AVERAGE('1级数据'!X462,'1级数据'!Y462))</f>
        <v>74.5</v>
      </c>
      <c r="J462" s="10">
        <f>'1级数据'!AC462*0.2+'1级数据'!AD462*0.3+'1级数据'!AE462*0.2+'1级数据'!AF462*0.3</f>
        <v>80.300000000000011</v>
      </c>
      <c r="K462" s="10">
        <f>AVERAGE('1级数据'!R462,'1级数据'!S462)</f>
        <v>68.5</v>
      </c>
    </row>
    <row r="463" spans="1:11" ht="15.75" x14ac:dyDescent="0.25">
      <c r="A463" s="10">
        <v>462</v>
      </c>
      <c r="B463" s="10" t="str">
        <f>VLOOKUP(A:A,'1级数据'!A:B,2,FALSE)</f>
        <v>J. DENAYER</v>
      </c>
      <c r="C463" s="11" t="str">
        <f>VLOOKUP(A:A,'1级数据'!A:C,3,FALSE)</f>
        <v>中后卫</v>
      </c>
      <c r="D463" s="10">
        <f>VLOOKUP(A:A,'1级数据'!A:D,4,FALSE)</f>
        <v>2</v>
      </c>
      <c r="E463" s="12">
        <f>VLOOKUP(A:A,'1级数据'!A:L,12,FALSE)</f>
        <v>81</v>
      </c>
      <c r="F463" s="10">
        <f>'1级数据'!O463*0.2+'1级数据'!T463*0.4+'1级数据'!Z463*0.2+'1级数据'!W463*0.2</f>
        <v>67.2</v>
      </c>
      <c r="G463" s="10">
        <f>AVERAGE('1级数据'!P463,'1级数据'!Q463)</f>
        <v>68.5</v>
      </c>
      <c r="H463" s="10">
        <f>AVERAGE('1级数据'!AA463,'1级数据'!AB463)</f>
        <v>83</v>
      </c>
      <c r="I463" s="10">
        <f>IF('1级数据'!C463="门将",AVERAGE('1级数据'!AG463,'1级数据'!AH463,'1级数据'!AI463,'1级数据'!AJ463,'1级数据'!AK463),AVERAGE('1级数据'!X463,'1级数据'!Y463))</f>
        <v>69.5</v>
      </c>
      <c r="J463" s="10">
        <f>'1级数据'!AC463*0.2+'1级数据'!AD463*0.3+'1级数据'!AE463*0.2+'1级数据'!AF463*0.3</f>
        <v>80.699999999999989</v>
      </c>
      <c r="K463" s="10">
        <f>AVERAGE('1级数据'!R463,'1级数据'!S463)</f>
        <v>73</v>
      </c>
    </row>
    <row r="464" spans="1:11" ht="15.75" x14ac:dyDescent="0.25">
      <c r="A464" s="10">
        <v>463</v>
      </c>
      <c r="B464" s="10" t="str">
        <f>VLOOKUP(A:A,'1级数据'!A:B,2,FALSE)</f>
        <v>M. ACUÑA</v>
      </c>
      <c r="C464" s="11" t="str">
        <f>VLOOKUP(A:A,'1级数据'!A:C,3,FALSE)</f>
        <v>左前卫</v>
      </c>
      <c r="D464" s="10">
        <f>VLOOKUP(A:A,'1级数据'!A:D,4,FALSE)</f>
        <v>2</v>
      </c>
      <c r="E464" s="12">
        <f>VLOOKUP(A:A,'1级数据'!A:L,12,FALSE)</f>
        <v>81</v>
      </c>
      <c r="F464" s="10">
        <f>'1级数据'!O464*0.2+'1级数据'!T464*0.4+'1级数据'!Z464*0.2+'1级数据'!W464*0.2</f>
        <v>78.400000000000006</v>
      </c>
      <c r="G464" s="10">
        <f>AVERAGE('1级数据'!P464,'1级数据'!Q464)</f>
        <v>81</v>
      </c>
      <c r="H464" s="10">
        <f>AVERAGE('1级数据'!AA464,'1级数据'!AB464)</f>
        <v>71.5</v>
      </c>
      <c r="I464" s="10">
        <f>IF('1级数据'!C464="门将",AVERAGE('1级数据'!AG464,'1级数据'!AH464,'1级数据'!AI464,'1级数据'!AJ464,'1级数据'!AK464),AVERAGE('1级数据'!X464,'1级数据'!Y464))</f>
        <v>81</v>
      </c>
      <c r="J464" s="10">
        <f>'1级数据'!AC464*0.2+'1级数据'!AD464*0.3+'1级数据'!AE464*0.2+'1级数据'!AF464*0.3</f>
        <v>78.5</v>
      </c>
      <c r="K464" s="10">
        <f>AVERAGE('1级数据'!R464,'1级数据'!S464)</f>
        <v>78</v>
      </c>
    </row>
    <row r="465" spans="1:11" ht="15.75" x14ac:dyDescent="0.25">
      <c r="A465" s="10">
        <v>464</v>
      </c>
      <c r="B465" s="10" t="str">
        <f>VLOOKUP(A:A,'1级数据'!A:B,2,FALSE)</f>
        <v>M. ØDEGAARD</v>
      </c>
      <c r="C465" s="11" t="str">
        <f>VLOOKUP(A:A,'1级数据'!A:C,3,FALSE)</f>
        <v>前腰</v>
      </c>
      <c r="D465" s="10" t="e">
        <f>VLOOKUP(A:A,'1级数据'!A:D,4,FALSE)</f>
        <v>#N/A</v>
      </c>
      <c r="E465" s="12">
        <f>VLOOKUP(A:A,'1级数据'!A:L,12,FALSE)</f>
        <v>81</v>
      </c>
      <c r="F465" s="10">
        <f>'1级数据'!O465*0.2+'1级数据'!T465*0.4+'1级数据'!Z465*0.2+'1级数据'!W465*0.2</f>
        <v>76.600000000000009</v>
      </c>
      <c r="G465" s="10">
        <f>AVERAGE('1级数据'!P465,'1级数据'!Q465)</f>
        <v>88.5</v>
      </c>
      <c r="H465" s="10">
        <f>AVERAGE('1级数据'!AA465,'1级数据'!AB465)</f>
        <v>72</v>
      </c>
      <c r="I465" s="10">
        <f>IF('1级数据'!C465="门将",AVERAGE('1级数据'!AG465,'1级数据'!AH465,'1级数据'!AI465,'1级数据'!AJ465,'1级数据'!AK465),AVERAGE('1级数据'!X465,'1级数据'!Y465))</f>
        <v>78</v>
      </c>
      <c r="J465" s="10">
        <f>'1级数据'!AC465*0.2+'1级数据'!AD465*0.3+'1级数据'!AE465*0.2+'1级数据'!AF465*0.3</f>
        <v>71.899999999999991</v>
      </c>
      <c r="K465" s="10">
        <f>AVERAGE('1级数据'!R465,'1级数据'!S465)</f>
        <v>84</v>
      </c>
    </row>
    <row r="466" spans="1:11" ht="15.75" x14ac:dyDescent="0.25">
      <c r="A466" s="10">
        <v>465</v>
      </c>
      <c r="B466" s="10" t="str">
        <f>VLOOKUP(A:A,'1级数据'!A:B,2,FALSE)</f>
        <v>LUCAS VÁZQUEZ</v>
      </c>
      <c r="C466" s="11" t="str">
        <f>VLOOKUP(A:A,'1级数据'!A:C,3,FALSE)</f>
        <v>右边锋</v>
      </c>
      <c r="D466" s="10">
        <f>VLOOKUP(A:A,'1级数据'!A:D,4,FALSE)</f>
        <v>2</v>
      </c>
      <c r="E466" s="12">
        <f>VLOOKUP(A:A,'1级数据'!A:L,12,FALSE)</f>
        <v>81</v>
      </c>
      <c r="F466" s="10">
        <f>'1级数据'!O466*0.2+'1级数据'!T466*0.4+'1级数据'!Z466*0.2+'1级数据'!W466*0.2</f>
        <v>79.400000000000006</v>
      </c>
      <c r="G466" s="10">
        <f>AVERAGE('1级数据'!P466,'1级数据'!Q466)</f>
        <v>82</v>
      </c>
      <c r="H466" s="10">
        <f>AVERAGE('1级数据'!AA466,'1级数据'!AB466)</f>
        <v>69.5</v>
      </c>
      <c r="I466" s="10">
        <f>IF('1级数据'!C466="门将",AVERAGE('1级数据'!AG466,'1级数据'!AH466,'1级数据'!AI466,'1级数据'!AJ466,'1级数据'!AK466),AVERAGE('1级数据'!X466,'1级数据'!Y466))</f>
        <v>75</v>
      </c>
      <c r="J466" s="10">
        <f>'1级数据'!AC466*0.2+'1级数据'!AD466*0.3+'1级数据'!AE466*0.2+'1级数据'!AF466*0.3</f>
        <v>73.699999999999989</v>
      </c>
      <c r="K466" s="10">
        <f>AVERAGE('1级数据'!R466,'1级数据'!S466)</f>
        <v>74.5</v>
      </c>
    </row>
    <row r="467" spans="1:11" ht="15.75" x14ac:dyDescent="0.25">
      <c r="A467" s="10">
        <v>466</v>
      </c>
      <c r="B467" s="10" t="str">
        <f>VLOOKUP(A:A,'1级数据'!A:B,2,FALSE)</f>
        <v>M. CALDARA</v>
      </c>
      <c r="C467" s="11" t="str">
        <f>VLOOKUP(A:A,'1级数据'!A:C,3,FALSE)</f>
        <v>中后卫</v>
      </c>
      <c r="D467" s="10">
        <f>VLOOKUP(A:A,'1级数据'!A:D,4,FALSE)</f>
        <v>2</v>
      </c>
      <c r="E467" s="12">
        <f>VLOOKUP(A:A,'1级数据'!A:L,12,FALSE)</f>
        <v>81</v>
      </c>
      <c r="F467" s="10">
        <f>'1级数据'!O467*0.2+'1级数据'!T467*0.4+'1级数据'!Z467*0.2+'1级数据'!W467*0.2</f>
        <v>67</v>
      </c>
      <c r="G467" s="10">
        <f>AVERAGE('1级数据'!P467,'1级数据'!Q467)</f>
        <v>69.5</v>
      </c>
      <c r="H467" s="10">
        <f>AVERAGE('1级数据'!AA467,'1级数据'!AB467)</f>
        <v>80</v>
      </c>
      <c r="I467" s="10">
        <f>IF('1级数据'!C467="门将",AVERAGE('1级数据'!AG467,'1级数据'!AH467,'1级数据'!AI467,'1级数据'!AJ467,'1级数据'!AK467),AVERAGE('1级数据'!X467,'1级数据'!Y467))</f>
        <v>67.5</v>
      </c>
      <c r="J467" s="10">
        <f>'1级数据'!AC467*0.2+'1级数据'!AD467*0.3+'1级数据'!AE467*0.2+'1级数据'!AF467*0.3</f>
        <v>77.400000000000006</v>
      </c>
      <c r="K467" s="10">
        <f>AVERAGE('1级数据'!R467,'1级数据'!S467)</f>
        <v>69</v>
      </c>
    </row>
    <row r="468" spans="1:11" ht="15.75" x14ac:dyDescent="0.25">
      <c r="A468" s="10">
        <v>467</v>
      </c>
      <c r="B468" s="10" t="str">
        <f>VLOOKUP(A:A,'1级数据'!A:B,2,FALSE)</f>
        <v>N. BARELLA</v>
      </c>
      <c r="C468" s="11" t="str">
        <f>VLOOKUP(A:A,'1级数据'!A:C,3,FALSE)</f>
        <v>中前卫</v>
      </c>
      <c r="D468" s="10" t="e">
        <f>VLOOKUP(A:A,'1级数据'!A:D,4,FALSE)</f>
        <v>#N/A</v>
      </c>
      <c r="E468" s="12">
        <f>VLOOKUP(A:A,'1级数据'!A:L,12,FALSE)</f>
        <v>81</v>
      </c>
      <c r="F468" s="10">
        <f>'1级数据'!O468*0.2+'1级数据'!T468*0.4+'1级数据'!Z468*0.2+'1级数据'!W468*0.2</f>
        <v>76.400000000000006</v>
      </c>
      <c r="G468" s="10">
        <f>AVERAGE('1级数据'!P468,'1级数据'!Q468)</f>
        <v>80.5</v>
      </c>
      <c r="H468" s="10">
        <f>AVERAGE('1级数据'!AA468,'1级数据'!AB468)</f>
        <v>70</v>
      </c>
      <c r="I468" s="10">
        <f>IF('1级数据'!C468="门将",AVERAGE('1级数据'!AG468,'1级数据'!AH468,'1级数据'!AI468,'1级数据'!AJ468,'1级数据'!AK468),AVERAGE('1级数据'!X468,'1级数据'!Y468))</f>
        <v>76</v>
      </c>
      <c r="J468" s="10">
        <f>'1级数据'!AC468*0.2+'1级数据'!AD468*0.3+'1级数据'!AE468*0.2+'1级数据'!AF468*0.3</f>
        <v>77.099999999999994</v>
      </c>
      <c r="K468" s="10">
        <f>AVERAGE('1级数据'!R468,'1级数据'!S468)</f>
        <v>79.5</v>
      </c>
    </row>
    <row r="469" spans="1:11" ht="15.75" x14ac:dyDescent="0.25">
      <c r="A469" s="10">
        <v>468</v>
      </c>
      <c r="B469" s="10" t="str">
        <f>VLOOKUP(A:A,'1级数据'!A:B,2,FALSE)</f>
        <v>A. CHRISTENSEN</v>
      </c>
      <c r="C469" s="11" t="str">
        <f>VLOOKUP(A:A,'1级数据'!A:C,3,FALSE)</f>
        <v>中后卫</v>
      </c>
      <c r="D469" s="10" t="e">
        <f>VLOOKUP(A:A,'1级数据'!A:D,4,FALSE)</f>
        <v>#N/A</v>
      </c>
      <c r="E469" s="12">
        <f>VLOOKUP(A:A,'1级数据'!A:L,12,FALSE)</f>
        <v>81</v>
      </c>
      <c r="F469" s="10">
        <f>'1级数据'!O469*0.2+'1级数据'!T469*0.4+'1级数据'!Z469*0.2+'1级数据'!W469*0.2</f>
        <v>71</v>
      </c>
      <c r="G469" s="10">
        <f>AVERAGE('1级数据'!P469,'1级数据'!Q469)</f>
        <v>72</v>
      </c>
      <c r="H469" s="10">
        <f>AVERAGE('1级数据'!AA469,'1级数据'!AB469)</f>
        <v>76</v>
      </c>
      <c r="I469" s="10">
        <f>IF('1级数据'!C469="门将",AVERAGE('1级数据'!AG469,'1级数据'!AH469,'1级数据'!AI469,'1级数据'!AJ469,'1级数据'!AK469),AVERAGE('1级数据'!X469,'1级数据'!Y469))</f>
        <v>71</v>
      </c>
      <c r="J469" s="10">
        <f>'1级数据'!AC469*0.2+'1级数据'!AD469*0.3+'1级数据'!AE469*0.2+'1级数据'!AF469*0.3</f>
        <v>79.300000000000011</v>
      </c>
      <c r="K469" s="10">
        <f>AVERAGE('1级数据'!R469,'1级数据'!S469)</f>
        <v>75.5</v>
      </c>
    </row>
    <row r="470" spans="1:11" ht="15.75" x14ac:dyDescent="0.25">
      <c r="A470" s="10">
        <v>469</v>
      </c>
      <c r="B470" s="10" t="str">
        <f>VLOOKUP(A:A,'1级数据'!A:B,2,FALSE)</f>
        <v>DANI CEBALLOS</v>
      </c>
      <c r="C470" s="11" t="str">
        <f>VLOOKUP(A:A,'1级数据'!A:C,3,FALSE)</f>
        <v>中前卫</v>
      </c>
      <c r="D470" s="10">
        <f>VLOOKUP(A:A,'1级数据'!A:D,4,FALSE)</f>
        <v>2</v>
      </c>
      <c r="E470" s="12">
        <f>VLOOKUP(A:A,'1级数据'!A:L,12,FALSE)</f>
        <v>81</v>
      </c>
      <c r="F470" s="10">
        <f>'1级数据'!O470*0.2+'1级数据'!T470*0.4+'1级数据'!Z470*0.2+'1级数据'!W470*0.2</f>
        <v>76.599999999999994</v>
      </c>
      <c r="G470" s="10">
        <f>AVERAGE('1级数据'!P470,'1级数据'!Q470)</f>
        <v>87.5</v>
      </c>
      <c r="H470" s="10">
        <f>AVERAGE('1级数据'!AA470,'1级数据'!AB470)</f>
        <v>60</v>
      </c>
      <c r="I470" s="10">
        <f>IF('1级数据'!C470="门将",AVERAGE('1级数据'!AG470,'1级数据'!AH470,'1级数据'!AI470,'1级数据'!AJ470,'1级数据'!AK470),AVERAGE('1级数据'!X470,'1级数据'!Y470))</f>
        <v>72</v>
      </c>
      <c r="J470" s="10">
        <f>'1级数据'!AC470*0.2+'1级数据'!AD470*0.3+'1级数据'!AE470*0.2+'1级数据'!AF470*0.3</f>
        <v>72.5</v>
      </c>
      <c r="K470" s="10">
        <f>AVERAGE('1级数据'!R470,'1级数据'!S470)</f>
        <v>84.5</v>
      </c>
    </row>
    <row r="471" spans="1:11" ht="15.75" x14ac:dyDescent="0.25">
      <c r="A471" s="10">
        <v>470</v>
      </c>
      <c r="B471" s="10" t="str">
        <f>VLOOKUP(A:A,'1级数据'!A:B,2,FALSE)</f>
        <v>A. KRAMARIĆ</v>
      </c>
      <c r="C471" s="11" t="str">
        <f>VLOOKUP(A:A,'1级数据'!A:C,3,FALSE)</f>
        <v>中锋</v>
      </c>
      <c r="D471" s="10">
        <f>VLOOKUP(A:A,'1级数据'!A:D,4,FALSE)</f>
        <v>2</v>
      </c>
      <c r="E471" s="12">
        <f>VLOOKUP(A:A,'1级数据'!A:L,12,FALSE)</f>
        <v>81</v>
      </c>
      <c r="F471" s="10">
        <f>'1级数据'!O471*0.2+'1级数据'!T471*0.4+'1级数据'!Z471*0.2+'1级数据'!W471*0.2</f>
        <v>75.400000000000006</v>
      </c>
      <c r="G471" s="10">
        <f>AVERAGE('1级数据'!P471,'1级数据'!Q471)</f>
        <v>81</v>
      </c>
      <c r="H471" s="10">
        <f>AVERAGE('1级数据'!AA471,'1级数据'!AB471)</f>
        <v>80.5</v>
      </c>
      <c r="I471" s="10">
        <f>IF('1级数据'!C471="门将",AVERAGE('1级数据'!AG471,'1级数据'!AH471,'1级数据'!AI471,'1级数据'!AJ471,'1级数据'!AK471),AVERAGE('1级数据'!X471,'1级数据'!Y471))</f>
        <v>75</v>
      </c>
      <c r="J471" s="10">
        <f>'1级数据'!AC471*0.2+'1级数据'!AD471*0.3+'1级数据'!AE471*0.2+'1级数据'!AF471*0.3</f>
        <v>69</v>
      </c>
      <c r="K471" s="10">
        <f>AVERAGE('1级数据'!R471,'1级数据'!S471)</f>
        <v>75.5</v>
      </c>
    </row>
    <row r="472" spans="1:11" ht="15.75" x14ac:dyDescent="0.25">
      <c r="A472" s="10">
        <v>471</v>
      </c>
      <c r="B472" s="10" t="str">
        <f>VLOOKUP(A:A,'1级数据'!A:B,2,FALSE)</f>
        <v>BRUNO HENRIQUE</v>
      </c>
      <c r="C472" s="11" t="str">
        <f>VLOOKUP(A:A,'1级数据'!A:C,3,FALSE)</f>
        <v>左边锋</v>
      </c>
      <c r="D472" s="10" t="e">
        <f>VLOOKUP(A:A,'1级数据'!A:D,4,FALSE)</f>
        <v>#N/A</v>
      </c>
      <c r="E472" s="12">
        <f>VLOOKUP(A:A,'1级数据'!A:L,12,FALSE)</f>
        <v>81</v>
      </c>
      <c r="F472" s="10">
        <f>'1级数据'!O472*0.2+'1级数据'!T472*0.4+'1级数据'!Z472*0.2+'1级数据'!W472*0.2</f>
        <v>73.8</v>
      </c>
      <c r="G472" s="10">
        <f>AVERAGE('1级数据'!P472,'1级数据'!Q472)</f>
        <v>81.5</v>
      </c>
      <c r="H472" s="10">
        <f>AVERAGE('1级数据'!AA472,'1级数据'!AB472)</f>
        <v>79.5</v>
      </c>
      <c r="I472" s="10">
        <f>IF('1级数据'!C472="门将",AVERAGE('1级数据'!AG472,'1级数据'!AH472,'1级数据'!AI472,'1级数据'!AJ472,'1级数据'!AK472),AVERAGE('1级数据'!X472,'1级数据'!Y472))</f>
        <v>81.5</v>
      </c>
      <c r="J472" s="10">
        <f>'1级数据'!AC472*0.2+'1级数据'!AD472*0.3+'1级数据'!AE472*0.2+'1级数据'!AF472*0.3</f>
        <v>66.400000000000006</v>
      </c>
      <c r="K472" s="10">
        <f>AVERAGE('1级数据'!R472,'1级数据'!S472)</f>
        <v>74</v>
      </c>
    </row>
    <row r="473" spans="1:11" ht="15.75" x14ac:dyDescent="0.25">
      <c r="A473" s="10">
        <v>472</v>
      </c>
      <c r="B473" s="10" t="str">
        <f>VLOOKUP(A:A,'1级数据'!A:B,2,FALSE)</f>
        <v>V. TSYGANKOV</v>
      </c>
      <c r="C473" s="11" t="str">
        <f>VLOOKUP(A:A,'1级数据'!A:C,3,FALSE)</f>
        <v>右边锋</v>
      </c>
      <c r="D473" s="10" t="e">
        <f>VLOOKUP(A:A,'1级数据'!A:D,4,FALSE)</f>
        <v>#N/A</v>
      </c>
      <c r="E473" s="12">
        <f>VLOOKUP(A:A,'1级数据'!A:L,12,FALSE)</f>
        <v>81</v>
      </c>
      <c r="F473" s="10">
        <f>'1级数据'!O473*0.2+'1级数据'!T473*0.4+'1级数据'!Z473*0.2+'1级数据'!W473*0.2</f>
        <v>76.400000000000006</v>
      </c>
      <c r="G473" s="10">
        <f>AVERAGE('1级数据'!P473,'1级数据'!Q473)</f>
        <v>82.5</v>
      </c>
      <c r="H473" s="10">
        <f>AVERAGE('1级数据'!AA473,'1级数据'!AB473)</f>
        <v>70.5</v>
      </c>
      <c r="I473" s="10">
        <f>IF('1级数据'!C473="门将",AVERAGE('1级数据'!AG473,'1级数据'!AH473,'1级数据'!AI473,'1级数据'!AJ473,'1级数据'!AK473),AVERAGE('1级数据'!X473,'1级数据'!Y473))</f>
        <v>85.5</v>
      </c>
      <c r="J473" s="10">
        <f>'1级数据'!AC473*0.2+'1级数据'!AD473*0.3+'1级数据'!AE473*0.2+'1级数据'!AF473*0.3</f>
        <v>66.599999999999994</v>
      </c>
      <c r="K473" s="10">
        <f>AVERAGE('1级数据'!R473,'1级数据'!S473)</f>
        <v>82</v>
      </c>
    </row>
    <row r="474" spans="1:11" ht="15.75" x14ac:dyDescent="0.25">
      <c r="A474" s="10">
        <v>473</v>
      </c>
      <c r="B474" s="10" t="str">
        <f>VLOOKUP(A:A,'1级数据'!A:B,2,FALSE)</f>
        <v>R. ZOBNIN</v>
      </c>
      <c r="C474" s="11" t="str">
        <f>VLOOKUP(A:A,'1级数据'!A:C,3,FALSE)</f>
        <v>中前卫</v>
      </c>
      <c r="D474" s="10" t="e">
        <f>VLOOKUP(A:A,'1级数据'!A:D,4,FALSE)</f>
        <v>#N/A</v>
      </c>
      <c r="E474" s="12">
        <f>VLOOKUP(A:A,'1级数据'!A:L,12,FALSE)</f>
        <v>81</v>
      </c>
      <c r="F474" s="10">
        <f>'1级数据'!O474*0.2+'1级数据'!T474*0.4+'1级数据'!Z474*0.2+'1级数据'!W474*0.2</f>
        <v>69.000000000000014</v>
      </c>
      <c r="G474" s="10">
        <f>AVERAGE('1级数据'!P474,'1级数据'!Q474)</f>
        <v>81</v>
      </c>
      <c r="H474" s="10">
        <f>AVERAGE('1级数据'!AA474,'1级数据'!AB474)</f>
        <v>72.5</v>
      </c>
      <c r="I474" s="10">
        <f>IF('1级数据'!C474="门将",AVERAGE('1级数据'!AG474,'1级数据'!AH474,'1级数据'!AI474,'1级数据'!AJ474,'1级数据'!AK474),AVERAGE('1级数据'!X474,'1级数据'!Y474))</f>
        <v>75.5</v>
      </c>
      <c r="J474" s="10">
        <f>'1级数据'!AC474*0.2+'1级数据'!AD474*0.3+'1级数据'!AE474*0.2+'1级数据'!AF474*0.3</f>
        <v>84.4</v>
      </c>
      <c r="K474" s="10">
        <f>AVERAGE('1级数据'!R474,'1级数据'!S474)</f>
        <v>79.5</v>
      </c>
    </row>
    <row r="475" spans="1:11" ht="15.75" x14ac:dyDescent="0.25">
      <c r="A475" s="10">
        <v>474</v>
      </c>
      <c r="B475" s="10" t="str">
        <f>VLOOKUP(A:A,'1级数据'!A:B,2,FALSE)</f>
        <v>GELSON MARTINS</v>
      </c>
      <c r="C475" s="11" t="str">
        <f>VLOOKUP(A:A,'1级数据'!A:C,3,FALSE)</f>
        <v>右边锋</v>
      </c>
      <c r="D475" s="10">
        <f>VLOOKUP(A:A,'1级数据'!A:D,4,FALSE)</f>
        <v>2</v>
      </c>
      <c r="E475" s="12">
        <f>VLOOKUP(A:A,'1级数据'!A:L,12,FALSE)</f>
        <v>81</v>
      </c>
      <c r="F475" s="10">
        <f>'1级数据'!O475*0.2+'1级数据'!T475*0.4+'1级数据'!Z475*0.2+'1级数据'!W475*0.2</f>
        <v>77.800000000000011</v>
      </c>
      <c r="G475" s="10">
        <f>AVERAGE('1级数据'!P475,'1级数据'!Q475)</f>
        <v>83.5</v>
      </c>
      <c r="H475" s="10">
        <f>AVERAGE('1级数据'!AA475,'1级数据'!AB475)</f>
        <v>76</v>
      </c>
      <c r="I475" s="10">
        <f>IF('1级数据'!C475="门将",AVERAGE('1级数据'!AG475,'1级数据'!AH475,'1级数据'!AI475,'1级数据'!AJ475,'1级数据'!AK475),AVERAGE('1级数据'!X475,'1级数据'!Y475))</f>
        <v>86.5</v>
      </c>
      <c r="J475" s="10">
        <f>'1级数据'!AC475*0.2+'1级数据'!AD475*0.3+'1级数据'!AE475*0.2+'1级数据'!AF475*0.3</f>
        <v>70</v>
      </c>
      <c r="K475" s="10">
        <f>AVERAGE('1级数据'!R475,'1级数据'!S475)</f>
        <v>68.5</v>
      </c>
    </row>
    <row r="476" spans="1:11" ht="15.75" x14ac:dyDescent="0.25">
      <c r="A476" s="10">
        <v>475</v>
      </c>
      <c r="B476" s="10" t="str">
        <f>VLOOKUP(A:A,'1级数据'!A:B,2,FALSE)</f>
        <v>A. MIRANCHUK</v>
      </c>
      <c r="C476" s="11" t="str">
        <f>VLOOKUP(A:A,'1级数据'!A:C,3,FALSE)</f>
        <v>前腰</v>
      </c>
      <c r="D476" s="10" t="e">
        <f>VLOOKUP(A:A,'1级数据'!A:D,4,FALSE)</f>
        <v>#N/A</v>
      </c>
      <c r="E476" s="12">
        <f>VLOOKUP(A:A,'1级数据'!A:L,12,FALSE)</f>
        <v>81</v>
      </c>
      <c r="F476" s="10">
        <f>'1级数据'!O476*0.2+'1级数据'!T476*0.4+'1级数据'!Z476*0.2+'1级数据'!W476*0.2</f>
        <v>78.599999999999994</v>
      </c>
      <c r="G476" s="10">
        <f>AVERAGE('1级数据'!P476,'1级数据'!Q476)</f>
        <v>82</v>
      </c>
      <c r="H476" s="10">
        <f>AVERAGE('1级数据'!AA476,'1级数据'!AB476)</f>
        <v>77</v>
      </c>
      <c r="I476" s="10">
        <f>IF('1级数据'!C476="门将",AVERAGE('1级数据'!AG476,'1级数据'!AH476,'1级数据'!AI476,'1级数据'!AJ476,'1级数据'!AK476),AVERAGE('1级数据'!X476,'1级数据'!Y476))</f>
        <v>80</v>
      </c>
      <c r="J476" s="10">
        <f>'1级数据'!AC476*0.2+'1级数据'!AD476*0.3+'1级数据'!AE476*0.2+'1级数据'!AF476*0.3</f>
        <v>70.900000000000006</v>
      </c>
      <c r="K476" s="10">
        <f>AVERAGE('1级数据'!R476,'1级数据'!S476)</f>
        <v>81</v>
      </c>
    </row>
    <row r="477" spans="1:11" ht="15.75" x14ac:dyDescent="0.25">
      <c r="A477" s="10">
        <v>476</v>
      </c>
      <c r="B477" s="10" t="str">
        <f>VLOOKUP(A:A,'1级数据'!A:B,2,FALSE)</f>
        <v>F. KESSIÉ</v>
      </c>
      <c r="C477" s="11" t="str">
        <f>VLOOKUP(A:A,'1级数据'!A:C,3,FALSE)</f>
        <v>中前卫</v>
      </c>
      <c r="D477" s="10">
        <f>VLOOKUP(A:A,'1级数据'!A:D,4,FALSE)</f>
        <v>2</v>
      </c>
      <c r="E477" s="12">
        <f>VLOOKUP(A:A,'1级数据'!A:L,12,FALSE)</f>
        <v>81</v>
      </c>
      <c r="F477" s="10">
        <f>'1级数据'!O477*0.2+'1级数据'!T477*0.4+'1级数据'!Z477*0.2+'1级数据'!W477*0.2</f>
        <v>72</v>
      </c>
      <c r="G477" s="10">
        <f>AVERAGE('1级数据'!P477,'1级数据'!Q477)</f>
        <v>76.5</v>
      </c>
      <c r="H477" s="10">
        <f>AVERAGE('1级数据'!AA477,'1级数据'!AB477)</f>
        <v>81</v>
      </c>
      <c r="I477" s="10">
        <f>IF('1级数据'!C477="门将",AVERAGE('1级数据'!AG477,'1级数据'!AH477,'1级数据'!AI477,'1级数据'!AJ477,'1级数据'!AK477),AVERAGE('1级数据'!X477,'1级数据'!Y477))</f>
        <v>70.5</v>
      </c>
      <c r="J477" s="10">
        <f>'1级数据'!AC477*0.2+'1级数据'!AD477*0.3+'1级数据'!AE477*0.2+'1级数据'!AF477*0.3</f>
        <v>83</v>
      </c>
      <c r="K477" s="10">
        <f>AVERAGE('1级数据'!R477,'1级数据'!S477)</f>
        <v>77.5</v>
      </c>
    </row>
    <row r="478" spans="1:11" ht="15.75" x14ac:dyDescent="0.25">
      <c r="A478" s="10">
        <v>477</v>
      </c>
      <c r="B478" s="10" t="str">
        <f>VLOOKUP(A:A,'1级数据'!A:B,2,FALSE)</f>
        <v>L. PELLEGRINI</v>
      </c>
      <c r="C478" s="11" t="str">
        <f>VLOOKUP(A:A,'1级数据'!A:C,3,FALSE)</f>
        <v>中前卫</v>
      </c>
      <c r="D478" s="10">
        <f>VLOOKUP(A:A,'1级数据'!A:D,4,FALSE)</f>
        <v>2</v>
      </c>
      <c r="E478" s="12">
        <f>VLOOKUP(A:A,'1级数据'!A:L,12,FALSE)</f>
        <v>81</v>
      </c>
      <c r="F478" s="10">
        <f>'1级数据'!O478*0.2+'1级数据'!T478*0.4+'1级数据'!Z478*0.2+'1级数据'!W478*0.2</f>
        <v>77.600000000000009</v>
      </c>
      <c r="G478" s="10">
        <f>AVERAGE('1级数据'!P478,'1级数据'!Q478)</f>
        <v>79.5</v>
      </c>
      <c r="H478" s="10">
        <f>AVERAGE('1级数据'!AA478,'1级数据'!AB478)</f>
        <v>75</v>
      </c>
      <c r="I478" s="10">
        <f>IF('1级数据'!C478="门将",AVERAGE('1级数据'!AG478,'1级数据'!AH478,'1级数据'!AI478,'1级数据'!AJ478,'1级数据'!AK478),AVERAGE('1级数据'!X478,'1级数据'!Y478))</f>
        <v>77</v>
      </c>
      <c r="J478" s="10">
        <f>'1级数据'!AC478*0.2+'1级数据'!AD478*0.3+'1级数据'!AE478*0.2+'1级数据'!AF478*0.3</f>
        <v>72.900000000000006</v>
      </c>
      <c r="K478" s="10">
        <f>AVERAGE('1级数据'!R478,'1级数据'!S478)</f>
        <v>81</v>
      </c>
    </row>
    <row r="479" spans="1:11" ht="15.75" x14ac:dyDescent="0.25">
      <c r="A479" s="10">
        <v>478</v>
      </c>
      <c r="B479" s="10" t="str">
        <f>VLOOKUP(A:A,'1级数据'!A:B,2,FALSE)</f>
        <v>N. ELVEDI</v>
      </c>
      <c r="C479" s="11" t="str">
        <f>VLOOKUP(A:A,'1级数据'!A:C,3,FALSE)</f>
        <v>中后卫</v>
      </c>
      <c r="D479" s="10" t="e">
        <f>VLOOKUP(A:A,'1级数据'!A:D,4,FALSE)</f>
        <v>#N/A</v>
      </c>
      <c r="E479" s="12">
        <f>VLOOKUP(A:A,'1级数据'!A:L,12,FALSE)</f>
        <v>81</v>
      </c>
      <c r="F479" s="10">
        <f>'1级数据'!O479*0.2+'1级数据'!T479*0.4+'1级数据'!Z479*0.2+'1级数据'!W479*0.2</f>
        <v>69.2</v>
      </c>
      <c r="G479" s="10">
        <f>AVERAGE('1级数据'!P479,'1级数据'!Q479)</f>
        <v>71</v>
      </c>
      <c r="H479" s="10">
        <f>AVERAGE('1级数据'!AA479,'1级数据'!AB479)</f>
        <v>80</v>
      </c>
      <c r="I479" s="10">
        <f>IF('1级数据'!C479="门将",AVERAGE('1级数据'!AG479,'1级数据'!AH479,'1级数据'!AI479,'1级数据'!AJ479,'1级数据'!AK479),AVERAGE('1级数据'!X479,'1级数据'!Y479))</f>
        <v>79.5</v>
      </c>
      <c r="J479" s="10">
        <f>'1级数据'!AC479*0.2+'1级数据'!AD479*0.3+'1级数据'!AE479*0.2+'1级数据'!AF479*0.3</f>
        <v>78.400000000000006</v>
      </c>
      <c r="K479" s="10">
        <f>AVERAGE('1级数据'!R479,'1级数据'!S479)</f>
        <v>69</v>
      </c>
    </row>
    <row r="480" spans="1:11" ht="15.75" x14ac:dyDescent="0.25">
      <c r="A480" s="10">
        <v>479</v>
      </c>
      <c r="B480" s="10" t="str">
        <f>VLOOKUP(A:A,'1级数据'!A:B,2,FALSE)</f>
        <v>M. GÓMEZ</v>
      </c>
      <c r="C480" s="11" t="str">
        <f>VLOOKUP(A:A,'1级数据'!A:C,3,FALSE)</f>
        <v>中锋</v>
      </c>
      <c r="D480" s="10">
        <f>VLOOKUP(A:A,'1级数据'!A:D,4,FALSE)</f>
        <v>2</v>
      </c>
      <c r="E480" s="12">
        <f>VLOOKUP(A:A,'1级数据'!A:L,12,FALSE)</f>
        <v>81</v>
      </c>
      <c r="F480" s="10">
        <f>'1级数据'!O480*0.2+'1级数据'!T480*0.4+'1级数据'!Z480*0.2+'1级数据'!W480*0.2</f>
        <v>73.400000000000006</v>
      </c>
      <c r="G480" s="10">
        <f>AVERAGE('1级数据'!P480,'1级数据'!Q480)</f>
        <v>75</v>
      </c>
      <c r="H480" s="10">
        <f>AVERAGE('1级数据'!AA480,'1级数据'!AB480)</f>
        <v>80</v>
      </c>
      <c r="I480" s="10">
        <f>IF('1级数据'!C480="门将",AVERAGE('1级数据'!AG480,'1级数据'!AH480,'1级数据'!AI480,'1级数据'!AJ480,'1级数据'!AK480),AVERAGE('1级数据'!X480,'1级数据'!Y480))</f>
        <v>74.5</v>
      </c>
      <c r="J480" s="10">
        <f>'1级数据'!AC480*0.2+'1级数据'!AD480*0.3+'1级数据'!AE480*0.2+'1级数据'!AF480*0.3</f>
        <v>67.099999999999994</v>
      </c>
      <c r="K480" s="10">
        <f>AVERAGE('1级数据'!R480,'1级数据'!S480)</f>
        <v>73</v>
      </c>
    </row>
    <row r="481" spans="1:11" ht="15.75" x14ac:dyDescent="0.25">
      <c r="A481" s="10">
        <v>480</v>
      </c>
      <c r="B481" s="10" t="str">
        <f>VLOOKUP(A:A,'1级数据'!A:B,2,FALSE)</f>
        <v>N. SCHULZ</v>
      </c>
      <c r="C481" s="11" t="str">
        <f>VLOOKUP(A:A,'1级数据'!A:C,3,FALSE)</f>
        <v>左后卫</v>
      </c>
      <c r="D481" s="10">
        <f>VLOOKUP(A:A,'1级数据'!A:D,4,FALSE)</f>
        <v>2</v>
      </c>
      <c r="E481" s="12">
        <f>VLOOKUP(A:A,'1级数据'!A:L,12,FALSE)</f>
        <v>81</v>
      </c>
      <c r="F481" s="10">
        <f>'1级数据'!O481*0.2+'1级数据'!T481*0.4+'1级数据'!Z481*0.2+'1级数据'!W481*0.2</f>
        <v>71.400000000000006</v>
      </c>
      <c r="G481" s="10">
        <f>AVERAGE('1级数据'!P481,'1级数据'!Q481)</f>
        <v>76</v>
      </c>
      <c r="H481" s="10">
        <f>AVERAGE('1级数据'!AA481,'1级数据'!AB481)</f>
        <v>74</v>
      </c>
      <c r="I481" s="10">
        <f>IF('1级数据'!C481="门将",AVERAGE('1级数据'!AG481,'1级数据'!AH481,'1级数据'!AI481,'1级数据'!AJ481,'1级数据'!AK481),AVERAGE('1级数据'!X481,'1级数据'!Y481))</f>
        <v>81.5</v>
      </c>
      <c r="J481" s="10">
        <f>'1级数据'!AC481*0.2+'1级数据'!AD481*0.3+'1级数据'!AE481*0.2+'1级数据'!AF481*0.3</f>
        <v>76.199999999999989</v>
      </c>
      <c r="K481" s="10">
        <f>AVERAGE('1级数据'!R481,'1级数据'!S481)</f>
        <v>73</v>
      </c>
    </row>
    <row r="482" spans="1:11" ht="15.75" x14ac:dyDescent="0.25">
      <c r="A482" s="10">
        <v>481</v>
      </c>
      <c r="B482" s="10" t="str">
        <f>VLOOKUP(A:A,'1级数据'!A:B,2,FALSE)</f>
        <v>HERMOSO</v>
      </c>
      <c r="C482" s="11" t="str">
        <f>VLOOKUP(A:A,'1级数据'!A:C,3,FALSE)</f>
        <v>中后卫</v>
      </c>
      <c r="D482" s="10" t="e">
        <f>VLOOKUP(A:A,'1级数据'!A:D,4,FALSE)</f>
        <v>#N/A</v>
      </c>
      <c r="E482" s="12">
        <f>VLOOKUP(A:A,'1级数据'!A:L,12,FALSE)</f>
        <v>81</v>
      </c>
      <c r="F482" s="10">
        <f>'1级数据'!O482*0.2+'1级数据'!T482*0.4+'1级数据'!Z482*0.2+'1级数据'!W482*0.2</f>
        <v>72.400000000000006</v>
      </c>
      <c r="G482" s="10">
        <f>AVERAGE('1级数据'!P482,'1级数据'!Q482)</f>
        <v>70</v>
      </c>
      <c r="H482" s="10">
        <f>AVERAGE('1级数据'!AA482,'1级数据'!AB482)</f>
        <v>80</v>
      </c>
      <c r="I482" s="10">
        <f>IF('1级数据'!C482="门将",AVERAGE('1级数据'!AG482,'1级数据'!AH482,'1级数据'!AI482,'1级数据'!AJ482,'1级数据'!AK482),AVERAGE('1级数据'!X482,'1级数据'!Y482))</f>
        <v>78</v>
      </c>
      <c r="J482" s="10">
        <f>'1级数据'!AC482*0.2+'1级数据'!AD482*0.3+'1级数据'!AE482*0.2+'1级数据'!AF482*0.3</f>
        <v>76.400000000000006</v>
      </c>
      <c r="K482" s="10">
        <f>AVERAGE('1级数据'!R482,'1级数据'!S482)</f>
        <v>72.5</v>
      </c>
    </row>
    <row r="483" spans="1:11" ht="15.75" x14ac:dyDescent="0.25">
      <c r="A483" s="10">
        <v>482</v>
      </c>
      <c r="B483" s="10" t="str">
        <f>VLOOKUP(A:A,'1级数据'!A:B,2,FALSE)</f>
        <v>PABLO FORNALS</v>
      </c>
      <c r="C483" s="11" t="str">
        <f>VLOOKUP(A:A,'1级数据'!A:C,3,FALSE)</f>
        <v>前腰</v>
      </c>
      <c r="D483" s="10" t="e">
        <f>VLOOKUP(A:A,'1级数据'!A:D,4,FALSE)</f>
        <v>#N/A</v>
      </c>
      <c r="E483" s="12">
        <f>VLOOKUP(A:A,'1级数据'!A:L,12,FALSE)</f>
        <v>81</v>
      </c>
      <c r="F483" s="10">
        <f>'1级数据'!O483*0.2+'1级数据'!T483*0.4+'1级数据'!Z483*0.2+'1级数据'!W483*0.2</f>
        <v>75.400000000000006</v>
      </c>
      <c r="G483" s="10">
        <f>AVERAGE('1级数据'!P483,'1级数据'!Q483)</f>
        <v>85.5</v>
      </c>
      <c r="H483" s="10">
        <f>AVERAGE('1级数据'!AA483,'1级数据'!AB483)</f>
        <v>69</v>
      </c>
      <c r="I483" s="10">
        <f>IF('1级数据'!C483="门将",AVERAGE('1级数据'!AG483,'1级数据'!AH483,'1级数据'!AI483,'1级数据'!AJ483,'1级数据'!AK483),AVERAGE('1级数据'!X483,'1级数据'!Y483))</f>
        <v>73</v>
      </c>
      <c r="J483" s="10">
        <f>'1级数据'!AC483*0.2+'1级数据'!AD483*0.3+'1级数据'!AE483*0.2+'1级数据'!AF483*0.3</f>
        <v>73.2</v>
      </c>
      <c r="K483" s="10">
        <f>AVERAGE('1级数据'!R483,'1级数据'!S483)</f>
        <v>80</v>
      </c>
    </row>
    <row r="484" spans="1:11" ht="15.75" x14ac:dyDescent="0.25">
      <c r="A484" s="10">
        <v>483</v>
      </c>
      <c r="B484" s="10" t="str">
        <f>VLOOKUP(A:A,'1级数据'!A:B,2,FALSE)</f>
        <v>MIKEL OYARZABAL</v>
      </c>
      <c r="C484" s="11" t="str">
        <f>VLOOKUP(A:A,'1级数据'!A:C,3,FALSE)</f>
        <v>左边锋</v>
      </c>
      <c r="D484" s="10">
        <f>VLOOKUP(A:A,'1级数据'!A:D,4,FALSE)</f>
        <v>2</v>
      </c>
      <c r="E484" s="12">
        <f>VLOOKUP(A:A,'1级数据'!A:L,12,FALSE)</f>
        <v>81</v>
      </c>
      <c r="F484" s="10">
        <f>'1级数据'!O484*0.2+'1级数据'!T484*0.4+'1级数据'!Z484*0.2+'1级数据'!W484*0.2</f>
        <v>78.600000000000009</v>
      </c>
      <c r="G484" s="10">
        <f>AVERAGE('1级数据'!P484,'1级数据'!Q484)</f>
        <v>84.5</v>
      </c>
      <c r="H484" s="10">
        <f>AVERAGE('1级数据'!AA484,'1级数据'!AB484)</f>
        <v>68.5</v>
      </c>
      <c r="I484" s="10">
        <f>IF('1级数据'!C484="门将",AVERAGE('1级数据'!AG484,'1级数据'!AH484,'1级数据'!AI484,'1级数据'!AJ484,'1级数据'!AK484),AVERAGE('1级数据'!X484,'1级数据'!Y484))</f>
        <v>75.5</v>
      </c>
      <c r="J484" s="10">
        <f>'1级数据'!AC484*0.2+'1级数据'!AD484*0.3+'1级数据'!AE484*0.2+'1级数据'!AF484*0.3</f>
        <v>69.599999999999994</v>
      </c>
      <c r="K484" s="10">
        <f>AVERAGE('1级数据'!R484,'1级数据'!S484)</f>
        <v>82</v>
      </c>
    </row>
    <row r="485" spans="1:11" ht="15.75" x14ac:dyDescent="0.25">
      <c r="A485" s="10">
        <v>484</v>
      </c>
      <c r="B485" s="10" t="str">
        <f>VLOOKUP(A:A,'1级数据'!A:B,2,FALSE)</f>
        <v>LUCAS PAQUETÁ</v>
      </c>
      <c r="C485" s="11" t="str">
        <f>VLOOKUP(A:A,'1级数据'!A:C,3,FALSE)</f>
        <v>前腰</v>
      </c>
      <c r="D485" s="10">
        <f>VLOOKUP(A:A,'1级数据'!A:D,4,FALSE)</f>
        <v>2</v>
      </c>
      <c r="E485" s="12">
        <f>VLOOKUP(A:A,'1级数据'!A:L,12,FALSE)</f>
        <v>81</v>
      </c>
      <c r="F485" s="10">
        <f>'1级数据'!O485*0.2+'1级数据'!T485*0.4+'1级数据'!Z485*0.2+'1级数据'!W485*0.2</f>
        <v>76.400000000000006</v>
      </c>
      <c r="G485" s="10">
        <f>AVERAGE('1级数据'!P485,'1级数据'!Q485)</f>
        <v>83</v>
      </c>
      <c r="H485" s="10">
        <f>AVERAGE('1级数据'!AA485,'1级数据'!AB485)</f>
        <v>78.5</v>
      </c>
      <c r="I485" s="10">
        <f>IF('1级数据'!C485="门将",AVERAGE('1级数据'!AG485,'1级数据'!AH485,'1级数据'!AI485,'1级数据'!AJ485,'1级数据'!AK485),AVERAGE('1级数据'!X485,'1级数据'!Y485))</f>
        <v>84</v>
      </c>
      <c r="J485" s="10">
        <f>'1级数据'!AC485*0.2+'1级数据'!AD485*0.3+'1级数据'!AE485*0.2+'1级数据'!AF485*0.3</f>
        <v>70.3</v>
      </c>
      <c r="K485" s="10">
        <f>AVERAGE('1级数据'!R485,'1级数据'!S485)</f>
        <v>78.5</v>
      </c>
    </row>
    <row r="486" spans="1:11" ht="15.75" x14ac:dyDescent="0.25">
      <c r="A486" s="10">
        <v>485</v>
      </c>
      <c r="B486" s="10" t="str">
        <f>VLOOKUP(A:A,'1级数据'!A:B,2,FALSE)</f>
        <v>ODRIOZOLA</v>
      </c>
      <c r="C486" s="11" t="str">
        <f>VLOOKUP(A:A,'1级数据'!A:C,3,FALSE)</f>
        <v>右后卫</v>
      </c>
      <c r="D486" s="10" t="e">
        <f>VLOOKUP(A:A,'1级数据'!A:D,4,FALSE)</f>
        <v>#N/A</v>
      </c>
      <c r="E486" s="12">
        <f>VLOOKUP(A:A,'1级数据'!A:L,12,FALSE)</f>
        <v>81</v>
      </c>
      <c r="F486" s="10">
        <f>'1级数据'!O486*0.2+'1级数据'!T486*0.4+'1级数据'!Z486*0.2+'1级数据'!W486*0.2</f>
        <v>75</v>
      </c>
      <c r="G486" s="10">
        <f>AVERAGE('1级数据'!P486,'1级数据'!Q486)</f>
        <v>74.5</v>
      </c>
      <c r="H486" s="10">
        <f>AVERAGE('1级数据'!AA486,'1级数据'!AB486)</f>
        <v>69</v>
      </c>
      <c r="I486" s="10">
        <f>IF('1级数据'!C486="门将",AVERAGE('1级数据'!AG486,'1级数据'!AH486,'1级数据'!AI486,'1级数据'!AJ486,'1级数据'!AK486),AVERAGE('1级数据'!X486,'1级数据'!Y486))</f>
        <v>85</v>
      </c>
      <c r="J486" s="10">
        <f>'1级数据'!AC486*0.2+'1级数据'!AD486*0.3+'1级数据'!AE486*0.2+'1级数据'!AF486*0.3</f>
        <v>76.2</v>
      </c>
      <c r="K486" s="10">
        <f>AVERAGE('1级数据'!R486,'1级数据'!S486)</f>
        <v>72.5</v>
      </c>
    </row>
    <row r="487" spans="1:11" ht="15.75" x14ac:dyDescent="0.25">
      <c r="A487" s="10">
        <v>486</v>
      </c>
      <c r="B487" s="10" t="str">
        <f>VLOOKUP(A:A,'1级数据'!A:B,2,FALSE)</f>
        <v>F. CHALOV</v>
      </c>
      <c r="C487" s="11" t="str">
        <f>VLOOKUP(A:A,'1级数据'!A:C,3,FALSE)</f>
        <v>中锋</v>
      </c>
      <c r="D487" s="10" t="e">
        <f>VLOOKUP(A:A,'1级数据'!A:D,4,FALSE)</f>
        <v>#N/A</v>
      </c>
      <c r="E487" s="12">
        <f>VLOOKUP(A:A,'1级数据'!A:L,12,FALSE)</f>
        <v>81</v>
      </c>
      <c r="F487" s="10">
        <f>'1级数据'!O487*0.2+'1级数据'!T487*0.4+'1级数据'!Z487*0.2+'1级数据'!W487*0.2</f>
        <v>76</v>
      </c>
      <c r="G487" s="10">
        <f>AVERAGE('1级数据'!P487,'1级数据'!Q487)</f>
        <v>78.5</v>
      </c>
      <c r="H487" s="10">
        <f>AVERAGE('1级数据'!AA487,'1级数据'!AB487)</f>
        <v>74</v>
      </c>
      <c r="I487" s="10">
        <f>IF('1级数据'!C487="门将",AVERAGE('1级数据'!AG487,'1级数据'!AH487,'1级数据'!AI487,'1级数据'!AJ487,'1级数据'!AK487),AVERAGE('1级数据'!X487,'1级数据'!Y487))</f>
        <v>81</v>
      </c>
      <c r="J487" s="10">
        <f>'1级数据'!AC487*0.2+'1级数据'!AD487*0.3+'1级数据'!AE487*0.2+'1级数据'!AF487*0.3</f>
        <v>70.800000000000011</v>
      </c>
      <c r="K487" s="10">
        <f>AVERAGE('1级数据'!R487,'1级数据'!S487)</f>
        <v>78</v>
      </c>
    </row>
    <row r="488" spans="1:11" ht="15.75" x14ac:dyDescent="0.25">
      <c r="A488" s="10">
        <v>487</v>
      </c>
      <c r="B488" s="10" t="str">
        <f>VLOOKUP(A:A,'1级数据'!A:B,2,FALSE)</f>
        <v>H. VANAKEN</v>
      </c>
      <c r="C488" s="11" t="str">
        <f>VLOOKUP(A:A,'1级数据'!A:C,3,FALSE)</f>
        <v>中前卫</v>
      </c>
      <c r="D488" s="10">
        <f>VLOOKUP(A:A,'1级数据'!A:D,4,FALSE)</f>
        <v>2</v>
      </c>
      <c r="E488" s="12">
        <f>VLOOKUP(A:A,'1级数据'!A:L,12,FALSE)</f>
        <v>81</v>
      </c>
      <c r="F488" s="10">
        <f>'1级数据'!O488*0.2+'1级数据'!T488*0.4+'1级数据'!Z488*0.2+'1级数据'!W488*0.2</f>
        <v>77.8</v>
      </c>
      <c r="G488" s="10">
        <f>AVERAGE('1级数据'!P488,'1级数据'!Q488)</f>
        <v>82.5</v>
      </c>
      <c r="H488" s="10">
        <f>AVERAGE('1级数据'!AA488,'1级数据'!AB488)</f>
        <v>71.5</v>
      </c>
      <c r="I488" s="10">
        <f>IF('1级数据'!C488="门将",AVERAGE('1级数据'!AG488,'1级数据'!AH488,'1级数据'!AI488,'1级数据'!AJ488,'1级数据'!AK488),AVERAGE('1级数据'!X488,'1级数据'!Y488))</f>
        <v>75</v>
      </c>
      <c r="J488" s="10">
        <f>'1级数据'!AC488*0.2+'1级数据'!AD488*0.3+'1级数据'!AE488*0.2+'1级数据'!AF488*0.3</f>
        <v>69.099999999999994</v>
      </c>
      <c r="K488" s="10">
        <f>AVERAGE('1级数据'!R488,'1级数据'!S488)</f>
        <v>81</v>
      </c>
    </row>
    <row r="489" spans="1:11" ht="15.75" x14ac:dyDescent="0.25">
      <c r="A489" s="10">
        <v>488</v>
      </c>
      <c r="B489" s="10" t="str">
        <f>VLOOKUP(A:A,'1级数据'!A:B,2,FALSE)</f>
        <v>WESLEY</v>
      </c>
      <c r="C489" s="11" t="str">
        <f>VLOOKUP(A:A,'1级数据'!A:C,3,FALSE)</f>
        <v>中锋</v>
      </c>
      <c r="D489" s="10" t="e">
        <f>VLOOKUP(A:A,'1级数据'!A:D,4,FALSE)</f>
        <v>#N/A</v>
      </c>
      <c r="E489" s="12">
        <f>VLOOKUP(A:A,'1级数据'!A:L,12,FALSE)</f>
        <v>81</v>
      </c>
      <c r="F489" s="10">
        <f>'1级数据'!O489*0.2+'1级数据'!T489*0.4+'1级数据'!Z489*0.2+'1级数据'!W489*0.2</f>
        <v>72</v>
      </c>
      <c r="G489" s="10">
        <f>AVERAGE('1级数据'!P489,'1级数据'!Q489)</f>
        <v>78</v>
      </c>
      <c r="H489" s="10">
        <f>AVERAGE('1级数据'!AA489,'1级数据'!AB489)</f>
        <v>82.5</v>
      </c>
      <c r="I489" s="10">
        <f>IF('1级数据'!C489="门将",AVERAGE('1级数据'!AG489,'1级数据'!AH489,'1级数据'!AI489,'1级数据'!AJ489,'1级数据'!AK489),AVERAGE('1级数据'!X489,'1级数据'!Y489))</f>
        <v>74.5</v>
      </c>
      <c r="J489" s="10">
        <f>'1级数据'!AC489*0.2+'1级数据'!AD489*0.3+'1级数据'!AE489*0.2+'1级数据'!AF489*0.3</f>
        <v>66.199999999999989</v>
      </c>
      <c r="K489" s="10">
        <f>AVERAGE('1级数据'!R489,'1级数据'!S489)</f>
        <v>70.5</v>
      </c>
    </row>
    <row r="490" spans="1:11" ht="15.75" x14ac:dyDescent="0.25">
      <c r="A490" s="10">
        <v>489</v>
      </c>
      <c r="B490" s="10" t="str">
        <f>VLOOKUP(A:A,'1级数据'!A:B,2,FALSE)</f>
        <v>H. AOUAR</v>
      </c>
      <c r="C490" s="11" t="str">
        <f>VLOOKUP(A:A,'1级数据'!A:C,3,FALSE)</f>
        <v>中前卫</v>
      </c>
      <c r="D490" s="10" t="e">
        <f>VLOOKUP(A:A,'1级数据'!A:D,4,FALSE)</f>
        <v>#N/A</v>
      </c>
      <c r="E490" s="12">
        <f>VLOOKUP(A:A,'1级数据'!A:L,12,FALSE)</f>
        <v>81</v>
      </c>
      <c r="F490" s="10">
        <f>'1级数据'!O490*0.2+'1级数据'!T490*0.4+'1级数据'!Z490*0.2+'1级数据'!W490*0.2</f>
        <v>77.2</v>
      </c>
      <c r="G490" s="10">
        <f>AVERAGE('1级数据'!P490,'1级数据'!Q490)</f>
        <v>85</v>
      </c>
      <c r="H490" s="10">
        <f>AVERAGE('1级数据'!AA490,'1级数据'!AB490)</f>
        <v>70</v>
      </c>
      <c r="I490" s="10">
        <f>IF('1级数据'!C490="门将",AVERAGE('1级数据'!AG490,'1级数据'!AH490,'1级数据'!AI490,'1级数据'!AJ490,'1级数据'!AK490),AVERAGE('1级数据'!X490,'1级数据'!Y490))</f>
        <v>75.5</v>
      </c>
      <c r="J490" s="10">
        <f>'1级数据'!AC490*0.2+'1级数据'!AD490*0.3+'1级数据'!AE490*0.2+'1级数据'!AF490*0.3</f>
        <v>72.8</v>
      </c>
      <c r="K490" s="10">
        <f>AVERAGE('1级数据'!R490,'1级数据'!S490)</f>
        <v>87</v>
      </c>
    </row>
    <row r="491" spans="1:11" ht="15.75" x14ac:dyDescent="0.25">
      <c r="A491" s="10">
        <v>490</v>
      </c>
      <c r="B491" s="10" t="str">
        <f>VLOOKUP(A:A,'1级数据'!A:B,2,FALSE)</f>
        <v>S. LOBOTKA</v>
      </c>
      <c r="C491" s="11" t="str">
        <f>VLOOKUP(A:A,'1级数据'!A:C,3,FALSE)</f>
        <v>后腰</v>
      </c>
      <c r="D491" s="10" t="e">
        <f>VLOOKUP(A:A,'1级数据'!A:D,4,FALSE)</f>
        <v>#N/A</v>
      </c>
      <c r="E491" s="12">
        <f>VLOOKUP(A:A,'1级数据'!A:L,12,FALSE)</f>
        <v>81</v>
      </c>
      <c r="F491" s="10">
        <f>'1级数据'!O491*0.2+'1级数据'!T491*0.4+'1级数据'!Z491*0.2+'1级数据'!W491*0.2</f>
        <v>73.599999999999994</v>
      </c>
      <c r="G491" s="10">
        <f>AVERAGE('1级数据'!P491,'1级数据'!Q491)</f>
        <v>80</v>
      </c>
      <c r="H491" s="10">
        <f>AVERAGE('1级数据'!AA491,'1级数据'!AB491)</f>
        <v>73</v>
      </c>
      <c r="I491" s="10">
        <f>IF('1级数据'!C491="门将",AVERAGE('1级数据'!AG491,'1级数据'!AH491,'1级数据'!AI491,'1级数据'!AJ491,'1级数据'!AK491),AVERAGE('1级数据'!X491,'1级数据'!Y491))</f>
        <v>71</v>
      </c>
      <c r="J491" s="10">
        <f>'1级数据'!AC491*0.2+'1级数据'!AD491*0.3+'1级数据'!AE491*0.2+'1级数据'!AF491*0.3</f>
        <v>76.400000000000006</v>
      </c>
      <c r="K491" s="10">
        <f>AVERAGE('1级数据'!R491,'1级数据'!S491)</f>
        <v>82</v>
      </c>
    </row>
    <row r="492" spans="1:11" ht="15.75" x14ac:dyDescent="0.25">
      <c r="A492" s="10">
        <v>491</v>
      </c>
      <c r="B492" s="10" t="str">
        <f>VLOOKUP(A:A,'1级数据'!A:B,2,FALSE)</f>
        <v>G. DZHIKIYA</v>
      </c>
      <c r="C492" s="11" t="str">
        <f>VLOOKUP(A:A,'1级数据'!A:C,3,FALSE)</f>
        <v>中后卫</v>
      </c>
      <c r="D492" s="10" t="e">
        <f>VLOOKUP(A:A,'1级数据'!A:D,4,FALSE)</f>
        <v>#N/A</v>
      </c>
      <c r="E492" s="12">
        <f>VLOOKUP(A:A,'1级数据'!A:L,12,FALSE)</f>
        <v>81</v>
      </c>
      <c r="F492" s="10">
        <f>'1级数据'!O492*0.2+'1级数据'!T492*0.4+'1级数据'!Z492*0.2+'1级数据'!W492*0.2</f>
        <v>71</v>
      </c>
      <c r="G492" s="10">
        <f>AVERAGE('1级数据'!P492,'1级数据'!Q492)</f>
        <v>65.5</v>
      </c>
      <c r="H492" s="10">
        <f>AVERAGE('1级数据'!AA492,'1级数据'!AB492)</f>
        <v>75.5</v>
      </c>
      <c r="I492" s="10">
        <f>IF('1级数据'!C492="门将",AVERAGE('1级数据'!AG492,'1级数据'!AH492,'1级数据'!AI492,'1级数据'!AJ492,'1级数据'!AK492),AVERAGE('1级数据'!X492,'1级数据'!Y492))</f>
        <v>77</v>
      </c>
      <c r="J492" s="10">
        <f>'1级数据'!AC492*0.2+'1级数据'!AD492*0.3+'1级数据'!AE492*0.2+'1级数据'!AF492*0.3</f>
        <v>78.099999999999994</v>
      </c>
      <c r="K492" s="10">
        <f>AVERAGE('1级数据'!R492,'1级数据'!S492)</f>
        <v>67.5</v>
      </c>
    </row>
    <row r="493" spans="1:11" ht="15.75" x14ac:dyDescent="0.25">
      <c r="A493" s="10">
        <v>492</v>
      </c>
      <c r="B493" s="10" t="str">
        <f>VLOOKUP(A:A,'1级数据'!A:B,2,FALSE)</f>
        <v>M. HALSTENBERG</v>
      </c>
      <c r="C493" s="11" t="str">
        <f>VLOOKUP(A:A,'1级数据'!A:C,3,FALSE)</f>
        <v>左后卫</v>
      </c>
      <c r="D493" s="10" t="e">
        <f>VLOOKUP(A:A,'1级数据'!A:D,4,FALSE)</f>
        <v>#N/A</v>
      </c>
      <c r="E493" s="12">
        <f>VLOOKUP(A:A,'1级数据'!A:L,12,FALSE)</f>
        <v>81</v>
      </c>
      <c r="F493" s="10">
        <f>'1级数据'!O493*0.2+'1级数据'!T493*0.4+'1级数据'!Z493*0.2+'1级数据'!W493*0.2</f>
        <v>75.2</v>
      </c>
      <c r="G493" s="10">
        <f>AVERAGE('1级数据'!P493,'1级数据'!Q493)</f>
        <v>72</v>
      </c>
      <c r="H493" s="10">
        <f>AVERAGE('1级数据'!AA493,'1级数据'!AB493)</f>
        <v>78.5</v>
      </c>
      <c r="I493" s="10">
        <f>IF('1级数据'!C493="门将",AVERAGE('1级数据'!AG493,'1级数据'!AH493,'1级数据'!AI493,'1级数据'!AJ493,'1级数据'!AK493),AVERAGE('1级数据'!X493,'1级数据'!Y493))</f>
        <v>79</v>
      </c>
      <c r="J493" s="10">
        <f>'1级数据'!AC493*0.2+'1级数据'!AD493*0.3+'1级数据'!AE493*0.2+'1级数据'!AF493*0.3</f>
        <v>76.7</v>
      </c>
      <c r="K493" s="10">
        <f>AVERAGE('1级数据'!R493,'1级数据'!S493)</f>
        <v>71.5</v>
      </c>
    </row>
    <row r="494" spans="1:11" ht="15.75" x14ac:dyDescent="0.25">
      <c r="A494" s="10">
        <v>493</v>
      </c>
      <c r="B494" s="10" t="str">
        <f>VLOOKUP(A:A,'1级数据'!A:B,2,FALSE)</f>
        <v>VINÍCIUS JÚNIOR</v>
      </c>
      <c r="C494" s="11" t="str">
        <f>VLOOKUP(A:A,'1级数据'!A:C,3,FALSE)</f>
        <v>左边锋</v>
      </c>
      <c r="D494" s="10" t="e">
        <f>VLOOKUP(A:A,'1级数据'!A:D,4,FALSE)</f>
        <v>#N/A</v>
      </c>
      <c r="E494" s="12">
        <f>VLOOKUP(A:A,'1级数据'!A:L,12,FALSE)</f>
        <v>81</v>
      </c>
      <c r="F494" s="10">
        <f>'1级数据'!O494*0.2+'1级数据'!T494*0.4+'1级数据'!Z494*0.2+'1级数据'!W494*0.2</f>
        <v>76.200000000000017</v>
      </c>
      <c r="G494" s="10">
        <f>AVERAGE('1级数据'!P494,'1级数据'!Q494)</f>
        <v>88</v>
      </c>
      <c r="H494" s="10">
        <f>AVERAGE('1级数据'!AA494,'1级数据'!AB494)</f>
        <v>65.5</v>
      </c>
      <c r="I494" s="10">
        <f>IF('1级数据'!C494="门将",AVERAGE('1级数据'!AG494,'1级数据'!AH494,'1级数据'!AI494,'1级数据'!AJ494,'1级数据'!AK494),AVERAGE('1级数据'!X494,'1级数据'!Y494))</f>
        <v>80.5</v>
      </c>
      <c r="J494" s="10">
        <f>'1级数据'!AC494*0.2+'1级数据'!AD494*0.3+'1级数据'!AE494*0.2+'1级数据'!AF494*0.3</f>
        <v>66.7</v>
      </c>
      <c r="K494" s="10">
        <f>AVERAGE('1级数据'!R494,'1级数据'!S494)</f>
        <v>82</v>
      </c>
    </row>
    <row r="495" spans="1:11" ht="15.75" x14ac:dyDescent="0.25">
      <c r="A495" s="10">
        <v>494</v>
      </c>
      <c r="B495" s="10" t="str">
        <f>VLOOKUP(A:A,'1级数据'!A:B,2,FALSE)</f>
        <v>Y. ATAL</v>
      </c>
      <c r="C495" s="11" t="str">
        <f>VLOOKUP(A:A,'1级数据'!A:C,3,FALSE)</f>
        <v>右后卫</v>
      </c>
      <c r="D495" s="10">
        <f>VLOOKUP(A:A,'1级数据'!A:D,4,FALSE)</f>
        <v>2</v>
      </c>
      <c r="E495" s="12">
        <f>VLOOKUP(A:A,'1级数据'!A:L,12,FALSE)</f>
        <v>81</v>
      </c>
      <c r="F495" s="10">
        <f>'1级数据'!O495*0.2+'1级数据'!T495*0.4+'1级数据'!Z495*0.2+'1级数据'!W495*0.2</f>
        <v>72.2</v>
      </c>
      <c r="G495" s="10">
        <f>AVERAGE('1级数据'!P495,'1级数据'!Q495)</f>
        <v>83</v>
      </c>
      <c r="H495" s="10">
        <f>AVERAGE('1级数据'!AA495,'1级数据'!AB495)</f>
        <v>70</v>
      </c>
      <c r="I495" s="10">
        <f>IF('1级数据'!C495="门将",AVERAGE('1级数据'!AG495,'1级数据'!AH495,'1级数据'!AI495,'1级数据'!AJ495,'1级数据'!AK495),AVERAGE('1级数据'!X495,'1级数据'!Y495))</f>
        <v>78</v>
      </c>
      <c r="J495" s="10">
        <f>'1级数据'!AC495*0.2+'1级数据'!AD495*0.3+'1级数据'!AE495*0.2+'1级数据'!AF495*0.3</f>
        <v>75.5</v>
      </c>
      <c r="K495" s="10">
        <f>AVERAGE('1级数据'!R495,'1级数据'!S495)</f>
        <v>74.5</v>
      </c>
    </row>
    <row r="496" spans="1:11" ht="15.75" x14ac:dyDescent="0.25">
      <c r="A496" s="10">
        <v>495</v>
      </c>
      <c r="B496" s="10" t="str">
        <f>VLOOKUP(A:A,'1级数据'!A:B,2,FALSE)</f>
        <v>M. EGGESTEIN</v>
      </c>
      <c r="C496" s="11" t="str">
        <f>VLOOKUP(A:A,'1级数据'!A:C,3,FALSE)</f>
        <v>中前卫</v>
      </c>
      <c r="D496" s="10">
        <f>VLOOKUP(A:A,'1级数据'!A:D,4,FALSE)</f>
        <v>2</v>
      </c>
      <c r="E496" s="12">
        <f>VLOOKUP(A:A,'1级数据'!A:L,12,FALSE)</f>
        <v>81</v>
      </c>
      <c r="F496" s="10">
        <f>'1级数据'!O496*0.2+'1级数据'!T496*0.4+'1级数据'!Z496*0.2+'1级数据'!W496*0.2</f>
        <v>78</v>
      </c>
      <c r="G496" s="10">
        <f>AVERAGE('1级数据'!P496,'1级数据'!Q496)</f>
        <v>80</v>
      </c>
      <c r="H496" s="10">
        <f>AVERAGE('1级数据'!AA496,'1级数据'!AB496)</f>
        <v>75.5</v>
      </c>
      <c r="I496" s="10">
        <f>IF('1级数据'!C496="门将",AVERAGE('1级数据'!AG496,'1级数据'!AH496,'1级数据'!AI496,'1级数据'!AJ496,'1级数据'!AK496),AVERAGE('1级数据'!X496,'1级数据'!Y496))</f>
        <v>79</v>
      </c>
      <c r="J496" s="10">
        <f>'1级数据'!AC496*0.2+'1级数据'!AD496*0.3+'1级数据'!AE496*0.2+'1级数据'!AF496*0.3</f>
        <v>72.399999999999991</v>
      </c>
      <c r="K496" s="10">
        <f>AVERAGE('1级数据'!R496,'1级数据'!S496)</f>
        <v>82.5</v>
      </c>
    </row>
    <row r="497" spans="1:11" ht="15.75" x14ac:dyDescent="0.25">
      <c r="A497" s="10">
        <v>496</v>
      </c>
      <c r="B497" s="10" t="str">
        <f>VLOOKUP(A:A,'1级数据'!A:B,2,FALSE)</f>
        <v>GABI</v>
      </c>
      <c r="C497" s="11" t="str">
        <f>VLOOKUP(A:A,'1级数据'!A:C,3,FALSE)</f>
        <v>中前卫</v>
      </c>
      <c r="D497" s="10" t="e">
        <f>VLOOKUP(A:A,'1级数据'!A:D,4,FALSE)</f>
        <v>#N/A</v>
      </c>
      <c r="E497" s="12">
        <f>VLOOKUP(A:A,'1级数据'!A:L,12,FALSE)</f>
        <v>81</v>
      </c>
      <c r="F497" s="10">
        <f>'1级数据'!O497*0.2+'1级数据'!T497*0.4+'1级数据'!Z497*0.2+'1级数据'!W497*0.2</f>
        <v>77.400000000000006</v>
      </c>
      <c r="G497" s="10">
        <f>AVERAGE('1级数据'!P497,'1级数据'!Q497)</f>
        <v>77.5</v>
      </c>
      <c r="H497" s="10">
        <f>AVERAGE('1级数据'!AA497,'1级数据'!AB497)</f>
        <v>73</v>
      </c>
      <c r="I497" s="10">
        <f>IF('1级数据'!C497="门将",AVERAGE('1级数据'!AG497,'1级数据'!AH497,'1级数据'!AI497,'1级数据'!AJ497,'1级数据'!AK497),AVERAGE('1级数据'!X497,'1级数据'!Y497))</f>
        <v>75.5</v>
      </c>
      <c r="J497" s="10">
        <f>'1级数据'!AC497*0.2+'1级数据'!AD497*0.3+'1级数据'!AE497*0.2+'1级数据'!AF497*0.3</f>
        <v>77.699999999999989</v>
      </c>
      <c r="K497" s="10">
        <f>AVERAGE('1级数据'!R497,'1级数据'!S497)</f>
        <v>82.5</v>
      </c>
    </row>
    <row r="498" spans="1:11" ht="15.75" x14ac:dyDescent="0.25">
      <c r="A498" s="10">
        <v>497</v>
      </c>
      <c r="B498" s="10" t="str">
        <f>VLOOKUP(A:A,'1级数据'!A:B,2,FALSE)</f>
        <v>OSCAR</v>
      </c>
      <c r="C498" s="11" t="str">
        <f>VLOOKUP(A:A,'1级数据'!A:C,3,FALSE)</f>
        <v>前腰</v>
      </c>
      <c r="D498" s="10">
        <f>VLOOKUP(A:A,'1级数据'!A:D,4,FALSE)</f>
        <v>2</v>
      </c>
      <c r="E498" s="12">
        <f>VLOOKUP(A:A,'1级数据'!A:L,12,FALSE)</f>
        <v>81</v>
      </c>
      <c r="F498" s="10">
        <f>'1级数据'!O498*0.2+'1级数据'!T498*0.4+'1级数据'!Z498*0.2+'1级数据'!W498*0.2</f>
        <v>79.400000000000006</v>
      </c>
      <c r="G498" s="10">
        <f>AVERAGE('1级数据'!P498,'1级数据'!Q498)</f>
        <v>83</v>
      </c>
      <c r="H498" s="10">
        <f>AVERAGE('1级数据'!AA498,'1级数据'!AB498)</f>
        <v>74.5</v>
      </c>
      <c r="I498" s="10">
        <f>IF('1级数据'!C498="门将",AVERAGE('1级数据'!AG498,'1级数据'!AH498,'1级数据'!AI498,'1级数据'!AJ498,'1级数据'!AK498),AVERAGE('1级数据'!X498,'1级数据'!Y498))</f>
        <v>78</v>
      </c>
      <c r="J498" s="10">
        <f>'1级数据'!AC498*0.2+'1级数据'!AD498*0.3+'1级数据'!AE498*0.2+'1级数据'!AF498*0.3</f>
        <v>71</v>
      </c>
      <c r="K498" s="10">
        <f>AVERAGE('1级数据'!R498,'1级数据'!S498)</f>
        <v>81.5</v>
      </c>
    </row>
    <row r="499" spans="1:11" ht="15.75" x14ac:dyDescent="0.25">
      <c r="A499" s="10">
        <v>498</v>
      </c>
      <c r="B499" s="10" t="str">
        <f>VLOOKUP(A:A,'1级数据'!A:B,2,FALSE)</f>
        <v>C. TEVEZ</v>
      </c>
      <c r="C499" s="11" t="str">
        <f>VLOOKUP(A:A,'1级数据'!A:C,3,FALSE)</f>
        <v>影锋</v>
      </c>
      <c r="D499" s="10" t="e">
        <f>VLOOKUP(A:A,'1级数据'!A:D,4,FALSE)</f>
        <v>#N/A</v>
      </c>
      <c r="E499" s="12">
        <f>VLOOKUP(A:A,'1级数据'!A:L,12,FALSE)</f>
        <v>80</v>
      </c>
      <c r="F499" s="10">
        <f>'1级数据'!O499*0.2+'1级数据'!T499*0.4+'1级数据'!Z499*0.2+'1级数据'!W499*0.2</f>
        <v>78.2</v>
      </c>
      <c r="G499" s="10">
        <f>AVERAGE('1级数据'!P499,'1级数据'!Q499)</f>
        <v>80</v>
      </c>
      <c r="H499" s="10">
        <f>AVERAGE('1级数据'!AA499,'1级数据'!AB499)</f>
        <v>75</v>
      </c>
      <c r="I499" s="10">
        <f>IF('1级数据'!C499="门将",AVERAGE('1级数据'!AG499,'1级数据'!AH499,'1级数据'!AI499,'1级数据'!AJ499,'1级数据'!AK499),AVERAGE('1级数据'!X499,'1级数据'!Y499))</f>
        <v>78.5</v>
      </c>
      <c r="J499" s="10">
        <f>'1级数据'!AC499*0.2+'1级数据'!AD499*0.3+'1级数据'!AE499*0.2+'1级数据'!AF499*0.3</f>
        <v>66.800000000000011</v>
      </c>
      <c r="K499" s="10">
        <f>AVERAGE('1级数据'!R499,'1级数据'!S499)</f>
        <v>78</v>
      </c>
    </row>
    <row r="500" spans="1:11" ht="15.75" x14ac:dyDescent="0.25">
      <c r="A500" s="10">
        <v>499</v>
      </c>
      <c r="B500" s="10" t="str">
        <f>VLOOKUP(A:A,'1级数据'!A:B,2,FALSE)</f>
        <v>JOAQUÍN</v>
      </c>
      <c r="C500" s="11" t="str">
        <f>VLOOKUP(A:A,'1级数据'!A:C,3,FALSE)</f>
        <v>右边锋</v>
      </c>
      <c r="D500" s="10" t="e">
        <f>VLOOKUP(A:A,'1级数据'!A:D,4,FALSE)</f>
        <v>#N/A</v>
      </c>
      <c r="E500" s="12">
        <f>VLOOKUP(A:A,'1级数据'!A:L,12,FALSE)</f>
        <v>80</v>
      </c>
      <c r="F500" s="10">
        <f>'1级数据'!O500*0.2+'1级数据'!T500*0.4+'1级数据'!Z500*0.2+'1级数据'!W500*0.2</f>
        <v>79.800000000000011</v>
      </c>
      <c r="G500" s="10">
        <f>AVERAGE('1级数据'!P500,'1级数据'!Q500)</f>
        <v>86</v>
      </c>
      <c r="H500" s="10">
        <f>AVERAGE('1级数据'!AA500,'1级数据'!AB500)</f>
        <v>65.5</v>
      </c>
      <c r="I500" s="10">
        <f>IF('1级数据'!C500="门将",AVERAGE('1级数据'!AG500,'1级数据'!AH500,'1级数据'!AI500,'1级数据'!AJ500,'1级数据'!AK500),AVERAGE('1级数据'!X500,'1级数据'!Y500))</f>
        <v>83</v>
      </c>
      <c r="J500" s="10">
        <f>'1级数据'!AC500*0.2+'1级数据'!AD500*0.3+'1级数据'!AE500*0.2+'1级数据'!AF500*0.3</f>
        <v>67</v>
      </c>
      <c r="K500" s="10">
        <f>AVERAGE('1级数据'!R500,'1级数据'!S500)</f>
        <v>85</v>
      </c>
    </row>
    <row r="501" spans="1:11" ht="15.75" x14ac:dyDescent="0.25">
      <c r="A501" s="10">
        <v>500</v>
      </c>
      <c r="B501" s="10" t="str">
        <f>VLOOKUP(A:A,'1级数据'!A:B,2,FALSE)</f>
        <v>FÁBIO</v>
      </c>
      <c r="C501" s="11" t="str">
        <f>VLOOKUP(A:A,'1级数据'!A:C,3,FALSE)</f>
        <v>门将</v>
      </c>
      <c r="D501" s="10" t="e">
        <f>VLOOKUP(A:A,'1级数据'!A:D,4,FALSE)</f>
        <v>#N/A</v>
      </c>
      <c r="E501" s="12">
        <f>VLOOKUP(A:A,'1级数据'!A:L,12,FALSE)</f>
        <v>80</v>
      </c>
      <c r="F501" s="10">
        <f>'1级数据'!O501*0.2+'1级数据'!T501*0.4+'1级数据'!Z501*0.2+'1级数据'!W501*0.2</f>
        <v>57.800000000000004</v>
      </c>
      <c r="G501" s="10">
        <f>AVERAGE('1级数据'!P501,'1级数据'!Q501)</f>
        <v>50.5</v>
      </c>
      <c r="H501" s="10">
        <f>AVERAGE('1级数据'!AA501,'1级数据'!AB501)</f>
        <v>72.5</v>
      </c>
      <c r="I501" s="10">
        <f>IF('1级数据'!C501="门将",AVERAGE('1级数据'!AG501,'1级数据'!AH501,'1级数据'!AI501,'1级数据'!AJ501,'1级数据'!AK501),AVERAGE('1级数据'!X501,'1级数据'!Y501))</f>
        <v>70.8</v>
      </c>
      <c r="J501" s="10">
        <f>'1级数据'!AC501*0.2+'1级数据'!AD501*0.3+'1级数据'!AE501*0.2+'1级数据'!AF501*0.3</f>
        <v>61.900000000000006</v>
      </c>
      <c r="K501" s="10">
        <f>AVERAGE('1级数据'!R501,'1级数据'!S501)</f>
        <v>50.5</v>
      </c>
    </row>
    <row r="502" spans="1:11" ht="15.75" x14ac:dyDescent="0.25">
      <c r="A502" s="10">
        <v>501</v>
      </c>
      <c r="B502" s="10" t="str">
        <f>VLOOKUP(A:A,'1级数据'!A:B,2,FALSE)</f>
        <v>I. AKINFEEV</v>
      </c>
      <c r="C502" s="11" t="str">
        <f>VLOOKUP(A:A,'1级数据'!A:C,3,FALSE)</f>
        <v>门将</v>
      </c>
      <c r="D502" s="10" t="e">
        <f>VLOOKUP(A:A,'1级数据'!A:D,4,FALSE)</f>
        <v>#N/A</v>
      </c>
      <c r="E502" s="12">
        <f>VLOOKUP(A:A,'1级数据'!A:L,12,FALSE)</f>
        <v>80</v>
      </c>
      <c r="F502" s="10">
        <f>'1级数据'!O502*0.2+'1级数据'!T502*0.4+'1级数据'!Z502*0.2+'1级数据'!W502*0.2</f>
        <v>58.6</v>
      </c>
      <c r="G502" s="10">
        <f>AVERAGE('1级数据'!P502,'1级数据'!Q502)</f>
        <v>50</v>
      </c>
      <c r="H502" s="10">
        <f>AVERAGE('1级数据'!AA502,'1级数据'!AB502)</f>
        <v>75</v>
      </c>
      <c r="I502" s="10">
        <f>IF('1级数据'!C502="门将",AVERAGE('1级数据'!AG502,'1级数据'!AH502,'1级数据'!AI502,'1级数据'!AJ502,'1级数据'!AK502),AVERAGE('1级数据'!X502,'1级数据'!Y502))</f>
        <v>71.2</v>
      </c>
      <c r="J502" s="10">
        <f>'1级数据'!AC502*0.2+'1级数据'!AD502*0.3+'1级数据'!AE502*0.2+'1级数据'!AF502*0.3</f>
        <v>67.099999999999994</v>
      </c>
      <c r="K502" s="10">
        <f>AVERAGE('1级数据'!R502,'1级数据'!S502)</f>
        <v>55</v>
      </c>
    </row>
    <row r="503" spans="1:11" ht="15.75" x14ac:dyDescent="0.25">
      <c r="A503" s="10">
        <v>502</v>
      </c>
      <c r="B503" s="10" t="str">
        <f>VLOOKUP(A:A,'1级数据'!A:B,2,FALSE)</f>
        <v>T. VERMAELEN</v>
      </c>
      <c r="C503" s="11" t="str">
        <f>VLOOKUP(A:A,'1级数据'!A:C,3,FALSE)</f>
        <v>中后卫</v>
      </c>
      <c r="D503" s="10" t="e">
        <f>VLOOKUP(A:A,'1级数据'!A:D,4,FALSE)</f>
        <v>#N/A</v>
      </c>
      <c r="E503" s="12">
        <f>VLOOKUP(A:A,'1级数据'!A:L,12,FALSE)</f>
        <v>80</v>
      </c>
      <c r="F503" s="10">
        <f>'1级数据'!O503*0.2+'1级数据'!T503*0.4+'1级数据'!Z503*0.2+'1级数据'!W503*0.2</f>
        <v>69.8</v>
      </c>
      <c r="G503" s="10">
        <f>AVERAGE('1级数据'!P503,'1级数据'!Q503)</f>
        <v>64.5</v>
      </c>
      <c r="H503" s="10">
        <f>AVERAGE('1级数据'!AA503,'1级数据'!AB503)</f>
        <v>84</v>
      </c>
      <c r="I503" s="10">
        <f>IF('1级数据'!C503="门将",AVERAGE('1级数据'!AG503,'1级数据'!AH503,'1级数据'!AI503,'1级数据'!AJ503,'1级数据'!AK503),AVERAGE('1级数据'!X503,'1级数据'!Y503))</f>
        <v>66.5</v>
      </c>
      <c r="J503" s="10">
        <f>'1级数据'!AC503*0.2+'1级数据'!AD503*0.3+'1级数据'!AE503*0.2+'1级数据'!AF503*0.3</f>
        <v>75.400000000000006</v>
      </c>
      <c r="K503" s="10">
        <f>AVERAGE('1级数据'!R503,'1级数据'!S503)</f>
        <v>73.5</v>
      </c>
    </row>
    <row r="504" spans="1:11" ht="15.75" x14ac:dyDescent="0.25">
      <c r="A504" s="10">
        <v>503</v>
      </c>
      <c r="B504" s="10" t="str">
        <f>VLOOKUP(A:A,'1级数据'!A:B,2,FALSE)</f>
        <v>NAVAS</v>
      </c>
      <c r="C504" s="11" t="str">
        <f>VLOOKUP(A:A,'1级数据'!A:C,3,FALSE)</f>
        <v>右前卫</v>
      </c>
      <c r="D504" s="10">
        <f>VLOOKUP(A:A,'1级数据'!A:D,4,FALSE)</f>
        <v>2</v>
      </c>
      <c r="E504" s="12">
        <f>VLOOKUP(A:A,'1级数据'!A:L,12,FALSE)</f>
        <v>80</v>
      </c>
      <c r="F504" s="10">
        <f>'1级数据'!O504*0.2+'1级数据'!T504*0.4+'1级数据'!Z504*0.2+'1级数据'!W504*0.2</f>
        <v>79.400000000000006</v>
      </c>
      <c r="G504" s="10">
        <f>AVERAGE('1级数据'!P504,'1级数据'!Q504)</f>
        <v>78.5</v>
      </c>
      <c r="H504" s="10">
        <f>AVERAGE('1级数据'!AA504,'1级数据'!AB504)</f>
        <v>67</v>
      </c>
      <c r="I504" s="10">
        <f>IF('1级数据'!C504="门将",AVERAGE('1级数据'!AG504,'1级数据'!AH504,'1级数据'!AI504,'1级数据'!AJ504,'1级数据'!AK504),AVERAGE('1级数据'!X504,'1级数据'!Y504))</f>
        <v>85</v>
      </c>
      <c r="J504" s="10">
        <f>'1级数据'!AC504*0.2+'1级数据'!AD504*0.3+'1级数据'!AE504*0.2+'1级数据'!AF504*0.3</f>
        <v>72.8</v>
      </c>
      <c r="K504" s="10">
        <f>AVERAGE('1级数据'!R504,'1级数据'!S504)</f>
        <v>75.5</v>
      </c>
    </row>
    <row r="505" spans="1:11" ht="15.75" x14ac:dyDescent="0.25">
      <c r="A505" s="10">
        <v>504</v>
      </c>
      <c r="B505" s="10" t="str">
        <f>VLOOKUP(A:A,'1级数据'!A:B,2,FALSE)</f>
        <v>L. PONZIO</v>
      </c>
      <c r="C505" s="11" t="str">
        <f>VLOOKUP(A:A,'1级数据'!A:C,3,FALSE)</f>
        <v>后腰</v>
      </c>
      <c r="D505" s="10" t="e">
        <f>VLOOKUP(A:A,'1级数据'!A:D,4,FALSE)</f>
        <v>#N/A</v>
      </c>
      <c r="E505" s="12">
        <f>VLOOKUP(A:A,'1级数据'!A:L,12,FALSE)</f>
        <v>80</v>
      </c>
      <c r="F505" s="10">
        <f>'1级数据'!O505*0.2+'1级数据'!T505*0.4+'1级数据'!Z505*0.2+'1级数据'!W505*0.2</f>
        <v>75.599999999999994</v>
      </c>
      <c r="G505" s="10">
        <f>AVERAGE('1级数据'!P505,'1级数据'!Q505)</f>
        <v>73.5</v>
      </c>
      <c r="H505" s="10">
        <f>AVERAGE('1级数据'!AA505,'1级数据'!AB505)</f>
        <v>72.5</v>
      </c>
      <c r="I505" s="10">
        <f>IF('1级数据'!C505="门将",AVERAGE('1级数据'!AG505,'1级数据'!AH505,'1级数据'!AI505,'1级数据'!AJ505,'1级数据'!AK505),AVERAGE('1级数据'!X505,'1级数据'!Y505))</f>
        <v>76</v>
      </c>
      <c r="J505" s="10">
        <f>'1级数据'!AC505*0.2+'1级数据'!AD505*0.3+'1级数据'!AE505*0.2+'1级数据'!AF505*0.3</f>
        <v>76</v>
      </c>
      <c r="K505" s="10">
        <f>AVERAGE('1级数据'!R505,'1级数据'!S505)</f>
        <v>78</v>
      </c>
    </row>
    <row r="506" spans="1:11" ht="15.75" x14ac:dyDescent="0.25">
      <c r="A506" s="10">
        <v>505</v>
      </c>
      <c r="B506" s="10" t="str">
        <f>VLOOKUP(A:A,'1级数据'!A:B,2,FALSE)</f>
        <v>JUANFRAN</v>
      </c>
      <c r="C506" s="11" t="str">
        <f>VLOOKUP(A:A,'1级数据'!A:C,3,FALSE)</f>
        <v>右后卫</v>
      </c>
      <c r="D506" s="10" t="e">
        <f>VLOOKUP(A:A,'1级数据'!A:D,4,FALSE)</f>
        <v>#N/A</v>
      </c>
      <c r="E506" s="12">
        <f>VLOOKUP(A:A,'1级数据'!A:L,12,FALSE)</f>
        <v>80</v>
      </c>
      <c r="F506" s="10">
        <f>'1级数据'!O506*0.2+'1级数据'!T506*0.4+'1级数据'!Z506*0.2+'1级数据'!W506*0.2</f>
        <v>74.200000000000017</v>
      </c>
      <c r="G506" s="10">
        <f>AVERAGE('1级数据'!P506,'1级数据'!Q506)</f>
        <v>77.5</v>
      </c>
      <c r="H506" s="10">
        <f>AVERAGE('1级数据'!AA506,'1级数据'!AB506)</f>
        <v>68</v>
      </c>
      <c r="I506" s="10">
        <f>IF('1级数据'!C506="门将",AVERAGE('1级数据'!AG506,'1级数据'!AH506,'1级数据'!AI506,'1级数据'!AJ506,'1级数据'!AK506),AVERAGE('1级数据'!X506,'1级数据'!Y506))</f>
        <v>82.5</v>
      </c>
      <c r="J506" s="10">
        <f>'1级数据'!AC506*0.2+'1级数据'!AD506*0.3+'1级数据'!AE506*0.2+'1级数据'!AF506*0.3</f>
        <v>74.599999999999994</v>
      </c>
      <c r="K506" s="10">
        <f>AVERAGE('1级数据'!R506,'1级数据'!S506)</f>
        <v>72</v>
      </c>
    </row>
    <row r="507" spans="1:11" ht="15.75" x14ac:dyDescent="0.25">
      <c r="A507" s="10">
        <v>506</v>
      </c>
      <c r="B507" s="10" t="str">
        <f>VLOOKUP(A:A,'1级数据'!A:B,2,FALSE)</f>
        <v>DANTE</v>
      </c>
      <c r="C507" s="11" t="str">
        <f>VLOOKUP(A:A,'1级数据'!A:C,3,FALSE)</f>
        <v>中后卫</v>
      </c>
      <c r="D507" s="10" t="e">
        <f>VLOOKUP(A:A,'1级数据'!A:D,4,FALSE)</f>
        <v>#N/A</v>
      </c>
      <c r="E507" s="12">
        <f>VLOOKUP(A:A,'1级数据'!A:L,12,FALSE)</f>
        <v>80</v>
      </c>
      <c r="F507" s="10">
        <f>'1级数据'!O507*0.2+'1级数据'!T507*0.4+'1级数据'!Z507*0.2+'1级数据'!W507*0.2</f>
        <v>68.599999999999994</v>
      </c>
      <c r="G507" s="10">
        <f>AVERAGE('1级数据'!P507,'1级数据'!Q507)</f>
        <v>72.5</v>
      </c>
      <c r="H507" s="10">
        <f>AVERAGE('1级数据'!AA507,'1级数据'!AB507)</f>
        <v>76</v>
      </c>
      <c r="I507" s="10">
        <f>IF('1级数据'!C507="门将",AVERAGE('1级数据'!AG507,'1级数据'!AH507,'1级数据'!AI507,'1级数据'!AJ507,'1级数据'!AK507),AVERAGE('1级数据'!X507,'1级数据'!Y507))</f>
        <v>68.5</v>
      </c>
      <c r="J507" s="10">
        <f>'1级数据'!AC507*0.2+'1级数据'!AD507*0.3+'1级数据'!AE507*0.2+'1级数据'!AF507*0.3</f>
        <v>78.199999999999989</v>
      </c>
      <c r="K507" s="10">
        <f>AVERAGE('1级数据'!R507,'1级数据'!S507)</f>
        <v>74</v>
      </c>
    </row>
    <row r="508" spans="1:11" ht="15.75" x14ac:dyDescent="0.25">
      <c r="A508" s="10">
        <v>507</v>
      </c>
      <c r="B508" s="10" t="str">
        <f>VLOOKUP(A:A,'1级数据'!A:B,2,FALSE)</f>
        <v>J. MATHIEU</v>
      </c>
      <c r="C508" s="11" t="str">
        <f>VLOOKUP(A:A,'1级数据'!A:C,3,FALSE)</f>
        <v>中后卫</v>
      </c>
      <c r="D508" s="10" t="e">
        <f>VLOOKUP(A:A,'1级数据'!A:D,4,FALSE)</f>
        <v>#N/A</v>
      </c>
      <c r="E508" s="12">
        <f>VLOOKUP(A:A,'1级数据'!A:L,12,FALSE)</f>
        <v>80</v>
      </c>
      <c r="F508" s="10">
        <f>'1级数据'!O508*0.2+'1级数据'!T508*0.4+'1级数据'!Z508*0.2+'1级数据'!W508*0.2</f>
        <v>74.599999999999994</v>
      </c>
      <c r="G508" s="10">
        <f>AVERAGE('1级数据'!P508,'1级数据'!Q508)</f>
        <v>71</v>
      </c>
      <c r="H508" s="10">
        <f>AVERAGE('1级数据'!AA508,'1级数据'!AB508)</f>
        <v>74.5</v>
      </c>
      <c r="I508" s="10">
        <f>IF('1级数据'!C508="门将",AVERAGE('1级数据'!AG508,'1级数据'!AH508,'1级数据'!AI508,'1级数据'!AJ508,'1级数据'!AK508),AVERAGE('1级数据'!X508,'1级数据'!Y508))</f>
        <v>79.5</v>
      </c>
      <c r="J508" s="10">
        <f>'1级数据'!AC508*0.2+'1级数据'!AD508*0.3+'1级数据'!AE508*0.2+'1级数据'!AF508*0.3</f>
        <v>77</v>
      </c>
      <c r="K508" s="10">
        <f>AVERAGE('1级数据'!R508,'1级数据'!S508)</f>
        <v>67</v>
      </c>
    </row>
    <row r="509" spans="1:11" ht="15.75" x14ac:dyDescent="0.25">
      <c r="A509" s="10">
        <v>508</v>
      </c>
      <c r="B509" s="10" t="str">
        <f>VLOOKUP(A:A,'1级数据'!A:B,2,FALSE)</f>
        <v>M. DEBUCHY</v>
      </c>
      <c r="C509" s="11" t="str">
        <f>VLOOKUP(A:A,'1级数据'!A:C,3,FALSE)</f>
        <v>右后卫</v>
      </c>
      <c r="D509" s="10" t="e">
        <f>VLOOKUP(A:A,'1级数据'!A:D,4,FALSE)</f>
        <v>#N/A</v>
      </c>
      <c r="E509" s="12">
        <f>VLOOKUP(A:A,'1级数据'!A:L,12,FALSE)</f>
        <v>80</v>
      </c>
      <c r="F509" s="10">
        <f>'1级数据'!O509*0.2+'1级数据'!T509*0.4+'1级数据'!Z509*0.2+'1级数据'!W509*0.2</f>
        <v>73.2</v>
      </c>
      <c r="G509" s="10">
        <f>AVERAGE('1级数据'!P509,'1级数据'!Q509)</f>
        <v>76</v>
      </c>
      <c r="H509" s="10">
        <f>AVERAGE('1级数据'!AA509,'1级数据'!AB509)</f>
        <v>76</v>
      </c>
      <c r="I509" s="10">
        <f>IF('1级数据'!C509="门将",AVERAGE('1级数据'!AG509,'1级数据'!AH509,'1级数据'!AI509,'1级数据'!AJ509,'1级数据'!AK509),AVERAGE('1级数据'!X509,'1级数据'!Y509))</f>
        <v>75.5</v>
      </c>
      <c r="J509" s="10">
        <f>'1级数据'!AC509*0.2+'1级数据'!AD509*0.3+'1级数据'!AE509*0.2+'1级数据'!AF509*0.3</f>
        <v>76.5</v>
      </c>
      <c r="K509" s="10">
        <f>AVERAGE('1级数据'!R509,'1级数据'!S509)</f>
        <v>75</v>
      </c>
    </row>
    <row r="510" spans="1:11" ht="15.75" x14ac:dyDescent="0.25">
      <c r="A510" s="10">
        <v>509</v>
      </c>
      <c r="B510" s="10" t="str">
        <f>VLOOKUP(A:A,'1级数据'!A:B,2,FALSE)</f>
        <v>FÀBREGAS</v>
      </c>
      <c r="C510" s="11" t="str">
        <f>VLOOKUP(A:A,'1级数据'!A:C,3,FALSE)</f>
        <v>中前卫</v>
      </c>
      <c r="D510" s="10">
        <f>VLOOKUP(A:A,'1级数据'!A:D,4,FALSE)</f>
        <v>2</v>
      </c>
      <c r="E510" s="12">
        <f>VLOOKUP(A:A,'1级数据'!A:L,12,FALSE)</f>
        <v>80</v>
      </c>
      <c r="F510" s="10">
        <f>'1级数据'!O510*0.2+'1级数据'!T510*0.4+'1级数据'!Z510*0.2+'1级数据'!W510*0.2</f>
        <v>78.600000000000009</v>
      </c>
      <c r="G510" s="10">
        <f>AVERAGE('1级数据'!P510,'1级数据'!Q510)</f>
        <v>83.5</v>
      </c>
      <c r="H510" s="10">
        <f>AVERAGE('1级数据'!AA510,'1级数据'!AB510)</f>
        <v>74</v>
      </c>
      <c r="I510" s="10">
        <f>IF('1级数据'!C510="门将",AVERAGE('1级数据'!AG510,'1级数据'!AH510,'1级数据'!AI510,'1级数据'!AJ510,'1级数据'!AK510),AVERAGE('1级数据'!X510,'1级数据'!Y510))</f>
        <v>71</v>
      </c>
      <c r="J510" s="10">
        <f>'1级数据'!AC510*0.2+'1级数据'!AD510*0.3+'1级数据'!AE510*0.2+'1级数据'!AF510*0.3</f>
        <v>69.5</v>
      </c>
      <c r="K510" s="10">
        <f>AVERAGE('1级数据'!R510,'1级数据'!S510)</f>
        <v>85</v>
      </c>
    </row>
    <row r="511" spans="1:11" ht="15.75" x14ac:dyDescent="0.25">
      <c r="A511" s="10">
        <v>510</v>
      </c>
      <c r="B511" s="10" t="str">
        <f>VLOOKUP(A:A,'1级数据'!A:B,2,FALSE)</f>
        <v>S. NAKAJIMA</v>
      </c>
      <c r="C511" s="11" t="str">
        <f>VLOOKUP(A:A,'1级数据'!A:C,3,FALSE)</f>
        <v>左边锋</v>
      </c>
      <c r="D511" s="10">
        <f>VLOOKUP(A:A,'1级数据'!A:D,4,FALSE)</f>
        <v>2</v>
      </c>
      <c r="E511" s="12">
        <f>VLOOKUP(A:A,'1级数据'!A:L,12,FALSE)</f>
        <v>80</v>
      </c>
      <c r="F511" s="10">
        <f>'1级数据'!O511*0.2+'1级数据'!T511*0.4+'1级数据'!Z511*0.2+'1级数据'!W511*0.2</f>
        <v>77.600000000000009</v>
      </c>
      <c r="G511" s="10">
        <f>AVERAGE('1级数据'!P511,'1级数据'!Q511)</f>
        <v>81.5</v>
      </c>
      <c r="H511" s="10">
        <f>AVERAGE('1级数据'!AA511,'1级数据'!AB511)</f>
        <v>72.5</v>
      </c>
      <c r="I511" s="10">
        <f>IF('1级数据'!C511="门将",AVERAGE('1级数据'!AG511,'1级数据'!AH511,'1级数据'!AI511,'1级数据'!AJ511,'1级数据'!AK511),AVERAGE('1级数据'!X511,'1级数据'!Y511))</f>
        <v>79.5</v>
      </c>
      <c r="J511" s="10">
        <f>'1级数据'!AC511*0.2+'1级数据'!AD511*0.3+'1级数据'!AE511*0.2+'1级数据'!AF511*0.3</f>
        <v>68</v>
      </c>
      <c r="K511" s="10">
        <f>AVERAGE('1级数据'!R511,'1级数据'!S511)</f>
        <v>81</v>
      </c>
    </row>
    <row r="512" spans="1:11" ht="15.75" x14ac:dyDescent="0.25">
      <c r="A512" s="10">
        <v>511</v>
      </c>
      <c r="B512" s="10" t="str">
        <f>VLOOKUP(A:A,'1级数据'!A:B,2,FALSE)</f>
        <v>K. GAMEIRO</v>
      </c>
      <c r="C512" s="11" t="str">
        <f>VLOOKUP(A:A,'1级数据'!A:C,3,FALSE)</f>
        <v>中锋</v>
      </c>
      <c r="D512" s="10">
        <f>VLOOKUP(A:A,'1级数据'!A:D,4,FALSE)</f>
        <v>2</v>
      </c>
      <c r="E512" s="12">
        <f>VLOOKUP(A:A,'1级数据'!A:L,12,FALSE)</f>
        <v>80</v>
      </c>
      <c r="F512" s="10">
        <f>'1级数据'!O512*0.2+'1级数据'!T512*0.4+'1级数据'!Z512*0.2+'1级数据'!W512*0.2</f>
        <v>74.8</v>
      </c>
      <c r="G512" s="10">
        <f>AVERAGE('1级数据'!P512,'1级数据'!Q512)</f>
        <v>76</v>
      </c>
      <c r="H512" s="10">
        <f>AVERAGE('1级数据'!AA512,'1级数据'!AB512)</f>
        <v>76.5</v>
      </c>
      <c r="I512" s="10">
        <f>IF('1级数据'!C512="门将",AVERAGE('1级数据'!AG512,'1级数据'!AH512,'1级数据'!AI512,'1级数据'!AJ512,'1级数据'!AK512),AVERAGE('1级数据'!X512,'1级数据'!Y512))</f>
        <v>80</v>
      </c>
      <c r="J512" s="10">
        <f>'1级数据'!AC512*0.2+'1级数据'!AD512*0.3+'1级数据'!AE512*0.2+'1级数据'!AF512*0.3</f>
        <v>72.300000000000011</v>
      </c>
      <c r="K512" s="10">
        <f>AVERAGE('1级数据'!R512,'1级数据'!S512)</f>
        <v>77</v>
      </c>
    </row>
    <row r="513" spans="1:11" ht="15.75" x14ac:dyDescent="0.25">
      <c r="A513" s="10">
        <v>512</v>
      </c>
      <c r="B513" s="10" t="str">
        <f>VLOOKUP(A:A,'1级数据'!A:B,2,FALSE)</f>
        <v>Y. CABAYE</v>
      </c>
      <c r="C513" s="11" t="str">
        <f>VLOOKUP(A:A,'1级数据'!A:C,3,FALSE)</f>
        <v>中前卫</v>
      </c>
      <c r="D513" s="10" t="e">
        <f>VLOOKUP(A:A,'1级数据'!A:D,4,FALSE)</f>
        <v>#N/A</v>
      </c>
      <c r="E513" s="12">
        <f>VLOOKUP(A:A,'1级数据'!A:L,12,FALSE)</f>
        <v>80</v>
      </c>
      <c r="F513" s="10">
        <f>'1级数据'!O513*0.2+'1级数据'!T513*0.4+'1级数据'!Z513*0.2+'1级数据'!W513*0.2</f>
        <v>75.400000000000006</v>
      </c>
      <c r="G513" s="10">
        <f>AVERAGE('1级数据'!P513,'1级数据'!Q513)</f>
        <v>78.5</v>
      </c>
      <c r="H513" s="10">
        <f>AVERAGE('1级数据'!AA513,'1级数据'!AB513)</f>
        <v>76</v>
      </c>
      <c r="I513" s="10">
        <f>IF('1级数据'!C513="门将",AVERAGE('1级数据'!AG513,'1级数据'!AH513,'1级数据'!AI513,'1级数据'!AJ513,'1级数据'!AK513),AVERAGE('1级数据'!X513,'1级数据'!Y513))</f>
        <v>72</v>
      </c>
      <c r="J513" s="10">
        <f>'1级数据'!AC513*0.2+'1级数据'!AD513*0.3+'1级数据'!AE513*0.2+'1级数据'!AF513*0.3</f>
        <v>74.7</v>
      </c>
      <c r="K513" s="10">
        <f>AVERAGE('1级数据'!R513,'1级数据'!S513)</f>
        <v>82</v>
      </c>
    </row>
    <row r="514" spans="1:11" ht="15.75" x14ac:dyDescent="0.25">
      <c r="A514" s="10">
        <v>513</v>
      </c>
      <c r="B514" s="10" t="str">
        <f>VLOOKUP(A:A,'1级数据'!A:B,2,FALSE)</f>
        <v>L. SCHÖNE</v>
      </c>
      <c r="C514" s="11" t="str">
        <f>VLOOKUP(A:A,'1级数据'!A:C,3,FALSE)</f>
        <v>中前卫</v>
      </c>
      <c r="D514" s="10" t="e">
        <f>VLOOKUP(A:A,'1级数据'!A:D,4,FALSE)</f>
        <v>#N/A</v>
      </c>
      <c r="E514" s="12">
        <f>VLOOKUP(A:A,'1级数据'!A:L,12,FALSE)</f>
        <v>80</v>
      </c>
      <c r="F514" s="10">
        <f>'1级数据'!O514*0.2+'1级数据'!T514*0.4+'1级数据'!Z514*0.2+'1级数据'!W514*0.2</f>
        <v>78.400000000000006</v>
      </c>
      <c r="G514" s="10">
        <f>AVERAGE('1级数据'!P514,'1级数据'!Q514)</f>
        <v>79</v>
      </c>
      <c r="H514" s="10">
        <f>AVERAGE('1级数据'!AA514,'1级数据'!AB514)</f>
        <v>80</v>
      </c>
      <c r="I514" s="10">
        <f>IF('1级数据'!C514="门将",AVERAGE('1级数据'!AG514,'1级数据'!AH514,'1级数据'!AI514,'1级数据'!AJ514,'1级数据'!AK514),AVERAGE('1级数据'!X514,'1级数据'!Y514))</f>
        <v>78</v>
      </c>
      <c r="J514" s="10">
        <f>'1级数据'!AC514*0.2+'1级数据'!AD514*0.3+'1级数据'!AE514*0.2+'1级数据'!AF514*0.3</f>
        <v>76.2</v>
      </c>
      <c r="K514" s="10">
        <f>AVERAGE('1级数据'!R514,'1级数据'!S514)</f>
        <v>79.5</v>
      </c>
    </row>
    <row r="515" spans="1:11" ht="15.75" x14ac:dyDescent="0.25">
      <c r="A515" s="10">
        <v>514</v>
      </c>
      <c r="B515" s="10" t="str">
        <f>VLOOKUP(A:A,'1级数据'!A:B,2,FALSE)</f>
        <v>A. PYATOV</v>
      </c>
      <c r="C515" s="11" t="str">
        <f>VLOOKUP(A:A,'1级数据'!A:C,3,FALSE)</f>
        <v>门将</v>
      </c>
      <c r="D515" s="10" t="e">
        <f>VLOOKUP(A:A,'1级数据'!A:D,4,FALSE)</f>
        <v>#N/A</v>
      </c>
      <c r="E515" s="12">
        <f>VLOOKUP(A:A,'1级数据'!A:L,12,FALSE)</f>
        <v>80</v>
      </c>
      <c r="F515" s="10">
        <f>'1级数据'!O515*0.2+'1级数据'!T515*0.4+'1级数据'!Z515*0.2+'1级数据'!W515*0.2</f>
        <v>55</v>
      </c>
      <c r="G515" s="10">
        <f>AVERAGE('1级数据'!P515,'1级数据'!Q515)</f>
        <v>50</v>
      </c>
      <c r="H515" s="10">
        <f>AVERAGE('1级数据'!AA515,'1级数据'!AB515)</f>
        <v>81</v>
      </c>
      <c r="I515" s="10">
        <f>IF('1级数据'!C515="门将",AVERAGE('1级数据'!AG515,'1级数据'!AH515,'1级数据'!AI515,'1级数据'!AJ515,'1级数据'!AK515),AVERAGE('1级数据'!X515,'1级数据'!Y515))</f>
        <v>72</v>
      </c>
      <c r="J515" s="10">
        <f>'1级数据'!AC515*0.2+'1级数据'!AD515*0.3+'1级数据'!AE515*0.2+'1级数据'!AF515*0.3</f>
        <v>61.79999999999999</v>
      </c>
      <c r="K515" s="10">
        <f>AVERAGE('1级数据'!R515,'1级数据'!S515)</f>
        <v>50.5</v>
      </c>
    </row>
    <row r="516" spans="1:11" ht="15.75" x14ac:dyDescent="0.25">
      <c r="A516" s="10">
        <v>515</v>
      </c>
      <c r="B516" s="10" t="str">
        <f>VLOOKUP(A:A,'1级数据'!A:B,2,FALSE)</f>
        <v>R. VORMER</v>
      </c>
      <c r="C516" s="11" t="str">
        <f>VLOOKUP(A:A,'1级数据'!A:C,3,FALSE)</f>
        <v>中前卫</v>
      </c>
      <c r="D516" s="10">
        <f>VLOOKUP(A:A,'1级数据'!A:D,4,FALSE)</f>
        <v>2</v>
      </c>
      <c r="E516" s="12">
        <f>VLOOKUP(A:A,'1级数据'!A:L,12,FALSE)</f>
        <v>80</v>
      </c>
      <c r="F516" s="10">
        <f>'1级数据'!O516*0.2+'1级数据'!T516*0.4+'1级数据'!Z516*0.2+'1级数据'!W516*0.2</f>
        <v>78.2</v>
      </c>
      <c r="G516" s="10">
        <f>AVERAGE('1级数据'!P516,'1级数据'!Q516)</f>
        <v>76</v>
      </c>
      <c r="H516" s="10">
        <f>AVERAGE('1级数据'!AA516,'1级数据'!AB516)</f>
        <v>76</v>
      </c>
      <c r="I516" s="10">
        <f>IF('1级数据'!C516="门将",AVERAGE('1级数据'!AG516,'1级数据'!AH516,'1级数据'!AI516,'1级数据'!AJ516,'1级数据'!AK516),AVERAGE('1级数据'!X516,'1级数据'!Y516))</f>
        <v>73</v>
      </c>
      <c r="J516" s="10">
        <f>'1级数据'!AC516*0.2+'1级数据'!AD516*0.3+'1级数据'!AE516*0.2+'1级数据'!AF516*0.3</f>
        <v>75.3</v>
      </c>
      <c r="K516" s="10">
        <f>AVERAGE('1级数据'!R516,'1级数据'!S516)</f>
        <v>81</v>
      </c>
    </row>
    <row r="517" spans="1:11" ht="15.75" x14ac:dyDescent="0.25">
      <c r="A517" s="10">
        <v>516</v>
      </c>
      <c r="B517" s="10" t="str">
        <f>VLOOKUP(A:A,'1级数据'!A:B,2,FALSE)</f>
        <v>ADRIEN SILVA</v>
      </c>
      <c r="C517" s="11" t="str">
        <f>VLOOKUP(A:A,'1级数据'!A:C,3,FALSE)</f>
        <v>中前卫</v>
      </c>
      <c r="D517" s="10">
        <f>VLOOKUP(A:A,'1级数据'!A:D,4,FALSE)</f>
        <v>2</v>
      </c>
      <c r="E517" s="12">
        <f>VLOOKUP(A:A,'1级数据'!A:L,12,FALSE)</f>
        <v>80</v>
      </c>
      <c r="F517" s="10">
        <f>'1级数据'!O517*0.2+'1级数据'!T517*0.4+'1级数据'!Z517*0.2+'1级数据'!W517*0.2</f>
        <v>76.599999999999994</v>
      </c>
      <c r="G517" s="10">
        <f>AVERAGE('1级数据'!P517,'1级数据'!Q517)</f>
        <v>80.5</v>
      </c>
      <c r="H517" s="10">
        <f>AVERAGE('1级数据'!AA517,'1级数据'!AB517)</f>
        <v>72.5</v>
      </c>
      <c r="I517" s="10">
        <f>IF('1级数据'!C517="门将",AVERAGE('1级数据'!AG517,'1级数据'!AH517,'1级数据'!AI517,'1级数据'!AJ517,'1级数据'!AK517),AVERAGE('1级数据'!X517,'1级数据'!Y517))</f>
        <v>73.5</v>
      </c>
      <c r="J517" s="10">
        <f>'1级数据'!AC517*0.2+'1级数据'!AD517*0.3+'1级数据'!AE517*0.2+'1级数据'!AF517*0.3</f>
        <v>75.2</v>
      </c>
      <c r="K517" s="10">
        <f>AVERAGE('1级数据'!R517,'1级数据'!S517)</f>
        <v>79.5</v>
      </c>
    </row>
    <row r="518" spans="1:11" ht="15.75" x14ac:dyDescent="0.25">
      <c r="A518" s="10">
        <v>517</v>
      </c>
      <c r="B518" s="10" t="str">
        <f>VLOOKUP(A:A,'1级数据'!A:B,2,FALSE)</f>
        <v>DIEGO ALVES</v>
      </c>
      <c r="C518" s="11" t="str">
        <f>VLOOKUP(A:A,'1级数据'!A:C,3,FALSE)</f>
        <v>门将</v>
      </c>
      <c r="D518" s="10" t="e">
        <f>VLOOKUP(A:A,'1级数据'!A:D,4,FALSE)</f>
        <v>#N/A</v>
      </c>
      <c r="E518" s="12">
        <f>VLOOKUP(A:A,'1级数据'!A:L,12,FALSE)</f>
        <v>80</v>
      </c>
      <c r="F518" s="10">
        <f>'1级数据'!O518*0.2+'1级数据'!T518*0.4+'1级数据'!Z518*0.2+'1级数据'!W518*0.2</f>
        <v>53.800000000000004</v>
      </c>
      <c r="G518" s="10">
        <f>AVERAGE('1级数据'!P518,'1级数据'!Q518)</f>
        <v>53.5</v>
      </c>
      <c r="H518" s="10">
        <f>AVERAGE('1级数据'!AA518,'1级数据'!AB518)</f>
        <v>81</v>
      </c>
      <c r="I518" s="10">
        <f>IF('1级数据'!C518="门将",AVERAGE('1级数据'!AG518,'1级数据'!AH518,'1级数据'!AI518,'1级数据'!AJ518,'1级数据'!AK518),AVERAGE('1级数据'!X518,'1级数据'!Y518))</f>
        <v>70.400000000000006</v>
      </c>
      <c r="J518" s="10">
        <f>'1级数据'!AC518*0.2+'1级数据'!AD518*0.3+'1级数据'!AE518*0.2+'1级数据'!AF518*0.3</f>
        <v>62</v>
      </c>
      <c r="K518" s="10">
        <f>AVERAGE('1级数据'!R518,'1级数据'!S518)</f>
        <v>51.5</v>
      </c>
    </row>
    <row r="519" spans="1:11" ht="15.75" x14ac:dyDescent="0.25">
      <c r="A519" s="10">
        <v>518</v>
      </c>
      <c r="B519" s="10" t="str">
        <f>VLOOKUP(A:A,'1级数据'!A:B,2,FALSE)</f>
        <v>FÁGNER</v>
      </c>
      <c r="C519" s="11" t="str">
        <f>VLOOKUP(A:A,'1级数据'!A:C,3,FALSE)</f>
        <v>右后卫</v>
      </c>
      <c r="D519" s="10" t="e">
        <f>VLOOKUP(A:A,'1级数据'!A:D,4,FALSE)</f>
        <v>#N/A</v>
      </c>
      <c r="E519" s="12">
        <f>VLOOKUP(A:A,'1级数据'!A:L,12,FALSE)</f>
        <v>80</v>
      </c>
      <c r="F519" s="10">
        <f>'1级数据'!O519*0.2+'1级数据'!T519*0.4+'1级数据'!Z519*0.2+'1级数据'!W519*0.2</f>
        <v>74.599999999999994</v>
      </c>
      <c r="G519" s="10">
        <f>AVERAGE('1级数据'!P519,'1级数据'!Q519)</f>
        <v>77</v>
      </c>
      <c r="H519" s="10">
        <f>AVERAGE('1级数据'!AA519,'1级数据'!AB519)</f>
        <v>70.5</v>
      </c>
      <c r="I519" s="10">
        <f>IF('1级数据'!C519="门将",AVERAGE('1级数据'!AG519,'1级数据'!AH519,'1级数据'!AI519,'1级数据'!AJ519,'1级数据'!AK519),AVERAGE('1级数据'!X519,'1级数据'!Y519))</f>
        <v>76</v>
      </c>
      <c r="J519" s="10">
        <f>'1级数据'!AC519*0.2+'1级数据'!AD519*0.3+'1级数据'!AE519*0.2+'1级数据'!AF519*0.3</f>
        <v>77.900000000000006</v>
      </c>
      <c r="K519" s="10">
        <f>AVERAGE('1级数据'!R519,'1级数据'!S519)</f>
        <v>77</v>
      </c>
    </row>
    <row r="520" spans="1:11" ht="15.75" x14ac:dyDescent="0.25">
      <c r="A520" s="10">
        <v>519</v>
      </c>
      <c r="B520" s="10" t="str">
        <f>VLOOKUP(A:A,'1级数据'!A:B,2,FALSE)</f>
        <v>LJ. FEJSA</v>
      </c>
      <c r="C520" s="11" t="str">
        <f>VLOOKUP(A:A,'1级数据'!A:C,3,FALSE)</f>
        <v>后腰</v>
      </c>
      <c r="D520" s="10">
        <f>VLOOKUP(A:A,'1级数据'!A:D,4,FALSE)</f>
        <v>2</v>
      </c>
      <c r="E520" s="12">
        <f>VLOOKUP(A:A,'1级数据'!A:L,12,FALSE)</f>
        <v>80</v>
      </c>
      <c r="F520" s="10">
        <f>'1级数据'!O520*0.2+'1级数据'!T520*0.4+'1级数据'!Z520*0.2+'1级数据'!W520*0.2</f>
        <v>69.599999999999994</v>
      </c>
      <c r="G520" s="10">
        <f>AVERAGE('1级数据'!P520,'1级数据'!Q520)</f>
        <v>77</v>
      </c>
      <c r="H520" s="10">
        <f>AVERAGE('1级数据'!AA520,'1级数据'!AB520)</f>
        <v>79</v>
      </c>
      <c r="I520" s="10">
        <f>IF('1级数据'!C520="门将",AVERAGE('1级数据'!AG520,'1级数据'!AH520,'1级数据'!AI520,'1级数据'!AJ520,'1级数据'!AK520),AVERAGE('1级数据'!X520,'1级数据'!Y520))</f>
        <v>65</v>
      </c>
      <c r="J520" s="10">
        <f>'1级数据'!AC520*0.2+'1级数据'!AD520*0.3+'1级数据'!AE520*0.2+'1级数据'!AF520*0.3</f>
        <v>82.600000000000009</v>
      </c>
      <c r="K520" s="10">
        <f>AVERAGE('1级数据'!R520,'1级数据'!S520)</f>
        <v>75</v>
      </c>
    </row>
    <row r="521" spans="1:11" ht="15.75" x14ac:dyDescent="0.25">
      <c r="A521" s="10">
        <v>520</v>
      </c>
      <c r="B521" s="10" t="str">
        <f>VLOOKUP(A:A,'1级数据'!A:B,2,FALSE)</f>
        <v>M. MUSACCHIO</v>
      </c>
      <c r="C521" s="11" t="str">
        <f>VLOOKUP(A:A,'1级数据'!A:C,3,FALSE)</f>
        <v>中后卫</v>
      </c>
      <c r="D521" s="10">
        <f>VLOOKUP(A:A,'1级数据'!A:D,4,FALSE)</f>
        <v>2</v>
      </c>
      <c r="E521" s="12">
        <f>VLOOKUP(A:A,'1级数据'!A:L,12,FALSE)</f>
        <v>80</v>
      </c>
      <c r="F521" s="10">
        <f>'1级数据'!O521*0.2+'1级数据'!T521*0.4+'1级数据'!Z521*0.2+'1级数据'!W521*0.2</f>
        <v>67.600000000000009</v>
      </c>
      <c r="G521" s="10">
        <f>AVERAGE('1级数据'!P521,'1级数据'!Q521)</f>
        <v>69</v>
      </c>
      <c r="H521" s="10">
        <f>AVERAGE('1级数据'!AA521,'1级数据'!AB521)</f>
        <v>76.5</v>
      </c>
      <c r="I521" s="10">
        <f>IF('1级数据'!C521="门将",AVERAGE('1级数据'!AG521,'1级数据'!AH521,'1级数据'!AI521,'1级数据'!AJ521,'1级数据'!AK521),AVERAGE('1级数据'!X521,'1级数据'!Y521))</f>
        <v>70</v>
      </c>
      <c r="J521" s="10">
        <f>'1级数据'!AC521*0.2+'1级数据'!AD521*0.3+'1级数据'!AE521*0.2+'1级数据'!AF521*0.3</f>
        <v>78.199999999999989</v>
      </c>
      <c r="K521" s="10">
        <f>AVERAGE('1级数据'!R521,'1级数据'!S521)</f>
        <v>71</v>
      </c>
    </row>
    <row r="522" spans="1:11" ht="15.75" x14ac:dyDescent="0.25">
      <c r="A522" s="10">
        <v>521</v>
      </c>
      <c r="B522" s="10" t="str">
        <f>VLOOKUP(A:A,'1级数据'!A:B,2,FALSE)</f>
        <v>IBORRA</v>
      </c>
      <c r="C522" s="11" t="str">
        <f>VLOOKUP(A:A,'1级数据'!A:C,3,FALSE)</f>
        <v>中前卫</v>
      </c>
      <c r="D522" s="10">
        <f>VLOOKUP(A:A,'1级数据'!A:D,4,FALSE)</f>
        <v>2</v>
      </c>
      <c r="E522" s="12">
        <f>VLOOKUP(A:A,'1级数据'!A:L,12,FALSE)</f>
        <v>80</v>
      </c>
      <c r="F522" s="10">
        <f>'1级数据'!O522*0.2+'1级数据'!T522*0.4+'1级数据'!Z522*0.2+'1级数据'!W522*0.2</f>
        <v>69.2</v>
      </c>
      <c r="G522" s="10">
        <f>AVERAGE('1级数据'!P522,'1级数据'!Q522)</f>
        <v>75</v>
      </c>
      <c r="H522" s="10">
        <f>AVERAGE('1级数据'!AA522,'1级数据'!AB522)</f>
        <v>83.5</v>
      </c>
      <c r="I522" s="10">
        <f>IF('1级数据'!C522="门将",AVERAGE('1级数据'!AG522,'1级数据'!AH522,'1级数据'!AI522,'1级数据'!AJ522,'1级数据'!AK522),AVERAGE('1级数据'!X522,'1级数据'!Y522))</f>
        <v>64.5</v>
      </c>
      <c r="J522" s="10">
        <f>'1级数据'!AC522*0.2+'1级数据'!AD522*0.3+'1级数据'!AE522*0.2+'1级数据'!AF522*0.3</f>
        <v>80.800000000000011</v>
      </c>
      <c r="K522" s="10">
        <f>AVERAGE('1级数据'!R522,'1级数据'!S522)</f>
        <v>77.5</v>
      </c>
    </row>
    <row r="523" spans="1:11" ht="15.75" x14ac:dyDescent="0.25">
      <c r="A523" s="10">
        <v>522</v>
      </c>
      <c r="B523" s="10" t="str">
        <f>VLOOKUP(A:A,'1级数据'!A:B,2,FALSE)</f>
        <v>ASENJO</v>
      </c>
      <c r="C523" s="11" t="str">
        <f>VLOOKUP(A:A,'1级数据'!A:C,3,FALSE)</f>
        <v>门将</v>
      </c>
      <c r="D523" s="10">
        <f>VLOOKUP(A:A,'1级数据'!A:D,4,FALSE)</f>
        <v>2</v>
      </c>
      <c r="E523" s="12">
        <f>VLOOKUP(A:A,'1级数据'!A:L,12,FALSE)</f>
        <v>80</v>
      </c>
      <c r="F523" s="10">
        <f>'1级数据'!O523*0.2+'1级数据'!T523*0.4+'1级数据'!Z523*0.2+'1级数据'!W523*0.2</f>
        <v>58.400000000000006</v>
      </c>
      <c r="G523" s="10">
        <f>AVERAGE('1级数据'!P523,'1级数据'!Q523)</f>
        <v>58.5</v>
      </c>
      <c r="H523" s="10">
        <f>AVERAGE('1级数据'!AA523,'1级数据'!AB523)</f>
        <v>83</v>
      </c>
      <c r="I523" s="10">
        <f>IF('1级数据'!C523="门将",AVERAGE('1级数据'!AG523,'1级数据'!AH523,'1级数据'!AI523,'1级数据'!AJ523,'1级数据'!AK523),AVERAGE('1级数据'!X523,'1级数据'!Y523))</f>
        <v>69</v>
      </c>
      <c r="J523" s="10">
        <f>'1级数据'!AC523*0.2+'1级数据'!AD523*0.3+'1级数据'!AE523*0.2+'1级数据'!AF523*0.3</f>
        <v>66</v>
      </c>
      <c r="K523" s="10">
        <f>AVERAGE('1级数据'!R523,'1级数据'!S523)</f>
        <v>55.5</v>
      </c>
    </row>
    <row r="524" spans="1:11" ht="15.75" x14ac:dyDescent="0.25">
      <c r="A524" s="10">
        <v>523</v>
      </c>
      <c r="B524" s="10" t="str">
        <f>VLOOKUP(A:A,'1级数据'!A:B,2,FALSE)</f>
        <v>K. ASAMOAH</v>
      </c>
      <c r="C524" s="11" t="str">
        <f>VLOOKUP(A:A,'1级数据'!A:C,3,FALSE)</f>
        <v>左后卫</v>
      </c>
      <c r="D524" s="10" t="e">
        <f>VLOOKUP(A:A,'1级数据'!A:D,4,FALSE)</f>
        <v>#N/A</v>
      </c>
      <c r="E524" s="12">
        <f>VLOOKUP(A:A,'1级数据'!A:L,12,FALSE)</f>
        <v>80</v>
      </c>
      <c r="F524" s="10">
        <f>'1级数据'!O524*0.2+'1级数据'!T524*0.4+'1级数据'!Z524*0.2+'1级数据'!W524*0.2</f>
        <v>72.2</v>
      </c>
      <c r="G524" s="10">
        <f>AVERAGE('1级数据'!P524,'1级数据'!Q524)</f>
        <v>80</v>
      </c>
      <c r="H524" s="10">
        <f>AVERAGE('1级数据'!AA524,'1级数据'!AB524)</f>
        <v>78.5</v>
      </c>
      <c r="I524" s="10">
        <f>IF('1级数据'!C524="门将",AVERAGE('1级数据'!AG524,'1级数据'!AH524,'1级数据'!AI524,'1级数据'!AJ524,'1级数据'!AK524),AVERAGE('1级数据'!X524,'1级数据'!Y524))</f>
        <v>77</v>
      </c>
      <c r="J524" s="10">
        <f>'1级数据'!AC524*0.2+'1级数据'!AD524*0.3+'1级数据'!AE524*0.2+'1级数据'!AF524*0.3</f>
        <v>75.599999999999994</v>
      </c>
      <c r="K524" s="10">
        <f>AVERAGE('1级数据'!R524,'1级数据'!S524)</f>
        <v>78</v>
      </c>
    </row>
    <row r="525" spans="1:11" ht="15.75" x14ac:dyDescent="0.25">
      <c r="A525" s="10">
        <v>524</v>
      </c>
      <c r="B525" s="10" t="str">
        <f>VLOOKUP(A:A,'1级数据'!A:B,2,FALSE)</f>
        <v>A. YARMOLENKO</v>
      </c>
      <c r="C525" s="11" t="str">
        <f>VLOOKUP(A:A,'1级数据'!A:C,3,FALSE)</f>
        <v>右前卫</v>
      </c>
      <c r="D525" s="10">
        <f>VLOOKUP(A:A,'1级数据'!A:D,4,FALSE)</f>
        <v>2</v>
      </c>
      <c r="E525" s="12">
        <f>VLOOKUP(A:A,'1级数据'!A:L,12,FALSE)</f>
        <v>80</v>
      </c>
      <c r="F525" s="10">
        <f>'1级数据'!O525*0.2+'1级数据'!T525*0.4+'1级数据'!Z525*0.2+'1级数据'!W525*0.2</f>
        <v>78.8</v>
      </c>
      <c r="G525" s="10">
        <f>AVERAGE('1级数据'!P525,'1级数据'!Q525)</f>
        <v>85</v>
      </c>
      <c r="H525" s="10">
        <f>AVERAGE('1级数据'!AA525,'1级数据'!AB525)</f>
        <v>76</v>
      </c>
      <c r="I525" s="10">
        <f>IF('1级数据'!C525="门将",AVERAGE('1级数据'!AG525,'1级数据'!AH525,'1级数据'!AI525,'1级数据'!AJ525,'1级数据'!AK525),AVERAGE('1级数据'!X525,'1级数据'!Y525))</f>
        <v>79.5</v>
      </c>
      <c r="J525" s="10">
        <f>'1级数据'!AC525*0.2+'1级数据'!AD525*0.3+'1级数据'!AE525*0.2+'1级数据'!AF525*0.3</f>
        <v>71.899999999999991</v>
      </c>
      <c r="K525" s="10">
        <f>AVERAGE('1级数据'!R525,'1级数据'!S525)</f>
        <v>79.5</v>
      </c>
    </row>
    <row r="526" spans="1:11" ht="15.75" x14ac:dyDescent="0.25">
      <c r="A526" s="10">
        <v>525</v>
      </c>
      <c r="B526" s="10" t="str">
        <f>VLOOKUP(A:A,'1级数据'!A:B,2,FALSE)</f>
        <v>D. SUBAŠIĆ</v>
      </c>
      <c r="C526" s="11" t="str">
        <f>VLOOKUP(A:A,'1级数据'!A:C,3,FALSE)</f>
        <v>门将</v>
      </c>
      <c r="D526" s="10" t="e">
        <f>VLOOKUP(A:A,'1级数据'!A:D,4,FALSE)</f>
        <v>#N/A</v>
      </c>
      <c r="E526" s="12">
        <f>VLOOKUP(A:A,'1级数据'!A:L,12,FALSE)</f>
        <v>80</v>
      </c>
      <c r="F526" s="10">
        <f>'1级数据'!O526*0.2+'1级数据'!T526*0.4+'1级数据'!Z526*0.2+'1级数据'!W526*0.2</f>
        <v>60.2</v>
      </c>
      <c r="G526" s="10">
        <f>AVERAGE('1级数据'!P526,'1级数据'!Q526)</f>
        <v>50</v>
      </c>
      <c r="H526" s="10">
        <f>AVERAGE('1级数据'!AA526,'1级数据'!AB526)</f>
        <v>83</v>
      </c>
      <c r="I526" s="10">
        <f>IF('1级数据'!C526="门将",AVERAGE('1级数据'!AG526,'1级数据'!AH526,'1级数据'!AI526,'1级数据'!AJ526,'1级数据'!AK526),AVERAGE('1级数据'!X526,'1级数据'!Y526))</f>
        <v>70.2</v>
      </c>
      <c r="J526" s="10">
        <f>'1级数据'!AC526*0.2+'1级数据'!AD526*0.3+'1级数据'!AE526*0.2+'1级数据'!AF526*0.3</f>
        <v>66.599999999999994</v>
      </c>
      <c r="K526" s="10">
        <f>AVERAGE('1级数据'!R526,'1级数据'!S526)</f>
        <v>55</v>
      </c>
    </row>
    <row r="527" spans="1:11" ht="15.75" x14ac:dyDescent="0.25">
      <c r="A527" s="10">
        <v>526</v>
      </c>
      <c r="B527" s="10" t="str">
        <f>VLOOKUP(A:A,'1级数据'!A:B,2,FALSE)</f>
        <v>RENATO AUGUSTO</v>
      </c>
      <c r="C527" s="11" t="str">
        <f>VLOOKUP(A:A,'1级数据'!A:C,3,FALSE)</f>
        <v>中前卫</v>
      </c>
      <c r="D527" s="10">
        <f>VLOOKUP(A:A,'1级数据'!A:D,4,FALSE)</f>
        <v>2</v>
      </c>
      <c r="E527" s="12">
        <f>VLOOKUP(A:A,'1级数据'!A:L,12,FALSE)</f>
        <v>80</v>
      </c>
      <c r="F527" s="10">
        <f>'1级数据'!O527*0.2+'1级数据'!T527*0.4+'1级数据'!Z527*0.2+'1级数据'!W527*0.2</f>
        <v>77.800000000000011</v>
      </c>
      <c r="G527" s="10">
        <f>AVERAGE('1级数据'!P527,'1级数据'!Q527)</f>
        <v>82.5</v>
      </c>
      <c r="H527" s="10">
        <f>AVERAGE('1级数据'!AA527,'1级数据'!AB527)</f>
        <v>70.5</v>
      </c>
      <c r="I527" s="10">
        <f>IF('1级数据'!C527="门将",AVERAGE('1级数据'!AG527,'1级数据'!AH527,'1级数据'!AI527,'1级数据'!AJ527,'1级数据'!AK527),AVERAGE('1级数据'!X527,'1级数据'!Y527))</f>
        <v>75</v>
      </c>
      <c r="J527" s="10">
        <f>'1级数据'!AC527*0.2+'1级数据'!AD527*0.3+'1级数据'!AE527*0.2+'1级数据'!AF527*0.3</f>
        <v>71.099999999999994</v>
      </c>
      <c r="K527" s="10">
        <f>AVERAGE('1级数据'!R527,'1级数据'!S527)</f>
        <v>83</v>
      </c>
    </row>
    <row r="528" spans="1:11" ht="15.75" x14ac:dyDescent="0.25">
      <c r="A528" s="10">
        <v>527</v>
      </c>
      <c r="B528" s="10" t="str">
        <f>VLOOKUP(A:A,'1级数据'!A:B,2,FALSE)</f>
        <v>V. MOSES</v>
      </c>
      <c r="C528" s="11" t="str">
        <f>VLOOKUP(A:A,'1级数据'!A:C,3,FALSE)</f>
        <v>右前卫</v>
      </c>
      <c r="D528" s="10" t="e">
        <f>VLOOKUP(A:A,'1级数据'!A:D,4,FALSE)</f>
        <v>#N/A</v>
      </c>
      <c r="E528" s="12">
        <f>VLOOKUP(A:A,'1级数据'!A:L,12,FALSE)</f>
        <v>80</v>
      </c>
      <c r="F528" s="10">
        <f>'1级数据'!O528*0.2+'1级数据'!T528*0.4+'1级数据'!Z528*0.2+'1级数据'!W528*0.2</f>
        <v>73.800000000000011</v>
      </c>
      <c r="G528" s="10">
        <f>AVERAGE('1级数据'!P528,'1级数据'!Q528)</f>
        <v>81.5</v>
      </c>
      <c r="H528" s="10">
        <f>AVERAGE('1级数据'!AA528,'1级数据'!AB528)</f>
        <v>72.5</v>
      </c>
      <c r="I528" s="10">
        <f>IF('1级数据'!C528="门将",AVERAGE('1级数据'!AG528,'1级数据'!AH528,'1级数据'!AI528,'1级数据'!AJ528,'1级数据'!AK528),AVERAGE('1级数据'!X528,'1级数据'!Y528))</f>
        <v>78.5</v>
      </c>
      <c r="J528" s="10">
        <f>'1级数据'!AC528*0.2+'1级数据'!AD528*0.3+'1级数据'!AE528*0.2+'1级数据'!AF528*0.3</f>
        <v>79</v>
      </c>
      <c r="K528" s="10">
        <f>AVERAGE('1级数据'!R528,'1级数据'!S528)</f>
        <v>73.5</v>
      </c>
    </row>
    <row r="529" spans="1:11" ht="15.75" x14ac:dyDescent="0.25">
      <c r="A529" s="10">
        <v>528</v>
      </c>
      <c r="B529" s="10" t="str">
        <f>VLOOKUP(A:A,'1级数据'!A:B,2,FALSE)</f>
        <v>C. ANSALDI</v>
      </c>
      <c r="C529" s="11" t="str">
        <f>VLOOKUP(A:A,'1级数据'!A:C,3,FALSE)</f>
        <v>左后卫</v>
      </c>
      <c r="D529" s="10" t="e">
        <f>VLOOKUP(A:A,'1级数据'!A:D,4,FALSE)</f>
        <v>#N/A</v>
      </c>
      <c r="E529" s="12">
        <f>VLOOKUP(A:A,'1级数据'!A:L,12,FALSE)</f>
        <v>80</v>
      </c>
      <c r="F529" s="10">
        <f>'1级数据'!O529*0.2+'1级数据'!T529*0.4+'1级数据'!Z529*0.2+'1级数据'!W529*0.2</f>
        <v>76</v>
      </c>
      <c r="G529" s="10">
        <f>AVERAGE('1级数据'!P529,'1级数据'!Q529)</f>
        <v>77.5</v>
      </c>
      <c r="H529" s="10">
        <f>AVERAGE('1级数据'!AA529,'1级数据'!AB529)</f>
        <v>74</v>
      </c>
      <c r="I529" s="10">
        <f>IF('1级数据'!C529="门将",AVERAGE('1级数据'!AG529,'1级数据'!AH529,'1级数据'!AI529,'1级数据'!AJ529,'1级数据'!AK529),AVERAGE('1级数据'!X529,'1级数据'!Y529))</f>
        <v>78</v>
      </c>
      <c r="J529" s="10">
        <f>'1级数据'!AC529*0.2+'1级数据'!AD529*0.3+'1级数据'!AE529*0.2+'1级数据'!AF529*0.3</f>
        <v>75.2</v>
      </c>
      <c r="K529" s="10">
        <f>AVERAGE('1级数据'!R529,'1级数据'!S529)</f>
        <v>72.5</v>
      </c>
    </row>
    <row r="530" spans="1:11" ht="15.75" x14ac:dyDescent="0.25">
      <c r="A530" s="10">
        <v>529</v>
      </c>
      <c r="B530" s="10" t="str">
        <f>VLOOKUP(A:A,'1级数据'!A:B,2,FALSE)</f>
        <v>MARCELO</v>
      </c>
      <c r="C530" s="11" t="str">
        <f>VLOOKUP(A:A,'1级数据'!A:C,3,FALSE)</f>
        <v>中后卫</v>
      </c>
      <c r="D530" s="10">
        <f>VLOOKUP(A:A,'1级数据'!A:D,4,FALSE)</f>
        <v>2</v>
      </c>
      <c r="E530" s="12">
        <f>VLOOKUP(A:A,'1级数据'!A:L,12,FALSE)</f>
        <v>80</v>
      </c>
      <c r="F530" s="10">
        <f>'1级数据'!O530*0.2+'1级数据'!T530*0.4+'1级数据'!Z530*0.2+'1级数据'!W530*0.2</f>
        <v>67.8</v>
      </c>
      <c r="G530" s="10">
        <f>AVERAGE('1级数据'!P530,'1级数据'!Q530)</f>
        <v>66.5</v>
      </c>
      <c r="H530" s="10">
        <f>AVERAGE('1级数据'!AA530,'1级数据'!AB530)</f>
        <v>79.5</v>
      </c>
      <c r="I530" s="10">
        <f>IF('1级数据'!C530="门将",AVERAGE('1级数据'!AG530,'1级数据'!AH530,'1级数据'!AI530,'1级数据'!AJ530,'1级数据'!AK530),AVERAGE('1级数据'!X530,'1级数据'!Y530))</f>
        <v>62.5</v>
      </c>
      <c r="J530" s="10">
        <f>'1级数据'!AC530*0.2+'1级数据'!AD530*0.3+'1级数据'!AE530*0.2+'1级数据'!AF530*0.3</f>
        <v>80.099999999999994</v>
      </c>
      <c r="K530" s="10">
        <f>AVERAGE('1级数据'!R530,'1级数据'!S530)</f>
        <v>69</v>
      </c>
    </row>
    <row r="531" spans="1:11" ht="15.75" x14ac:dyDescent="0.25">
      <c r="A531" s="10">
        <v>530</v>
      </c>
      <c r="B531" s="10" t="str">
        <f>VLOOKUP(A:A,'1级数据'!A:B,2,FALSE)</f>
        <v>G. MEDEL</v>
      </c>
      <c r="C531" s="11" t="str">
        <f>VLOOKUP(A:A,'1级数据'!A:C,3,FALSE)</f>
        <v>后腰</v>
      </c>
      <c r="D531" s="10">
        <f>VLOOKUP(A:A,'1级数据'!A:D,4,FALSE)</f>
        <v>2</v>
      </c>
      <c r="E531" s="12">
        <f>VLOOKUP(A:A,'1级数据'!A:L,12,FALSE)</f>
        <v>80</v>
      </c>
      <c r="F531" s="10">
        <f>'1级数据'!O531*0.2+'1级数据'!T531*0.4+'1级数据'!Z531*0.2+'1级数据'!W531*0.2</f>
        <v>70.400000000000006</v>
      </c>
      <c r="G531" s="10">
        <f>AVERAGE('1级数据'!P531,'1级数据'!Q531)</f>
        <v>71.5</v>
      </c>
      <c r="H531" s="10">
        <f>AVERAGE('1级数据'!AA531,'1级数据'!AB531)</f>
        <v>77</v>
      </c>
      <c r="I531" s="10">
        <f>IF('1级数据'!C531="门将",AVERAGE('1级数据'!AG531,'1级数据'!AH531,'1级数据'!AI531,'1级数据'!AJ531,'1级数据'!AK531),AVERAGE('1级数据'!X531,'1级数据'!Y531))</f>
        <v>68</v>
      </c>
      <c r="J531" s="10">
        <f>'1级数据'!AC531*0.2+'1级数据'!AD531*0.3+'1级数据'!AE531*0.2+'1级数据'!AF531*0.3</f>
        <v>82.6</v>
      </c>
      <c r="K531" s="10">
        <f>AVERAGE('1级数据'!R531,'1级数据'!S531)</f>
        <v>81</v>
      </c>
    </row>
    <row r="532" spans="1:11" ht="15.75" x14ac:dyDescent="0.25">
      <c r="A532" s="10">
        <v>531</v>
      </c>
      <c r="B532" s="10" t="str">
        <f>VLOOKUP(A:A,'1级数据'!A:B,2,FALSE)</f>
        <v>J. PASTORE</v>
      </c>
      <c r="C532" s="11" t="str">
        <f>VLOOKUP(A:A,'1级数据'!A:C,3,FALSE)</f>
        <v>前腰</v>
      </c>
      <c r="D532" s="10">
        <f>VLOOKUP(A:A,'1级数据'!A:D,4,FALSE)</f>
        <v>2</v>
      </c>
      <c r="E532" s="12">
        <f>VLOOKUP(A:A,'1级数据'!A:L,12,FALSE)</f>
        <v>80</v>
      </c>
      <c r="F532" s="10">
        <f>'1级数据'!O532*0.2+'1级数据'!T532*0.4+'1级数据'!Z532*0.2+'1级数据'!W532*0.2</f>
        <v>78.600000000000009</v>
      </c>
      <c r="G532" s="10">
        <f>AVERAGE('1级数据'!P532,'1级数据'!Q532)</f>
        <v>82.5</v>
      </c>
      <c r="H532" s="10">
        <f>AVERAGE('1级数据'!AA532,'1级数据'!AB532)</f>
        <v>72</v>
      </c>
      <c r="I532" s="10">
        <f>IF('1级数据'!C532="门将",AVERAGE('1级数据'!AG532,'1级数据'!AH532,'1级数据'!AI532,'1级数据'!AJ532,'1级数据'!AK532),AVERAGE('1级数据'!X532,'1级数据'!Y532))</f>
        <v>78.5</v>
      </c>
      <c r="J532" s="10">
        <f>'1级数据'!AC532*0.2+'1级数据'!AD532*0.3+'1级数据'!AE532*0.2+'1级数据'!AF532*0.3</f>
        <v>67.7</v>
      </c>
      <c r="K532" s="10">
        <f>AVERAGE('1级数据'!R532,'1级数据'!S532)</f>
        <v>84</v>
      </c>
    </row>
    <row r="533" spans="1:11" ht="15.75" x14ac:dyDescent="0.25">
      <c r="A533" s="10">
        <v>532</v>
      </c>
      <c r="B533" s="10" t="str">
        <f>VLOOKUP(A:A,'1级数据'!A:B,2,FALSE)</f>
        <v>A. LJAJIĆ</v>
      </c>
      <c r="C533" s="11" t="str">
        <f>VLOOKUP(A:A,'1级数据'!A:C,3,FALSE)</f>
        <v>前腰</v>
      </c>
      <c r="D533" s="10">
        <f>VLOOKUP(A:A,'1级数据'!A:D,4,FALSE)</f>
        <v>2</v>
      </c>
      <c r="E533" s="12">
        <f>VLOOKUP(A:A,'1级数据'!A:L,12,FALSE)</f>
        <v>80</v>
      </c>
      <c r="F533" s="10">
        <f>'1级数据'!O533*0.2+'1级数据'!T533*0.4+'1级数据'!Z533*0.2+'1级数据'!W533*0.2</f>
        <v>80</v>
      </c>
      <c r="G533" s="10">
        <f>AVERAGE('1级数据'!P533,'1级数据'!Q533)</f>
        <v>85</v>
      </c>
      <c r="H533" s="10">
        <f>AVERAGE('1级数据'!AA533,'1级数据'!AB533)</f>
        <v>72.5</v>
      </c>
      <c r="I533" s="10">
        <f>IF('1级数据'!C533="门将",AVERAGE('1级数据'!AG533,'1级数据'!AH533,'1级数据'!AI533,'1级数据'!AJ533,'1级数据'!AK533),AVERAGE('1级数据'!X533,'1级数据'!Y533))</f>
        <v>80.5</v>
      </c>
      <c r="J533" s="10">
        <f>'1级数据'!AC533*0.2+'1级数据'!AD533*0.3+'1级数据'!AE533*0.2+'1级数据'!AF533*0.3</f>
        <v>65.199999999999989</v>
      </c>
      <c r="K533" s="10">
        <f>AVERAGE('1级数据'!R533,'1级数据'!S533)</f>
        <v>82.5</v>
      </c>
    </row>
    <row r="534" spans="1:11" ht="15.75" x14ac:dyDescent="0.25">
      <c r="A534" s="10">
        <v>533</v>
      </c>
      <c r="B534" s="10" t="str">
        <f>VLOOKUP(A:A,'1级数据'!A:B,2,FALSE)</f>
        <v>S. NZONZI</v>
      </c>
      <c r="C534" s="11" t="str">
        <f>VLOOKUP(A:A,'1级数据'!A:C,3,FALSE)</f>
        <v>后腰</v>
      </c>
      <c r="D534" s="10">
        <f>VLOOKUP(A:A,'1级数据'!A:D,4,FALSE)</f>
        <v>2</v>
      </c>
      <c r="E534" s="12">
        <f>VLOOKUP(A:A,'1级数据'!A:L,12,FALSE)</f>
        <v>80</v>
      </c>
      <c r="F534" s="10">
        <f>'1级数据'!O534*0.2+'1级数据'!T534*0.4+'1级数据'!Z534*0.2+'1级数据'!W534*0.2</f>
        <v>68.599999999999994</v>
      </c>
      <c r="G534" s="10">
        <f>AVERAGE('1级数据'!P534,'1级数据'!Q534)</f>
        <v>72.5</v>
      </c>
      <c r="H534" s="10">
        <f>AVERAGE('1级数据'!AA534,'1级数据'!AB534)</f>
        <v>80</v>
      </c>
      <c r="I534" s="10">
        <f>IF('1级数据'!C534="门将",AVERAGE('1级数据'!AG534,'1级数据'!AH534,'1级数据'!AI534,'1级数据'!AJ534,'1级数据'!AK534),AVERAGE('1级数据'!X534,'1级数据'!Y534))</f>
        <v>68</v>
      </c>
      <c r="J534" s="10">
        <f>'1级数据'!AC534*0.2+'1级数据'!AD534*0.3+'1级数据'!AE534*0.2+'1级数据'!AF534*0.3</f>
        <v>78.8</v>
      </c>
      <c r="K534" s="10">
        <f>AVERAGE('1级数据'!R534,'1级数据'!S534)</f>
        <v>78.5</v>
      </c>
    </row>
    <row r="535" spans="1:11" ht="15.75" x14ac:dyDescent="0.25">
      <c r="A535" s="10">
        <v>534</v>
      </c>
      <c r="B535" s="10" t="str">
        <f>VLOOKUP(A:A,'1级数据'!A:B,2,FALSE)</f>
        <v>L. PRATTO</v>
      </c>
      <c r="C535" s="11" t="str">
        <f>VLOOKUP(A:A,'1级数据'!A:C,3,FALSE)</f>
        <v>中锋</v>
      </c>
      <c r="D535" s="10" t="e">
        <f>VLOOKUP(A:A,'1级数据'!A:D,4,FALSE)</f>
        <v>#N/A</v>
      </c>
      <c r="E535" s="12">
        <f>VLOOKUP(A:A,'1级数据'!A:L,12,FALSE)</f>
        <v>80</v>
      </c>
      <c r="F535" s="10">
        <f>'1级数据'!O535*0.2+'1级数据'!T535*0.4+'1级数据'!Z535*0.2+'1级数据'!W535*0.2</f>
        <v>72</v>
      </c>
      <c r="G535" s="10">
        <f>AVERAGE('1级数据'!P535,'1级数据'!Q535)</f>
        <v>75.5</v>
      </c>
      <c r="H535" s="10">
        <f>AVERAGE('1级数据'!AA535,'1级数据'!AB535)</f>
        <v>82</v>
      </c>
      <c r="I535" s="10">
        <f>IF('1级数据'!C535="门将",AVERAGE('1级数据'!AG535,'1级数据'!AH535,'1级数据'!AI535,'1级数据'!AJ535,'1级数据'!AK535),AVERAGE('1级数据'!X535,'1级数据'!Y535))</f>
        <v>77</v>
      </c>
      <c r="J535" s="10">
        <f>'1级数据'!AC535*0.2+'1级数据'!AD535*0.3+'1级数据'!AE535*0.2+'1级数据'!AF535*0.3</f>
        <v>72.599999999999994</v>
      </c>
      <c r="K535" s="10">
        <f>AVERAGE('1级数据'!R535,'1级数据'!S535)</f>
        <v>72.5</v>
      </c>
    </row>
    <row r="536" spans="1:11" ht="15.75" x14ac:dyDescent="0.25">
      <c r="A536" s="10">
        <v>535</v>
      </c>
      <c r="B536" s="10" t="str">
        <f>VLOOKUP(A:A,'1级数据'!A:B,2,FALSE)</f>
        <v>E. LAMELA</v>
      </c>
      <c r="C536" s="11" t="str">
        <f>VLOOKUP(A:A,'1级数据'!A:C,3,FALSE)</f>
        <v>右边锋</v>
      </c>
      <c r="D536" s="10">
        <f>VLOOKUP(A:A,'1级数据'!A:D,4,FALSE)</f>
        <v>2</v>
      </c>
      <c r="E536" s="12">
        <f>VLOOKUP(A:A,'1级数据'!A:L,12,FALSE)</f>
        <v>80</v>
      </c>
      <c r="F536" s="10">
        <f>'1级数据'!O536*0.2+'1级数据'!T536*0.4+'1级数据'!Z536*0.2+'1级数据'!W536*0.2</f>
        <v>77.599999999999994</v>
      </c>
      <c r="G536" s="10">
        <f>AVERAGE('1级数据'!P536,'1级数据'!Q536)</f>
        <v>83</v>
      </c>
      <c r="H536" s="10">
        <f>AVERAGE('1级数据'!AA536,'1级数据'!AB536)</f>
        <v>74.5</v>
      </c>
      <c r="I536" s="10">
        <f>IF('1级数据'!C536="门将",AVERAGE('1级数据'!AG536,'1级数据'!AH536,'1级数据'!AI536,'1级数据'!AJ536,'1级数据'!AK536),AVERAGE('1级数据'!X536,'1级数据'!Y536))</f>
        <v>79</v>
      </c>
      <c r="J536" s="10">
        <f>'1级数据'!AC536*0.2+'1级数据'!AD536*0.3+'1级数据'!AE536*0.2+'1级数据'!AF536*0.3</f>
        <v>67.3</v>
      </c>
      <c r="K536" s="10">
        <f>AVERAGE('1级数据'!R536,'1级数据'!S536)</f>
        <v>81</v>
      </c>
    </row>
    <row r="537" spans="1:11" ht="15.75" x14ac:dyDescent="0.25">
      <c r="A537" s="10">
        <v>536</v>
      </c>
      <c r="B537" s="10" t="str">
        <f>VLOOKUP(A:A,'1级数据'!A:B,2,FALSE)</f>
        <v>ALEX TEIXEIRA</v>
      </c>
      <c r="C537" s="11" t="str">
        <f>VLOOKUP(A:A,'1级数据'!A:C,3,FALSE)</f>
        <v>中锋</v>
      </c>
      <c r="D537" s="10">
        <f>VLOOKUP(A:A,'1级数据'!A:D,4,FALSE)</f>
        <v>2</v>
      </c>
      <c r="E537" s="12">
        <f>VLOOKUP(A:A,'1级数据'!A:L,12,FALSE)</f>
        <v>80</v>
      </c>
      <c r="F537" s="10">
        <f>'1级数据'!O537*0.2+'1级数据'!T537*0.4+'1级数据'!Z537*0.2+'1级数据'!W537*0.2</f>
        <v>76.2</v>
      </c>
      <c r="G537" s="10">
        <f>AVERAGE('1级数据'!P537,'1级数据'!Q537)</f>
        <v>82.5</v>
      </c>
      <c r="H537" s="10">
        <f>AVERAGE('1级数据'!AA537,'1级数据'!AB537)</f>
        <v>67</v>
      </c>
      <c r="I537" s="10">
        <f>IF('1级数据'!C537="门将",AVERAGE('1级数据'!AG537,'1级数据'!AH537,'1级数据'!AI537,'1级数据'!AJ537,'1级数据'!AK537),AVERAGE('1级数据'!X537,'1级数据'!Y537))</f>
        <v>80</v>
      </c>
      <c r="J537" s="10">
        <f>'1级数据'!AC537*0.2+'1级数据'!AD537*0.3+'1级数据'!AE537*0.2+'1级数据'!AF537*0.3</f>
        <v>73.5</v>
      </c>
      <c r="K537" s="10">
        <f>AVERAGE('1级数据'!R537,'1级数据'!S537)</f>
        <v>83</v>
      </c>
    </row>
    <row r="538" spans="1:11" ht="15.75" x14ac:dyDescent="0.25">
      <c r="A538" s="10">
        <v>537</v>
      </c>
      <c r="B538" s="10" t="str">
        <f>VLOOKUP(A:A,'1级数据'!A:B,2,FALSE)</f>
        <v>H. SEFEROVIĆ</v>
      </c>
      <c r="C538" s="11" t="str">
        <f>VLOOKUP(A:A,'1级数据'!A:C,3,FALSE)</f>
        <v>中锋</v>
      </c>
      <c r="D538" s="10" t="e">
        <f>VLOOKUP(A:A,'1级数据'!A:D,4,FALSE)</f>
        <v>#N/A</v>
      </c>
      <c r="E538" s="12">
        <f>VLOOKUP(A:A,'1级数据'!A:L,12,FALSE)</f>
        <v>80</v>
      </c>
      <c r="F538" s="10">
        <f>'1级数据'!O538*0.2+'1级数据'!T538*0.4+'1级数据'!Z538*0.2+'1级数据'!W538*0.2</f>
        <v>71.599999999999994</v>
      </c>
      <c r="G538" s="10">
        <f>AVERAGE('1级数据'!P538,'1级数据'!Q538)</f>
        <v>78</v>
      </c>
      <c r="H538" s="10">
        <f>AVERAGE('1级数据'!AA538,'1级数据'!AB538)</f>
        <v>81.5</v>
      </c>
      <c r="I538" s="10">
        <f>IF('1级数据'!C538="门将",AVERAGE('1级数据'!AG538,'1级数据'!AH538,'1级数据'!AI538,'1级数据'!AJ538,'1级数据'!AK538),AVERAGE('1级数据'!X538,'1级数据'!Y538))</f>
        <v>72.5</v>
      </c>
      <c r="J538" s="10">
        <f>'1级数据'!AC538*0.2+'1级数据'!AD538*0.3+'1级数据'!AE538*0.2+'1级数据'!AF538*0.3</f>
        <v>70.8</v>
      </c>
      <c r="K538" s="10">
        <f>AVERAGE('1级数据'!R538,'1级数据'!S538)</f>
        <v>73</v>
      </c>
    </row>
    <row r="539" spans="1:11" ht="15.75" x14ac:dyDescent="0.25">
      <c r="A539" s="10">
        <v>538</v>
      </c>
      <c r="B539" s="10" t="str">
        <f>VLOOKUP(A:A,'1级数据'!A:B,2,FALSE)</f>
        <v>E. SALVIO</v>
      </c>
      <c r="C539" s="11" t="str">
        <f>VLOOKUP(A:A,'1级数据'!A:C,3,FALSE)</f>
        <v>右边锋</v>
      </c>
      <c r="D539" s="10">
        <f>VLOOKUP(A:A,'1级数据'!A:D,4,FALSE)</f>
        <v>2</v>
      </c>
      <c r="E539" s="12">
        <f>VLOOKUP(A:A,'1级数据'!A:L,12,FALSE)</f>
        <v>80</v>
      </c>
      <c r="F539" s="10">
        <f>'1级数据'!O539*0.2+'1级数据'!T539*0.4+'1级数据'!Z539*0.2+'1级数据'!W539*0.2</f>
        <v>74</v>
      </c>
      <c r="G539" s="10">
        <f>AVERAGE('1级数据'!P539,'1级数据'!Q539)</f>
        <v>84.5</v>
      </c>
      <c r="H539" s="10">
        <f>AVERAGE('1级数据'!AA539,'1级数据'!AB539)</f>
        <v>80.5</v>
      </c>
      <c r="I539" s="10">
        <f>IF('1级数据'!C539="门将",AVERAGE('1级数据'!AG539,'1级数据'!AH539,'1级数据'!AI539,'1级数据'!AJ539,'1级数据'!AK539),AVERAGE('1级数据'!X539,'1级数据'!Y539))</f>
        <v>74</v>
      </c>
      <c r="J539" s="10">
        <f>'1级数据'!AC539*0.2+'1级数据'!AD539*0.3+'1级数据'!AE539*0.2+'1级数据'!AF539*0.3</f>
        <v>69.2</v>
      </c>
      <c r="K539" s="10">
        <f>AVERAGE('1级数据'!R539,'1级数据'!S539)</f>
        <v>80</v>
      </c>
    </row>
    <row r="540" spans="1:11" ht="15.75" x14ac:dyDescent="0.25">
      <c r="A540" s="10">
        <v>539</v>
      </c>
      <c r="B540" s="10" t="str">
        <f>VLOOKUP(A:A,'1级数据'!A:B,2,FALSE)</f>
        <v>S. COATES</v>
      </c>
      <c r="C540" s="11" t="str">
        <f>VLOOKUP(A:A,'1级数据'!A:C,3,FALSE)</f>
        <v>中后卫</v>
      </c>
      <c r="D540" s="10">
        <f>VLOOKUP(A:A,'1级数据'!A:D,4,FALSE)</f>
        <v>2</v>
      </c>
      <c r="E540" s="12">
        <f>VLOOKUP(A:A,'1级数据'!A:L,12,FALSE)</f>
        <v>80</v>
      </c>
      <c r="F540" s="10">
        <f>'1级数据'!O540*0.2+'1级数据'!T540*0.4+'1级数据'!Z540*0.2+'1级数据'!W540*0.2</f>
        <v>66</v>
      </c>
      <c r="G540" s="10">
        <f>AVERAGE('1级数据'!P540,'1级数据'!Q540)</f>
        <v>70</v>
      </c>
      <c r="H540" s="10">
        <f>AVERAGE('1级数据'!AA540,'1级数据'!AB540)</f>
        <v>78</v>
      </c>
      <c r="I540" s="10">
        <f>IF('1级数据'!C540="门将",AVERAGE('1级数据'!AG540,'1级数据'!AH540,'1级数据'!AI540,'1级数据'!AJ540,'1级数据'!AK540),AVERAGE('1级数据'!X540,'1级数据'!Y540))</f>
        <v>66.5</v>
      </c>
      <c r="J540" s="10">
        <f>'1级数据'!AC540*0.2+'1级数据'!AD540*0.3+'1级数据'!AE540*0.2+'1级数据'!AF540*0.3</f>
        <v>76.5</v>
      </c>
      <c r="K540" s="10">
        <f>AVERAGE('1级数据'!R540,'1级数据'!S540)</f>
        <v>73</v>
      </c>
    </row>
    <row r="541" spans="1:11" ht="15.75" x14ac:dyDescent="0.25">
      <c r="A541" s="10">
        <v>540</v>
      </c>
      <c r="B541" s="10" t="str">
        <f>VLOOKUP(A:A,'1级数据'!A:B,2,FALSE)</f>
        <v>C. ARÁNGUIZ</v>
      </c>
      <c r="C541" s="11" t="str">
        <f>VLOOKUP(A:A,'1级数据'!A:C,3,FALSE)</f>
        <v>中前卫</v>
      </c>
      <c r="D541" s="10" t="e">
        <f>VLOOKUP(A:A,'1级数据'!A:D,4,FALSE)</f>
        <v>#N/A</v>
      </c>
      <c r="E541" s="12">
        <f>VLOOKUP(A:A,'1级数据'!A:L,12,FALSE)</f>
        <v>80</v>
      </c>
      <c r="F541" s="10">
        <f>'1级数据'!O541*0.2+'1级数据'!T541*0.4+'1级数据'!Z541*0.2+'1级数据'!W541*0.2</f>
        <v>77.199999999999989</v>
      </c>
      <c r="G541" s="10">
        <f>AVERAGE('1级数据'!P541,'1级数据'!Q541)</f>
        <v>76.5</v>
      </c>
      <c r="H541" s="10">
        <f>AVERAGE('1级数据'!AA541,'1级数据'!AB541)</f>
        <v>75.5</v>
      </c>
      <c r="I541" s="10">
        <f>IF('1级数据'!C541="门将",AVERAGE('1级数据'!AG541,'1级数据'!AH541,'1级数据'!AI541,'1级数据'!AJ541,'1级数据'!AK541),AVERAGE('1级数据'!X541,'1级数据'!Y541))</f>
        <v>74.5</v>
      </c>
      <c r="J541" s="10">
        <f>'1级数据'!AC541*0.2+'1级数据'!AD541*0.3+'1级数据'!AE541*0.2+'1级数据'!AF541*0.3</f>
        <v>74.599999999999994</v>
      </c>
      <c r="K541" s="10">
        <f>AVERAGE('1级数据'!R541,'1级数据'!S541)</f>
        <v>79.5</v>
      </c>
    </row>
    <row r="542" spans="1:11" ht="15.75" x14ac:dyDescent="0.25">
      <c r="A542" s="10">
        <v>541</v>
      </c>
      <c r="B542" s="10" t="str">
        <f>VLOOKUP(A:A,'1级数据'!A:B,2,FALSE)</f>
        <v>E. ANDRADA</v>
      </c>
      <c r="C542" s="11" t="str">
        <f>VLOOKUP(A:A,'1级数据'!A:C,3,FALSE)</f>
        <v>门将</v>
      </c>
      <c r="D542" s="10" t="e">
        <f>VLOOKUP(A:A,'1级数据'!A:D,4,FALSE)</f>
        <v>#N/A</v>
      </c>
      <c r="E542" s="12">
        <f>VLOOKUP(A:A,'1级数据'!A:L,12,FALSE)</f>
        <v>80</v>
      </c>
      <c r="F542" s="10">
        <f>'1级数据'!O542*0.2+'1级数据'!T542*0.4+'1级数据'!Z542*0.2+'1级数据'!W542*0.2</f>
        <v>62.6</v>
      </c>
      <c r="G542" s="10">
        <f>AVERAGE('1级数据'!P542,'1级数据'!Q542)</f>
        <v>58</v>
      </c>
      <c r="H542" s="10">
        <f>AVERAGE('1级数据'!AA542,'1级数据'!AB542)</f>
        <v>84</v>
      </c>
      <c r="I542" s="10">
        <f>IF('1级数据'!C542="门将",AVERAGE('1级数据'!AG542,'1级数据'!AH542,'1级数据'!AI542,'1级数据'!AJ542,'1级数据'!AK542),AVERAGE('1级数据'!X542,'1级数据'!Y542))</f>
        <v>73.8</v>
      </c>
      <c r="J542" s="10">
        <f>'1级数据'!AC542*0.2+'1级数据'!AD542*0.3+'1级数据'!AE542*0.2+'1级数据'!AF542*0.3</f>
        <v>65.2</v>
      </c>
      <c r="K542" s="10">
        <f>AVERAGE('1级数据'!R542,'1级数据'!S542)</f>
        <v>63.5</v>
      </c>
    </row>
    <row r="543" spans="1:11" ht="15.75" x14ac:dyDescent="0.25">
      <c r="A543" s="10">
        <v>542</v>
      </c>
      <c r="B543" s="10" t="str">
        <f>VLOOKUP(A:A,'1级数据'!A:B,2,FALSE)</f>
        <v>V. ABOUBAKAR</v>
      </c>
      <c r="C543" s="11" t="str">
        <f>VLOOKUP(A:A,'1级数据'!A:C,3,FALSE)</f>
        <v>中锋</v>
      </c>
      <c r="D543" s="10">
        <f>VLOOKUP(A:A,'1级数据'!A:D,4,FALSE)</f>
        <v>2</v>
      </c>
      <c r="E543" s="12">
        <f>VLOOKUP(A:A,'1级数据'!A:L,12,FALSE)</f>
        <v>80</v>
      </c>
      <c r="F543" s="10">
        <f>'1级数据'!O543*0.2+'1级数据'!T543*0.4+'1级数据'!Z543*0.2+'1级数据'!W543*0.2</f>
        <v>70.600000000000009</v>
      </c>
      <c r="G543" s="10">
        <f>AVERAGE('1级数据'!P543,'1级数据'!Q543)</f>
        <v>77</v>
      </c>
      <c r="H543" s="10">
        <f>AVERAGE('1级数据'!AA543,'1级数据'!AB543)</f>
        <v>81.5</v>
      </c>
      <c r="I543" s="10">
        <f>IF('1级数据'!C543="门将",AVERAGE('1级数据'!AG543,'1级数据'!AH543,'1级数据'!AI543,'1级数据'!AJ543,'1级数据'!AK543),AVERAGE('1级数据'!X543,'1级数据'!Y543))</f>
        <v>73</v>
      </c>
      <c r="J543" s="10">
        <f>'1级数据'!AC543*0.2+'1级数据'!AD543*0.3+'1级数据'!AE543*0.2+'1级数据'!AF543*0.3</f>
        <v>67.099999999999994</v>
      </c>
      <c r="K543" s="10">
        <f>AVERAGE('1级数据'!R543,'1级数据'!S543)</f>
        <v>73</v>
      </c>
    </row>
    <row r="544" spans="1:11" ht="15.75" x14ac:dyDescent="0.25">
      <c r="A544" s="10">
        <v>543</v>
      </c>
      <c r="B544" s="10" t="str">
        <f>VLOOKUP(A:A,'1级数据'!A:B,2,FALSE)</f>
        <v>MARIO GASPAR</v>
      </c>
      <c r="C544" s="11" t="str">
        <f>VLOOKUP(A:A,'1级数据'!A:C,3,FALSE)</f>
        <v>右后卫</v>
      </c>
      <c r="D544" s="10">
        <f>VLOOKUP(A:A,'1级数据'!A:D,4,FALSE)</f>
        <v>2</v>
      </c>
      <c r="E544" s="12">
        <f>VLOOKUP(A:A,'1级数据'!A:L,12,FALSE)</f>
        <v>80</v>
      </c>
      <c r="F544" s="10">
        <f>'1级数据'!O544*0.2+'1级数据'!T544*0.4+'1级数据'!Z544*0.2+'1级数据'!W544*0.2</f>
        <v>73.800000000000011</v>
      </c>
      <c r="G544" s="10">
        <f>AVERAGE('1级数据'!P544,'1级数据'!Q544)</f>
        <v>74.5</v>
      </c>
      <c r="H544" s="10">
        <f>AVERAGE('1级数据'!AA544,'1级数据'!AB544)</f>
        <v>71</v>
      </c>
      <c r="I544" s="10">
        <f>IF('1级数据'!C544="门将",AVERAGE('1级数据'!AG544,'1级数据'!AH544,'1级数据'!AI544,'1级数据'!AJ544,'1级数据'!AK544),AVERAGE('1级数据'!X544,'1级数据'!Y544))</f>
        <v>78</v>
      </c>
      <c r="J544" s="10">
        <f>'1级数据'!AC544*0.2+'1级数据'!AD544*0.3+'1级数据'!AE544*0.2+'1级数据'!AF544*0.3</f>
        <v>74.8</v>
      </c>
      <c r="K544" s="10">
        <f>AVERAGE('1级数据'!R544,'1级数据'!S544)</f>
        <v>73</v>
      </c>
    </row>
    <row r="545" spans="1:11" ht="15.75" x14ac:dyDescent="0.25">
      <c r="A545" s="10">
        <v>544</v>
      </c>
      <c r="B545" s="10" t="str">
        <f>VLOOKUP(A:A,'1级数据'!A:B,2,FALSE)</f>
        <v>K. MALCUIT</v>
      </c>
      <c r="C545" s="11" t="str">
        <f>VLOOKUP(A:A,'1级数据'!A:C,3,FALSE)</f>
        <v>右后卫</v>
      </c>
      <c r="D545" s="10" t="e">
        <f>VLOOKUP(A:A,'1级数据'!A:D,4,FALSE)</f>
        <v>#N/A</v>
      </c>
      <c r="E545" s="12">
        <f>VLOOKUP(A:A,'1级数据'!A:L,12,FALSE)</f>
        <v>80</v>
      </c>
      <c r="F545" s="10">
        <f>'1级数据'!O545*0.2+'1级数据'!T545*0.4+'1级数据'!Z545*0.2+'1级数据'!W545*0.2</f>
        <v>72.599999999999994</v>
      </c>
      <c r="G545" s="10">
        <f>AVERAGE('1级数据'!P545,'1级数据'!Q545)</f>
        <v>75.5</v>
      </c>
      <c r="H545" s="10">
        <f>AVERAGE('1级数据'!AA545,'1级数据'!AB545)</f>
        <v>72</v>
      </c>
      <c r="I545" s="10">
        <f>IF('1级数据'!C545="门将",AVERAGE('1级数据'!AG545,'1级数据'!AH545,'1级数据'!AI545,'1级数据'!AJ545,'1级数据'!AK545),AVERAGE('1级数据'!X545,'1级数据'!Y545))</f>
        <v>73.5</v>
      </c>
      <c r="J545" s="10">
        <f>'1级数据'!AC545*0.2+'1级数据'!AD545*0.3+'1级数据'!AE545*0.2+'1级数据'!AF545*0.3</f>
        <v>75.5</v>
      </c>
      <c r="K545" s="10">
        <f>AVERAGE('1级数据'!R545,'1级数据'!S545)</f>
        <v>74</v>
      </c>
    </row>
    <row r="546" spans="1:11" ht="15.75" x14ac:dyDescent="0.25">
      <c r="A546" s="10">
        <v>545</v>
      </c>
      <c r="B546" s="10" t="str">
        <f>VLOOKUP(A:A,'1级数据'!A:B,2,FALSE)</f>
        <v>T. STEPANENKO</v>
      </c>
      <c r="C546" s="11" t="str">
        <f>VLOOKUP(A:A,'1级数据'!A:C,3,FALSE)</f>
        <v>后腰</v>
      </c>
      <c r="D546" s="10">
        <f>VLOOKUP(A:A,'1级数据'!A:D,4,FALSE)</f>
        <v>2</v>
      </c>
      <c r="E546" s="12">
        <f>VLOOKUP(A:A,'1级数据'!A:L,12,FALSE)</f>
        <v>80</v>
      </c>
      <c r="F546" s="10">
        <f>'1级数据'!O546*0.2+'1级数据'!T546*0.4+'1级数据'!Z546*0.2+'1级数据'!W546*0.2</f>
        <v>71.2</v>
      </c>
      <c r="G546" s="10">
        <f>AVERAGE('1级数据'!P546,'1级数据'!Q546)</f>
        <v>73.5</v>
      </c>
      <c r="H546" s="10">
        <f>AVERAGE('1级数据'!AA546,'1级数据'!AB546)</f>
        <v>78</v>
      </c>
      <c r="I546" s="10">
        <f>IF('1级数据'!C546="门将",AVERAGE('1级数据'!AG546,'1级数据'!AH546,'1级数据'!AI546,'1级数据'!AJ546,'1级数据'!AK546),AVERAGE('1级数据'!X546,'1级数据'!Y546))</f>
        <v>70.5</v>
      </c>
      <c r="J546" s="10">
        <f>'1级数据'!AC546*0.2+'1级数据'!AD546*0.3+'1级数据'!AE546*0.2+'1级数据'!AF546*0.3</f>
        <v>79.699999999999989</v>
      </c>
      <c r="K546" s="10">
        <f>AVERAGE('1级数据'!R546,'1级数据'!S546)</f>
        <v>73.5</v>
      </c>
    </row>
    <row r="547" spans="1:11" ht="15.75" x14ac:dyDescent="0.25">
      <c r="A547" s="10">
        <v>546</v>
      </c>
      <c r="B547" s="10" t="str">
        <f>VLOOKUP(A:A,'1级数据'!A:B,2,FALSE)</f>
        <v>K. GLIK</v>
      </c>
      <c r="C547" s="11" t="str">
        <f>VLOOKUP(A:A,'1级数据'!A:C,3,FALSE)</f>
        <v>中后卫</v>
      </c>
      <c r="D547" s="10">
        <f>VLOOKUP(A:A,'1级数据'!A:D,4,FALSE)</f>
        <v>2</v>
      </c>
      <c r="E547" s="12">
        <f>VLOOKUP(A:A,'1级数据'!A:L,12,FALSE)</f>
        <v>80</v>
      </c>
      <c r="F547" s="10">
        <f>'1级数据'!O547*0.2+'1级数据'!T547*0.4+'1级数据'!Z547*0.2+'1级数据'!W547*0.2</f>
        <v>64.400000000000006</v>
      </c>
      <c r="G547" s="10">
        <f>AVERAGE('1级数据'!P547,'1级数据'!Q547)</f>
        <v>63</v>
      </c>
      <c r="H547" s="10">
        <f>AVERAGE('1级数据'!AA547,'1级数据'!AB547)</f>
        <v>76.5</v>
      </c>
      <c r="I547" s="10">
        <f>IF('1级数据'!C547="门将",AVERAGE('1级数据'!AG547,'1级数据'!AH547,'1级数据'!AI547,'1级数据'!AJ547,'1级数据'!AK547),AVERAGE('1级数据'!X547,'1级数据'!Y547))</f>
        <v>64</v>
      </c>
      <c r="J547" s="10">
        <f>'1级数据'!AC547*0.2+'1级数据'!AD547*0.3+'1级数据'!AE547*0.2+'1级数据'!AF547*0.3</f>
        <v>78.400000000000006</v>
      </c>
      <c r="K547" s="10">
        <f>AVERAGE('1级数据'!R547,'1级数据'!S547)</f>
        <v>66</v>
      </c>
    </row>
    <row r="548" spans="1:11" ht="15.75" x14ac:dyDescent="0.25">
      <c r="A548" s="10">
        <v>547</v>
      </c>
      <c r="B548" s="10" t="str">
        <f>VLOOKUP(A:A,'1级数据'!A:B,2,FALSE)</f>
        <v>M. LANZINI</v>
      </c>
      <c r="C548" s="11" t="str">
        <f>VLOOKUP(A:A,'1级数据'!A:C,3,FALSE)</f>
        <v>前腰</v>
      </c>
      <c r="D548" s="10">
        <f>VLOOKUP(A:A,'1级数据'!A:D,4,FALSE)</f>
        <v>2</v>
      </c>
      <c r="E548" s="12">
        <f>VLOOKUP(A:A,'1级数据'!A:L,12,FALSE)</f>
        <v>80</v>
      </c>
      <c r="F548" s="10">
        <f>'1级数据'!O548*0.2+'1级数据'!T548*0.4+'1级数据'!Z548*0.2+'1级数据'!W548*0.2</f>
        <v>79.600000000000009</v>
      </c>
      <c r="G548" s="10">
        <f>AVERAGE('1级数据'!P548,'1级数据'!Q548)</f>
        <v>85</v>
      </c>
      <c r="H548" s="10">
        <f>AVERAGE('1级数据'!AA548,'1级数据'!AB548)</f>
        <v>75.5</v>
      </c>
      <c r="I548" s="10">
        <f>IF('1级数据'!C548="门将",AVERAGE('1级数据'!AG548,'1级数据'!AH548,'1级数据'!AI548,'1级数据'!AJ548,'1级数据'!AK548),AVERAGE('1级数据'!X548,'1级数据'!Y548))</f>
        <v>77.5</v>
      </c>
      <c r="J548" s="10">
        <f>'1级数据'!AC548*0.2+'1级数据'!AD548*0.3+'1级数据'!AE548*0.2+'1级数据'!AF548*0.3</f>
        <v>67.400000000000006</v>
      </c>
      <c r="K548" s="10">
        <f>AVERAGE('1级数据'!R548,'1级数据'!S548)</f>
        <v>81</v>
      </c>
    </row>
    <row r="549" spans="1:11" ht="15.75" x14ac:dyDescent="0.25">
      <c r="A549" s="10">
        <v>548</v>
      </c>
      <c r="B549" s="10" t="str">
        <f>VLOOKUP(A:A,'1级数据'!A:B,2,FALSE)</f>
        <v>G. RAMÍREZ</v>
      </c>
      <c r="C549" s="11" t="str">
        <f>VLOOKUP(A:A,'1级数据'!A:C,3,FALSE)</f>
        <v>前腰</v>
      </c>
      <c r="D549" s="10">
        <f>VLOOKUP(A:A,'1级数据'!A:D,4,FALSE)</f>
        <v>2</v>
      </c>
      <c r="E549" s="12">
        <f>VLOOKUP(A:A,'1级数据'!A:L,12,FALSE)</f>
        <v>80</v>
      </c>
      <c r="F549" s="10">
        <f>'1级数据'!O549*0.2+'1级数据'!T549*0.4+'1级数据'!Z549*0.2+'1级数据'!W549*0.2</f>
        <v>77.800000000000011</v>
      </c>
      <c r="G549" s="10">
        <f>AVERAGE('1级数据'!P549,'1级数据'!Q549)</f>
        <v>82.5</v>
      </c>
      <c r="H549" s="10">
        <f>AVERAGE('1级数据'!AA549,'1级数据'!AB549)</f>
        <v>75.5</v>
      </c>
      <c r="I549" s="10">
        <f>IF('1级数据'!C549="门将",AVERAGE('1级数据'!AG549,'1级数据'!AH549,'1级数据'!AI549,'1级数据'!AJ549,'1级数据'!AK549),AVERAGE('1级数据'!X549,'1级数据'!Y549))</f>
        <v>76</v>
      </c>
      <c r="J549" s="10">
        <f>'1级数据'!AC549*0.2+'1级数据'!AD549*0.3+'1级数据'!AE549*0.2+'1级数据'!AF549*0.3</f>
        <v>66.3</v>
      </c>
      <c r="K549" s="10">
        <f>AVERAGE('1级数据'!R549,'1级数据'!S549)</f>
        <v>80.5</v>
      </c>
    </row>
    <row r="550" spans="1:11" ht="15.75" x14ac:dyDescent="0.25">
      <c r="A550" s="10">
        <v>549</v>
      </c>
      <c r="B550" s="10" t="str">
        <f>VLOOKUP(A:A,'1级数据'!A:B,2,FALSE)</f>
        <v>L. BENDER</v>
      </c>
      <c r="C550" s="11" t="str">
        <f>VLOOKUP(A:A,'1级数据'!A:C,3,FALSE)</f>
        <v>后腰</v>
      </c>
      <c r="D550" s="10" t="e">
        <f>VLOOKUP(A:A,'1级数据'!A:D,4,FALSE)</f>
        <v>#N/A</v>
      </c>
      <c r="E550" s="12">
        <f>VLOOKUP(A:A,'1级数据'!A:L,12,FALSE)</f>
        <v>80</v>
      </c>
      <c r="F550" s="10">
        <f>'1级数据'!O550*0.2+'1级数据'!T550*0.4+'1级数据'!Z550*0.2+'1级数据'!W550*0.2</f>
        <v>70.8</v>
      </c>
      <c r="G550" s="10">
        <f>AVERAGE('1级数据'!P550,'1级数据'!Q550)</f>
        <v>70.5</v>
      </c>
      <c r="H550" s="10">
        <f>AVERAGE('1级数据'!AA550,'1级数据'!AB550)</f>
        <v>78.5</v>
      </c>
      <c r="I550" s="10">
        <f>IF('1级数据'!C550="门将",AVERAGE('1级数据'!AG550,'1级数据'!AH550,'1级数据'!AI550,'1级数据'!AJ550,'1级数据'!AK550),AVERAGE('1级数据'!X550,'1级数据'!Y550))</f>
        <v>71</v>
      </c>
      <c r="J550" s="10">
        <f>'1级数据'!AC550*0.2+'1级数据'!AD550*0.3+'1级数据'!AE550*0.2+'1级数据'!AF550*0.3</f>
        <v>77.099999999999994</v>
      </c>
      <c r="K550" s="10">
        <f>AVERAGE('1级数据'!R550,'1级数据'!S550)</f>
        <v>75.5</v>
      </c>
    </row>
    <row r="551" spans="1:11" ht="15.75" x14ac:dyDescent="0.25">
      <c r="A551" s="10">
        <v>550</v>
      </c>
      <c r="B551" s="10" t="str">
        <f>VLOOKUP(A:A,'1级数据'!A:B,2,FALSE)</f>
        <v>D. VIDA</v>
      </c>
      <c r="C551" s="11" t="str">
        <f>VLOOKUP(A:A,'1级数据'!A:C,3,FALSE)</f>
        <v>中后卫</v>
      </c>
      <c r="D551" s="10">
        <f>VLOOKUP(A:A,'1级数据'!A:D,4,FALSE)</f>
        <v>2</v>
      </c>
      <c r="E551" s="12">
        <f>VLOOKUP(A:A,'1级数据'!A:L,12,FALSE)</f>
        <v>80</v>
      </c>
      <c r="F551" s="10">
        <f>'1级数据'!O551*0.2+'1级数据'!T551*0.4+'1级数据'!Z551*0.2+'1级数据'!W551*0.2</f>
        <v>68.800000000000011</v>
      </c>
      <c r="G551" s="10">
        <f>AVERAGE('1级数据'!P551,'1级数据'!Q551)</f>
        <v>71</v>
      </c>
      <c r="H551" s="10">
        <f>AVERAGE('1级数据'!AA551,'1级数据'!AB551)</f>
        <v>78</v>
      </c>
      <c r="I551" s="10">
        <f>IF('1级数据'!C551="门将",AVERAGE('1级数据'!AG551,'1级数据'!AH551,'1级数据'!AI551,'1级数据'!AJ551,'1级数据'!AK551),AVERAGE('1级数据'!X551,'1级数据'!Y551))</f>
        <v>73</v>
      </c>
      <c r="J551" s="10">
        <f>'1级数据'!AC551*0.2+'1级数据'!AD551*0.3+'1级数据'!AE551*0.2+'1级数据'!AF551*0.3</f>
        <v>81.100000000000009</v>
      </c>
      <c r="K551" s="10">
        <f>AVERAGE('1级数据'!R551,'1级数据'!S551)</f>
        <v>74.5</v>
      </c>
    </row>
    <row r="552" spans="1:11" ht="15.75" x14ac:dyDescent="0.25">
      <c r="A552" s="10">
        <v>551</v>
      </c>
      <c r="B552" s="10" t="str">
        <f>VLOOKUP(A:A,'1级数据'!A:B,2,FALSE)</f>
        <v>FERNANDO</v>
      </c>
      <c r="C552" s="11" t="str">
        <f>VLOOKUP(A:A,'1级数据'!A:C,3,FALSE)</f>
        <v>后腰</v>
      </c>
      <c r="D552" s="10">
        <f>VLOOKUP(A:A,'1级数据'!A:D,4,FALSE)</f>
        <v>2</v>
      </c>
      <c r="E552" s="12">
        <f>VLOOKUP(A:A,'1级数据'!A:L,12,FALSE)</f>
        <v>80</v>
      </c>
      <c r="F552" s="10">
        <f>'1级数据'!O552*0.2+'1级数据'!T552*0.4+'1级数据'!Z552*0.2+'1级数据'!W552*0.2</f>
        <v>76.600000000000009</v>
      </c>
      <c r="G552" s="10">
        <f>AVERAGE('1级数据'!P552,'1级数据'!Q552)</f>
        <v>74</v>
      </c>
      <c r="H552" s="10">
        <f>AVERAGE('1级数据'!AA552,'1级数据'!AB552)</f>
        <v>78</v>
      </c>
      <c r="I552" s="10">
        <f>IF('1级数据'!C552="门将",AVERAGE('1级数据'!AG552,'1级数据'!AH552,'1级数据'!AI552,'1级数据'!AJ552,'1级数据'!AK552),AVERAGE('1级数据'!X552,'1级数据'!Y552))</f>
        <v>77</v>
      </c>
      <c r="J552" s="10">
        <f>'1级数据'!AC552*0.2+'1级数据'!AD552*0.3+'1级数据'!AE552*0.2+'1级数据'!AF552*0.3</f>
        <v>76.2</v>
      </c>
      <c r="K552" s="10">
        <f>AVERAGE('1级数据'!R552,'1级数据'!S552)</f>
        <v>77</v>
      </c>
    </row>
    <row r="553" spans="1:11" ht="15.75" x14ac:dyDescent="0.25">
      <c r="A553" s="10">
        <v>552</v>
      </c>
      <c r="B553" s="10" t="str">
        <f>VLOOKUP(A:A,'1级数据'!A:B,2,FALSE)</f>
        <v>DANILO</v>
      </c>
      <c r="C553" s="11" t="str">
        <f>VLOOKUP(A:A,'1级数据'!A:C,3,FALSE)</f>
        <v>右后卫</v>
      </c>
      <c r="D553" s="10">
        <f>VLOOKUP(A:A,'1级数据'!A:D,4,FALSE)</f>
        <v>2</v>
      </c>
      <c r="E553" s="12">
        <f>VLOOKUP(A:A,'1级数据'!A:L,12,FALSE)</f>
        <v>80</v>
      </c>
      <c r="F553" s="10">
        <f>'1级数据'!O553*0.2+'1级数据'!T553*0.4+'1级数据'!Z553*0.2+'1级数据'!W553*0.2</f>
        <v>76.200000000000017</v>
      </c>
      <c r="G553" s="10">
        <f>AVERAGE('1级数据'!P553,'1级数据'!Q553)</f>
        <v>76.5</v>
      </c>
      <c r="H553" s="10">
        <f>AVERAGE('1级数据'!AA553,'1级数据'!AB553)</f>
        <v>77</v>
      </c>
      <c r="I553" s="10">
        <f>IF('1级数据'!C553="门将",AVERAGE('1级数据'!AG553,'1级数据'!AH553,'1级数据'!AI553,'1级数据'!AJ553,'1级数据'!AK553),AVERAGE('1级数据'!X553,'1级数据'!Y553))</f>
        <v>80.5</v>
      </c>
      <c r="J553" s="10">
        <f>'1级数据'!AC553*0.2+'1级数据'!AD553*0.3+'1级数据'!AE553*0.2+'1级数据'!AF553*0.3</f>
        <v>72.7</v>
      </c>
      <c r="K553" s="10">
        <f>AVERAGE('1级数据'!R553,'1级数据'!S553)</f>
        <v>75.5</v>
      </c>
    </row>
    <row r="554" spans="1:11" ht="15.75" x14ac:dyDescent="0.25">
      <c r="A554" s="10">
        <v>553</v>
      </c>
      <c r="B554" s="10" t="str">
        <f>VLOOKUP(A:A,'1级数据'!A:B,2,FALSE)</f>
        <v>E. ZAHAVI</v>
      </c>
      <c r="C554" s="11" t="str">
        <f>VLOOKUP(A:A,'1级数据'!A:C,3,FALSE)</f>
        <v>中锋</v>
      </c>
      <c r="D554" s="10" t="e">
        <f>VLOOKUP(A:A,'1级数据'!A:D,4,FALSE)</f>
        <v>#N/A</v>
      </c>
      <c r="E554" s="12">
        <f>VLOOKUP(A:A,'1级数据'!A:L,12,FALSE)</f>
        <v>80</v>
      </c>
      <c r="F554" s="10">
        <f>'1级数据'!O554*0.2+'1级数据'!T554*0.4+'1级数据'!Z554*0.2+'1级数据'!W554*0.2</f>
        <v>77.2</v>
      </c>
      <c r="G554" s="10">
        <f>AVERAGE('1级数据'!P554,'1级数据'!Q554)</f>
        <v>80.5</v>
      </c>
      <c r="H554" s="10">
        <f>AVERAGE('1级数据'!AA554,'1级数据'!AB554)</f>
        <v>78</v>
      </c>
      <c r="I554" s="10">
        <f>IF('1级数据'!C554="门将",AVERAGE('1级数据'!AG554,'1级数据'!AH554,'1级数据'!AI554,'1级数据'!AJ554,'1级数据'!AK554),AVERAGE('1级数据'!X554,'1级数据'!Y554))</f>
        <v>72.5</v>
      </c>
      <c r="J554" s="10">
        <f>'1级数据'!AC554*0.2+'1级数据'!AD554*0.3+'1级数据'!AE554*0.2+'1级数据'!AF554*0.3</f>
        <v>69.2</v>
      </c>
      <c r="K554" s="10">
        <f>AVERAGE('1级数据'!R554,'1级数据'!S554)</f>
        <v>79</v>
      </c>
    </row>
    <row r="555" spans="1:11" ht="15.75" x14ac:dyDescent="0.25">
      <c r="A555" s="10">
        <v>554</v>
      </c>
      <c r="B555" s="10" t="str">
        <f>VLOOKUP(A:A,'1级数据'!A:B,2,FALSE)</f>
        <v>JARDEL</v>
      </c>
      <c r="C555" s="11" t="str">
        <f>VLOOKUP(A:A,'1级数据'!A:C,3,FALSE)</f>
        <v>中后卫</v>
      </c>
      <c r="D555" s="10" t="e">
        <f>VLOOKUP(A:A,'1级数据'!A:D,4,FALSE)</f>
        <v>#N/A</v>
      </c>
      <c r="E555" s="12">
        <f>VLOOKUP(A:A,'1级数据'!A:L,12,FALSE)</f>
        <v>80</v>
      </c>
      <c r="F555" s="10">
        <f>'1级数据'!O555*0.2+'1级数据'!T555*0.4+'1级数据'!Z555*0.2+'1级数据'!W555*0.2</f>
        <v>65.199999999999989</v>
      </c>
      <c r="G555" s="10">
        <f>AVERAGE('1级数据'!P555,'1级数据'!Q555)</f>
        <v>70</v>
      </c>
      <c r="H555" s="10">
        <f>AVERAGE('1级数据'!AA555,'1级数据'!AB555)</f>
        <v>78.5</v>
      </c>
      <c r="I555" s="10">
        <f>IF('1级数据'!C555="门将",AVERAGE('1级数据'!AG555,'1级数据'!AH555,'1级数据'!AI555,'1级数据'!AJ555,'1级数据'!AK555),AVERAGE('1级数据'!X555,'1级数据'!Y555))</f>
        <v>58</v>
      </c>
      <c r="J555" s="10">
        <f>'1级数据'!AC555*0.2+'1级数据'!AD555*0.3+'1级数据'!AE555*0.2+'1级数据'!AF555*0.3</f>
        <v>76.800000000000011</v>
      </c>
      <c r="K555" s="10">
        <f>AVERAGE('1级数据'!R555,'1级数据'!S555)</f>
        <v>67</v>
      </c>
    </row>
    <row r="556" spans="1:11" ht="15.75" x14ac:dyDescent="0.25">
      <c r="A556" s="10">
        <v>555</v>
      </c>
      <c r="B556" s="10" t="str">
        <f>VLOOKUP(A:A,'1级数据'!A:B,2,FALSE)</f>
        <v>B. ANDRÉ</v>
      </c>
      <c r="C556" s="11" t="str">
        <f>VLOOKUP(A:A,'1级数据'!A:C,3,FALSE)</f>
        <v>中前卫</v>
      </c>
      <c r="D556" s="10" t="e">
        <f>VLOOKUP(A:A,'1级数据'!A:D,4,FALSE)</f>
        <v>#N/A</v>
      </c>
      <c r="E556" s="12">
        <f>VLOOKUP(A:A,'1级数据'!A:L,12,FALSE)</f>
        <v>80</v>
      </c>
      <c r="F556" s="10">
        <f>'1级数据'!O556*0.2+'1级数据'!T556*0.4+'1级数据'!Z556*0.2+'1级数据'!W556*0.2</f>
        <v>74</v>
      </c>
      <c r="G556" s="10">
        <f>AVERAGE('1级数据'!P556,'1级数据'!Q556)</f>
        <v>76.5</v>
      </c>
      <c r="H556" s="10">
        <f>AVERAGE('1级数据'!AA556,'1级数据'!AB556)</f>
        <v>79.5</v>
      </c>
      <c r="I556" s="10">
        <f>IF('1级数据'!C556="门将",AVERAGE('1级数据'!AG556,'1级数据'!AH556,'1级数据'!AI556,'1级数据'!AJ556,'1级数据'!AK556),AVERAGE('1级数据'!X556,'1级数据'!Y556))</f>
        <v>73</v>
      </c>
      <c r="J556" s="10">
        <f>'1级数据'!AC556*0.2+'1级数据'!AD556*0.3+'1级数据'!AE556*0.2+'1级数据'!AF556*0.3</f>
        <v>76.699999999999989</v>
      </c>
      <c r="K556" s="10">
        <f>AVERAGE('1级数据'!R556,'1级数据'!S556)</f>
        <v>77</v>
      </c>
    </row>
    <row r="557" spans="1:11" ht="15.75" x14ac:dyDescent="0.25">
      <c r="A557" s="10">
        <v>556</v>
      </c>
      <c r="B557" s="10" t="str">
        <f>VLOOKUP(A:A,'1级数据'!A:B,2,FALSE)</f>
        <v>L. MURIEL</v>
      </c>
      <c r="C557" s="11" t="str">
        <f>VLOOKUP(A:A,'1级数据'!A:C,3,FALSE)</f>
        <v>中锋</v>
      </c>
      <c r="D557" s="10" t="e">
        <f>VLOOKUP(A:A,'1级数据'!A:D,4,FALSE)</f>
        <v>#N/A</v>
      </c>
      <c r="E557" s="12">
        <f>VLOOKUP(A:A,'1级数据'!A:L,12,FALSE)</f>
        <v>80</v>
      </c>
      <c r="F557" s="10">
        <f>'1级数据'!O557*0.2+'1级数据'!T557*0.4+'1级数据'!Z557*0.2+'1级数据'!W557*0.2</f>
        <v>74</v>
      </c>
      <c r="G557" s="10">
        <f>AVERAGE('1级数据'!P557,'1级数据'!Q557)</f>
        <v>81.5</v>
      </c>
      <c r="H557" s="10">
        <f>AVERAGE('1级数据'!AA557,'1级数据'!AB557)</f>
        <v>77</v>
      </c>
      <c r="I557" s="10">
        <f>IF('1级数据'!C557="门将",AVERAGE('1级数据'!AG557,'1级数据'!AH557,'1级数据'!AI557,'1级数据'!AJ557,'1级数据'!AK557),AVERAGE('1级数据'!X557,'1级数据'!Y557))</f>
        <v>77</v>
      </c>
      <c r="J557" s="10">
        <f>'1级数据'!AC557*0.2+'1级数据'!AD557*0.3+'1级数据'!AE557*0.2+'1级数据'!AF557*0.3</f>
        <v>69.099999999999994</v>
      </c>
      <c r="K557" s="10">
        <f>AVERAGE('1级数据'!R557,'1级数据'!S557)</f>
        <v>75</v>
      </c>
    </row>
    <row r="558" spans="1:11" ht="15.75" x14ac:dyDescent="0.25">
      <c r="A558" s="10">
        <v>557</v>
      </c>
      <c r="B558" s="10" t="str">
        <f>VLOOKUP(A:A,'1级数据'!A:B,2,FALSE)</f>
        <v>R. BARKLEY</v>
      </c>
      <c r="C558" s="11" t="str">
        <f>VLOOKUP(A:A,'1级数据'!A:C,3,FALSE)</f>
        <v>前腰</v>
      </c>
      <c r="D558" s="10">
        <f>VLOOKUP(A:A,'1级数据'!A:D,4,FALSE)</f>
        <v>2</v>
      </c>
      <c r="E558" s="12">
        <f>VLOOKUP(A:A,'1级数据'!A:L,12,FALSE)</f>
        <v>80</v>
      </c>
      <c r="F558" s="10">
        <f>'1级数据'!O558*0.2+'1级数据'!T558*0.4+'1级数据'!Z558*0.2+'1级数据'!W558*0.2</f>
        <v>75.599999999999994</v>
      </c>
      <c r="G558" s="10">
        <f>AVERAGE('1级数据'!P558,'1级数据'!Q558)</f>
        <v>85</v>
      </c>
      <c r="H558" s="10">
        <f>AVERAGE('1级数据'!AA558,'1级数据'!AB558)</f>
        <v>76</v>
      </c>
      <c r="I558" s="10">
        <f>IF('1级数据'!C558="门将",AVERAGE('1级数据'!AG558,'1级数据'!AH558,'1级数据'!AI558,'1级数据'!AJ558,'1级数据'!AK558),AVERAGE('1级数据'!X558,'1级数据'!Y558))</f>
        <v>74.5</v>
      </c>
      <c r="J558" s="10">
        <f>'1级数据'!AC558*0.2+'1级数据'!AD558*0.3+'1级数据'!AE558*0.2+'1级数据'!AF558*0.3</f>
        <v>71.400000000000006</v>
      </c>
      <c r="K558" s="10">
        <f>AVERAGE('1级数据'!R558,'1级数据'!S558)</f>
        <v>83.5</v>
      </c>
    </row>
    <row r="559" spans="1:11" ht="15.75" x14ac:dyDescent="0.25">
      <c r="A559" s="10">
        <v>558</v>
      </c>
      <c r="B559" s="10" t="str">
        <f>VLOOKUP(A:A,'1级数据'!A:B,2,FALSE)</f>
        <v>K. BELLARABI</v>
      </c>
      <c r="C559" s="11" t="str">
        <f>VLOOKUP(A:A,'1级数据'!A:C,3,FALSE)</f>
        <v>右前卫</v>
      </c>
      <c r="D559" s="10" t="e">
        <f>VLOOKUP(A:A,'1级数据'!A:D,4,FALSE)</f>
        <v>#N/A</v>
      </c>
      <c r="E559" s="12">
        <f>VLOOKUP(A:A,'1级数据'!A:L,12,FALSE)</f>
        <v>80</v>
      </c>
      <c r="F559" s="10">
        <f>'1级数据'!O559*0.2+'1级数据'!T559*0.4+'1级数据'!Z559*0.2+'1级数据'!W559*0.2</f>
        <v>72.8</v>
      </c>
      <c r="G559" s="10">
        <f>AVERAGE('1级数据'!P559,'1级数据'!Q559)</f>
        <v>81.5</v>
      </c>
      <c r="H559" s="10">
        <f>AVERAGE('1级数据'!AA559,'1级数据'!AB559)</f>
        <v>74</v>
      </c>
      <c r="I559" s="10">
        <f>IF('1级数据'!C559="门将",AVERAGE('1级数据'!AG559,'1级数据'!AH559,'1级数据'!AI559,'1级数据'!AJ559,'1级数据'!AK559),AVERAGE('1级数据'!X559,'1级数据'!Y559))</f>
        <v>78</v>
      </c>
      <c r="J559" s="10">
        <f>'1级数据'!AC559*0.2+'1级数据'!AD559*0.3+'1级数据'!AE559*0.2+'1级数据'!AF559*0.3</f>
        <v>71</v>
      </c>
      <c r="K559" s="10">
        <f>AVERAGE('1级数据'!R559,'1级数据'!S559)</f>
        <v>77</v>
      </c>
    </row>
    <row r="560" spans="1:11" ht="15.75" x14ac:dyDescent="0.25">
      <c r="A560" s="10">
        <v>559</v>
      </c>
      <c r="B560" s="10" t="str">
        <f>VLOOKUP(A:A,'1级数据'!A:B,2,FALSE)</f>
        <v>K. ZOUMA</v>
      </c>
      <c r="C560" s="11" t="str">
        <f>VLOOKUP(A:A,'1级数据'!A:C,3,FALSE)</f>
        <v>中后卫</v>
      </c>
      <c r="D560" s="10" t="e">
        <f>VLOOKUP(A:A,'1级数据'!A:D,4,FALSE)</f>
        <v>#N/A</v>
      </c>
      <c r="E560" s="12">
        <f>VLOOKUP(A:A,'1级数据'!A:L,12,FALSE)</f>
        <v>80</v>
      </c>
      <c r="F560" s="10">
        <f>'1级数据'!O560*0.2+'1级数据'!T560*0.4+'1级数据'!Z560*0.2+'1级数据'!W560*0.2</f>
        <v>65.2</v>
      </c>
      <c r="G560" s="10">
        <f>AVERAGE('1级数据'!P560,'1级数据'!Q560)</f>
        <v>66.5</v>
      </c>
      <c r="H560" s="10">
        <f>AVERAGE('1级数据'!AA560,'1级数据'!AB560)</f>
        <v>81.5</v>
      </c>
      <c r="I560" s="10">
        <f>IF('1级数据'!C560="门将",AVERAGE('1级数据'!AG560,'1级数据'!AH560,'1级数据'!AI560,'1级数据'!AJ560,'1级数据'!AK560),AVERAGE('1级数据'!X560,'1级数据'!Y560))</f>
        <v>70</v>
      </c>
      <c r="J560" s="10">
        <f>'1级数据'!AC560*0.2+'1级数据'!AD560*0.3+'1级数据'!AE560*0.2+'1级数据'!AF560*0.3</f>
        <v>76.400000000000006</v>
      </c>
      <c r="K560" s="10">
        <f>AVERAGE('1级数据'!R560,'1级数据'!S560)</f>
        <v>65.5</v>
      </c>
    </row>
    <row r="561" spans="1:11" ht="15.75" x14ac:dyDescent="0.25">
      <c r="A561" s="10">
        <v>560</v>
      </c>
      <c r="B561" s="10" t="str">
        <f>VLOOKUP(A:A,'1级数据'!A:B,2,FALSE)</f>
        <v>K. LALA</v>
      </c>
      <c r="C561" s="11" t="str">
        <f>VLOOKUP(A:A,'1级数据'!A:C,3,FALSE)</f>
        <v>右后卫</v>
      </c>
      <c r="D561" s="10" t="e">
        <f>VLOOKUP(A:A,'1级数据'!A:D,4,FALSE)</f>
        <v>#N/A</v>
      </c>
      <c r="E561" s="12">
        <f>VLOOKUP(A:A,'1级数据'!A:L,12,FALSE)</f>
        <v>80</v>
      </c>
      <c r="F561" s="10">
        <f>'1级数据'!O561*0.2+'1级数据'!T561*0.4+'1级数据'!Z561*0.2+'1级数据'!W561*0.2</f>
        <v>75.600000000000009</v>
      </c>
      <c r="G561" s="10">
        <f>AVERAGE('1级数据'!P561,'1级数据'!Q561)</f>
        <v>73</v>
      </c>
      <c r="H561" s="10">
        <f>AVERAGE('1级数据'!AA561,'1级数据'!AB561)</f>
        <v>80</v>
      </c>
      <c r="I561" s="10">
        <f>IF('1级数据'!C561="门将",AVERAGE('1级数据'!AG561,'1级数据'!AH561,'1级数据'!AI561,'1级数据'!AJ561,'1级数据'!AK561),AVERAGE('1级数据'!X561,'1级数据'!Y561))</f>
        <v>81.5</v>
      </c>
      <c r="J561" s="10">
        <f>'1级数据'!AC561*0.2+'1级数据'!AD561*0.3+'1级数据'!AE561*0.2+'1级数据'!AF561*0.3</f>
        <v>75.7</v>
      </c>
      <c r="K561" s="10">
        <f>AVERAGE('1级数据'!R561,'1级数据'!S561)</f>
        <v>72</v>
      </c>
    </row>
    <row r="562" spans="1:11" ht="15.75" x14ac:dyDescent="0.25">
      <c r="A562" s="10">
        <v>561</v>
      </c>
      <c r="B562" s="10" t="str">
        <f>VLOOKUP(A:A,'1级数据'!A:B,2,FALSE)</f>
        <v>L. OCAMPOS</v>
      </c>
      <c r="C562" s="11" t="str">
        <f>VLOOKUP(A:A,'1级数据'!A:C,3,FALSE)</f>
        <v>左前卫</v>
      </c>
      <c r="D562" s="10" t="e">
        <f>VLOOKUP(A:A,'1级数据'!A:D,4,FALSE)</f>
        <v>#N/A</v>
      </c>
      <c r="E562" s="12">
        <f>VLOOKUP(A:A,'1级数据'!A:L,12,FALSE)</f>
        <v>80</v>
      </c>
      <c r="F562" s="10">
        <f>'1级数据'!O562*0.2+'1级数据'!T562*0.4+'1级数据'!Z562*0.2+'1级数据'!W562*0.2</f>
        <v>73.600000000000009</v>
      </c>
      <c r="G562" s="10">
        <f>AVERAGE('1级数据'!P562,'1级数据'!Q562)</f>
        <v>78.5</v>
      </c>
      <c r="H562" s="10">
        <f>AVERAGE('1级数据'!AA562,'1级数据'!AB562)</f>
        <v>82</v>
      </c>
      <c r="I562" s="10">
        <f>IF('1级数据'!C562="门将",AVERAGE('1级数据'!AG562,'1级数据'!AH562,'1级数据'!AI562,'1级数据'!AJ562,'1级数据'!AK562),AVERAGE('1级数据'!X562,'1级数据'!Y562))</f>
        <v>72</v>
      </c>
      <c r="J562" s="10">
        <f>'1级数据'!AC562*0.2+'1级数据'!AD562*0.3+'1级数据'!AE562*0.2+'1级数据'!AF562*0.3</f>
        <v>74.900000000000006</v>
      </c>
      <c r="K562" s="10">
        <f>AVERAGE('1级数据'!R562,'1级数据'!S562)</f>
        <v>71.5</v>
      </c>
    </row>
    <row r="563" spans="1:11" ht="15.75" x14ac:dyDescent="0.25">
      <c r="A563" s="10">
        <v>562</v>
      </c>
      <c r="B563" s="10" t="str">
        <f>VLOOKUP(A:A,'1级数据'!A:B,2,FALSE)</f>
        <v>ÍÑIGO MARTÍNEZ</v>
      </c>
      <c r="C563" s="11" t="str">
        <f>VLOOKUP(A:A,'1级数据'!A:C,3,FALSE)</f>
        <v>中后卫</v>
      </c>
      <c r="D563" s="10">
        <f>VLOOKUP(A:A,'1级数据'!A:D,4,FALSE)</f>
        <v>2</v>
      </c>
      <c r="E563" s="12">
        <f>VLOOKUP(A:A,'1级数据'!A:L,12,FALSE)</f>
        <v>80</v>
      </c>
      <c r="F563" s="10">
        <f>'1级数据'!O563*0.2+'1级数据'!T563*0.4+'1级数据'!Z563*0.2+'1级数据'!W563*0.2</f>
        <v>74.199999999999989</v>
      </c>
      <c r="G563" s="10">
        <f>AVERAGE('1级数据'!P563,'1级数据'!Q563)</f>
        <v>68</v>
      </c>
      <c r="H563" s="10">
        <f>AVERAGE('1级数据'!AA563,'1级数据'!AB563)</f>
        <v>80</v>
      </c>
      <c r="I563" s="10">
        <f>IF('1级数据'!C563="门将",AVERAGE('1级数据'!AG563,'1级数据'!AH563,'1级数据'!AI563,'1级数据'!AJ563,'1级数据'!AK563),AVERAGE('1级数据'!X563,'1级数据'!Y563))</f>
        <v>72.5</v>
      </c>
      <c r="J563" s="10">
        <f>'1级数据'!AC563*0.2+'1级数据'!AD563*0.3+'1级数据'!AE563*0.2+'1级数据'!AF563*0.3</f>
        <v>77.7</v>
      </c>
      <c r="K563" s="10">
        <f>AVERAGE('1级数据'!R563,'1级数据'!S563)</f>
        <v>68.5</v>
      </c>
    </row>
    <row r="564" spans="1:11" ht="15.75" x14ac:dyDescent="0.25">
      <c r="A564" s="10">
        <v>563</v>
      </c>
      <c r="B564" s="10" t="str">
        <f>VLOOKUP(A:A,'1级数据'!A:B,2,FALSE)</f>
        <v>M. DE SCIGLIO</v>
      </c>
      <c r="C564" s="11" t="str">
        <f>VLOOKUP(A:A,'1级数据'!A:C,3,FALSE)</f>
        <v>右后卫</v>
      </c>
      <c r="D564" s="10" t="e">
        <f>VLOOKUP(A:A,'1级数据'!A:D,4,FALSE)</f>
        <v>#N/A</v>
      </c>
      <c r="E564" s="12">
        <f>VLOOKUP(A:A,'1级数据'!A:L,12,FALSE)</f>
        <v>80</v>
      </c>
      <c r="F564" s="10">
        <f>'1级数据'!O564*0.2+'1级数据'!T564*0.4+'1级数据'!Z564*0.2+'1级数据'!W564*0.2</f>
        <v>71.8</v>
      </c>
      <c r="G564" s="10">
        <f>AVERAGE('1级数据'!P564,'1级数据'!Q564)</f>
        <v>73.5</v>
      </c>
      <c r="H564" s="10">
        <f>AVERAGE('1级数据'!AA564,'1级数据'!AB564)</f>
        <v>76</v>
      </c>
      <c r="I564" s="10">
        <f>IF('1级数据'!C564="门将",AVERAGE('1级数据'!AG564,'1级数据'!AH564,'1级数据'!AI564,'1级数据'!AJ564,'1级数据'!AK564),AVERAGE('1级数据'!X564,'1级数据'!Y564))</f>
        <v>77.5</v>
      </c>
      <c r="J564" s="10">
        <f>'1级数据'!AC564*0.2+'1级数据'!AD564*0.3+'1级数据'!AE564*0.2+'1级数据'!AF564*0.3</f>
        <v>75.400000000000006</v>
      </c>
      <c r="K564" s="10">
        <f>AVERAGE('1级数据'!R564,'1级数据'!S564)</f>
        <v>74</v>
      </c>
    </row>
    <row r="565" spans="1:11" ht="15.75" x14ac:dyDescent="0.25">
      <c r="A565" s="10">
        <v>564</v>
      </c>
      <c r="B565" s="10" t="str">
        <f>VLOOKUP(A:A,'1级数据'!A:B,2,FALSE)</f>
        <v>M. GRADEL</v>
      </c>
      <c r="C565" s="11" t="str">
        <f>VLOOKUP(A:A,'1级数据'!A:C,3,FALSE)</f>
        <v>左边锋</v>
      </c>
      <c r="D565" s="10">
        <f>VLOOKUP(A:A,'1级数据'!A:D,4,FALSE)</f>
        <v>2</v>
      </c>
      <c r="E565" s="12">
        <f>VLOOKUP(A:A,'1级数据'!A:L,12,FALSE)</f>
        <v>80</v>
      </c>
      <c r="F565" s="10">
        <f>'1级数据'!O565*0.2+'1级数据'!T565*0.4+'1级数据'!Z565*0.2+'1级数据'!W565*0.2</f>
        <v>73.400000000000006</v>
      </c>
      <c r="G565" s="10">
        <f>AVERAGE('1级数据'!P565,'1级数据'!Q565)</f>
        <v>81</v>
      </c>
      <c r="H565" s="10">
        <f>AVERAGE('1级数据'!AA565,'1级数据'!AB565)</f>
        <v>76</v>
      </c>
      <c r="I565" s="10">
        <f>IF('1级数据'!C565="门将",AVERAGE('1级数据'!AG565,'1级数据'!AH565,'1级数据'!AI565,'1级数据'!AJ565,'1级数据'!AK565),AVERAGE('1级数据'!X565,'1级数据'!Y565))</f>
        <v>79</v>
      </c>
      <c r="J565" s="10">
        <f>'1级数据'!AC565*0.2+'1级数据'!AD565*0.3+'1级数据'!AE565*0.2+'1级数据'!AF565*0.3</f>
        <v>65.599999999999994</v>
      </c>
      <c r="K565" s="10">
        <f>AVERAGE('1级数据'!R565,'1级数据'!S565)</f>
        <v>77</v>
      </c>
    </row>
    <row r="566" spans="1:11" ht="15.75" x14ac:dyDescent="0.25">
      <c r="A566" s="10">
        <v>565</v>
      </c>
      <c r="B566" s="10" t="str">
        <f>VLOOKUP(A:A,'1级数据'!A:B,2,FALSE)</f>
        <v>F. VÁZQUEZ</v>
      </c>
      <c r="C566" s="11" t="str">
        <f>VLOOKUP(A:A,'1级数据'!A:C,3,FALSE)</f>
        <v>前腰</v>
      </c>
      <c r="D566" s="10" t="e">
        <f>VLOOKUP(A:A,'1级数据'!A:D,4,FALSE)</f>
        <v>#N/A</v>
      </c>
      <c r="E566" s="12">
        <f>VLOOKUP(A:A,'1级数据'!A:L,12,FALSE)</f>
        <v>80</v>
      </c>
      <c r="F566" s="10">
        <f>'1级数据'!O566*0.2+'1级数据'!T566*0.4+'1级数据'!Z566*0.2+'1级数据'!W566*0.2</f>
        <v>72.599999999999994</v>
      </c>
      <c r="G566" s="10">
        <f>AVERAGE('1级数据'!P566,'1级数据'!Q566)</f>
        <v>92</v>
      </c>
      <c r="H566" s="10">
        <f>AVERAGE('1级数据'!AA566,'1级数据'!AB566)</f>
        <v>69</v>
      </c>
      <c r="I566" s="10">
        <f>IF('1级数据'!C566="门将",AVERAGE('1级数据'!AG566,'1级数据'!AH566,'1级数据'!AI566,'1级数据'!AJ566,'1级数据'!AK566),AVERAGE('1级数据'!X566,'1级数据'!Y566))</f>
        <v>72</v>
      </c>
      <c r="J566" s="10">
        <f>'1级数据'!AC566*0.2+'1级数据'!AD566*0.3+'1级数据'!AE566*0.2+'1级数据'!AF566*0.3</f>
        <v>69.8</v>
      </c>
      <c r="K566" s="10">
        <f>AVERAGE('1级数据'!R566,'1级数据'!S566)</f>
        <v>80.5</v>
      </c>
    </row>
    <row r="567" spans="1:11" ht="15.75" x14ac:dyDescent="0.25">
      <c r="A567" s="10">
        <v>566</v>
      </c>
      <c r="B567" s="10" t="str">
        <f>VLOOKUP(A:A,'1级数据'!A:B,2,FALSE)</f>
        <v>V. CUESTA</v>
      </c>
      <c r="C567" s="11" t="str">
        <f>VLOOKUP(A:A,'1级数据'!A:C,3,FALSE)</f>
        <v>中后卫</v>
      </c>
      <c r="D567" s="10" t="e">
        <f>VLOOKUP(A:A,'1级数据'!A:D,4,FALSE)</f>
        <v>#N/A</v>
      </c>
      <c r="E567" s="12">
        <f>VLOOKUP(A:A,'1级数据'!A:L,12,FALSE)</f>
        <v>80</v>
      </c>
      <c r="F567" s="10">
        <f>'1级数据'!O567*0.2+'1级数据'!T567*0.4+'1级数据'!Z567*0.2+'1级数据'!W567*0.2</f>
        <v>73.400000000000006</v>
      </c>
      <c r="G567" s="10">
        <f>AVERAGE('1级数据'!P567,'1级数据'!Q567)</f>
        <v>75</v>
      </c>
      <c r="H567" s="10">
        <f>AVERAGE('1级数据'!AA567,'1级数据'!AB567)</f>
        <v>75.5</v>
      </c>
      <c r="I567" s="10">
        <f>IF('1级数据'!C567="门将",AVERAGE('1级数据'!AG567,'1级数据'!AH567,'1级数据'!AI567,'1级数据'!AJ567,'1级数据'!AK567),AVERAGE('1级数据'!X567,'1级数据'!Y567))</f>
        <v>70</v>
      </c>
      <c r="J567" s="10">
        <f>'1级数据'!AC567*0.2+'1级数据'!AD567*0.3+'1级数据'!AE567*0.2+'1级数据'!AF567*0.3</f>
        <v>78.599999999999994</v>
      </c>
      <c r="K567" s="10">
        <f>AVERAGE('1级数据'!R567,'1级数据'!S567)</f>
        <v>73.5</v>
      </c>
    </row>
    <row r="568" spans="1:11" ht="15.75" x14ac:dyDescent="0.25">
      <c r="A568" s="10">
        <v>567</v>
      </c>
      <c r="B568" s="10" t="str">
        <f>VLOOKUP(A:A,'1级数据'!A:B,2,FALSE)</f>
        <v>G. CANO</v>
      </c>
      <c r="C568" s="11" t="str">
        <f>VLOOKUP(A:A,'1级数据'!A:C,3,FALSE)</f>
        <v>中锋</v>
      </c>
      <c r="D568" s="10" t="e">
        <f>VLOOKUP(A:A,'1级数据'!A:D,4,FALSE)</f>
        <v>#N/A</v>
      </c>
      <c r="E568" s="12">
        <f>VLOOKUP(A:A,'1级数据'!A:L,12,FALSE)</f>
        <v>80</v>
      </c>
      <c r="F568" s="10">
        <f>'1级数据'!O568*0.2+'1级数据'!T568*0.4+'1级数据'!Z568*0.2+'1级数据'!W568*0.2</f>
        <v>73</v>
      </c>
      <c r="G568" s="10">
        <f>AVERAGE('1级数据'!P568,'1级数据'!Q568)</f>
        <v>75</v>
      </c>
      <c r="H568" s="10">
        <f>AVERAGE('1级数据'!AA568,'1级数据'!AB568)</f>
        <v>75</v>
      </c>
      <c r="I568" s="10">
        <f>IF('1级数据'!C568="门将",AVERAGE('1级数据'!AG568,'1级数据'!AH568,'1级数据'!AI568,'1级数据'!AJ568,'1级数据'!AK568),AVERAGE('1级数据'!X568,'1级数据'!Y568))</f>
        <v>75.5</v>
      </c>
      <c r="J568" s="10">
        <f>'1级数据'!AC568*0.2+'1级数据'!AD568*0.3+'1级数据'!AE568*0.2+'1级数据'!AF568*0.3</f>
        <v>70</v>
      </c>
      <c r="K568" s="10">
        <f>AVERAGE('1级数据'!R568,'1级数据'!S568)</f>
        <v>72.5</v>
      </c>
    </row>
    <row r="569" spans="1:11" ht="15.75" x14ac:dyDescent="0.25">
      <c r="A569" s="10">
        <v>568</v>
      </c>
      <c r="B569" s="10" t="str">
        <f>VLOOKUP(A:A,'1级数据'!A:B,2,FALSE)</f>
        <v>M. VECINO</v>
      </c>
      <c r="C569" s="11" t="str">
        <f>VLOOKUP(A:A,'1级数据'!A:C,3,FALSE)</f>
        <v>中前卫</v>
      </c>
      <c r="D569" s="10">
        <f>VLOOKUP(A:A,'1级数据'!A:D,4,FALSE)</f>
        <v>2</v>
      </c>
      <c r="E569" s="12">
        <f>VLOOKUP(A:A,'1级数据'!A:L,12,FALSE)</f>
        <v>80</v>
      </c>
      <c r="F569" s="10">
        <f>'1级数据'!O569*0.2+'1级数据'!T569*0.4+'1级数据'!Z569*0.2+'1级数据'!W569*0.2</f>
        <v>73.599999999999994</v>
      </c>
      <c r="G569" s="10">
        <f>AVERAGE('1级数据'!P569,'1级数据'!Q569)</f>
        <v>78.5</v>
      </c>
      <c r="H569" s="10">
        <f>AVERAGE('1级数据'!AA569,'1级数据'!AB569)</f>
        <v>79.5</v>
      </c>
      <c r="I569" s="10">
        <f>IF('1级数据'!C569="门将",AVERAGE('1级数据'!AG569,'1级数据'!AH569,'1级数据'!AI569,'1级数据'!AJ569,'1级数据'!AK569),AVERAGE('1级数据'!X569,'1级数据'!Y569))</f>
        <v>71</v>
      </c>
      <c r="J569" s="10">
        <f>'1级数据'!AC569*0.2+'1级数据'!AD569*0.3+'1级数据'!AE569*0.2+'1级数据'!AF569*0.3</f>
        <v>75.800000000000011</v>
      </c>
      <c r="K569" s="10">
        <f>AVERAGE('1级数据'!R569,'1级数据'!S569)</f>
        <v>78.5</v>
      </c>
    </row>
    <row r="570" spans="1:11" ht="15.75" x14ac:dyDescent="0.25">
      <c r="A570" s="10">
        <v>569</v>
      </c>
      <c r="B570" s="10" t="str">
        <f>VLOOKUP(A:A,'1级数据'!A:B,2,FALSE)</f>
        <v>A. MANDI</v>
      </c>
      <c r="C570" s="11" t="str">
        <f>VLOOKUP(A:A,'1级数据'!A:C,3,FALSE)</f>
        <v>中后卫</v>
      </c>
      <c r="D570" s="10" t="e">
        <f>VLOOKUP(A:A,'1级数据'!A:D,4,FALSE)</f>
        <v>#N/A</v>
      </c>
      <c r="E570" s="12">
        <f>VLOOKUP(A:A,'1级数据'!A:L,12,FALSE)</f>
        <v>80</v>
      </c>
      <c r="F570" s="10">
        <f>'1级数据'!O570*0.2+'1级数据'!T570*0.4+'1级数据'!Z570*0.2+'1级数据'!W570*0.2</f>
        <v>71</v>
      </c>
      <c r="G570" s="10">
        <f>AVERAGE('1级数据'!P570,'1级数据'!Q570)</f>
        <v>74</v>
      </c>
      <c r="H570" s="10">
        <f>AVERAGE('1级数据'!AA570,'1级数据'!AB570)</f>
        <v>70</v>
      </c>
      <c r="I570" s="10">
        <f>IF('1级数据'!C570="门将",AVERAGE('1级数据'!AG570,'1级数据'!AH570,'1级数据'!AI570,'1级数据'!AJ570,'1级数据'!AK570),AVERAGE('1级数据'!X570,'1级数据'!Y570))</f>
        <v>75</v>
      </c>
      <c r="J570" s="10">
        <f>'1级数据'!AC570*0.2+'1级数据'!AD570*0.3+'1级数据'!AE570*0.2+'1级数据'!AF570*0.3</f>
        <v>77.5</v>
      </c>
      <c r="K570" s="10">
        <f>AVERAGE('1级数据'!R570,'1级数据'!S570)</f>
        <v>73.5</v>
      </c>
    </row>
    <row r="571" spans="1:11" ht="15.75" x14ac:dyDescent="0.25">
      <c r="A571" s="10">
        <v>570</v>
      </c>
      <c r="B571" s="10" t="str">
        <f>VLOOKUP(A:A,'1级数据'!A:B,2,FALSE)</f>
        <v>R. FÄHRMANN</v>
      </c>
      <c r="C571" s="11" t="str">
        <f>VLOOKUP(A:A,'1级数据'!A:C,3,FALSE)</f>
        <v>门将</v>
      </c>
      <c r="D571" s="10" t="e">
        <f>VLOOKUP(A:A,'1级数据'!A:D,4,FALSE)</f>
        <v>#N/A</v>
      </c>
      <c r="E571" s="12">
        <f>VLOOKUP(A:A,'1级数据'!A:L,12,FALSE)</f>
        <v>80</v>
      </c>
      <c r="F571" s="10">
        <f>'1级数据'!O571*0.2+'1级数据'!T571*0.4+'1级数据'!Z571*0.2+'1级数据'!W571*0.2</f>
        <v>61</v>
      </c>
      <c r="G571" s="10">
        <f>AVERAGE('1级数据'!P571,'1级数据'!Q571)</f>
        <v>57</v>
      </c>
      <c r="H571" s="10">
        <f>AVERAGE('1级数据'!AA571,'1级数据'!AB571)</f>
        <v>79.5</v>
      </c>
      <c r="I571" s="10">
        <f>IF('1级数据'!C571="门将",AVERAGE('1级数据'!AG571,'1级数据'!AH571,'1级数据'!AI571,'1级数据'!AJ571,'1级数据'!AK571),AVERAGE('1级数据'!X571,'1级数据'!Y571))</f>
        <v>70.599999999999994</v>
      </c>
      <c r="J571" s="10">
        <f>'1级数据'!AC571*0.2+'1级数据'!AD571*0.3+'1级数据'!AE571*0.2+'1级数据'!AF571*0.3</f>
        <v>69.7</v>
      </c>
      <c r="K571" s="10">
        <f>AVERAGE('1级数据'!R571,'1级数据'!S571)</f>
        <v>52</v>
      </c>
    </row>
    <row r="572" spans="1:11" ht="15.75" x14ac:dyDescent="0.25">
      <c r="A572" s="10">
        <v>571</v>
      </c>
      <c r="B572" s="10" t="str">
        <f>VLOOKUP(A:A,'1级数据'!A:B,2,FALSE)</f>
        <v>ESCUDERO</v>
      </c>
      <c r="C572" s="11" t="str">
        <f>VLOOKUP(A:A,'1级数据'!A:C,3,FALSE)</f>
        <v>左后卫</v>
      </c>
      <c r="D572" s="10">
        <f>VLOOKUP(A:A,'1级数据'!A:D,4,FALSE)</f>
        <v>2</v>
      </c>
      <c r="E572" s="12">
        <f>VLOOKUP(A:A,'1级数据'!A:L,12,FALSE)</f>
        <v>80</v>
      </c>
      <c r="F572" s="10">
        <f>'1级数据'!O572*0.2+'1级数据'!T572*0.4+'1级数据'!Z572*0.2+'1级数据'!W572*0.2</f>
        <v>73</v>
      </c>
      <c r="G572" s="10">
        <f>AVERAGE('1级数据'!P572,'1级数据'!Q572)</f>
        <v>78.5</v>
      </c>
      <c r="H572" s="10">
        <f>AVERAGE('1级数据'!AA572,'1级数据'!AB572)</f>
        <v>74.5</v>
      </c>
      <c r="I572" s="10">
        <f>IF('1级数据'!C572="门将",AVERAGE('1级数据'!AG572,'1级数据'!AH572,'1级数据'!AI572,'1级数据'!AJ572,'1级数据'!AK572),AVERAGE('1级数据'!X572,'1级数据'!Y572))</f>
        <v>81</v>
      </c>
      <c r="J572" s="10">
        <f>'1级数据'!AC572*0.2+'1级数据'!AD572*0.3+'1级数据'!AE572*0.2+'1级数据'!AF572*0.3</f>
        <v>74.900000000000006</v>
      </c>
      <c r="K572" s="10">
        <f>AVERAGE('1级数据'!R572,'1级数据'!S572)</f>
        <v>75.5</v>
      </c>
    </row>
    <row r="573" spans="1:11" ht="15.75" x14ac:dyDescent="0.25">
      <c r="A573" s="10">
        <v>572</v>
      </c>
      <c r="B573" s="10" t="str">
        <f>VLOOKUP(A:A,'1级数据'!A:B,2,FALSE)</f>
        <v>HUGO MALLO</v>
      </c>
      <c r="C573" s="11" t="str">
        <f>VLOOKUP(A:A,'1级数据'!A:C,3,FALSE)</f>
        <v>右后卫</v>
      </c>
      <c r="D573" s="10">
        <f>VLOOKUP(A:A,'1级数据'!A:D,4,FALSE)</f>
        <v>2</v>
      </c>
      <c r="E573" s="12">
        <f>VLOOKUP(A:A,'1级数据'!A:L,12,FALSE)</f>
        <v>80</v>
      </c>
      <c r="F573" s="10">
        <f>'1级数据'!O573*0.2+'1级数据'!T573*0.4+'1级数据'!Z573*0.2+'1级数据'!W573*0.2</f>
        <v>72.400000000000006</v>
      </c>
      <c r="G573" s="10">
        <f>AVERAGE('1级数据'!P573,'1级数据'!Q573)</f>
        <v>75</v>
      </c>
      <c r="H573" s="10">
        <f>AVERAGE('1级数据'!AA573,'1级数据'!AB573)</f>
        <v>77.5</v>
      </c>
      <c r="I573" s="10">
        <f>IF('1级数据'!C573="门将",AVERAGE('1级数据'!AG573,'1级数据'!AH573,'1级数据'!AI573,'1级数据'!AJ573,'1级数据'!AK573),AVERAGE('1级数据'!X573,'1级数据'!Y573))</f>
        <v>78.5</v>
      </c>
      <c r="J573" s="10">
        <f>'1级数据'!AC573*0.2+'1级数据'!AD573*0.3+'1级数据'!AE573*0.2+'1级数据'!AF573*0.3</f>
        <v>74.399999999999991</v>
      </c>
      <c r="K573" s="10">
        <f>AVERAGE('1级数据'!R573,'1级数据'!S573)</f>
        <v>71.5</v>
      </c>
    </row>
    <row r="574" spans="1:11" ht="15.75" x14ac:dyDescent="0.25">
      <c r="A574" s="10">
        <v>573</v>
      </c>
      <c r="B574" s="10" t="str">
        <f>VLOOKUP(A:A,'1级数据'!A:B,2,FALSE)</f>
        <v>M. WEISER</v>
      </c>
      <c r="C574" s="11" t="str">
        <f>VLOOKUP(A:A,'1级数据'!A:C,3,FALSE)</f>
        <v>右后卫</v>
      </c>
      <c r="D574" s="10" t="e">
        <f>VLOOKUP(A:A,'1级数据'!A:D,4,FALSE)</f>
        <v>#N/A</v>
      </c>
      <c r="E574" s="12">
        <f>VLOOKUP(A:A,'1级数据'!A:L,12,FALSE)</f>
        <v>80</v>
      </c>
      <c r="F574" s="10">
        <f>'1级数据'!O574*0.2+'1级数据'!T574*0.4+'1级数据'!Z574*0.2+'1级数据'!W574*0.2</f>
        <v>74.400000000000006</v>
      </c>
      <c r="G574" s="10">
        <f>AVERAGE('1级数据'!P574,'1级数据'!Q574)</f>
        <v>81</v>
      </c>
      <c r="H574" s="10">
        <f>AVERAGE('1级数据'!AA574,'1级数据'!AB574)</f>
        <v>73</v>
      </c>
      <c r="I574" s="10">
        <f>IF('1级数据'!C574="门将",AVERAGE('1级数据'!AG574,'1级数据'!AH574,'1级数据'!AI574,'1级数据'!AJ574,'1级数据'!AK574),AVERAGE('1级数据'!X574,'1级数据'!Y574))</f>
        <v>80.5</v>
      </c>
      <c r="J574" s="10">
        <f>'1级数据'!AC574*0.2+'1级数据'!AD574*0.3+'1级数据'!AE574*0.2+'1级数据'!AF574*0.3</f>
        <v>73.2</v>
      </c>
      <c r="K574" s="10">
        <f>AVERAGE('1级数据'!R574,'1级数据'!S574)</f>
        <v>75.5</v>
      </c>
    </row>
    <row r="575" spans="1:11" ht="15.75" x14ac:dyDescent="0.25">
      <c r="A575" s="10">
        <v>574</v>
      </c>
      <c r="B575" s="10" t="str">
        <f>VLOOKUP(A:A,'1级数据'!A:B,2,FALSE)</f>
        <v>L. SHAW</v>
      </c>
      <c r="C575" s="11" t="str">
        <f>VLOOKUP(A:A,'1级数据'!A:C,3,FALSE)</f>
        <v>左后卫</v>
      </c>
      <c r="D575" s="10" t="e">
        <f>VLOOKUP(A:A,'1级数据'!A:D,4,FALSE)</f>
        <v>#N/A</v>
      </c>
      <c r="E575" s="12">
        <f>VLOOKUP(A:A,'1级数据'!A:L,12,FALSE)</f>
        <v>80</v>
      </c>
      <c r="F575" s="10">
        <f>'1级数据'!O575*0.2+'1级数据'!T575*0.4+'1级数据'!Z575*0.2+'1级数据'!W575*0.2</f>
        <v>74.800000000000011</v>
      </c>
      <c r="G575" s="10">
        <f>AVERAGE('1级数据'!P575,'1级数据'!Q575)</f>
        <v>78</v>
      </c>
      <c r="H575" s="10">
        <f>AVERAGE('1级数据'!AA575,'1级数据'!AB575)</f>
        <v>68</v>
      </c>
      <c r="I575" s="10">
        <f>IF('1级数据'!C575="门将",AVERAGE('1级数据'!AG575,'1级数据'!AH575,'1级数据'!AI575,'1级数据'!AJ575,'1级数据'!AK575),AVERAGE('1级数据'!X575,'1级数据'!Y575))</f>
        <v>78</v>
      </c>
      <c r="J575" s="10">
        <f>'1级数据'!AC575*0.2+'1级数据'!AD575*0.3+'1级数据'!AE575*0.2+'1级数据'!AF575*0.3</f>
        <v>75.3</v>
      </c>
      <c r="K575" s="10">
        <f>AVERAGE('1级数据'!R575,'1级数据'!S575)</f>
        <v>73</v>
      </c>
    </row>
    <row r="576" spans="1:11" ht="15.75" x14ac:dyDescent="0.25">
      <c r="A576" s="10">
        <v>575</v>
      </c>
      <c r="B576" s="10" t="str">
        <f>VLOOKUP(A:A,'1级数据'!A:B,2,FALSE)</f>
        <v>PEDRO GEROMEL</v>
      </c>
      <c r="C576" s="11" t="str">
        <f>VLOOKUP(A:A,'1级数据'!A:C,3,FALSE)</f>
        <v>中后卫</v>
      </c>
      <c r="D576" s="10">
        <f>VLOOKUP(A:A,'1级数据'!A:D,4,FALSE)</f>
        <v>2</v>
      </c>
      <c r="E576" s="12">
        <f>VLOOKUP(A:A,'1级数据'!A:L,12,FALSE)</f>
        <v>80</v>
      </c>
      <c r="F576" s="10">
        <f>'1级数据'!O576*0.2+'1级数据'!T576*0.4+'1级数据'!Z576*0.2+'1级数据'!W576*0.2</f>
        <v>73.8</v>
      </c>
      <c r="G576" s="10">
        <f>AVERAGE('1级数据'!P576,'1级数据'!Q576)</f>
        <v>75</v>
      </c>
      <c r="H576" s="10">
        <f>AVERAGE('1级数据'!AA576,'1级数据'!AB576)</f>
        <v>76</v>
      </c>
      <c r="I576" s="10">
        <f>IF('1级数据'!C576="门将",AVERAGE('1级数据'!AG576,'1级数据'!AH576,'1级数据'!AI576,'1级数据'!AJ576,'1级数据'!AK576),AVERAGE('1级数据'!X576,'1级数据'!Y576))</f>
        <v>74</v>
      </c>
      <c r="J576" s="10">
        <f>'1级数据'!AC576*0.2+'1级数据'!AD576*0.3+'1级数据'!AE576*0.2+'1级数据'!AF576*0.3</f>
        <v>79.5</v>
      </c>
      <c r="K576" s="10">
        <f>AVERAGE('1级数据'!R576,'1级数据'!S576)</f>
        <v>77.5</v>
      </c>
    </row>
    <row r="577" spans="1:11" ht="15.75" x14ac:dyDescent="0.25">
      <c r="A577" s="10">
        <v>576</v>
      </c>
      <c r="B577" s="10" t="str">
        <f>VLOOKUP(A:A,'1级数据'!A:B,2,FALSE)</f>
        <v>D. ORIGI</v>
      </c>
      <c r="C577" s="11" t="str">
        <f>VLOOKUP(A:A,'1级数据'!A:C,3,FALSE)</f>
        <v>中锋</v>
      </c>
      <c r="D577" s="10">
        <f>VLOOKUP(A:A,'1级数据'!A:D,4,FALSE)</f>
        <v>2</v>
      </c>
      <c r="E577" s="12">
        <f>VLOOKUP(A:A,'1级数据'!A:L,12,FALSE)</f>
        <v>80</v>
      </c>
      <c r="F577" s="10">
        <f>'1级数据'!O577*0.2+'1级数据'!T577*0.4+'1级数据'!Z577*0.2+'1级数据'!W577*0.2</f>
        <v>75.2</v>
      </c>
      <c r="G577" s="10">
        <f>AVERAGE('1级数据'!P577,'1级数据'!Q577)</f>
        <v>78.5</v>
      </c>
      <c r="H577" s="10">
        <f>AVERAGE('1级数据'!AA577,'1级数据'!AB577)</f>
        <v>77.5</v>
      </c>
      <c r="I577" s="10">
        <f>IF('1级数据'!C577="门将",AVERAGE('1级数据'!AG577,'1级数据'!AH577,'1级数据'!AI577,'1级数据'!AJ577,'1级数据'!AK577),AVERAGE('1级数据'!X577,'1级数据'!Y577))</f>
        <v>81</v>
      </c>
      <c r="J577" s="10">
        <f>'1级数据'!AC577*0.2+'1级数据'!AD577*0.3+'1级数据'!AE577*0.2+'1级数据'!AF577*0.3</f>
        <v>67.400000000000006</v>
      </c>
      <c r="K577" s="10">
        <f>AVERAGE('1级数据'!R577,'1级数据'!S577)</f>
        <v>75.5</v>
      </c>
    </row>
    <row r="578" spans="1:11" ht="15.75" x14ac:dyDescent="0.25">
      <c r="A578" s="10">
        <v>577</v>
      </c>
      <c r="B578" s="10" t="str">
        <f>VLOOKUP(A:A,'1级数据'!A:B,2,FALSE)</f>
        <v>MANU TRIGUEROS</v>
      </c>
      <c r="C578" s="11" t="str">
        <f>VLOOKUP(A:A,'1级数据'!A:C,3,FALSE)</f>
        <v>中前卫</v>
      </c>
      <c r="D578" s="10" t="e">
        <f>VLOOKUP(A:A,'1级数据'!A:D,4,FALSE)</f>
        <v>#N/A</v>
      </c>
      <c r="E578" s="12">
        <f>VLOOKUP(A:A,'1级数据'!A:L,12,FALSE)</f>
        <v>80</v>
      </c>
      <c r="F578" s="10">
        <f>'1级数据'!O578*0.2+'1级数据'!T578*0.4+'1级数据'!Z578*0.2+'1级数据'!W578*0.2</f>
        <v>76</v>
      </c>
      <c r="G578" s="10">
        <f>AVERAGE('1级数据'!P578,'1级数据'!Q578)</f>
        <v>80.5</v>
      </c>
      <c r="H578" s="10">
        <f>AVERAGE('1级数据'!AA578,'1级数据'!AB578)</f>
        <v>79</v>
      </c>
      <c r="I578" s="10">
        <f>IF('1级数据'!C578="门将",AVERAGE('1级数据'!AG578,'1级数据'!AH578,'1级数据'!AI578,'1级数据'!AJ578,'1级数据'!AK578),AVERAGE('1级数据'!X578,'1级数据'!Y578))</f>
        <v>72.5</v>
      </c>
      <c r="J578" s="10">
        <f>'1级数据'!AC578*0.2+'1级数据'!AD578*0.3+'1级数据'!AE578*0.2+'1级数据'!AF578*0.3</f>
        <v>72.5</v>
      </c>
      <c r="K578" s="10">
        <f>AVERAGE('1级数据'!R578,'1级数据'!S578)</f>
        <v>80</v>
      </c>
    </row>
    <row r="579" spans="1:11" ht="15.75" x14ac:dyDescent="0.25">
      <c r="A579" s="10">
        <v>578</v>
      </c>
      <c r="B579" s="10" t="str">
        <f>VLOOKUP(A:A,'1级数据'!A:B,2,FALSE)</f>
        <v>JEMERSON</v>
      </c>
      <c r="C579" s="11" t="str">
        <f>VLOOKUP(A:A,'1级数据'!A:C,3,FALSE)</f>
        <v>中后卫</v>
      </c>
      <c r="D579" s="10">
        <f>VLOOKUP(A:A,'1级数据'!A:D,4,FALSE)</f>
        <v>2</v>
      </c>
      <c r="E579" s="12">
        <f>VLOOKUP(A:A,'1级数据'!A:L,12,FALSE)</f>
        <v>80</v>
      </c>
      <c r="F579" s="10">
        <f>'1级数据'!O579*0.2+'1级数据'!T579*0.4+'1级数据'!Z579*0.2+'1级数据'!W579*0.2</f>
        <v>69.8</v>
      </c>
      <c r="G579" s="10">
        <f>AVERAGE('1级数据'!P579,'1级数据'!Q579)</f>
        <v>67.5</v>
      </c>
      <c r="H579" s="10">
        <f>AVERAGE('1级数据'!AA579,'1级数据'!AB579)</f>
        <v>82.5</v>
      </c>
      <c r="I579" s="10">
        <f>IF('1级数据'!C579="门将",AVERAGE('1级数据'!AG579,'1级数据'!AH579,'1级数据'!AI579,'1级数据'!AJ579,'1级数据'!AK579),AVERAGE('1级数据'!X579,'1级数据'!Y579))</f>
        <v>70</v>
      </c>
      <c r="J579" s="10">
        <f>'1级数据'!AC579*0.2+'1级数据'!AD579*0.3+'1级数据'!AE579*0.2+'1级数据'!AF579*0.3</f>
        <v>78.5</v>
      </c>
      <c r="K579" s="10">
        <f>AVERAGE('1级数据'!R579,'1级数据'!S579)</f>
        <v>67</v>
      </c>
    </row>
    <row r="580" spans="1:11" ht="15.75" x14ac:dyDescent="0.25">
      <c r="A580" s="10">
        <v>579</v>
      </c>
      <c r="B580" s="10" t="str">
        <f>VLOOKUP(A:A,'1级数据'!A:B,2,FALSE)</f>
        <v>GABRIEL</v>
      </c>
      <c r="C580" s="11" t="str">
        <f>VLOOKUP(A:A,'1级数据'!A:C,3,FALSE)</f>
        <v>中后卫</v>
      </c>
      <c r="D580" s="10">
        <f>VLOOKUP(A:A,'1级数据'!A:D,4,FALSE)</f>
        <v>2</v>
      </c>
      <c r="E580" s="12">
        <f>VLOOKUP(A:A,'1级数据'!A:L,12,FALSE)</f>
        <v>80</v>
      </c>
      <c r="F580" s="10">
        <f>'1级数据'!O580*0.2+'1级数据'!T580*0.4+'1级数据'!Z580*0.2+'1级数据'!W580*0.2</f>
        <v>68.800000000000011</v>
      </c>
      <c r="G580" s="10">
        <f>AVERAGE('1级数据'!P580,'1级数据'!Q580)</f>
        <v>65.5</v>
      </c>
      <c r="H580" s="10">
        <f>AVERAGE('1级数据'!AA580,'1级数据'!AB580)</f>
        <v>75.5</v>
      </c>
      <c r="I580" s="10">
        <f>IF('1级数据'!C580="门将",AVERAGE('1级数据'!AG580,'1级数据'!AH580,'1级数据'!AI580,'1级数据'!AJ580,'1级数据'!AK580),AVERAGE('1级数据'!X580,'1级数据'!Y580))</f>
        <v>67</v>
      </c>
      <c r="J580" s="10">
        <f>'1级数据'!AC580*0.2+'1级数据'!AD580*0.3+'1级数据'!AE580*0.2+'1级数据'!AF580*0.3</f>
        <v>79.5</v>
      </c>
      <c r="K580" s="10">
        <f>AVERAGE('1级数据'!R580,'1级数据'!S580)</f>
        <v>66</v>
      </c>
    </row>
    <row r="581" spans="1:11" ht="15.75" x14ac:dyDescent="0.25">
      <c r="A581" s="10">
        <v>580</v>
      </c>
      <c r="B581" s="10" t="str">
        <f>VLOOKUP(A:A,'1级数据'!A:B,2,FALSE)</f>
        <v>D. BERARDI</v>
      </c>
      <c r="C581" s="11" t="str">
        <f>VLOOKUP(A:A,'1级数据'!A:C,3,FALSE)</f>
        <v>右边锋</v>
      </c>
      <c r="D581" s="10" t="e">
        <f>VLOOKUP(A:A,'1级数据'!A:D,4,FALSE)</f>
        <v>#N/A</v>
      </c>
      <c r="E581" s="12">
        <f>VLOOKUP(A:A,'1级数据'!A:L,12,FALSE)</f>
        <v>80</v>
      </c>
      <c r="F581" s="10">
        <f>'1级数据'!O581*0.2+'1级数据'!T581*0.4+'1级数据'!Z581*0.2+'1级数据'!W581*0.2</f>
        <v>79.400000000000006</v>
      </c>
      <c r="G581" s="10">
        <f>AVERAGE('1级数据'!P581,'1级数据'!Q581)</f>
        <v>80.5</v>
      </c>
      <c r="H581" s="10">
        <f>AVERAGE('1级数据'!AA581,'1级数据'!AB581)</f>
        <v>73</v>
      </c>
      <c r="I581" s="10">
        <f>IF('1级数据'!C581="门将",AVERAGE('1级数据'!AG581,'1级数据'!AH581,'1级数据'!AI581,'1级数据'!AJ581,'1级数据'!AK581),AVERAGE('1级数据'!X581,'1级数据'!Y581))</f>
        <v>80.5</v>
      </c>
      <c r="J581" s="10">
        <f>'1级数据'!AC581*0.2+'1级数据'!AD581*0.3+'1级数据'!AE581*0.2+'1级数据'!AF581*0.3</f>
        <v>67.900000000000006</v>
      </c>
      <c r="K581" s="10">
        <f>AVERAGE('1级数据'!R581,'1级数据'!S581)</f>
        <v>77.5</v>
      </c>
    </row>
    <row r="582" spans="1:11" ht="15.75" x14ac:dyDescent="0.25">
      <c r="A582" s="10">
        <v>581</v>
      </c>
      <c r="B582" s="10" t="str">
        <f>VLOOKUP(A:A,'1级数据'!A:B,2,FALSE)</f>
        <v>L. PAVOLETTI</v>
      </c>
      <c r="C582" s="11" t="str">
        <f>VLOOKUP(A:A,'1级数据'!A:C,3,FALSE)</f>
        <v>中锋</v>
      </c>
      <c r="D582" s="10" t="e">
        <f>VLOOKUP(A:A,'1级数据'!A:D,4,FALSE)</f>
        <v>#N/A</v>
      </c>
      <c r="E582" s="12">
        <f>VLOOKUP(A:A,'1级数据'!A:L,12,FALSE)</f>
        <v>80</v>
      </c>
      <c r="F582" s="10">
        <f>'1级数据'!O582*0.2+'1级数据'!T582*0.4+'1级数据'!Z582*0.2+'1级数据'!W582*0.2</f>
        <v>70.400000000000006</v>
      </c>
      <c r="G582" s="10">
        <f>AVERAGE('1级数据'!P582,'1级数据'!Q582)</f>
        <v>76</v>
      </c>
      <c r="H582" s="10">
        <f>AVERAGE('1级数据'!AA582,'1级数据'!AB582)</f>
        <v>85</v>
      </c>
      <c r="I582" s="10">
        <f>IF('1级数据'!C582="门将",AVERAGE('1级数据'!AG582,'1级数据'!AH582,'1级数据'!AI582,'1级数据'!AJ582,'1级数据'!AK582),AVERAGE('1级数据'!X582,'1级数据'!Y582))</f>
        <v>70</v>
      </c>
      <c r="J582" s="10">
        <f>'1级数据'!AC582*0.2+'1级数据'!AD582*0.3+'1级数据'!AE582*0.2+'1级数据'!AF582*0.3</f>
        <v>66.099999999999994</v>
      </c>
      <c r="K582" s="10">
        <f>AVERAGE('1级数据'!R582,'1级数据'!S582)</f>
        <v>70.5</v>
      </c>
    </row>
    <row r="583" spans="1:11" ht="15.75" x14ac:dyDescent="0.25">
      <c r="A583" s="10">
        <v>582</v>
      </c>
      <c r="B583" s="10" t="str">
        <f>VLOOKUP(A:A,'1级数据'!A:B,2,FALSE)</f>
        <v>Y. TIELEMANS</v>
      </c>
      <c r="C583" s="11" t="str">
        <f>VLOOKUP(A:A,'1级数据'!A:C,3,FALSE)</f>
        <v>中前卫</v>
      </c>
      <c r="D583" s="10" t="e">
        <f>VLOOKUP(A:A,'1级数据'!A:D,4,FALSE)</f>
        <v>#N/A</v>
      </c>
      <c r="E583" s="12">
        <f>VLOOKUP(A:A,'1级数据'!A:L,12,FALSE)</f>
        <v>80</v>
      </c>
      <c r="F583" s="10">
        <f>'1级数据'!O583*0.2+'1级数据'!T583*0.4+'1级数据'!Z583*0.2+'1级数据'!W583*0.2</f>
        <v>75.8</v>
      </c>
      <c r="G583" s="10">
        <f>AVERAGE('1级数据'!P583,'1级数据'!Q583)</f>
        <v>80</v>
      </c>
      <c r="H583" s="10">
        <f>AVERAGE('1级数据'!AA583,'1级数据'!AB583)</f>
        <v>76.5</v>
      </c>
      <c r="I583" s="10">
        <f>IF('1级数据'!C583="门将",AVERAGE('1级数据'!AG583,'1级数据'!AH583,'1级数据'!AI583,'1级数据'!AJ583,'1级数据'!AK583),AVERAGE('1级数据'!X583,'1级数据'!Y583))</f>
        <v>76.5</v>
      </c>
      <c r="J583" s="10">
        <f>'1级数据'!AC583*0.2+'1级数据'!AD583*0.3+'1级数据'!AE583*0.2+'1级数据'!AF583*0.3</f>
        <v>73.3</v>
      </c>
      <c r="K583" s="10">
        <f>AVERAGE('1级数据'!R583,'1级数据'!S583)</f>
        <v>80.5</v>
      </c>
    </row>
    <row r="584" spans="1:11" ht="15.75" x14ac:dyDescent="0.25">
      <c r="A584" s="10">
        <v>583</v>
      </c>
      <c r="B584" s="10" t="str">
        <f>VLOOKUP(A:A,'1级数据'!A:B,2,FALSE)</f>
        <v>A. SAMARIS</v>
      </c>
      <c r="C584" s="11" t="str">
        <f>VLOOKUP(A:A,'1级数据'!A:C,3,FALSE)</f>
        <v>后腰</v>
      </c>
      <c r="D584" s="10">
        <f>VLOOKUP(A:A,'1级数据'!A:D,4,FALSE)</f>
        <v>2</v>
      </c>
      <c r="E584" s="12">
        <f>VLOOKUP(A:A,'1级数据'!A:L,12,FALSE)</f>
        <v>80</v>
      </c>
      <c r="F584" s="10">
        <f>'1级数据'!O584*0.2+'1级数据'!T584*0.4+'1级数据'!Z584*0.2+'1级数据'!W584*0.2</f>
        <v>72.600000000000009</v>
      </c>
      <c r="G584" s="10">
        <f>AVERAGE('1级数据'!P584,'1级数据'!Q584)</f>
        <v>76</v>
      </c>
      <c r="H584" s="10">
        <f>AVERAGE('1级数据'!AA584,'1级数据'!AB584)</f>
        <v>78.5</v>
      </c>
      <c r="I584" s="10">
        <f>IF('1级数据'!C584="门将",AVERAGE('1级数据'!AG584,'1级数据'!AH584,'1级数据'!AI584,'1级数据'!AJ584,'1级数据'!AK584),AVERAGE('1级数据'!X584,'1级数据'!Y584))</f>
        <v>65.5</v>
      </c>
      <c r="J584" s="10">
        <f>'1级数据'!AC584*0.2+'1级数据'!AD584*0.3+'1级数据'!AE584*0.2+'1级数据'!AF584*0.3</f>
        <v>79</v>
      </c>
      <c r="K584" s="10">
        <f>AVERAGE('1级数据'!R584,'1级数据'!S584)</f>
        <v>76</v>
      </c>
    </row>
    <row r="585" spans="1:11" ht="15.75" x14ac:dyDescent="0.25">
      <c r="A585" s="10">
        <v>584</v>
      </c>
      <c r="B585" s="10" t="str">
        <f>VLOOKUP(A:A,'1级数据'!A:B,2,FALSE)</f>
        <v>F. SMOLOV</v>
      </c>
      <c r="C585" s="11" t="str">
        <f>VLOOKUP(A:A,'1级数据'!A:C,3,FALSE)</f>
        <v>中锋</v>
      </c>
      <c r="D585" s="10">
        <f>VLOOKUP(A:A,'1级数据'!A:D,4,FALSE)</f>
        <v>2</v>
      </c>
      <c r="E585" s="12">
        <f>VLOOKUP(A:A,'1级数据'!A:L,12,FALSE)</f>
        <v>80</v>
      </c>
      <c r="F585" s="10">
        <f>'1级数据'!O585*0.2+'1级数据'!T585*0.4+'1级数据'!Z585*0.2+'1级数据'!W585*0.2</f>
        <v>75.2</v>
      </c>
      <c r="G585" s="10">
        <f>AVERAGE('1级数据'!P585,'1级数据'!Q585)</f>
        <v>80</v>
      </c>
      <c r="H585" s="10">
        <f>AVERAGE('1级数据'!AA585,'1级数据'!AB585)</f>
        <v>78.5</v>
      </c>
      <c r="I585" s="10">
        <f>IF('1级数据'!C585="门将",AVERAGE('1级数据'!AG585,'1级数据'!AH585,'1级数据'!AI585,'1级数据'!AJ585,'1级数据'!AK585),AVERAGE('1级数据'!X585,'1级数据'!Y585))</f>
        <v>75</v>
      </c>
      <c r="J585" s="10">
        <f>'1级数据'!AC585*0.2+'1级数据'!AD585*0.3+'1级数据'!AE585*0.2+'1级数据'!AF585*0.3</f>
        <v>66.3</v>
      </c>
      <c r="K585" s="10">
        <f>AVERAGE('1级数据'!R585,'1级数据'!S585)</f>
        <v>75.5</v>
      </c>
    </row>
    <row r="586" spans="1:11" ht="15.75" x14ac:dyDescent="0.25">
      <c r="A586" s="10">
        <v>585</v>
      </c>
      <c r="B586" s="10" t="str">
        <f>VLOOKUP(A:A,'1级数据'!A:B,2,FALSE)</f>
        <v>J. KING</v>
      </c>
      <c r="C586" s="11" t="str">
        <f>VLOOKUP(A:A,'1级数据'!A:C,3,FALSE)</f>
        <v>中锋</v>
      </c>
      <c r="D586" s="10" t="e">
        <f>VLOOKUP(A:A,'1级数据'!A:D,4,FALSE)</f>
        <v>#N/A</v>
      </c>
      <c r="E586" s="12">
        <f>VLOOKUP(A:A,'1级数据'!A:L,12,FALSE)</f>
        <v>80</v>
      </c>
      <c r="F586" s="10">
        <f>'1级数据'!O586*0.2+'1级数据'!T586*0.4+'1级数据'!Z586*0.2+'1级数据'!W586*0.2</f>
        <v>73.400000000000006</v>
      </c>
      <c r="G586" s="10">
        <f>AVERAGE('1级数据'!P586,'1级数据'!Q586)</f>
        <v>78</v>
      </c>
      <c r="H586" s="10">
        <f>AVERAGE('1级数据'!AA586,'1级数据'!AB586)</f>
        <v>81</v>
      </c>
      <c r="I586" s="10">
        <f>IF('1级数据'!C586="门将",AVERAGE('1级数据'!AG586,'1级数据'!AH586,'1级数据'!AI586,'1级数据'!AJ586,'1级数据'!AK586),AVERAGE('1级数据'!X586,'1级数据'!Y586))</f>
        <v>78.5</v>
      </c>
      <c r="J586" s="10">
        <f>'1级数据'!AC586*0.2+'1级数据'!AD586*0.3+'1级数据'!AE586*0.2+'1级数据'!AF586*0.3</f>
        <v>69.399999999999991</v>
      </c>
      <c r="K586" s="10">
        <f>AVERAGE('1级数据'!R586,'1级数据'!S586)</f>
        <v>75</v>
      </c>
    </row>
    <row r="587" spans="1:11" ht="15.75" x14ac:dyDescent="0.25">
      <c r="A587" s="10">
        <v>586</v>
      </c>
      <c r="B587" s="10" t="str">
        <f>VLOOKUP(A:A,'1级数据'!A:B,2,FALSE)</f>
        <v>L. MILIVOJEVIĆ</v>
      </c>
      <c r="C587" s="11" t="str">
        <f>VLOOKUP(A:A,'1级数据'!A:C,3,FALSE)</f>
        <v>后腰</v>
      </c>
      <c r="D587" s="10">
        <f>VLOOKUP(A:A,'1级数据'!A:D,4,FALSE)</f>
        <v>2</v>
      </c>
      <c r="E587" s="12">
        <f>VLOOKUP(A:A,'1级数据'!A:L,12,FALSE)</f>
        <v>80</v>
      </c>
      <c r="F587" s="10">
        <f>'1级数据'!O587*0.2+'1级数据'!T587*0.4+'1级数据'!Z587*0.2+'1级数据'!W587*0.2</f>
        <v>73.400000000000006</v>
      </c>
      <c r="G587" s="10">
        <f>AVERAGE('1级数据'!P587,'1级数据'!Q587)</f>
        <v>71.5</v>
      </c>
      <c r="H587" s="10">
        <f>AVERAGE('1级数据'!AA587,'1级数据'!AB587)</f>
        <v>74</v>
      </c>
      <c r="I587" s="10">
        <f>IF('1级数据'!C587="门将",AVERAGE('1级数据'!AG587,'1级数据'!AH587,'1级数据'!AI587,'1级数据'!AJ587,'1级数据'!AK587),AVERAGE('1级数据'!X587,'1级数据'!Y587))</f>
        <v>71.5</v>
      </c>
      <c r="J587" s="10">
        <f>'1级数据'!AC587*0.2+'1级数据'!AD587*0.3+'1级数据'!AE587*0.2+'1级数据'!AF587*0.3</f>
        <v>77.399999999999991</v>
      </c>
      <c r="K587" s="10">
        <f>AVERAGE('1级数据'!R587,'1级数据'!S587)</f>
        <v>75</v>
      </c>
    </row>
    <row r="588" spans="1:11" ht="15.75" x14ac:dyDescent="0.25">
      <c r="A588" s="10">
        <v>587</v>
      </c>
      <c r="B588" s="10" t="str">
        <f>VLOOKUP(A:A,'1级数据'!A:B,2,FALSE)</f>
        <v>NIKOLA MAKSIMOVIĆ</v>
      </c>
      <c r="C588" s="11" t="str">
        <f>VLOOKUP(A:A,'1级数据'!A:C,3,FALSE)</f>
        <v>中后卫</v>
      </c>
      <c r="D588" s="10">
        <f>VLOOKUP(A:A,'1级数据'!A:D,4,FALSE)</f>
        <v>2</v>
      </c>
      <c r="E588" s="12">
        <f>VLOOKUP(A:A,'1级数据'!A:L,12,FALSE)</f>
        <v>80</v>
      </c>
      <c r="F588" s="10">
        <f>'1级数据'!O588*0.2+'1级数据'!T588*0.4+'1级数据'!Z588*0.2+'1级数据'!W588*0.2</f>
        <v>63.800000000000011</v>
      </c>
      <c r="G588" s="10">
        <f>AVERAGE('1级数据'!P588,'1级数据'!Q588)</f>
        <v>65</v>
      </c>
      <c r="H588" s="10">
        <f>AVERAGE('1级数据'!AA588,'1级数据'!AB588)</f>
        <v>73</v>
      </c>
      <c r="I588" s="10">
        <f>IF('1级数据'!C588="门将",AVERAGE('1级数据'!AG588,'1级数据'!AH588,'1级数据'!AI588,'1级数据'!AJ588,'1级数据'!AK588),AVERAGE('1级数据'!X588,'1级数据'!Y588))</f>
        <v>65.5</v>
      </c>
      <c r="J588" s="10">
        <f>'1级数据'!AC588*0.2+'1级数据'!AD588*0.3+'1级数据'!AE588*0.2+'1级数据'!AF588*0.3</f>
        <v>79.599999999999994</v>
      </c>
      <c r="K588" s="10">
        <f>AVERAGE('1级数据'!R588,'1级数据'!S588)</f>
        <v>70.5</v>
      </c>
    </row>
    <row r="589" spans="1:11" ht="15.75" x14ac:dyDescent="0.25">
      <c r="A589" s="10">
        <v>588</v>
      </c>
      <c r="B589" s="10" t="str">
        <f>VLOOKUP(A:A,'1级数据'!A:B,2,FALSE)</f>
        <v>J. HENDRIX</v>
      </c>
      <c r="C589" s="11" t="str">
        <f>VLOOKUP(A:A,'1级数据'!A:C,3,FALSE)</f>
        <v>后腰</v>
      </c>
      <c r="D589" s="10">
        <f>VLOOKUP(A:A,'1级数据'!A:D,4,FALSE)</f>
        <v>2</v>
      </c>
      <c r="E589" s="12">
        <f>VLOOKUP(A:A,'1级数据'!A:L,12,FALSE)</f>
        <v>80</v>
      </c>
      <c r="F589" s="10">
        <f>'1级数据'!O589*0.2+'1级数据'!T589*0.4+'1级数据'!Z589*0.2+'1级数据'!W589*0.2</f>
        <v>75.400000000000006</v>
      </c>
      <c r="G589" s="10">
        <f>AVERAGE('1级数据'!P589,'1级数据'!Q589)</f>
        <v>74.5</v>
      </c>
      <c r="H589" s="10">
        <f>AVERAGE('1级数据'!AA589,'1级数据'!AB589)</f>
        <v>73</v>
      </c>
      <c r="I589" s="10">
        <f>IF('1级数据'!C589="门将",AVERAGE('1级数据'!AG589,'1级数据'!AH589,'1级数据'!AI589,'1级数据'!AJ589,'1级数据'!AK589),AVERAGE('1级数据'!X589,'1级数据'!Y589))</f>
        <v>75</v>
      </c>
      <c r="J589" s="10">
        <f>'1级数据'!AC589*0.2+'1级数据'!AD589*0.3+'1级数据'!AE589*0.2+'1级数据'!AF589*0.3</f>
        <v>75.400000000000006</v>
      </c>
      <c r="K589" s="10">
        <f>AVERAGE('1级数据'!R589,'1级数据'!S589)</f>
        <v>75.5</v>
      </c>
    </row>
    <row r="590" spans="1:11" ht="15.75" x14ac:dyDescent="0.25">
      <c r="A590" s="10">
        <v>589</v>
      </c>
      <c r="B590" s="10" t="str">
        <f>VLOOKUP(A:A,'1级数据'!A:B,2,FALSE)</f>
        <v>J. SERI</v>
      </c>
      <c r="C590" s="11" t="str">
        <f>VLOOKUP(A:A,'1级数据'!A:C,3,FALSE)</f>
        <v>中前卫</v>
      </c>
      <c r="D590" s="10">
        <f>VLOOKUP(A:A,'1级数据'!A:D,4,FALSE)</f>
        <v>2</v>
      </c>
      <c r="E590" s="12">
        <f>VLOOKUP(A:A,'1级数据'!A:L,12,FALSE)</f>
        <v>80</v>
      </c>
      <c r="F590" s="10" t="e">
        <f>'1级数据'!#REF!*0.2+'1级数据'!#REF!*0.4+'1级数据'!#REF!*0.2+'1级数据'!#REF!*0.2</f>
        <v>#REF!</v>
      </c>
      <c r="G590" s="10" t="e">
        <f>AVERAGE('1级数据'!#REF!,'1级数据'!#REF!)</f>
        <v>#REF!</v>
      </c>
      <c r="H590" s="10" t="e">
        <f>AVERAGE('1级数据'!#REF!,'1级数据'!#REF!)</f>
        <v>#REF!</v>
      </c>
      <c r="I590" s="10" t="e">
        <f>IF('1级数据'!#REF!="门将",AVERAGE('1级数据'!#REF!,'1级数据'!#REF!,'1级数据'!#REF!,'1级数据'!#REF!,'1级数据'!#REF!),AVERAGE('1级数据'!#REF!,'1级数据'!#REF!))</f>
        <v>#REF!</v>
      </c>
      <c r="J590" s="10" t="e">
        <f>'1级数据'!#REF!*0.2+'1级数据'!#REF!*0.3+'1级数据'!#REF!*0.2+'1级数据'!#REF!*0.3</f>
        <v>#REF!</v>
      </c>
      <c r="K590" s="10" t="e">
        <f>AVERAGE('1级数据'!#REF!,'1级数据'!#REF!)</f>
        <v>#REF!</v>
      </c>
    </row>
    <row r="591" spans="1:11" ht="15.75" x14ac:dyDescent="0.25">
      <c r="A591" s="10">
        <v>590</v>
      </c>
      <c r="B591" s="10" t="str">
        <f>VLOOKUP(A:A,'1级数据'!A:B,2,FALSE)</f>
        <v>B. TRAORÉ</v>
      </c>
      <c r="C591" s="11" t="str">
        <f>VLOOKUP(A:A,'1级数据'!A:C,3,FALSE)</f>
        <v>右边锋</v>
      </c>
      <c r="D591" s="10">
        <f>VLOOKUP(A:A,'1级数据'!A:D,4,FALSE)</f>
        <v>2</v>
      </c>
      <c r="E591" s="12">
        <f>VLOOKUP(A:A,'1级数据'!A:L,12,FALSE)</f>
        <v>80</v>
      </c>
      <c r="F591" s="10" t="e">
        <f>'1级数据'!#REF!*0.2+'1级数据'!#REF!*0.4+'1级数据'!#REF!*0.2+'1级数据'!#REF!*0.2</f>
        <v>#REF!</v>
      </c>
      <c r="G591" s="10" t="e">
        <f>AVERAGE('1级数据'!#REF!,'1级数据'!#REF!)</f>
        <v>#REF!</v>
      </c>
      <c r="H591" s="10" t="e">
        <f>AVERAGE('1级数据'!#REF!,'1级数据'!#REF!)</f>
        <v>#REF!</v>
      </c>
      <c r="I591" s="10" t="e">
        <f>IF('1级数据'!#REF!="门将",AVERAGE('1级数据'!#REF!,'1级数据'!#REF!,'1级数据'!#REF!,'1级数据'!#REF!,'1级数据'!#REF!),AVERAGE('1级数据'!#REF!,'1级数据'!#REF!))</f>
        <v>#REF!</v>
      </c>
      <c r="J591" s="10" t="e">
        <f>'1级数据'!#REF!*0.2+'1级数据'!#REF!*0.3+'1级数据'!#REF!*0.2+'1级数据'!#REF!*0.3</f>
        <v>#REF!</v>
      </c>
      <c r="K591" s="10" t="e">
        <f>AVERAGE('1级数据'!#REF!,'1级数据'!#REF!)</f>
        <v>#REF!</v>
      </c>
    </row>
    <row r="592" spans="1:11" ht="15.75" x14ac:dyDescent="0.25">
      <c r="A592" s="10">
        <v>591</v>
      </c>
      <c r="B592" s="10" t="str">
        <f>VLOOKUP(A:A,'1级数据'!A:B,2,FALSE)</f>
        <v>N. BENTALEB</v>
      </c>
      <c r="C592" s="11" t="str">
        <f>VLOOKUP(A:A,'1级数据'!A:C,3,FALSE)</f>
        <v>中前卫</v>
      </c>
      <c r="D592" s="10" t="e">
        <f>VLOOKUP(A:A,'1级数据'!A:D,4,FALSE)</f>
        <v>#N/A</v>
      </c>
      <c r="E592" s="12">
        <f>VLOOKUP(A:A,'1级数据'!A:L,12,FALSE)</f>
        <v>80</v>
      </c>
      <c r="F592" s="10" t="e">
        <f>'1级数据'!#REF!*0.2+'1级数据'!#REF!*0.4+'1级数据'!#REF!*0.2+'1级数据'!#REF!*0.2</f>
        <v>#REF!</v>
      </c>
      <c r="G592" s="10" t="e">
        <f>AVERAGE('1级数据'!#REF!,'1级数据'!#REF!)</f>
        <v>#REF!</v>
      </c>
      <c r="H592" s="10" t="e">
        <f>AVERAGE('1级数据'!#REF!,'1级数据'!#REF!)</f>
        <v>#REF!</v>
      </c>
      <c r="I592" s="10" t="e">
        <f>IF('1级数据'!#REF!="门将",AVERAGE('1级数据'!#REF!,'1级数据'!#REF!,'1级数据'!#REF!,'1级数据'!#REF!,'1级数据'!#REF!),AVERAGE('1级数据'!#REF!,'1级数据'!#REF!))</f>
        <v>#REF!</v>
      </c>
      <c r="J592" s="10" t="e">
        <f>'1级数据'!#REF!*0.2+'1级数据'!#REF!*0.3+'1级数据'!#REF!*0.2+'1级数据'!#REF!*0.3</f>
        <v>#REF!</v>
      </c>
      <c r="K592" s="10" t="e">
        <f>AVERAGE('1级数据'!#REF!,'1级数据'!#REF!)</f>
        <v>#REF!</v>
      </c>
    </row>
    <row r="593" spans="1:11" ht="15.75" x14ac:dyDescent="0.25">
      <c r="A593" s="10">
        <v>592</v>
      </c>
      <c r="B593" s="10" t="str">
        <f>VLOOKUP(A:A,'1级数据'!A:B,2,FALSE)</f>
        <v>Y. MINA</v>
      </c>
      <c r="C593" s="11" t="str">
        <f>VLOOKUP(A:A,'1级数据'!A:C,3,FALSE)</f>
        <v>中后卫</v>
      </c>
      <c r="D593" s="10">
        <f>VLOOKUP(A:A,'1级数据'!A:D,4,FALSE)</f>
        <v>2</v>
      </c>
      <c r="E593" s="12">
        <f>VLOOKUP(A:A,'1级数据'!A:L,12,FALSE)</f>
        <v>80</v>
      </c>
      <c r="F593" s="10" t="e">
        <f>'1级数据'!#REF!*0.2+'1级数据'!#REF!*0.4+'1级数据'!#REF!*0.2+'1级数据'!#REF!*0.2</f>
        <v>#REF!</v>
      </c>
      <c r="G593" s="10" t="e">
        <f>AVERAGE('1级数据'!#REF!,'1级数据'!#REF!)</f>
        <v>#REF!</v>
      </c>
      <c r="H593" s="10" t="e">
        <f>AVERAGE('1级数据'!#REF!,'1级数据'!#REF!)</f>
        <v>#REF!</v>
      </c>
      <c r="I593" s="10" t="e">
        <f>IF('1级数据'!#REF!="门将",AVERAGE('1级数据'!#REF!,'1级数据'!#REF!,'1级数据'!#REF!,'1级数据'!#REF!,'1级数据'!#REF!),AVERAGE('1级数据'!#REF!,'1级数据'!#REF!))</f>
        <v>#REF!</v>
      </c>
      <c r="J593" s="10" t="e">
        <f>'1级数据'!#REF!*0.2+'1级数据'!#REF!*0.3+'1级数据'!#REF!*0.2+'1级数据'!#REF!*0.3</f>
        <v>#REF!</v>
      </c>
      <c r="K593" s="10" t="e">
        <f>AVERAGE('1级数据'!#REF!,'1级数据'!#REF!)</f>
        <v>#REF!</v>
      </c>
    </row>
    <row r="594" spans="1:11" ht="15.75" x14ac:dyDescent="0.25">
      <c r="A594" s="10">
        <v>593</v>
      </c>
      <c r="B594" s="10" t="str">
        <f>VLOOKUP(A:A,'1级数据'!A:B,2,FALSE)</f>
        <v>Y. GAZINSKIY</v>
      </c>
      <c r="C594" s="11" t="str">
        <f>VLOOKUP(A:A,'1级数据'!A:C,3,FALSE)</f>
        <v>中前卫</v>
      </c>
      <c r="D594" s="10">
        <f>VLOOKUP(A:A,'1级数据'!A:D,4,FALSE)</f>
        <v>2</v>
      </c>
      <c r="E594" s="12">
        <f>VLOOKUP(A:A,'1级数据'!A:L,12,FALSE)</f>
        <v>80</v>
      </c>
      <c r="F594" s="10" t="e">
        <f>'1级数据'!#REF!*0.2+'1级数据'!#REF!*0.4+'1级数据'!#REF!*0.2+'1级数据'!#REF!*0.2</f>
        <v>#REF!</v>
      </c>
      <c r="G594" s="10" t="e">
        <f>AVERAGE('1级数据'!#REF!,'1级数据'!#REF!)</f>
        <v>#REF!</v>
      </c>
      <c r="H594" s="10" t="e">
        <f>AVERAGE('1级数据'!#REF!,'1级数据'!#REF!)</f>
        <v>#REF!</v>
      </c>
      <c r="I594" s="10" t="e">
        <f>IF('1级数据'!#REF!="门将",AVERAGE('1级数据'!#REF!,'1级数据'!#REF!,'1级数据'!#REF!,'1级数据'!#REF!,'1级数据'!#REF!),AVERAGE('1级数据'!#REF!,'1级数据'!#REF!))</f>
        <v>#REF!</v>
      </c>
      <c r="J594" s="10" t="e">
        <f>'1级数据'!#REF!*0.2+'1级数据'!#REF!*0.3+'1级数据'!#REF!*0.2+'1级数据'!#REF!*0.3</f>
        <v>#REF!</v>
      </c>
      <c r="K594" s="10" t="e">
        <f>AVERAGE('1级数据'!#REF!,'1级数据'!#REF!)</f>
        <v>#REF!</v>
      </c>
    </row>
    <row r="595" spans="1:11" ht="15.75" x14ac:dyDescent="0.25">
      <c r="A595" s="10">
        <v>594</v>
      </c>
      <c r="B595" s="10" t="str">
        <f>VLOOKUP(A:A,'1级数据'!A:B,2,FALSE)</f>
        <v>IAGO FALQUÉ</v>
      </c>
      <c r="C595" s="11" t="str">
        <f>VLOOKUP(A:A,'1级数据'!A:C,3,FALSE)</f>
        <v>右边锋</v>
      </c>
      <c r="D595" s="10">
        <f>VLOOKUP(A:A,'1级数据'!A:D,4,FALSE)</f>
        <v>2</v>
      </c>
      <c r="E595" s="12">
        <f>VLOOKUP(A:A,'1级数据'!A:L,12,FALSE)</f>
        <v>80</v>
      </c>
      <c r="F595" s="10" t="e">
        <f>'1级数据'!#REF!*0.2+'1级数据'!#REF!*0.4+'1级数据'!#REF!*0.2+'1级数据'!#REF!*0.2</f>
        <v>#REF!</v>
      </c>
      <c r="G595" s="10" t="e">
        <f>AVERAGE('1级数据'!#REF!,'1级数据'!#REF!)</f>
        <v>#REF!</v>
      </c>
      <c r="H595" s="10" t="e">
        <f>AVERAGE('1级数据'!#REF!,'1级数据'!#REF!)</f>
        <v>#REF!</v>
      </c>
      <c r="I595" s="10" t="e">
        <f>IF('1级数据'!#REF!="门将",AVERAGE('1级数据'!#REF!,'1级数据'!#REF!,'1级数据'!#REF!,'1级数据'!#REF!,'1级数据'!#REF!),AVERAGE('1级数据'!#REF!,'1级数据'!#REF!))</f>
        <v>#REF!</v>
      </c>
      <c r="J595" s="10" t="e">
        <f>'1级数据'!#REF!*0.2+'1级数据'!#REF!*0.3+'1级数据'!#REF!*0.2+'1级数据'!#REF!*0.3</f>
        <v>#REF!</v>
      </c>
      <c r="K595" s="10" t="e">
        <f>AVERAGE('1级数据'!#REF!,'1级数据'!#REF!)</f>
        <v>#REF!</v>
      </c>
    </row>
    <row r="596" spans="1:11" ht="15.75" x14ac:dyDescent="0.25">
      <c r="A596" s="10">
        <v>595</v>
      </c>
      <c r="B596" s="10" t="str">
        <f>VLOOKUP(A:A,'1级数据'!A:B,2,FALSE)</f>
        <v>YURI</v>
      </c>
      <c r="C596" s="11" t="str">
        <f>VLOOKUP(A:A,'1级数据'!A:C,3,FALSE)</f>
        <v>左后卫</v>
      </c>
      <c r="D596" s="10">
        <f>VLOOKUP(A:A,'1级数据'!A:D,4,FALSE)</f>
        <v>2</v>
      </c>
      <c r="E596" s="12">
        <f>VLOOKUP(A:A,'1级数据'!A:L,12,FALSE)</f>
        <v>80</v>
      </c>
      <c r="F596" s="10" t="e">
        <f>'1级数据'!#REF!*0.2+'1级数据'!#REF!*0.4+'1级数据'!#REF!*0.2+'1级数据'!#REF!*0.2</f>
        <v>#REF!</v>
      </c>
      <c r="G596" s="10" t="e">
        <f>AVERAGE('1级数据'!#REF!,'1级数据'!#REF!)</f>
        <v>#REF!</v>
      </c>
      <c r="H596" s="10" t="e">
        <f>AVERAGE('1级数据'!#REF!,'1级数据'!#REF!)</f>
        <v>#REF!</v>
      </c>
      <c r="I596" s="10" t="e">
        <f>IF('1级数据'!#REF!="门将",AVERAGE('1级数据'!#REF!,'1级数据'!#REF!,'1级数据'!#REF!,'1级数据'!#REF!,'1级数据'!#REF!),AVERAGE('1级数据'!#REF!,'1级数据'!#REF!))</f>
        <v>#REF!</v>
      </c>
      <c r="J596" s="10" t="e">
        <f>'1级数据'!#REF!*0.2+'1级数据'!#REF!*0.3+'1级数据'!#REF!*0.2+'1级数据'!#REF!*0.3</f>
        <v>#REF!</v>
      </c>
      <c r="K596" s="10" t="e">
        <f>AVERAGE('1级数据'!#REF!,'1级数据'!#REF!)</f>
        <v>#REF!</v>
      </c>
    </row>
    <row r="597" spans="1:11" ht="15.75" x14ac:dyDescent="0.25">
      <c r="A597" s="10">
        <v>596</v>
      </c>
      <c r="B597" s="10" t="str">
        <f>VLOOKUP(A:A,'1级数据'!A:B,2,FALSE)</f>
        <v>W. CYPRIEN</v>
      </c>
      <c r="C597" s="11" t="str">
        <f>VLOOKUP(A:A,'1级数据'!A:C,3,FALSE)</f>
        <v>中前卫</v>
      </c>
      <c r="D597" s="10" t="e">
        <f>VLOOKUP(A:A,'1级数据'!A:D,4,FALSE)</f>
        <v>#N/A</v>
      </c>
      <c r="E597" s="12">
        <f>VLOOKUP(A:A,'1级数据'!A:L,12,FALSE)</f>
        <v>80</v>
      </c>
      <c r="F597" s="10" t="e">
        <f>'1级数据'!#REF!*0.2+'1级数据'!#REF!*0.4+'1级数据'!#REF!*0.2+'1级数据'!#REF!*0.2</f>
        <v>#REF!</v>
      </c>
      <c r="G597" s="10" t="e">
        <f>AVERAGE('1级数据'!#REF!,'1级数据'!#REF!)</f>
        <v>#REF!</v>
      </c>
      <c r="H597" s="10" t="e">
        <f>AVERAGE('1级数据'!#REF!,'1级数据'!#REF!)</f>
        <v>#REF!</v>
      </c>
      <c r="I597" s="10" t="e">
        <f>IF('1级数据'!#REF!="门将",AVERAGE('1级数据'!#REF!,'1级数据'!#REF!,'1级数据'!#REF!,'1级数据'!#REF!,'1级数据'!#REF!),AVERAGE('1级数据'!#REF!,'1级数据'!#REF!))</f>
        <v>#REF!</v>
      </c>
      <c r="J597" s="10" t="e">
        <f>'1级数据'!#REF!*0.2+'1级数据'!#REF!*0.3+'1级数据'!#REF!*0.2+'1级数据'!#REF!*0.3</f>
        <v>#REF!</v>
      </c>
      <c r="K597" s="10" t="e">
        <f>AVERAGE('1级数据'!#REF!,'1级数据'!#REF!)</f>
        <v>#REF!</v>
      </c>
    </row>
    <row r="598" spans="1:11" ht="15.75" x14ac:dyDescent="0.25">
      <c r="A598" s="10">
        <v>597</v>
      </c>
      <c r="B598" s="10" t="str">
        <f>VLOOKUP(A:A,'1级数据'!A:B,2,FALSE)</f>
        <v>G. DEFREL</v>
      </c>
      <c r="C598" s="11" t="str">
        <f>VLOOKUP(A:A,'1级数据'!A:C,3,FALSE)</f>
        <v>中锋</v>
      </c>
      <c r="D598" s="10" t="e">
        <f>VLOOKUP(A:A,'1级数据'!A:D,4,FALSE)</f>
        <v>#N/A</v>
      </c>
      <c r="E598" s="12">
        <f>VLOOKUP(A:A,'1级数据'!A:L,12,FALSE)</f>
        <v>80</v>
      </c>
      <c r="F598" s="10" t="e">
        <f>'1级数据'!#REF!*0.2+'1级数据'!#REF!*0.4+'1级数据'!#REF!*0.2+'1级数据'!#REF!*0.2</f>
        <v>#REF!</v>
      </c>
      <c r="G598" s="10" t="e">
        <f>AVERAGE('1级数据'!#REF!,'1级数据'!#REF!)</f>
        <v>#REF!</v>
      </c>
      <c r="H598" s="10" t="e">
        <f>AVERAGE('1级数据'!#REF!,'1级数据'!#REF!)</f>
        <v>#REF!</v>
      </c>
      <c r="I598" s="10" t="e">
        <f>IF('1级数据'!#REF!="门将",AVERAGE('1级数据'!#REF!,'1级数据'!#REF!,'1级数据'!#REF!,'1级数据'!#REF!,'1级数据'!#REF!),AVERAGE('1级数据'!#REF!,'1级数据'!#REF!))</f>
        <v>#REF!</v>
      </c>
      <c r="J598" s="10" t="e">
        <f>'1级数据'!#REF!*0.2+'1级数据'!#REF!*0.3+'1级数据'!#REF!*0.2+'1级数据'!#REF!*0.3</f>
        <v>#REF!</v>
      </c>
      <c r="K598" s="10" t="e">
        <f>AVERAGE('1级数据'!#REF!,'1级数据'!#REF!)</f>
        <v>#REF!</v>
      </c>
    </row>
    <row r="599" spans="1:11" ht="15.75" x14ac:dyDescent="0.25">
      <c r="A599" s="10">
        <v>598</v>
      </c>
      <c r="B599" s="10" t="str">
        <f>VLOOKUP(A:A,'1级数据'!A:B,2,FALSE)</f>
        <v>M. BERG</v>
      </c>
      <c r="C599" s="11" t="str">
        <f>VLOOKUP(A:A,'1级数据'!A:C,3,FALSE)</f>
        <v>中锋</v>
      </c>
      <c r="D599" s="10" t="e">
        <f>VLOOKUP(A:A,'1级数据'!A:D,4,FALSE)</f>
        <v>#N/A</v>
      </c>
      <c r="E599" s="12">
        <f>VLOOKUP(A:A,'1级数据'!A:L,12,FALSE)</f>
        <v>80</v>
      </c>
      <c r="F599" s="10" t="e">
        <f>'1级数据'!#REF!*0.2+'1级数据'!#REF!*0.4+'1级数据'!#REF!*0.2+'1级数据'!#REF!*0.2</f>
        <v>#REF!</v>
      </c>
      <c r="G599" s="10" t="e">
        <f>AVERAGE('1级数据'!#REF!,'1级数据'!#REF!)</f>
        <v>#REF!</v>
      </c>
      <c r="H599" s="10" t="e">
        <f>AVERAGE('1级数据'!#REF!,'1级数据'!#REF!)</f>
        <v>#REF!</v>
      </c>
      <c r="I599" s="10" t="e">
        <f>IF('1级数据'!#REF!="门将",AVERAGE('1级数据'!#REF!,'1级数据'!#REF!,'1级数据'!#REF!,'1级数据'!#REF!,'1级数据'!#REF!),AVERAGE('1级数据'!#REF!,'1级数据'!#REF!))</f>
        <v>#REF!</v>
      </c>
      <c r="J599" s="10" t="e">
        <f>'1级数据'!#REF!*0.2+'1级数据'!#REF!*0.3+'1级数据'!#REF!*0.2+'1级数据'!#REF!*0.3</f>
        <v>#REF!</v>
      </c>
      <c r="K599" s="10" t="e">
        <f>AVERAGE('1级数据'!#REF!,'1级数据'!#REF!)</f>
        <v>#REF!</v>
      </c>
    </row>
    <row r="600" spans="1:11" ht="15.75" x14ac:dyDescent="0.25">
      <c r="A600" s="10">
        <v>599</v>
      </c>
      <c r="B600" s="10" t="str">
        <f>VLOOKUP(A:A,'1级数据'!A:B,2,FALSE)</f>
        <v>R. FRASER</v>
      </c>
      <c r="C600" s="11" t="str">
        <f>VLOOKUP(A:A,'1级数据'!A:C,3,FALSE)</f>
        <v>左前卫</v>
      </c>
      <c r="D600" s="10" t="e">
        <f>VLOOKUP(A:A,'1级数据'!A:D,4,FALSE)</f>
        <v>#N/A</v>
      </c>
      <c r="E600" s="12">
        <f>VLOOKUP(A:A,'1级数据'!A:L,12,FALSE)</f>
        <v>80</v>
      </c>
      <c r="F600" s="10" t="e">
        <f>'1级数据'!#REF!*0.2+'1级数据'!#REF!*0.4+'1级数据'!#REF!*0.2+'1级数据'!#REF!*0.2</f>
        <v>#REF!</v>
      </c>
      <c r="G600" s="10" t="e">
        <f>AVERAGE('1级数据'!#REF!,'1级数据'!#REF!)</f>
        <v>#REF!</v>
      </c>
      <c r="H600" s="10" t="e">
        <f>AVERAGE('1级数据'!#REF!,'1级数据'!#REF!)</f>
        <v>#REF!</v>
      </c>
      <c r="I600" s="10" t="e">
        <f>IF('1级数据'!#REF!="门将",AVERAGE('1级数据'!#REF!,'1级数据'!#REF!,'1级数据'!#REF!,'1级数据'!#REF!,'1级数据'!#REF!),AVERAGE('1级数据'!#REF!,'1级数据'!#REF!))</f>
        <v>#REF!</v>
      </c>
      <c r="J600" s="10" t="e">
        <f>'1级数据'!#REF!*0.2+'1级数据'!#REF!*0.3+'1级数据'!#REF!*0.2+'1级数据'!#REF!*0.3</f>
        <v>#REF!</v>
      </c>
      <c r="K600" s="10" t="e">
        <f>AVERAGE('1级数据'!#REF!,'1级数据'!#REF!)</f>
        <v>#REF!</v>
      </c>
    </row>
    <row r="601" spans="1:11" ht="15.75" x14ac:dyDescent="0.25">
      <c r="A601" s="10">
        <v>600</v>
      </c>
      <c r="B601" s="10" t="str">
        <f>VLOOKUP(A:A,'1级数据'!A:B,2,FALSE)</f>
        <v>T. SAVANIER</v>
      </c>
      <c r="C601" s="11" t="str">
        <f>VLOOKUP(A:A,'1级数据'!A:C,3,FALSE)</f>
        <v>中前卫</v>
      </c>
      <c r="D601" s="10" t="e">
        <f>VLOOKUP(A:A,'1级数据'!A:D,4,FALSE)</f>
        <v>#N/A</v>
      </c>
      <c r="E601" s="12">
        <f>VLOOKUP(A:A,'1级数据'!A:L,12,FALSE)</f>
        <v>80</v>
      </c>
      <c r="F601" s="10" t="e">
        <f>'1级数据'!#REF!*0.2+'1级数据'!#REF!*0.4+'1级数据'!#REF!*0.2+'1级数据'!#REF!*0.2</f>
        <v>#REF!</v>
      </c>
      <c r="G601" s="10" t="e">
        <f>AVERAGE('1级数据'!#REF!,'1级数据'!#REF!)</f>
        <v>#REF!</v>
      </c>
      <c r="H601" s="10" t="e">
        <f>AVERAGE('1级数据'!#REF!,'1级数据'!#REF!)</f>
        <v>#REF!</v>
      </c>
      <c r="I601" s="10" t="e">
        <f>IF('1级数据'!#REF!="门将",AVERAGE('1级数据'!#REF!,'1级数据'!#REF!,'1级数据'!#REF!,'1级数据'!#REF!,'1级数据'!#REF!),AVERAGE('1级数据'!#REF!,'1级数据'!#REF!))</f>
        <v>#REF!</v>
      </c>
      <c r="J601" s="10" t="e">
        <f>'1级数据'!#REF!*0.2+'1级数据'!#REF!*0.3+'1级数据'!#REF!*0.2+'1级数据'!#REF!*0.3</f>
        <v>#REF!</v>
      </c>
      <c r="K601" s="10" t="e">
        <f>AVERAGE('1级数据'!#REF!,'1级数据'!#REF!)</f>
        <v>#REF!</v>
      </c>
    </row>
    <row r="602" spans="1:11" ht="15.75" x14ac:dyDescent="0.25">
      <c r="A602" s="10">
        <v>601</v>
      </c>
      <c r="B602" s="10" t="str">
        <f>VLOOKUP(A:A,'1级数据'!A:B,2,FALSE)</f>
        <v>K. TOKO EKAMBI</v>
      </c>
      <c r="C602" s="11" t="str">
        <f>VLOOKUP(A:A,'1级数据'!A:C,3,FALSE)</f>
        <v>中锋</v>
      </c>
      <c r="D602" s="10" t="e">
        <f>VLOOKUP(A:A,'1级数据'!A:D,4,FALSE)</f>
        <v>#N/A</v>
      </c>
      <c r="E602" s="12">
        <f>VLOOKUP(A:A,'1级数据'!A:L,12,FALSE)</f>
        <v>80</v>
      </c>
      <c r="F602" s="10" t="e">
        <f>'1级数据'!#REF!*0.2+'1级数据'!#REF!*0.4+'1级数据'!#REF!*0.2+'1级数据'!#REF!*0.2</f>
        <v>#REF!</v>
      </c>
      <c r="G602" s="10" t="e">
        <f>AVERAGE('1级数据'!#REF!,'1级数据'!#REF!)</f>
        <v>#REF!</v>
      </c>
      <c r="H602" s="10" t="e">
        <f>AVERAGE('1级数据'!#REF!,'1级数据'!#REF!)</f>
        <v>#REF!</v>
      </c>
      <c r="I602" s="10" t="e">
        <f>IF('1级数据'!#REF!="门将",AVERAGE('1级数据'!#REF!,'1级数据'!#REF!,'1级数据'!#REF!,'1级数据'!#REF!,'1级数据'!#REF!),AVERAGE('1级数据'!#REF!,'1级数据'!#REF!))</f>
        <v>#REF!</v>
      </c>
      <c r="J602" s="10" t="e">
        <f>'1级数据'!#REF!*0.2+'1级数据'!#REF!*0.3+'1级数据'!#REF!*0.2+'1级数据'!#REF!*0.3</f>
        <v>#REF!</v>
      </c>
      <c r="K602" s="10" t="e">
        <f>AVERAGE('1级数据'!#REF!,'1级数据'!#REF!)</f>
        <v>#REF!</v>
      </c>
    </row>
    <row r="603" spans="1:11" ht="15.75" x14ac:dyDescent="0.25">
      <c r="A603" s="10">
        <v>602</v>
      </c>
      <c r="B603" s="10" t="str">
        <f>VLOOKUP(A:A,'1级数据'!A:B,2,FALSE)</f>
        <v>M. LOPEZ</v>
      </c>
      <c r="C603" s="11" t="str">
        <f>VLOOKUP(A:A,'1级数据'!A:C,3,FALSE)</f>
        <v>中前卫</v>
      </c>
      <c r="D603" s="10" t="e">
        <f>VLOOKUP(A:A,'1级数据'!A:D,4,FALSE)</f>
        <v>#N/A</v>
      </c>
      <c r="E603" s="12">
        <f>VLOOKUP(A:A,'1级数据'!A:L,12,FALSE)</f>
        <v>80</v>
      </c>
      <c r="F603" s="10" t="e">
        <f>'1级数据'!#REF!*0.2+'1级数据'!#REF!*0.4+'1级数据'!#REF!*0.2+'1级数据'!#REF!*0.2</f>
        <v>#REF!</v>
      </c>
      <c r="G603" s="10" t="e">
        <f>AVERAGE('1级数据'!#REF!,'1级数据'!#REF!)</f>
        <v>#REF!</v>
      </c>
      <c r="H603" s="10" t="e">
        <f>AVERAGE('1级数据'!#REF!,'1级数据'!#REF!)</f>
        <v>#REF!</v>
      </c>
      <c r="I603" s="10" t="e">
        <f>IF('1级数据'!#REF!="门将",AVERAGE('1级数据'!#REF!,'1级数据'!#REF!,'1级数据'!#REF!,'1级数据'!#REF!,'1级数据'!#REF!),AVERAGE('1级数据'!#REF!,'1级数据'!#REF!))</f>
        <v>#REF!</v>
      </c>
      <c r="J603" s="10" t="e">
        <f>'1级数据'!#REF!*0.2+'1级数据'!#REF!*0.3+'1级数据'!#REF!*0.2+'1级数据'!#REF!*0.3</f>
        <v>#REF!</v>
      </c>
      <c r="K603" s="10" t="e">
        <f>AVERAGE('1级数据'!#REF!,'1级数据'!#REF!)</f>
        <v>#REF!</v>
      </c>
    </row>
    <row r="604" spans="1:11" ht="15.75" x14ac:dyDescent="0.25">
      <c r="A604" s="10">
        <v>603</v>
      </c>
      <c r="B604" s="10" t="str">
        <f>VLOOKUP(A:A,'1级数据'!A:B,2,FALSE)</f>
        <v>J. ANDERSEN</v>
      </c>
      <c r="C604" s="11" t="str">
        <f>VLOOKUP(A:A,'1级数据'!A:C,3,FALSE)</f>
        <v>中后卫</v>
      </c>
      <c r="D604" s="10" t="e">
        <f>VLOOKUP(A:A,'1级数据'!A:D,4,FALSE)</f>
        <v>#N/A</v>
      </c>
      <c r="E604" s="12">
        <f>VLOOKUP(A:A,'1级数据'!A:L,12,FALSE)</f>
        <v>80</v>
      </c>
      <c r="F604" s="10" t="e">
        <f>'1级数据'!#REF!*0.2+'1级数据'!#REF!*0.4+'1级数据'!#REF!*0.2+'1级数据'!#REF!*0.2</f>
        <v>#REF!</v>
      </c>
      <c r="G604" s="10" t="e">
        <f>AVERAGE('1级数据'!#REF!,'1级数据'!#REF!)</f>
        <v>#REF!</v>
      </c>
      <c r="H604" s="10" t="e">
        <f>AVERAGE('1级数据'!#REF!,'1级数据'!#REF!)</f>
        <v>#REF!</v>
      </c>
      <c r="I604" s="10" t="e">
        <f>IF('1级数据'!#REF!="门将",AVERAGE('1级数据'!#REF!,'1级数据'!#REF!,'1级数据'!#REF!,'1级数据'!#REF!,'1级数据'!#REF!),AVERAGE('1级数据'!#REF!,'1级数据'!#REF!))</f>
        <v>#REF!</v>
      </c>
      <c r="J604" s="10" t="e">
        <f>'1级数据'!#REF!*0.2+'1级数据'!#REF!*0.3+'1级数据'!#REF!*0.2+'1级数据'!#REF!*0.3</f>
        <v>#REF!</v>
      </c>
      <c r="K604" s="10" t="e">
        <f>AVERAGE('1级数据'!#REF!,'1级数据'!#REF!)</f>
        <v>#REF!</v>
      </c>
    </row>
    <row r="605" spans="1:11" ht="15.75" x14ac:dyDescent="0.25">
      <c r="A605" s="10">
        <v>604</v>
      </c>
      <c r="B605" s="10" t="str">
        <f>VLOOKUP(A:A,'1级数据'!A:B,2,FALSE)</f>
        <v>L. DUBOIS</v>
      </c>
      <c r="C605" s="11" t="str">
        <f>VLOOKUP(A:A,'1级数据'!A:C,3,FALSE)</f>
        <v>右后卫</v>
      </c>
      <c r="D605" s="10">
        <f>VLOOKUP(A:A,'1级数据'!A:D,4,FALSE)</f>
        <v>2</v>
      </c>
      <c r="E605" s="12">
        <f>VLOOKUP(A:A,'1级数据'!A:L,12,FALSE)</f>
        <v>80</v>
      </c>
      <c r="F605" s="10" t="e">
        <f>'1级数据'!#REF!*0.2+'1级数据'!#REF!*0.4+'1级数据'!#REF!*0.2+'1级数据'!#REF!*0.2</f>
        <v>#REF!</v>
      </c>
      <c r="G605" s="10" t="e">
        <f>AVERAGE('1级数据'!#REF!,'1级数据'!#REF!)</f>
        <v>#REF!</v>
      </c>
      <c r="H605" s="10" t="e">
        <f>AVERAGE('1级数据'!#REF!,'1级数据'!#REF!)</f>
        <v>#REF!</v>
      </c>
      <c r="I605" s="10" t="e">
        <f>IF('1级数据'!#REF!="门将",AVERAGE('1级数据'!#REF!,'1级数据'!#REF!,'1级数据'!#REF!,'1级数据'!#REF!,'1级数据'!#REF!),AVERAGE('1级数据'!#REF!,'1级数据'!#REF!))</f>
        <v>#REF!</v>
      </c>
      <c r="J605" s="10" t="e">
        <f>'1级数据'!#REF!*0.2+'1级数据'!#REF!*0.3+'1级数据'!#REF!*0.2+'1级数据'!#REF!*0.3</f>
        <v>#REF!</v>
      </c>
      <c r="K605" s="10" t="e">
        <f>AVERAGE('1级数据'!#REF!,'1级数据'!#REF!)</f>
        <v>#REF!</v>
      </c>
    </row>
    <row r="606" spans="1:11" ht="15.75" x14ac:dyDescent="0.25">
      <c r="A606" s="10">
        <v>605</v>
      </c>
      <c r="B606" s="10" t="str">
        <f>VLOOKUP(A:A,'1级数据'!A:B,2,FALSE)</f>
        <v>V. RONGIER</v>
      </c>
      <c r="C606" s="11" t="str">
        <f>VLOOKUP(A:A,'1级数据'!A:C,3,FALSE)</f>
        <v>中前卫</v>
      </c>
      <c r="D606" s="10" t="e">
        <f>VLOOKUP(A:A,'1级数据'!A:D,4,FALSE)</f>
        <v>#N/A</v>
      </c>
      <c r="E606" s="12">
        <f>VLOOKUP(A:A,'1级数据'!A:L,12,FALSE)</f>
        <v>80</v>
      </c>
      <c r="F606" s="10" t="e">
        <f>'1级数据'!#REF!*0.2+'1级数据'!#REF!*0.4+'1级数据'!#REF!*0.2+'1级数据'!#REF!*0.2</f>
        <v>#REF!</v>
      </c>
      <c r="G606" s="10" t="e">
        <f>AVERAGE('1级数据'!#REF!,'1级数据'!#REF!)</f>
        <v>#REF!</v>
      </c>
      <c r="H606" s="10" t="e">
        <f>AVERAGE('1级数据'!#REF!,'1级数据'!#REF!)</f>
        <v>#REF!</v>
      </c>
      <c r="I606" s="10" t="e">
        <f>IF('1级数据'!#REF!="门将",AVERAGE('1级数据'!#REF!,'1级数据'!#REF!,'1级数据'!#REF!,'1级数据'!#REF!,'1级数据'!#REF!),AVERAGE('1级数据'!#REF!,'1级数据'!#REF!))</f>
        <v>#REF!</v>
      </c>
      <c r="J606" s="10" t="e">
        <f>'1级数据'!#REF!*0.2+'1级数据'!#REF!*0.3+'1级数据'!#REF!*0.2+'1级数据'!#REF!*0.3</f>
        <v>#REF!</v>
      </c>
      <c r="K606" s="10" t="e">
        <f>AVERAGE('1级数据'!#REF!,'1级数据'!#REF!)</f>
        <v>#REF!</v>
      </c>
    </row>
    <row r="607" spans="1:11" ht="15.75" x14ac:dyDescent="0.25">
      <c r="A607" s="10">
        <v>606</v>
      </c>
      <c r="B607" s="10" t="str">
        <f>VLOOKUP(A:A,'1级数据'!A:B,2,FALSE)</f>
        <v>J. BAMBA</v>
      </c>
      <c r="C607" s="11" t="str">
        <f>VLOOKUP(A:A,'1级数据'!A:C,3,FALSE)</f>
        <v>左边锋</v>
      </c>
      <c r="D607" s="10" t="e">
        <f>VLOOKUP(A:A,'1级数据'!A:D,4,FALSE)</f>
        <v>#N/A</v>
      </c>
      <c r="E607" s="12">
        <f>VLOOKUP(A:A,'1级数据'!A:L,12,FALSE)</f>
        <v>80</v>
      </c>
      <c r="F607" s="10" t="e">
        <f>'1级数据'!#REF!*0.2+'1级数据'!#REF!*0.4+'1级数据'!#REF!*0.2+'1级数据'!#REF!*0.2</f>
        <v>#REF!</v>
      </c>
      <c r="G607" s="10" t="e">
        <f>AVERAGE('1级数据'!#REF!,'1级数据'!#REF!)</f>
        <v>#REF!</v>
      </c>
      <c r="H607" s="10" t="e">
        <f>AVERAGE('1级数据'!#REF!,'1级数据'!#REF!)</f>
        <v>#REF!</v>
      </c>
      <c r="I607" s="10" t="e">
        <f>IF('1级数据'!#REF!="门将",AVERAGE('1级数据'!#REF!,'1级数据'!#REF!,'1级数据'!#REF!,'1级数据'!#REF!,'1级数据'!#REF!),AVERAGE('1级数据'!#REF!,'1级数据'!#REF!))</f>
        <v>#REF!</v>
      </c>
      <c r="J607" s="10" t="e">
        <f>'1级数据'!#REF!*0.2+'1级数据'!#REF!*0.3+'1级数据'!#REF!*0.2+'1级数据'!#REF!*0.3</f>
        <v>#REF!</v>
      </c>
      <c r="K607" s="10" t="e">
        <f>AVERAGE('1级数据'!#REF!,'1级数据'!#REF!)</f>
        <v>#REF!</v>
      </c>
    </row>
    <row r="608" spans="1:11" ht="15.75" x14ac:dyDescent="0.25">
      <c r="A608" s="10">
        <v>607</v>
      </c>
      <c r="B608" s="10" t="str">
        <f>VLOOKUP(A:A,'1级数据'!A:B,2,FALSE)</f>
        <v>N. NÁNDEZ</v>
      </c>
      <c r="C608" s="11" t="str">
        <f>VLOOKUP(A:A,'1级数据'!A:C,3,FALSE)</f>
        <v>中前卫</v>
      </c>
      <c r="D608" s="10">
        <f>VLOOKUP(A:A,'1级数据'!A:D,4,FALSE)</f>
        <v>2</v>
      </c>
      <c r="E608" s="12">
        <f>VLOOKUP(A:A,'1级数据'!A:L,12,FALSE)</f>
        <v>80</v>
      </c>
      <c r="F608" s="10" t="e">
        <f>'1级数据'!#REF!*0.2+'1级数据'!#REF!*0.4+'1级数据'!#REF!*0.2+'1级数据'!#REF!*0.2</f>
        <v>#REF!</v>
      </c>
      <c r="G608" s="10" t="e">
        <f>AVERAGE('1级数据'!#REF!,'1级数据'!#REF!)</f>
        <v>#REF!</v>
      </c>
      <c r="H608" s="10" t="e">
        <f>AVERAGE('1级数据'!#REF!,'1级数据'!#REF!)</f>
        <v>#REF!</v>
      </c>
      <c r="I608" s="10" t="e">
        <f>IF('1级数据'!#REF!="门将",AVERAGE('1级数据'!#REF!,'1级数据'!#REF!,'1级数据'!#REF!,'1级数据'!#REF!,'1级数据'!#REF!),AVERAGE('1级数据'!#REF!,'1级数据'!#REF!))</f>
        <v>#REF!</v>
      </c>
      <c r="J608" s="10" t="e">
        <f>'1级数据'!#REF!*0.2+'1级数据'!#REF!*0.3+'1级数据'!#REF!*0.2+'1级数据'!#REF!*0.3</f>
        <v>#REF!</v>
      </c>
      <c r="K608" s="10" t="e">
        <f>AVERAGE('1级数据'!#REF!,'1级数据'!#REF!)</f>
        <v>#REF!</v>
      </c>
    </row>
    <row r="609" spans="1:11" ht="15.75" x14ac:dyDescent="0.25">
      <c r="A609" s="10">
        <v>608</v>
      </c>
      <c r="B609" s="10" t="str">
        <f>VLOOKUP(A:A,'1级数据'!A:B,2,FALSE)</f>
        <v>E. BAILLY</v>
      </c>
      <c r="C609" s="11" t="str">
        <f>VLOOKUP(A:A,'1级数据'!A:C,3,FALSE)</f>
        <v>中后卫</v>
      </c>
      <c r="D609" s="10">
        <f>VLOOKUP(A:A,'1级数据'!A:D,4,FALSE)</f>
        <v>2</v>
      </c>
      <c r="E609" s="12">
        <f>VLOOKUP(A:A,'1级数据'!A:L,12,FALSE)</f>
        <v>80</v>
      </c>
      <c r="F609" s="10" t="e">
        <f>'1级数据'!#REF!*0.2+'1级数据'!#REF!*0.4+'1级数据'!#REF!*0.2+'1级数据'!#REF!*0.2</f>
        <v>#REF!</v>
      </c>
      <c r="G609" s="10" t="e">
        <f>AVERAGE('1级数据'!#REF!,'1级数据'!#REF!)</f>
        <v>#REF!</v>
      </c>
      <c r="H609" s="10" t="e">
        <f>AVERAGE('1级数据'!#REF!,'1级数据'!#REF!)</f>
        <v>#REF!</v>
      </c>
      <c r="I609" s="10" t="e">
        <f>IF('1级数据'!#REF!="门将",AVERAGE('1级数据'!#REF!,'1级数据'!#REF!,'1级数据'!#REF!,'1级数据'!#REF!,'1级数据'!#REF!),AVERAGE('1级数据'!#REF!,'1级数据'!#REF!))</f>
        <v>#REF!</v>
      </c>
      <c r="J609" s="10" t="e">
        <f>'1级数据'!#REF!*0.2+'1级数据'!#REF!*0.3+'1级数据'!#REF!*0.2+'1级数据'!#REF!*0.3</f>
        <v>#REF!</v>
      </c>
      <c r="K609" s="10" t="e">
        <f>AVERAGE('1级数据'!#REF!,'1级数据'!#REF!)</f>
        <v>#REF!</v>
      </c>
    </row>
    <row r="610" spans="1:11" ht="15.75" x14ac:dyDescent="0.25">
      <c r="A610" s="10">
        <v>609</v>
      </c>
      <c r="B610" s="10" t="str">
        <f>VLOOKUP(A:A,'1级数据'!A:B,2,FALSE)</f>
        <v>A. IWOBI</v>
      </c>
      <c r="C610" s="11" t="str">
        <f>VLOOKUP(A:A,'1级数据'!A:C,3,FALSE)</f>
        <v>左前卫</v>
      </c>
      <c r="D610" s="10">
        <f>VLOOKUP(A:A,'1级数据'!A:D,4,FALSE)</f>
        <v>2</v>
      </c>
      <c r="E610" s="12">
        <f>VLOOKUP(A:A,'1级数据'!A:L,12,FALSE)</f>
        <v>80</v>
      </c>
      <c r="F610" s="10" t="e">
        <f>'1级数据'!#REF!*0.2+'1级数据'!#REF!*0.4+'1级数据'!#REF!*0.2+'1级数据'!#REF!*0.2</f>
        <v>#REF!</v>
      </c>
      <c r="G610" s="10" t="e">
        <f>AVERAGE('1级数据'!#REF!,'1级数据'!#REF!)</f>
        <v>#REF!</v>
      </c>
      <c r="H610" s="10" t="e">
        <f>AVERAGE('1级数据'!#REF!,'1级数据'!#REF!)</f>
        <v>#REF!</v>
      </c>
      <c r="I610" s="10" t="e">
        <f>IF('1级数据'!#REF!="门将",AVERAGE('1级数据'!#REF!,'1级数据'!#REF!,'1级数据'!#REF!,'1级数据'!#REF!,'1级数据'!#REF!),AVERAGE('1级数据'!#REF!,'1级数据'!#REF!))</f>
        <v>#REF!</v>
      </c>
      <c r="J610" s="10" t="e">
        <f>'1级数据'!#REF!*0.2+'1级数据'!#REF!*0.3+'1级数据'!#REF!*0.2+'1级数据'!#REF!*0.3</f>
        <v>#REF!</v>
      </c>
      <c r="K610" s="10" t="e">
        <f>AVERAGE('1级数据'!#REF!,'1级数据'!#REF!)</f>
        <v>#REF!</v>
      </c>
    </row>
    <row r="611" spans="1:11" ht="15.75" x14ac:dyDescent="0.25">
      <c r="A611" s="10">
        <v>610</v>
      </c>
      <c r="B611" s="10" t="str">
        <f>VLOOKUP(A:A,'1级数据'!A:B,2,FALSE)</f>
        <v>JOELINTON</v>
      </c>
      <c r="C611" s="11" t="str">
        <f>VLOOKUP(A:A,'1级数据'!A:C,3,FALSE)</f>
        <v>中锋</v>
      </c>
      <c r="D611" s="10" t="e">
        <f>VLOOKUP(A:A,'1级数据'!A:D,4,FALSE)</f>
        <v>#N/A</v>
      </c>
      <c r="E611" s="12">
        <f>VLOOKUP(A:A,'1级数据'!A:L,12,FALSE)</f>
        <v>80</v>
      </c>
      <c r="F611" s="10" t="e">
        <f>'1级数据'!#REF!*0.2+'1级数据'!#REF!*0.4+'1级数据'!#REF!*0.2+'1级数据'!#REF!*0.2</f>
        <v>#REF!</v>
      </c>
      <c r="G611" s="10" t="e">
        <f>AVERAGE('1级数据'!#REF!,'1级数据'!#REF!)</f>
        <v>#REF!</v>
      </c>
      <c r="H611" s="10" t="e">
        <f>AVERAGE('1级数据'!#REF!,'1级数据'!#REF!)</f>
        <v>#REF!</v>
      </c>
      <c r="I611" s="10" t="e">
        <f>IF('1级数据'!#REF!="门将",AVERAGE('1级数据'!#REF!,'1级数据'!#REF!,'1级数据'!#REF!,'1级数据'!#REF!,'1级数据'!#REF!),AVERAGE('1级数据'!#REF!,'1级数据'!#REF!))</f>
        <v>#REF!</v>
      </c>
      <c r="J611" s="10" t="e">
        <f>'1级数据'!#REF!*0.2+'1级数据'!#REF!*0.3+'1级数据'!#REF!*0.2+'1级数据'!#REF!*0.3</f>
        <v>#REF!</v>
      </c>
      <c r="K611" s="10" t="e">
        <f>AVERAGE('1级数据'!#REF!,'1级数据'!#REF!)</f>
        <v>#REF!</v>
      </c>
    </row>
    <row r="612" spans="1:11" ht="15.75" x14ac:dyDescent="0.25">
      <c r="A612" s="10">
        <v>611</v>
      </c>
      <c r="B612" s="10" t="str">
        <f>VLOOKUP(A:A,'1级数据'!A:B,2,FALSE)</f>
        <v>M. MAREGA</v>
      </c>
      <c r="C612" s="11" t="str">
        <f>VLOOKUP(A:A,'1级数据'!A:C,3,FALSE)</f>
        <v>影锋</v>
      </c>
      <c r="D612" s="10">
        <f>VLOOKUP(A:A,'1级数据'!A:D,4,FALSE)</f>
        <v>2</v>
      </c>
      <c r="E612" s="12">
        <f>VLOOKUP(A:A,'1级数据'!A:L,12,FALSE)</f>
        <v>80</v>
      </c>
      <c r="F612" s="10" t="e">
        <f>'1级数据'!#REF!*0.2+'1级数据'!#REF!*0.4+'1级数据'!#REF!*0.2+'1级数据'!#REF!*0.2</f>
        <v>#REF!</v>
      </c>
      <c r="G612" s="10" t="e">
        <f>AVERAGE('1级数据'!#REF!,'1级数据'!#REF!)</f>
        <v>#REF!</v>
      </c>
      <c r="H612" s="10" t="e">
        <f>AVERAGE('1级数据'!#REF!,'1级数据'!#REF!)</f>
        <v>#REF!</v>
      </c>
      <c r="I612" s="10" t="e">
        <f>IF('1级数据'!#REF!="门将",AVERAGE('1级数据'!#REF!,'1级数据'!#REF!,'1级数据'!#REF!,'1级数据'!#REF!,'1级数据'!#REF!),AVERAGE('1级数据'!#REF!,'1级数据'!#REF!))</f>
        <v>#REF!</v>
      </c>
      <c r="J612" s="10" t="e">
        <f>'1级数据'!#REF!*0.2+'1级数据'!#REF!*0.3+'1级数据'!#REF!*0.2+'1级数据'!#REF!*0.3</f>
        <v>#REF!</v>
      </c>
      <c r="K612" s="10" t="e">
        <f>AVERAGE('1级数据'!#REF!,'1级数据'!#REF!)</f>
        <v>#REF!</v>
      </c>
    </row>
    <row r="613" spans="1:11" ht="15.75" x14ac:dyDescent="0.25">
      <c r="A613" s="10">
        <v>612</v>
      </c>
      <c r="B613" s="10" t="str">
        <f>VLOOKUP(A:A,'1级数据'!A:B,2,FALSE)</f>
        <v>L. TOUSART</v>
      </c>
      <c r="C613" s="11" t="str">
        <f>VLOOKUP(A:A,'1级数据'!A:C,3,FALSE)</f>
        <v>后腰</v>
      </c>
      <c r="D613" s="10" t="e">
        <f>VLOOKUP(A:A,'1级数据'!A:D,4,FALSE)</f>
        <v>#N/A</v>
      </c>
      <c r="E613" s="12">
        <f>VLOOKUP(A:A,'1级数据'!A:L,12,FALSE)</f>
        <v>80</v>
      </c>
      <c r="F613" s="10" t="e">
        <f>'1级数据'!#REF!*0.2+'1级数据'!#REF!*0.4+'1级数据'!#REF!*0.2+'1级数据'!#REF!*0.2</f>
        <v>#REF!</v>
      </c>
      <c r="G613" s="10" t="e">
        <f>AVERAGE('1级数据'!#REF!,'1级数据'!#REF!)</f>
        <v>#REF!</v>
      </c>
      <c r="H613" s="10" t="e">
        <f>AVERAGE('1级数据'!#REF!,'1级数据'!#REF!)</f>
        <v>#REF!</v>
      </c>
      <c r="I613" s="10" t="e">
        <f>IF('1级数据'!#REF!="门将",AVERAGE('1级数据'!#REF!,'1级数据'!#REF!,'1级数据'!#REF!,'1级数据'!#REF!,'1级数据'!#REF!),AVERAGE('1级数据'!#REF!,'1级数据'!#REF!))</f>
        <v>#REF!</v>
      </c>
      <c r="J613" s="10" t="e">
        <f>'1级数据'!#REF!*0.2+'1级数据'!#REF!*0.3+'1级数据'!#REF!*0.2+'1级数据'!#REF!*0.3</f>
        <v>#REF!</v>
      </c>
      <c r="K613" s="10" t="e">
        <f>AVERAGE('1级数据'!#REF!,'1级数据'!#REF!)</f>
        <v>#REF!</v>
      </c>
    </row>
    <row r="614" spans="1:11" ht="15.75" x14ac:dyDescent="0.25">
      <c r="A614" s="10">
        <v>613</v>
      </c>
      <c r="B614" s="10" t="str">
        <f>VLOOKUP(A:A,'1级数据'!A:B,2,FALSE)</f>
        <v>PEDRAZA</v>
      </c>
      <c r="C614" s="11" t="str">
        <f>VLOOKUP(A:A,'1级数据'!A:C,3,FALSE)</f>
        <v>左前卫</v>
      </c>
      <c r="D614" s="10" t="e">
        <f>VLOOKUP(A:A,'1级数据'!A:D,4,FALSE)</f>
        <v>#N/A</v>
      </c>
      <c r="E614" s="12">
        <f>VLOOKUP(A:A,'1级数据'!A:L,12,FALSE)</f>
        <v>80</v>
      </c>
      <c r="F614" s="10" t="e">
        <f>'1级数据'!#REF!*0.2+'1级数据'!#REF!*0.4+'1级数据'!#REF!*0.2+'1级数据'!#REF!*0.2</f>
        <v>#REF!</v>
      </c>
      <c r="G614" s="10" t="e">
        <f>AVERAGE('1级数据'!#REF!,'1级数据'!#REF!)</f>
        <v>#REF!</v>
      </c>
      <c r="H614" s="10" t="e">
        <f>AVERAGE('1级数据'!#REF!,'1级数据'!#REF!)</f>
        <v>#REF!</v>
      </c>
      <c r="I614" s="10" t="e">
        <f>IF('1级数据'!#REF!="门将",AVERAGE('1级数据'!#REF!,'1级数据'!#REF!,'1级数据'!#REF!,'1级数据'!#REF!,'1级数据'!#REF!),AVERAGE('1级数据'!#REF!,'1级数据'!#REF!))</f>
        <v>#REF!</v>
      </c>
      <c r="J614" s="10" t="e">
        <f>'1级数据'!#REF!*0.2+'1级数据'!#REF!*0.3+'1级数据'!#REF!*0.2+'1级数据'!#REF!*0.3</f>
        <v>#REF!</v>
      </c>
      <c r="K614" s="10" t="e">
        <f>AVERAGE('1级数据'!#REF!,'1级数据'!#REF!)</f>
        <v>#REF!</v>
      </c>
    </row>
    <row r="615" spans="1:11" ht="15.75" x14ac:dyDescent="0.25">
      <c r="A615" s="10">
        <v>614</v>
      </c>
      <c r="B615" s="10" t="str">
        <f>VLOOKUP(A:A,'1级数据'!A:B,2,FALSE)</f>
        <v>JÚNIOR MORAES</v>
      </c>
      <c r="C615" s="11" t="str">
        <f>VLOOKUP(A:A,'1级数据'!A:C,3,FALSE)</f>
        <v>中锋</v>
      </c>
      <c r="D615" s="10" t="e">
        <f>VLOOKUP(A:A,'1级数据'!A:D,4,FALSE)</f>
        <v>#N/A</v>
      </c>
      <c r="E615" s="12">
        <f>VLOOKUP(A:A,'1级数据'!A:L,12,FALSE)</f>
        <v>80</v>
      </c>
      <c r="F615" s="10" t="e">
        <f>'1级数据'!#REF!*0.2+'1级数据'!#REF!*0.4+'1级数据'!#REF!*0.2+'1级数据'!#REF!*0.2</f>
        <v>#REF!</v>
      </c>
      <c r="G615" s="10" t="e">
        <f>AVERAGE('1级数据'!#REF!,'1级数据'!#REF!)</f>
        <v>#REF!</v>
      </c>
      <c r="H615" s="10" t="e">
        <f>AVERAGE('1级数据'!#REF!,'1级数据'!#REF!)</f>
        <v>#REF!</v>
      </c>
      <c r="I615" s="10" t="e">
        <f>IF('1级数据'!#REF!="门将",AVERAGE('1级数据'!#REF!,'1级数据'!#REF!,'1级数据'!#REF!,'1级数据'!#REF!,'1级数据'!#REF!),AVERAGE('1级数据'!#REF!,'1级数据'!#REF!))</f>
        <v>#REF!</v>
      </c>
      <c r="J615" s="10" t="e">
        <f>'1级数据'!#REF!*0.2+'1级数据'!#REF!*0.3+'1级数据'!#REF!*0.2+'1级数据'!#REF!*0.3</f>
        <v>#REF!</v>
      </c>
      <c r="K615" s="10" t="e">
        <f>AVERAGE('1级数据'!#REF!,'1级数据'!#REF!)</f>
        <v>#REF!</v>
      </c>
    </row>
    <row r="616" spans="1:11" ht="15.75" x14ac:dyDescent="0.25">
      <c r="A616" s="10">
        <v>615</v>
      </c>
      <c r="B616" s="10" t="str">
        <f>VLOOKUP(A:A,'1级数据'!A:B,2,FALSE)</f>
        <v>K. TRAPP</v>
      </c>
      <c r="C616" s="11" t="str">
        <f>VLOOKUP(A:A,'1级数据'!A:C,3,FALSE)</f>
        <v>门将</v>
      </c>
      <c r="D616" s="10" t="e">
        <f>VLOOKUP(A:A,'1级数据'!A:D,4,FALSE)</f>
        <v>#N/A</v>
      </c>
      <c r="E616" s="12">
        <f>VLOOKUP(A:A,'1级数据'!A:L,12,FALSE)</f>
        <v>80</v>
      </c>
      <c r="F616" s="10" t="e">
        <f>'1级数据'!#REF!*0.2+'1级数据'!#REF!*0.4+'1级数据'!#REF!*0.2+'1级数据'!#REF!*0.2</f>
        <v>#REF!</v>
      </c>
      <c r="G616" s="10" t="e">
        <f>AVERAGE('1级数据'!#REF!,'1级数据'!#REF!)</f>
        <v>#REF!</v>
      </c>
      <c r="H616" s="10" t="e">
        <f>AVERAGE('1级数据'!#REF!,'1级数据'!#REF!)</f>
        <v>#REF!</v>
      </c>
      <c r="I616" s="10" t="e">
        <f>IF('1级数据'!#REF!="门将",AVERAGE('1级数据'!#REF!,'1级数据'!#REF!,'1级数据'!#REF!,'1级数据'!#REF!,'1级数据'!#REF!),AVERAGE('1级数据'!#REF!,'1级数据'!#REF!))</f>
        <v>#REF!</v>
      </c>
      <c r="J616" s="10" t="e">
        <f>'1级数据'!#REF!*0.2+'1级数据'!#REF!*0.3+'1级数据'!#REF!*0.2+'1级数据'!#REF!*0.3</f>
        <v>#REF!</v>
      </c>
      <c r="K616" s="10" t="e">
        <f>AVERAGE('1级数据'!#REF!,'1级数据'!#REF!)</f>
        <v>#REF!</v>
      </c>
    </row>
    <row r="617" spans="1:11" ht="15.75" x14ac:dyDescent="0.25">
      <c r="A617" s="10">
        <v>616</v>
      </c>
      <c r="B617" s="10" t="str">
        <f>VLOOKUP(A:A,'1级数据'!A:B,2,FALSE)</f>
        <v>ANDRÉ SILVA</v>
      </c>
      <c r="C617" s="11" t="str">
        <f>VLOOKUP(A:A,'1级数据'!A:C,3,FALSE)</f>
        <v>中锋</v>
      </c>
      <c r="D617" s="10">
        <f>VLOOKUP(A:A,'1级数据'!A:D,4,FALSE)</f>
        <v>2</v>
      </c>
      <c r="E617" s="12">
        <f>VLOOKUP(A:A,'1级数据'!A:L,12,FALSE)</f>
        <v>80</v>
      </c>
      <c r="F617" s="10" t="e">
        <f>'1级数据'!#REF!*0.2+'1级数据'!#REF!*0.4+'1级数据'!#REF!*0.2+'1级数据'!#REF!*0.2</f>
        <v>#REF!</v>
      </c>
      <c r="G617" s="10" t="e">
        <f>AVERAGE('1级数据'!#REF!,'1级数据'!#REF!)</f>
        <v>#REF!</v>
      </c>
      <c r="H617" s="10" t="e">
        <f>AVERAGE('1级数据'!#REF!,'1级数据'!#REF!)</f>
        <v>#REF!</v>
      </c>
      <c r="I617" s="10" t="e">
        <f>IF('1级数据'!#REF!="门将",AVERAGE('1级数据'!#REF!,'1级数据'!#REF!,'1级数据'!#REF!,'1级数据'!#REF!,'1级数据'!#REF!),AVERAGE('1级数据'!#REF!,'1级数据'!#REF!))</f>
        <v>#REF!</v>
      </c>
      <c r="J617" s="10" t="e">
        <f>'1级数据'!#REF!*0.2+'1级数据'!#REF!*0.3+'1级数据'!#REF!*0.2+'1级数据'!#REF!*0.3</f>
        <v>#REF!</v>
      </c>
      <c r="K617" s="10" t="e">
        <f>AVERAGE('1级数据'!#REF!,'1级数据'!#REF!)</f>
        <v>#REF!</v>
      </c>
    </row>
    <row r="618" spans="1:11" ht="15.75" x14ac:dyDescent="0.25">
      <c r="A618" s="10">
        <v>617</v>
      </c>
      <c r="B618" s="10" t="str">
        <f>VLOOKUP(A:A,'1级数据'!A:B,2,FALSE)</f>
        <v>I. DIOP</v>
      </c>
      <c r="C618" s="11" t="str">
        <f>VLOOKUP(A:A,'1级数据'!A:C,3,FALSE)</f>
        <v>中后卫</v>
      </c>
      <c r="D618" s="10">
        <f>VLOOKUP(A:A,'1级数据'!A:D,4,FALSE)</f>
        <v>2</v>
      </c>
      <c r="E618" s="12">
        <f>VLOOKUP(A:A,'1级数据'!A:L,12,FALSE)</f>
        <v>80</v>
      </c>
      <c r="F618" s="10" t="e">
        <f>'1级数据'!#REF!*0.2+'1级数据'!#REF!*0.4+'1级数据'!#REF!*0.2+'1级数据'!#REF!*0.2</f>
        <v>#REF!</v>
      </c>
      <c r="G618" s="10" t="e">
        <f>AVERAGE('1级数据'!#REF!,'1级数据'!#REF!)</f>
        <v>#REF!</v>
      </c>
      <c r="H618" s="10" t="e">
        <f>AVERAGE('1级数据'!#REF!,'1级数据'!#REF!)</f>
        <v>#REF!</v>
      </c>
      <c r="I618" s="10" t="e">
        <f>IF('1级数据'!#REF!="门将",AVERAGE('1级数据'!#REF!,'1级数据'!#REF!,'1级数据'!#REF!,'1级数据'!#REF!,'1级数据'!#REF!),AVERAGE('1级数据'!#REF!,'1级数据'!#REF!))</f>
        <v>#REF!</v>
      </c>
      <c r="J618" s="10" t="e">
        <f>'1级数据'!#REF!*0.2+'1级数据'!#REF!*0.3+'1级数据'!#REF!*0.2+'1级数据'!#REF!*0.3</f>
        <v>#REF!</v>
      </c>
      <c r="K618" s="10" t="e">
        <f>AVERAGE('1级数据'!#REF!,'1级数据'!#REF!)</f>
        <v>#REF!</v>
      </c>
    </row>
    <row r="619" spans="1:11" ht="15.75" x14ac:dyDescent="0.25">
      <c r="A619" s="10">
        <v>618</v>
      </c>
      <c r="B619" s="10" t="str">
        <f>VLOOKUP(A:A,'1级数据'!A:B,2,FALSE)</f>
        <v>M. DÍAZ</v>
      </c>
      <c r="C619" s="11" t="str">
        <f>VLOOKUP(A:A,'1级数据'!A:C,3,FALSE)</f>
        <v>中锋</v>
      </c>
      <c r="D619" s="10" t="e">
        <f>VLOOKUP(A:A,'1级数据'!A:D,4,FALSE)</f>
        <v>#N/A</v>
      </c>
      <c r="E619" s="12">
        <f>VLOOKUP(A:A,'1级数据'!A:L,12,FALSE)</f>
        <v>80</v>
      </c>
      <c r="F619" s="10" t="e">
        <f>'1级数据'!#REF!*0.2+'1级数据'!#REF!*0.4+'1级数据'!#REF!*0.2+'1级数据'!#REF!*0.2</f>
        <v>#REF!</v>
      </c>
      <c r="G619" s="10" t="e">
        <f>AVERAGE('1级数据'!#REF!,'1级数据'!#REF!)</f>
        <v>#REF!</v>
      </c>
      <c r="H619" s="10" t="e">
        <f>AVERAGE('1级数据'!#REF!,'1级数据'!#REF!)</f>
        <v>#REF!</v>
      </c>
      <c r="I619" s="10" t="e">
        <f>IF('1级数据'!#REF!="门将",AVERAGE('1级数据'!#REF!,'1级数据'!#REF!,'1级数据'!#REF!,'1级数据'!#REF!,'1级数据'!#REF!),AVERAGE('1级数据'!#REF!,'1级数据'!#REF!))</f>
        <v>#REF!</v>
      </c>
      <c r="J619" s="10" t="e">
        <f>'1级数据'!#REF!*0.2+'1级数据'!#REF!*0.3+'1级数据'!#REF!*0.2+'1级数据'!#REF!*0.3</f>
        <v>#REF!</v>
      </c>
      <c r="K619" s="10" t="e">
        <f>AVERAGE('1级数据'!#REF!,'1级数据'!#REF!)</f>
        <v>#REF!</v>
      </c>
    </row>
    <row r="620" spans="1:11" ht="15.75" x14ac:dyDescent="0.25">
      <c r="A620" s="10">
        <v>619</v>
      </c>
      <c r="B620" s="10" t="str">
        <f>VLOOKUP(A:A,'1级数据'!A:B,2,FALSE)</f>
        <v>CARLOS SOLER</v>
      </c>
      <c r="C620" s="11" t="str">
        <f>VLOOKUP(A:A,'1级数据'!A:C,3,FALSE)</f>
        <v>右前卫</v>
      </c>
      <c r="D620" s="10">
        <f>VLOOKUP(A:A,'1级数据'!A:D,4,FALSE)</f>
        <v>2</v>
      </c>
      <c r="E620" s="12">
        <f>VLOOKUP(A:A,'1级数据'!A:L,12,FALSE)</f>
        <v>80</v>
      </c>
      <c r="F620" s="10" t="e">
        <f>'1级数据'!#REF!*0.2+'1级数据'!#REF!*0.4+'1级数据'!#REF!*0.2+'1级数据'!#REF!*0.2</f>
        <v>#REF!</v>
      </c>
      <c r="G620" s="10" t="e">
        <f>AVERAGE('1级数据'!#REF!,'1级数据'!#REF!)</f>
        <v>#REF!</v>
      </c>
      <c r="H620" s="10" t="e">
        <f>AVERAGE('1级数据'!#REF!,'1级数据'!#REF!)</f>
        <v>#REF!</v>
      </c>
      <c r="I620" s="10" t="e">
        <f>IF('1级数据'!#REF!="门将",AVERAGE('1级数据'!#REF!,'1级数据'!#REF!,'1级数据'!#REF!,'1级数据'!#REF!,'1级数据'!#REF!),AVERAGE('1级数据'!#REF!,'1级数据'!#REF!))</f>
        <v>#REF!</v>
      </c>
      <c r="J620" s="10" t="e">
        <f>'1级数据'!#REF!*0.2+'1级数据'!#REF!*0.3+'1级数据'!#REF!*0.2+'1级数据'!#REF!*0.3</f>
        <v>#REF!</v>
      </c>
      <c r="K620" s="10" t="e">
        <f>AVERAGE('1级数据'!#REF!,'1级数据'!#REF!)</f>
        <v>#REF!</v>
      </c>
    </row>
    <row r="621" spans="1:11" ht="15.75" x14ac:dyDescent="0.25">
      <c r="A621" s="10">
        <v>620</v>
      </c>
      <c r="B621" s="10" t="str">
        <f>VLOOKUP(A:A,'1级数据'!A:B,2,FALSE)</f>
        <v>C. PULISIC</v>
      </c>
      <c r="C621" s="11" t="str">
        <f>VLOOKUP(A:A,'1级数据'!A:C,3,FALSE)</f>
        <v>右边锋</v>
      </c>
      <c r="D621" s="10" t="e">
        <f>VLOOKUP(A:A,'1级数据'!A:D,4,FALSE)</f>
        <v>#N/A</v>
      </c>
      <c r="E621" s="12">
        <f>VLOOKUP(A:A,'1级数据'!A:L,12,FALSE)</f>
        <v>80</v>
      </c>
      <c r="F621" s="10" t="e">
        <f>'1级数据'!#REF!*0.2+'1级数据'!#REF!*0.4+'1级数据'!#REF!*0.2+'1级数据'!#REF!*0.2</f>
        <v>#REF!</v>
      </c>
      <c r="G621" s="10" t="e">
        <f>AVERAGE('1级数据'!#REF!,'1级数据'!#REF!)</f>
        <v>#REF!</v>
      </c>
      <c r="H621" s="10" t="e">
        <f>AVERAGE('1级数据'!#REF!,'1级数据'!#REF!)</f>
        <v>#REF!</v>
      </c>
      <c r="I621" s="10" t="e">
        <f>IF('1级数据'!#REF!="门将",AVERAGE('1级数据'!#REF!,'1级数据'!#REF!,'1级数据'!#REF!,'1级数据'!#REF!,'1级数据'!#REF!),AVERAGE('1级数据'!#REF!,'1级数据'!#REF!))</f>
        <v>#REF!</v>
      </c>
      <c r="J621" s="10" t="e">
        <f>'1级数据'!#REF!*0.2+'1级数据'!#REF!*0.3+'1级数据'!#REF!*0.2+'1级数据'!#REF!*0.3</f>
        <v>#REF!</v>
      </c>
      <c r="K621" s="10" t="e">
        <f>AVERAGE('1级数据'!#REF!,'1级数据'!#REF!)</f>
        <v>#REF!</v>
      </c>
    </row>
    <row r="622" spans="1:11" ht="15.75" x14ac:dyDescent="0.25">
      <c r="A622" s="10">
        <v>621</v>
      </c>
      <c r="B622" s="10" t="str">
        <f>VLOOKUP(A:A,'1级数据'!A:B,2,FALSE)</f>
        <v>O. ZINCHENKO</v>
      </c>
      <c r="C622" s="11" t="str">
        <f>VLOOKUP(A:A,'1级数据'!A:C,3,FALSE)</f>
        <v>左后卫</v>
      </c>
      <c r="D622" s="10" t="e">
        <f>VLOOKUP(A:A,'1级数据'!A:D,4,FALSE)</f>
        <v>#N/A</v>
      </c>
      <c r="E622" s="12">
        <f>VLOOKUP(A:A,'1级数据'!A:L,12,FALSE)</f>
        <v>80</v>
      </c>
      <c r="F622" s="10" t="e">
        <f>'1级数据'!#REF!*0.2+'1级数据'!#REF!*0.4+'1级数据'!#REF!*0.2+'1级数据'!#REF!*0.2</f>
        <v>#REF!</v>
      </c>
      <c r="G622" s="10" t="e">
        <f>AVERAGE('1级数据'!#REF!,'1级数据'!#REF!)</f>
        <v>#REF!</v>
      </c>
      <c r="H622" s="10" t="e">
        <f>AVERAGE('1级数据'!#REF!,'1级数据'!#REF!)</f>
        <v>#REF!</v>
      </c>
      <c r="I622" s="10" t="e">
        <f>IF('1级数据'!#REF!="门将",AVERAGE('1级数据'!#REF!,'1级数据'!#REF!,'1级数据'!#REF!,'1级数据'!#REF!,'1级数据'!#REF!),AVERAGE('1级数据'!#REF!,'1级数据'!#REF!))</f>
        <v>#REF!</v>
      </c>
      <c r="J622" s="10" t="e">
        <f>'1级数据'!#REF!*0.2+'1级数据'!#REF!*0.3+'1级数据'!#REF!*0.2+'1级数据'!#REF!*0.3</f>
        <v>#REF!</v>
      </c>
      <c r="K622" s="10" t="e">
        <f>AVERAGE('1级数据'!#REF!,'1级数据'!#REF!)</f>
        <v>#REF!</v>
      </c>
    </row>
    <row r="623" spans="1:11" ht="15.75" x14ac:dyDescent="0.25">
      <c r="A623" s="10">
        <v>622</v>
      </c>
      <c r="B623" s="10" t="str">
        <f>VLOOKUP(A:A,'1级数据'!A:B,2,FALSE)</f>
        <v>J. MADDISON</v>
      </c>
      <c r="C623" s="11" t="str">
        <f>VLOOKUP(A:A,'1级数据'!A:C,3,FALSE)</f>
        <v>前腰</v>
      </c>
      <c r="D623" s="10" t="e">
        <f>VLOOKUP(A:A,'1级数据'!A:D,4,FALSE)</f>
        <v>#N/A</v>
      </c>
      <c r="E623" s="12">
        <f>VLOOKUP(A:A,'1级数据'!A:L,12,FALSE)</f>
        <v>80</v>
      </c>
      <c r="F623" s="10" t="e">
        <f>'1级数据'!#REF!*0.2+'1级数据'!#REF!*0.4+'1级数据'!#REF!*0.2+'1级数据'!#REF!*0.2</f>
        <v>#REF!</v>
      </c>
      <c r="G623" s="10" t="e">
        <f>AVERAGE('1级数据'!#REF!,'1级数据'!#REF!)</f>
        <v>#REF!</v>
      </c>
      <c r="H623" s="10" t="e">
        <f>AVERAGE('1级数据'!#REF!,'1级数据'!#REF!)</f>
        <v>#REF!</v>
      </c>
      <c r="I623" s="10" t="e">
        <f>IF('1级数据'!#REF!="门将",AVERAGE('1级数据'!#REF!,'1级数据'!#REF!,'1级数据'!#REF!,'1级数据'!#REF!,'1级数据'!#REF!),AVERAGE('1级数据'!#REF!,'1级数据'!#REF!))</f>
        <v>#REF!</v>
      </c>
      <c r="J623" s="10" t="e">
        <f>'1级数据'!#REF!*0.2+'1级数据'!#REF!*0.3+'1级数据'!#REF!*0.2+'1级数据'!#REF!*0.3</f>
        <v>#REF!</v>
      </c>
      <c r="K623" s="10" t="e">
        <f>AVERAGE('1级数据'!#REF!,'1级数据'!#REF!)</f>
        <v>#REF!</v>
      </c>
    </row>
    <row r="624" spans="1:11" ht="15.75" x14ac:dyDescent="0.25">
      <c r="A624" s="10">
        <v>623</v>
      </c>
      <c r="B624" s="10" t="str">
        <f>VLOOKUP(A:A,'1级数据'!A:B,2,FALSE)</f>
        <v>A. WAN-BISSAKA</v>
      </c>
      <c r="C624" s="11" t="str">
        <f>VLOOKUP(A:A,'1级数据'!A:C,3,FALSE)</f>
        <v>右后卫</v>
      </c>
      <c r="D624" s="10" t="e">
        <f>VLOOKUP(A:A,'1级数据'!A:D,4,FALSE)</f>
        <v>#N/A</v>
      </c>
      <c r="E624" s="12">
        <f>VLOOKUP(A:A,'1级数据'!A:L,12,FALSE)</f>
        <v>80</v>
      </c>
      <c r="F624" s="10" t="e">
        <f>'1级数据'!#REF!*0.2+'1级数据'!#REF!*0.4+'1级数据'!#REF!*0.2+'1级数据'!#REF!*0.2</f>
        <v>#REF!</v>
      </c>
      <c r="G624" s="10" t="e">
        <f>AVERAGE('1级数据'!#REF!,'1级数据'!#REF!)</f>
        <v>#REF!</v>
      </c>
      <c r="H624" s="10" t="e">
        <f>AVERAGE('1级数据'!#REF!,'1级数据'!#REF!)</f>
        <v>#REF!</v>
      </c>
      <c r="I624" s="10" t="e">
        <f>IF('1级数据'!#REF!="门将",AVERAGE('1级数据'!#REF!,'1级数据'!#REF!,'1级数据'!#REF!,'1级数据'!#REF!,'1级数据'!#REF!),AVERAGE('1级数据'!#REF!,'1级数据'!#REF!))</f>
        <v>#REF!</v>
      </c>
      <c r="J624" s="10" t="e">
        <f>'1级数据'!#REF!*0.2+'1级数据'!#REF!*0.3+'1级数据'!#REF!*0.2+'1级数据'!#REF!*0.3</f>
        <v>#REF!</v>
      </c>
      <c r="K624" s="10" t="e">
        <f>AVERAGE('1级数据'!#REF!,'1级数据'!#REF!)</f>
        <v>#REF!</v>
      </c>
    </row>
    <row r="625" spans="1:11" ht="15.75" x14ac:dyDescent="0.25">
      <c r="A625" s="10">
        <v>624</v>
      </c>
      <c r="B625" s="10" t="str">
        <f>VLOOKUP(A:A,'1级数据'!A:B,2,FALSE)</f>
        <v>V. CLAESSON</v>
      </c>
      <c r="C625" s="11" t="str">
        <f>VLOOKUP(A:A,'1级数据'!A:C,3,FALSE)</f>
        <v>左前卫</v>
      </c>
      <c r="D625" s="10">
        <f>VLOOKUP(A:A,'1级数据'!A:D,4,FALSE)</f>
        <v>2</v>
      </c>
      <c r="E625" s="12">
        <f>VLOOKUP(A:A,'1级数据'!A:L,12,FALSE)</f>
        <v>80</v>
      </c>
      <c r="F625" s="10" t="e">
        <f>'1级数据'!#REF!*0.2+'1级数据'!#REF!*0.4+'1级数据'!#REF!*0.2+'1级数据'!#REF!*0.2</f>
        <v>#REF!</v>
      </c>
      <c r="G625" s="10" t="e">
        <f>AVERAGE('1级数据'!#REF!,'1级数据'!#REF!)</f>
        <v>#REF!</v>
      </c>
      <c r="H625" s="10" t="e">
        <f>AVERAGE('1级数据'!#REF!,'1级数据'!#REF!)</f>
        <v>#REF!</v>
      </c>
      <c r="I625" s="10" t="e">
        <f>IF('1级数据'!#REF!="门将",AVERAGE('1级数据'!#REF!,'1级数据'!#REF!,'1级数据'!#REF!,'1级数据'!#REF!,'1级数据'!#REF!),AVERAGE('1级数据'!#REF!,'1级数据'!#REF!))</f>
        <v>#REF!</v>
      </c>
      <c r="J625" s="10" t="e">
        <f>'1级数据'!#REF!*0.2+'1级数据'!#REF!*0.3+'1级数据'!#REF!*0.2+'1级数据'!#REF!*0.3</f>
        <v>#REF!</v>
      </c>
      <c r="K625" s="10" t="e">
        <f>AVERAGE('1级数据'!#REF!,'1级数据'!#REF!)</f>
        <v>#REF!</v>
      </c>
    </row>
    <row r="626" spans="1:11" ht="15.75" x14ac:dyDescent="0.25">
      <c r="A626" s="10">
        <v>625</v>
      </c>
      <c r="B626" s="10" t="str">
        <f>VLOOKUP(A:A,'1级数据'!A:B,2,FALSE)</f>
        <v>A. EROKHIN</v>
      </c>
      <c r="C626" s="11" t="str">
        <f>VLOOKUP(A:A,'1级数据'!A:C,3,FALSE)</f>
        <v>中前卫</v>
      </c>
      <c r="D626" s="10">
        <f>VLOOKUP(A:A,'1级数据'!A:D,4,FALSE)</f>
        <v>2</v>
      </c>
      <c r="E626" s="12">
        <f>VLOOKUP(A:A,'1级数据'!A:L,12,FALSE)</f>
        <v>80</v>
      </c>
      <c r="F626" s="10" t="e">
        <f>'1级数据'!#REF!*0.2+'1级数据'!#REF!*0.4+'1级数据'!#REF!*0.2+'1级数据'!#REF!*0.2</f>
        <v>#REF!</v>
      </c>
      <c r="G626" s="10" t="e">
        <f>AVERAGE('1级数据'!#REF!,'1级数据'!#REF!)</f>
        <v>#REF!</v>
      </c>
      <c r="H626" s="10" t="e">
        <f>AVERAGE('1级数据'!#REF!,'1级数据'!#REF!)</f>
        <v>#REF!</v>
      </c>
      <c r="I626" s="10" t="e">
        <f>IF('1级数据'!#REF!="门将",AVERAGE('1级数据'!#REF!,'1级数据'!#REF!,'1级数据'!#REF!,'1级数据'!#REF!,'1级数据'!#REF!),AVERAGE('1级数据'!#REF!,'1级数据'!#REF!))</f>
        <v>#REF!</v>
      </c>
      <c r="J626" s="10" t="e">
        <f>'1级数据'!#REF!*0.2+'1级数据'!#REF!*0.3+'1级数据'!#REF!*0.2+'1级数据'!#REF!*0.3</f>
        <v>#REF!</v>
      </c>
      <c r="K626" s="10" t="e">
        <f>AVERAGE('1级数据'!#REF!,'1级数据'!#REF!)</f>
        <v>#REF!</v>
      </c>
    </row>
    <row r="627" spans="1:11" ht="15.75" x14ac:dyDescent="0.25">
      <c r="A627" s="10">
        <v>626</v>
      </c>
      <c r="B627" s="10" t="str">
        <f>VLOOKUP(A:A,'1级数据'!A:B,2,FALSE)</f>
        <v>M. SAMATTA</v>
      </c>
      <c r="C627" s="11" t="str">
        <f>VLOOKUP(A:A,'1级数据'!A:C,3,FALSE)</f>
        <v>中锋</v>
      </c>
      <c r="D627" s="10" t="e">
        <f>VLOOKUP(A:A,'1级数据'!A:D,4,FALSE)</f>
        <v>#N/A</v>
      </c>
      <c r="E627" s="12">
        <f>VLOOKUP(A:A,'1级数据'!A:L,12,FALSE)</f>
        <v>80</v>
      </c>
      <c r="F627" s="10" t="e">
        <f>'1级数据'!#REF!*0.2+'1级数据'!#REF!*0.4+'1级数据'!#REF!*0.2+'1级数据'!#REF!*0.2</f>
        <v>#REF!</v>
      </c>
      <c r="G627" s="10" t="e">
        <f>AVERAGE('1级数据'!#REF!,'1级数据'!#REF!)</f>
        <v>#REF!</v>
      </c>
      <c r="H627" s="10" t="e">
        <f>AVERAGE('1级数据'!#REF!,'1级数据'!#REF!)</f>
        <v>#REF!</v>
      </c>
      <c r="I627" s="10" t="e">
        <f>IF('1级数据'!#REF!="门将",AVERAGE('1级数据'!#REF!,'1级数据'!#REF!,'1级数据'!#REF!,'1级数据'!#REF!,'1级数据'!#REF!),AVERAGE('1级数据'!#REF!,'1级数据'!#REF!))</f>
        <v>#REF!</v>
      </c>
      <c r="J627" s="10" t="e">
        <f>'1级数据'!#REF!*0.2+'1级数据'!#REF!*0.3+'1级数据'!#REF!*0.2+'1级数据'!#REF!*0.3</f>
        <v>#REF!</v>
      </c>
      <c r="K627" s="10" t="e">
        <f>AVERAGE('1级数据'!#REF!,'1级数据'!#REF!)</f>
        <v>#REF!</v>
      </c>
    </row>
    <row r="628" spans="1:11" ht="15.75" x14ac:dyDescent="0.25">
      <c r="A628" s="10">
        <v>627</v>
      </c>
      <c r="B628" s="10" t="str">
        <f>VLOOKUP(A:A,'1级数据'!A:B,2,FALSE)</f>
        <v>JUNIOR FIRPO</v>
      </c>
      <c r="C628" s="11" t="str">
        <f>VLOOKUP(A:A,'1级数据'!A:C,3,FALSE)</f>
        <v>左后卫</v>
      </c>
      <c r="D628" s="10" t="e">
        <f>VLOOKUP(A:A,'1级数据'!A:D,4,FALSE)</f>
        <v>#N/A</v>
      </c>
      <c r="E628" s="12">
        <f>VLOOKUP(A:A,'1级数据'!A:L,12,FALSE)</f>
        <v>80</v>
      </c>
      <c r="F628" s="10" t="e">
        <f>'1级数据'!#REF!*0.2+'1级数据'!#REF!*0.4+'1级数据'!#REF!*0.2+'1级数据'!#REF!*0.2</f>
        <v>#REF!</v>
      </c>
      <c r="G628" s="10" t="e">
        <f>AVERAGE('1级数据'!#REF!,'1级数据'!#REF!)</f>
        <v>#REF!</v>
      </c>
      <c r="H628" s="10" t="e">
        <f>AVERAGE('1级数据'!#REF!,'1级数据'!#REF!)</f>
        <v>#REF!</v>
      </c>
      <c r="I628" s="10" t="e">
        <f>IF('1级数据'!#REF!="门将",AVERAGE('1级数据'!#REF!,'1级数据'!#REF!,'1级数据'!#REF!,'1级数据'!#REF!,'1级数据'!#REF!),AVERAGE('1级数据'!#REF!,'1级数据'!#REF!))</f>
        <v>#REF!</v>
      </c>
      <c r="J628" s="10" t="e">
        <f>'1级数据'!#REF!*0.2+'1级数据'!#REF!*0.3+'1级数据'!#REF!*0.2+'1级数据'!#REF!*0.3</f>
        <v>#REF!</v>
      </c>
      <c r="K628" s="10" t="e">
        <f>AVERAGE('1级数据'!#REF!,'1级数据'!#REF!)</f>
        <v>#REF!</v>
      </c>
    </row>
    <row r="629" spans="1:11" ht="15.75" x14ac:dyDescent="0.25">
      <c r="A629" s="10">
        <v>628</v>
      </c>
      <c r="B629" s="10" t="str">
        <f>VLOOKUP(A:A,'1级数据'!A:B,2,FALSE)</f>
        <v>A. MARTYNOVICH</v>
      </c>
      <c r="C629" s="11" t="str">
        <f>VLOOKUP(A:A,'1级数据'!A:C,3,FALSE)</f>
        <v>中后卫</v>
      </c>
      <c r="D629" s="10" t="e">
        <f>VLOOKUP(A:A,'1级数据'!A:D,4,FALSE)</f>
        <v>#N/A</v>
      </c>
      <c r="E629" s="12">
        <f>VLOOKUP(A:A,'1级数据'!A:L,12,FALSE)</f>
        <v>80</v>
      </c>
      <c r="F629" s="10" t="e">
        <f>'1级数据'!#REF!*0.2+'1级数据'!#REF!*0.4+'1级数据'!#REF!*0.2+'1级数据'!#REF!*0.2</f>
        <v>#REF!</v>
      </c>
      <c r="G629" s="10" t="e">
        <f>AVERAGE('1级数据'!#REF!,'1级数据'!#REF!)</f>
        <v>#REF!</v>
      </c>
      <c r="H629" s="10" t="e">
        <f>AVERAGE('1级数据'!#REF!,'1级数据'!#REF!)</f>
        <v>#REF!</v>
      </c>
      <c r="I629" s="10" t="e">
        <f>IF('1级数据'!#REF!="门将",AVERAGE('1级数据'!#REF!,'1级数据'!#REF!,'1级数据'!#REF!,'1级数据'!#REF!,'1级数据'!#REF!),AVERAGE('1级数据'!#REF!,'1级数据'!#REF!))</f>
        <v>#REF!</v>
      </c>
      <c r="J629" s="10" t="e">
        <f>'1级数据'!#REF!*0.2+'1级数据'!#REF!*0.3+'1级数据'!#REF!*0.2+'1级数据'!#REF!*0.3</f>
        <v>#REF!</v>
      </c>
      <c r="K629" s="10" t="e">
        <f>AVERAGE('1级数据'!#REF!,'1级数据'!#REF!)</f>
        <v>#REF!</v>
      </c>
    </row>
    <row r="630" spans="1:11" ht="15.75" x14ac:dyDescent="0.25">
      <c r="A630" s="10">
        <v>629</v>
      </c>
      <c r="B630" s="10" t="str">
        <f>VLOOKUP(A:A,'1级数据'!A:B,2,FALSE)</f>
        <v>XAVI</v>
      </c>
      <c r="C630" s="11" t="str">
        <f>VLOOKUP(A:A,'1级数据'!A:C,3,FALSE)</f>
        <v>中前卫</v>
      </c>
      <c r="D630" s="10" t="e">
        <f>VLOOKUP(A:A,'1级数据'!A:D,4,FALSE)</f>
        <v>#N/A</v>
      </c>
      <c r="E630" s="12">
        <f>VLOOKUP(A:A,'1级数据'!A:L,12,FALSE)</f>
        <v>80</v>
      </c>
      <c r="F630" s="10" t="e">
        <f>'1级数据'!#REF!*0.2+'1级数据'!#REF!*0.4+'1级数据'!#REF!*0.2+'1级数据'!#REF!*0.2</f>
        <v>#REF!</v>
      </c>
      <c r="G630" s="10" t="e">
        <f>AVERAGE('1级数据'!#REF!,'1级数据'!#REF!)</f>
        <v>#REF!</v>
      </c>
      <c r="H630" s="10" t="e">
        <f>AVERAGE('1级数据'!#REF!,'1级数据'!#REF!)</f>
        <v>#REF!</v>
      </c>
      <c r="I630" s="10" t="e">
        <f>IF('1级数据'!#REF!="门将",AVERAGE('1级数据'!#REF!,'1级数据'!#REF!,'1级数据'!#REF!,'1级数据'!#REF!,'1级数据'!#REF!),AVERAGE('1级数据'!#REF!,'1级数据'!#REF!))</f>
        <v>#REF!</v>
      </c>
      <c r="J630" s="10" t="e">
        <f>'1级数据'!#REF!*0.2+'1级数据'!#REF!*0.3+'1级数据'!#REF!*0.2+'1级数据'!#REF!*0.3</f>
        <v>#REF!</v>
      </c>
      <c r="K630" s="10" t="e">
        <f>AVERAGE('1级数据'!#REF!,'1级数据'!#REF!)</f>
        <v>#REF!</v>
      </c>
    </row>
    <row r="631" spans="1:11" ht="15.75" x14ac:dyDescent="0.25">
      <c r="A631" s="10">
        <v>630</v>
      </c>
      <c r="B631" s="10" t="str">
        <f>VLOOKUP(A:A,'1级数据'!A:B,2,FALSE)</f>
        <v>B. GOMIS</v>
      </c>
      <c r="C631" s="11" t="str">
        <f>VLOOKUP(A:A,'1级数据'!A:C,3,FALSE)</f>
        <v>中锋</v>
      </c>
      <c r="D631" s="10" t="e">
        <f>VLOOKUP(A:A,'1级数据'!A:D,4,FALSE)</f>
        <v>#N/A</v>
      </c>
      <c r="E631" s="12">
        <f>VLOOKUP(A:A,'1级数据'!A:L,12,FALSE)</f>
        <v>80</v>
      </c>
      <c r="F631" s="10" t="e">
        <f>'1级数据'!#REF!*0.2+'1级数据'!#REF!*0.4+'1级数据'!#REF!*0.2+'1级数据'!#REF!*0.2</f>
        <v>#REF!</v>
      </c>
      <c r="G631" s="10" t="e">
        <f>AVERAGE('1级数据'!#REF!,'1级数据'!#REF!)</f>
        <v>#REF!</v>
      </c>
      <c r="H631" s="10" t="e">
        <f>AVERAGE('1级数据'!#REF!,'1级数据'!#REF!)</f>
        <v>#REF!</v>
      </c>
      <c r="I631" s="10" t="e">
        <f>IF('1级数据'!#REF!="门将",AVERAGE('1级数据'!#REF!,'1级数据'!#REF!,'1级数据'!#REF!,'1级数据'!#REF!,'1级数据'!#REF!),AVERAGE('1级数据'!#REF!,'1级数据'!#REF!))</f>
        <v>#REF!</v>
      </c>
      <c r="J631" s="10" t="e">
        <f>'1级数据'!#REF!*0.2+'1级数据'!#REF!*0.3+'1级数据'!#REF!*0.2+'1级数据'!#REF!*0.3</f>
        <v>#REF!</v>
      </c>
      <c r="K631" s="10" t="e">
        <f>AVERAGE('1级数据'!#REF!,'1级数据'!#REF!)</f>
        <v>#REF!</v>
      </c>
    </row>
    <row r="632" spans="1:11" ht="15.75" x14ac:dyDescent="0.25">
      <c r="A632" s="10">
        <v>631</v>
      </c>
      <c r="B632" s="10" t="str">
        <f>VLOOKUP(A:A,'1级数据'!A:B,2,FALSE)</f>
        <v>SOUZA</v>
      </c>
      <c r="C632" s="11" t="str">
        <f>VLOOKUP(A:A,'1级数据'!A:C,3,FALSE)</f>
        <v>后腰</v>
      </c>
      <c r="D632" s="10" t="e">
        <f>VLOOKUP(A:A,'1级数据'!A:D,4,FALSE)</f>
        <v>#N/A</v>
      </c>
      <c r="E632" s="12">
        <f>VLOOKUP(A:A,'1级数据'!A:L,12,FALSE)</f>
        <v>80</v>
      </c>
      <c r="F632" s="10" t="e">
        <f>'1级数据'!#REF!*0.2+'1级数据'!#REF!*0.4+'1级数据'!#REF!*0.2+'1级数据'!#REF!*0.2</f>
        <v>#REF!</v>
      </c>
      <c r="G632" s="10" t="e">
        <f>AVERAGE('1级数据'!#REF!,'1级数据'!#REF!)</f>
        <v>#REF!</v>
      </c>
      <c r="H632" s="10" t="e">
        <f>AVERAGE('1级数据'!#REF!,'1级数据'!#REF!)</f>
        <v>#REF!</v>
      </c>
      <c r="I632" s="10" t="e">
        <f>IF('1级数据'!#REF!="门将",AVERAGE('1级数据'!#REF!,'1级数据'!#REF!,'1级数据'!#REF!,'1级数据'!#REF!,'1级数据'!#REF!),AVERAGE('1级数据'!#REF!,'1级数据'!#REF!))</f>
        <v>#REF!</v>
      </c>
      <c r="J632" s="10" t="e">
        <f>'1级数据'!#REF!*0.2+'1级数据'!#REF!*0.3+'1级数据'!#REF!*0.2+'1级数据'!#REF!*0.3</f>
        <v>#REF!</v>
      </c>
      <c r="K632" s="10" t="e">
        <f>AVERAGE('1级数据'!#REF!,'1级数据'!#REF!)</f>
        <v>#REF!</v>
      </c>
    </row>
    <row r="633" spans="1:11" ht="15.75" x14ac:dyDescent="0.25">
      <c r="A633" s="10">
        <v>632</v>
      </c>
      <c r="B633" s="10" t="e">
        <f>VLOOKUP(A:A,'1级数据'!A:B,2,FALSE)</f>
        <v>#N/A</v>
      </c>
      <c r="C633" s="11" t="e">
        <f>VLOOKUP(A:A,'1级数据'!A:C,3,FALSE)</f>
        <v>#N/A</v>
      </c>
      <c r="D633" s="10" t="e">
        <f>VLOOKUP(A:A,'1级数据'!A:D,4,FALSE)</f>
        <v>#N/A</v>
      </c>
      <c r="E633" s="12" t="e">
        <f>VLOOKUP(A:A,'1级数据'!A:L,12,FALSE)</f>
        <v>#N/A</v>
      </c>
      <c r="F633" s="10" t="e">
        <f>'1级数据'!#REF!*0.2+'1级数据'!#REF!*0.4+'1级数据'!#REF!*0.2+'1级数据'!#REF!*0.2</f>
        <v>#REF!</v>
      </c>
      <c r="G633" s="10" t="e">
        <f>AVERAGE('1级数据'!#REF!,'1级数据'!#REF!)</f>
        <v>#REF!</v>
      </c>
      <c r="H633" s="10" t="e">
        <f>AVERAGE('1级数据'!#REF!,'1级数据'!#REF!)</f>
        <v>#REF!</v>
      </c>
      <c r="I633" s="10" t="e">
        <f>IF('1级数据'!#REF!="门将",AVERAGE('1级数据'!#REF!,'1级数据'!#REF!,'1级数据'!#REF!,'1级数据'!#REF!,'1级数据'!#REF!),AVERAGE('1级数据'!#REF!,'1级数据'!#REF!))</f>
        <v>#REF!</v>
      </c>
      <c r="J633" s="10" t="e">
        <f>'1级数据'!#REF!*0.2+'1级数据'!#REF!*0.3+'1级数据'!#REF!*0.2+'1级数据'!#REF!*0.3</f>
        <v>#REF!</v>
      </c>
      <c r="K633" s="10" t="e">
        <f>AVERAGE('1级数据'!#REF!,'1级数据'!#REF!)</f>
        <v>#REF!</v>
      </c>
    </row>
    <row r="634" spans="1:11" ht="15.75" x14ac:dyDescent="0.25">
      <c r="A634" s="10">
        <v>633</v>
      </c>
      <c r="B634" s="10" t="e">
        <f>VLOOKUP(A:A,'1级数据'!A:B,2,FALSE)</f>
        <v>#N/A</v>
      </c>
      <c r="C634" s="11" t="e">
        <f>VLOOKUP(A:A,'1级数据'!A:C,3,FALSE)</f>
        <v>#N/A</v>
      </c>
      <c r="D634" s="10" t="e">
        <f>VLOOKUP(A:A,'1级数据'!A:D,4,FALSE)</f>
        <v>#N/A</v>
      </c>
      <c r="E634" s="12" t="e">
        <f>VLOOKUP(A:A,'1级数据'!A:L,12,FALSE)</f>
        <v>#N/A</v>
      </c>
      <c r="F634" s="10" t="e">
        <f>'1级数据'!#REF!*0.2+'1级数据'!#REF!*0.4+'1级数据'!#REF!*0.2+'1级数据'!#REF!*0.2</f>
        <v>#REF!</v>
      </c>
      <c r="G634" s="10" t="e">
        <f>AVERAGE('1级数据'!#REF!,'1级数据'!#REF!)</f>
        <v>#REF!</v>
      </c>
      <c r="H634" s="10" t="e">
        <f>AVERAGE('1级数据'!#REF!,'1级数据'!#REF!)</f>
        <v>#REF!</v>
      </c>
      <c r="I634" s="10" t="e">
        <f>IF('1级数据'!#REF!="门将",AVERAGE('1级数据'!#REF!,'1级数据'!#REF!,'1级数据'!#REF!,'1级数据'!#REF!,'1级数据'!#REF!),AVERAGE('1级数据'!#REF!,'1级数据'!#REF!))</f>
        <v>#REF!</v>
      </c>
      <c r="J634" s="10" t="e">
        <f>'1级数据'!#REF!*0.2+'1级数据'!#REF!*0.3+'1级数据'!#REF!*0.2+'1级数据'!#REF!*0.3</f>
        <v>#REF!</v>
      </c>
      <c r="K634" s="10" t="e">
        <f>AVERAGE('1级数据'!#REF!,'1级数据'!#REF!)</f>
        <v>#REF!</v>
      </c>
    </row>
    <row r="635" spans="1:11" ht="15.75" x14ac:dyDescent="0.25">
      <c r="A635" s="10">
        <v>634</v>
      </c>
      <c r="B635" s="10" t="e">
        <f>VLOOKUP(A:A,'1级数据'!A:B,2,FALSE)</f>
        <v>#N/A</v>
      </c>
      <c r="C635" s="11" t="e">
        <f>VLOOKUP(A:A,'1级数据'!A:C,3,FALSE)</f>
        <v>#N/A</v>
      </c>
      <c r="D635" s="10" t="e">
        <f>VLOOKUP(A:A,'1级数据'!A:D,4,FALSE)</f>
        <v>#N/A</v>
      </c>
      <c r="E635" s="12" t="e">
        <f>VLOOKUP(A:A,'1级数据'!A:L,12,FALSE)</f>
        <v>#N/A</v>
      </c>
      <c r="F635" s="10" t="e">
        <f>'1级数据'!#REF!*0.2+'1级数据'!#REF!*0.4+'1级数据'!#REF!*0.2+'1级数据'!#REF!*0.2</f>
        <v>#REF!</v>
      </c>
      <c r="G635" s="10" t="e">
        <f>AVERAGE('1级数据'!#REF!,'1级数据'!#REF!)</f>
        <v>#REF!</v>
      </c>
      <c r="H635" s="10" t="e">
        <f>AVERAGE('1级数据'!#REF!,'1级数据'!#REF!)</f>
        <v>#REF!</v>
      </c>
      <c r="I635" s="10" t="e">
        <f>IF('1级数据'!#REF!="门将",AVERAGE('1级数据'!#REF!,'1级数据'!#REF!,'1级数据'!#REF!,'1级数据'!#REF!,'1级数据'!#REF!),AVERAGE('1级数据'!#REF!,'1级数据'!#REF!))</f>
        <v>#REF!</v>
      </c>
      <c r="J635" s="10" t="e">
        <f>'1级数据'!#REF!*0.2+'1级数据'!#REF!*0.3+'1级数据'!#REF!*0.2+'1级数据'!#REF!*0.3</f>
        <v>#REF!</v>
      </c>
      <c r="K635" s="10" t="e">
        <f>AVERAGE('1级数据'!#REF!,'1级数据'!#REF!)</f>
        <v>#REF!</v>
      </c>
    </row>
    <row r="636" spans="1:11" ht="15.75" x14ac:dyDescent="0.25">
      <c r="A636" s="10">
        <v>635</v>
      </c>
      <c r="B636" s="10" t="e">
        <f>VLOOKUP(A:A,'1级数据'!A:B,2,FALSE)</f>
        <v>#N/A</v>
      </c>
      <c r="C636" s="11" t="e">
        <f>VLOOKUP(A:A,'1级数据'!A:C,3,FALSE)</f>
        <v>#N/A</v>
      </c>
      <c r="D636" s="10" t="e">
        <f>VLOOKUP(A:A,'1级数据'!A:D,4,FALSE)</f>
        <v>#N/A</v>
      </c>
      <c r="E636" s="12" t="e">
        <f>VLOOKUP(A:A,'1级数据'!A:L,12,FALSE)</f>
        <v>#N/A</v>
      </c>
      <c r="F636" s="10" t="e">
        <f>'1级数据'!#REF!*0.2+'1级数据'!#REF!*0.4+'1级数据'!#REF!*0.2+'1级数据'!#REF!*0.2</f>
        <v>#REF!</v>
      </c>
      <c r="G636" s="10" t="e">
        <f>AVERAGE('1级数据'!#REF!,'1级数据'!#REF!)</f>
        <v>#REF!</v>
      </c>
      <c r="H636" s="10" t="e">
        <f>AVERAGE('1级数据'!#REF!,'1级数据'!#REF!)</f>
        <v>#REF!</v>
      </c>
      <c r="I636" s="10" t="e">
        <f>IF('1级数据'!#REF!="门将",AVERAGE('1级数据'!#REF!,'1级数据'!#REF!,'1级数据'!#REF!,'1级数据'!#REF!,'1级数据'!#REF!),AVERAGE('1级数据'!#REF!,'1级数据'!#REF!))</f>
        <v>#REF!</v>
      </c>
      <c r="J636" s="10" t="e">
        <f>'1级数据'!#REF!*0.2+'1级数据'!#REF!*0.3+'1级数据'!#REF!*0.2+'1级数据'!#REF!*0.3</f>
        <v>#REF!</v>
      </c>
      <c r="K636" s="10" t="e">
        <f>AVERAGE('1级数据'!#REF!,'1级数据'!#REF!)</f>
        <v>#REF!</v>
      </c>
    </row>
    <row r="637" spans="1:11" ht="15.75" x14ac:dyDescent="0.25">
      <c r="A637" s="10">
        <v>636</v>
      </c>
      <c r="B637" s="10" t="e">
        <f>VLOOKUP(A:A,'1级数据'!A:B,2,FALSE)</f>
        <v>#N/A</v>
      </c>
      <c r="C637" s="11" t="e">
        <f>VLOOKUP(A:A,'1级数据'!A:C,3,FALSE)</f>
        <v>#N/A</v>
      </c>
      <c r="D637" s="10" t="e">
        <f>VLOOKUP(A:A,'1级数据'!A:D,4,FALSE)</f>
        <v>#N/A</v>
      </c>
      <c r="E637" s="12" t="e">
        <f>VLOOKUP(A:A,'1级数据'!A:L,12,FALSE)</f>
        <v>#N/A</v>
      </c>
      <c r="F637" s="10" t="e">
        <f>'1级数据'!#REF!*0.2+'1级数据'!#REF!*0.4+'1级数据'!#REF!*0.2+'1级数据'!#REF!*0.2</f>
        <v>#REF!</v>
      </c>
      <c r="G637" s="10" t="e">
        <f>AVERAGE('1级数据'!#REF!,'1级数据'!#REF!)</f>
        <v>#REF!</v>
      </c>
      <c r="H637" s="10" t="e">
        <f>AVERAGE('1级数据'!#REF!,'1级数据'!#REF!)</f>
        <v>#REF!</v>
      </c>
      <c r="I637" s="10" t="e">
        <f>IF('1级数据'!#REF!="门将",AVERAGE('1级数据'!#REF!,'1级数据'!#REF!,'1级数据'!#REF!,'1级数据'!#REF!,'1级数据'!#REF!),AVERAGE('1级数据'!#REF!,'1级数据'!#REF!))</f>
        <v>#REF!</v>
      </c>
      <c r="J637" s="10" t="e">
        <f>'1级数据'!#REF!*0.2+'1级数据'!#REF!*0.3+'1级数据'!#REF!*0.2+'1级数据'!#REF!*0.3</f>
        <v>#REF!</v>
      </c>
      <c r="K637" s="10" t="e">
        <f>AVERAGE('1级数据'!#REF!,'1级数据'!#REF!)</f>
        <v>#REF!</v>
      </c>
    </row>
    <row r="638" spans="1:11" ht="15.75" x14ac:dyDescent="0.25">
      <c r="A638" s="10">
        <v>637</v>
      </c>
      <c r="B638" s="10" t="e">
        <f>VLOOKUP(A:A,'1级数据'!A:B,2,FALSE)</f>
        <v>#N/A</v>
      </c>
      <c r="C638" s="11" t="e">
        <f>VLOOKUP(A:A,'1级数据'!A:C,3,FALSE)</f>
        <v>#N/A</v>
      </c>
      <c r="D638" s="10" t="e">
        <f>VLOOKUP(A:A,'1级数据'!A:D,4,FALSE)</f>
        <v>#N/A</v>
      </c>
      <c r="E638" s="12" t="e">
        <f>VLOOKUP(A:A,'1级数据'!A:L,12,FALSE)</f>
        <v>#N/A</v>
      </c>
      <c r="F638" s="10" t="e">
        <f>'1级数据'!#REF!*0.2+'1级数据'!#REF!*0.4+'1级数据'!#REF!*0.2+'1级数据'!#REF!*0.2</f>
        <v>#REF!</v>
      </c>
      <c r="G638" s="10" t="e">
        <f>AVERAGE('1级数据'!#REF!,'1级数据'!#REF!)</f>
        <v>#REF!</v>
      </c>
      <c r="H638" s="10" t="e">
        <f>AVERAGE('1级数据'!#REF!,'1级数据'!#REF!)</f>
        <v>#REF!</v>
      </c>
      <c r="I638" s="10" t="e">
        <f>IF('1级数据'!#REF!="门将",AVERAGE('1级数据'!#REF!,'1级数据'!#REF!,'1级数据'!#REF!,'1级数据'!#REF!,'1级数据'!#REF!),AVERAGE('1级数据'!#REF!,'1级数据'!#REF!))</f>
        <v>#REF!</v>
      </c>
      <c r="J638" s="10" t="e">
        <f>'1级数据'!#REF!*0.2+'1级数据'!#REF!*0.3+'1级数据'!#REF!*0.2+'1级数据'!#REF!*0.3</f>
        <v>#REF!</v>
      </c>
      <c r="K638" s="10" t="e">
        <f>AVERAGE('1级数据'!#REF!,'1级数据'!#REF!)</f>
        <v>#REF!</v>
      </c>
    </row>
    <row r="639" spans="1:11" ht="15.75" x14ac:dyDescent="0.25">
      <c r="A639" s="10">
        <v>638</v>
      </c>
      <c r="B639" s="10" t="e">
        <f>VLOOKUP(A:A,'1级数据'!A:B,2,FALSE)</f>
        <v>#N/A</v>
      </c>
      <c r="C639" s="11" t="e">
        <f>VLOOKUP(A:A,'1级数据'!A:C,3,FALSE)</f>
        <v>#N/A</v>
      </c>
      <c r="D639" s="10" t="e">
        <f>VLOOKUP(A:A,'1级数据'!A:D,4,FALSE)</f>
        <v>#N/A</v>
      </c>
      <c r="E639" s="12" t="e">
        <f>VLOOKUP(A:A,'1级数据'!A:L,12,FALSE)</f>
        <v>#N/A</v>
      </c>
      <c r="F639" s="10" t="e">
        <f>'1级数据'!#REF!*0.2+'1级数据'!#REF!*0.4+'1级数据'!#REF!*0.2+'1级数据'!#REF!*0.2</f>
        <v>#REF!</v>
      </c>
      <c r="G639" s="10" t="e">
        <f>AVERAGE('1级数据'!#REF!,'1级数据'!#REF!)</f>
        <v>#REF!</v>
      </c>
      <c r="H639" s="10" t="e">
        <f>AVERAGE('1级数据'!#REF!,'1级数据'!#REF!)</f>
        <v>#REF!</v>
      </c>
      <c r="I639" s="10" t="e">
        <f>IF('1级数据'!#REF!="门将",AVERAGE('1级数据'!#REF!,'1级数据'!#REF!,'1级数据'!#REF!,'1级数据'!#REF!,'1级数据'!#REF!),AVERAGE('1级数据'!#REF!,'1级数据'!#REF!))</f>
        <v>#REF!</v>
      </c>
      <c r="J639" s="10" t="e">
        <f>'1级数据'!#REF!*0.2+'1级数据'!#REF!*0.3+'1级数据'!#REF!*0.2+'1级数据'!#REF!*0.3</f>
        <v>#REF!</v>
      </c>
      <c r="K639" s="10" t="e">
        <f>AVERAGE('1级数据'!#REF!,'1级数据'!#REF!)</f>
        <v>#REF!</v>
      </c>
    </row>
    <row r="640" spans="1:11" ht="15.75" x14ac:dyDescent="0.25">
      <c r="A640" s="10">
        <v>639</v>
      </c>
      <c r="B640" s="10" t="e">
        <f>VLOOKUP(A:A,'1级数据'!A:B,2,FALSE)</f>
        <v>#N/A</v>
      </c>
      <c r="C640" s="11" t="e">
        <f>VLOOKUP(A:A,'1级数据'!A:C,3,FALSE)</f>
        <v>#N/A</v>
      </c>
      <c r="D640" s="10" t="e">
        <f>VLOOKUP(A:A,'1级数据'!A:D,4,FALSE)</f>
        <v>#N/A</v>
      </c>
      <c r="E640" s="12" t="e">
        <f>VLOOKUP(A:A,'1级数据'!A:L,12,FALSE)</f>
        <v>#N/A</v>
      </c>
      <c r="F640" s="10" t="e">
        <f>'1级数据'!#REF!*0.2+'1级数据'!#REF!*0.4+'1级数据'!#REF!*0.2+'1级数据'!#REF!*0.2</f>
        <v>#REF!</v>
      </c>
      <c r="G640" s="10" t="e">
        <f>AVERAGE('1级数据'!#REF!,'1级数据'!#REF!)</f>
        <v>#REF!</v>
      </c>
      <c r="H640" s="10" t="e">
        <f>AVERAGE('1级数据'!#REF!,'1级数据'!#REF!)</f>
        <v>#REF!</v>
      </c>
      <c r="I640" s="10" t="e">
        <f>IF('1级数据'!#REF!="门将",AVERAGE('1级数据'!#REF!,'1级数据'!#REF!,'1级数据'!#REF!,'1级数据'!#REF!,'1级数据'!#REF!),AVERAGE('1级数据'!#REF!,'1级数据'!#REF!))</f>
        <v>#REF!</v>
      </c>
      <c r="J640" s="10" t="e">
        <f>'1级数据'!#REF!*0.2+'1级数据'!#REF!*0.3+'1级数据'!#REF!*0.2+'1级数据'!#REF!*0.3</f>
        <v>#REF!</v>
      </c>
      <c r="K640" s="10" t="e">
        <f>AVERAGE('1级数据'!#REF!,'1级数据'!#REF!)</f>
        <v>#REF!</v>
      </c>
    </row>
    <row r="641" spans="1:11" ht="15.75" x14ac:dyDescent="0.25">
      <c r="A641" s="10">
        <v>640</v>
      </c>
      <c r="B641" s="10" t="e">
        <f>VLOOKUP(A:A,'1级数据'!A:B,2,FALSE)</f>
        <v>#N/A</v>
      </c>
      <c r="C641" s="11" t="e">
        <f>VLOOKUP(A:A,'1级数据'!A:C,3,FALSE)</f>
        <v>#N/A</v>
      </c>
      <c r="D641" s="10" t="e">
        <f>VLOOKUP(A:A,'1级数据'!A:D,4,FALSE)</f>
        <v>#N/A</v>
      </c>
      <c r="E641" s="12" t="e">
        <f>VLOOKUP(A:A,'1级数据'!A:L,12,FALSE)</f>
        <v>#N/A</v>
      </c>
      <c r="F641" s="10" t="e">
        <f>'1级数据'!#REF!*0.2+'1级数据'!#REF!*0.4+'1级数据'!#REF!*0.2+'1级数据'!#REF!*0.2</f>
        <v>#REF!</v>
      </c>
      <c r="G641" s="10" t="e">
        <f>AVERAGE('1级数据'!#REF!,'1级数据'!#REF!)</f>
        <v>#REF!</v>
      </c>
      <c r="H641" s="10" t="e">
        <f>AVERAGE('1级数据'!#REF!,'1级数据'!#REF!)</f>
        <v>#REF!</v>
      </c>
      <c r="I641" s="10" t="e">
        <f>IF('1级数据'!#REF!="门将",AVERAGE('1级数据'!#REF!,'1级数据'!#REF!,'1级数据'!#REF!,'1级数据'!#REF!,'1级数据'!#REF!),AVERAGE('1级数据'!#REF!,'1级数据'!#REF!))</f>
        <v>#REF!</v>
      </c>
      <c r="J641" s="10" t="e">
        <f>'1级数据'!#REF!*0.2+'1级数据'!#REF!*0.3+'1级数据'!#REF!*0.2+'1级数据'!#REF!*0.3</f>
        <v>#REF!</v>
      </c>
      <c r="K641" s="10" t="e">
        <f>AVERAGE('1级数据'!#REF!,'1级数据'!#REF!)</f>
        <v>#REF!</v>
      </c>
    </row>
    <row r="642" spans="1:11" ht="15.75" x14ac:dyDescent="0.25">
      <c r="A642" s="10">
        <v>641</v>
      </c>
      <c r="B642" s="10" t="e">
        <f>VLOOKUP(A:A,'1级数据'!A:B,2,FALSE)</f>
        <v>#N/A</v>
      </c>
      <c r="C642" s="11" t="e">
        <f>VLOOKUP(A:A,'1级数据'!A:C,3,FALSE)</f>
        <v>#N/A</v>
      </c>
      <c r="D642" s="10" t="e">
        <f>VLOOKUP(A:A,'1级数据'!A:D,4,FALSE)</f>
        <v>#N/A</v>
      </c>
      <c r="E642" s="12" t="e">
        <f>VLOOKUP(A:A,'1级数据'!A:L,12,FALSE)</f>
        <v>#N/A</v>
      </c>
      <c r="F642" s="10" t="e">
        <f>'1级数据'!#REF!*0.2+'1级数据'!#REF!*0.4+'1级数据'!#REF!*0.2+'1级数据'!#REF!*0.2</f>
        <v>#REF!</v>
      </c>
      <c r="G642" s="10" t="e">
        <f>AVERAGE('1级数据'!#REF!,'1级数据'!#REF!)</f>
        <v>#REF!</v>
      </c>
      <c r="H642" s="10" t="e">
        <f>AVERAGE('1级数据'!#REF!,'1级数据'!#REF!)</f>
        <v>#REF!</v>
      </c>
      <c r="I642" s="10" t="e">
        <f>IF('1级数据'!#REF!="门将",AVERAGE('1级数据'!#REF!,'1级数据'!#REF!,'1级数据'!#REF!,'1级数据'!#REF!,'1级数据'!#REF!),AVERAGE('1级数据'!#REF!,'1级数据'!#REF!))</f>
        <v>#REF!</v>
      </c>
      <c r="J642" s="10" t="e">
        <f>'1级数据'!#REF!*0.2+'1级数据'!#REF!*0.3+'1级数据'!#REF!*0.2+'1级数据'!#REF!*0.3</f>
        <v>#REF!</v>
      </c>
      <c r="K642" s="10" t="e">
        <f>AVERAGE('1级数据'!#REF!,'1级数据'!#REF!)</f>
        <v>#REF!</v>
      </c>
    </row>
    <row r="643" spans="1:11" ht="15.75" x14ac:dyDescent="0.25">
      <c r="A643" s="10">
        <v>642</v>
      </c>
      <c r="B643" s="10" t="e">
        <f>VLOOKUP(A:A,'1级数据'!A:B,2,FALSE)</f>
        <v>#N/A</v>
      </c>
      <c r="C643" s="11" t="e">
        <f>VLOOKUP(A:A,'1级数据'!A:C,3,FALSE)</f>
        <v>#N/A</v>
      </c>
      <c r="D643" s="10" t="e">
        <f>VLOOKUP(A:A,'1级数据'!A:D,4,FALSE)</f>
        <v>#N/A</v>
      </c>
      <c r="E643" s="12" t="e">
        <f>VLOOKUP(A:A,'1级数据'!A:L,12,FALSE)</f>
        <v>#N/A</v>
      </c>
      <c r="F643" s="10" t="e">
        <f>'1级数据'!#REF!*0.2+'1级数据'!#REF!*0.4+'1级数据'!#REF!*0.2+'1级数据'!#REF!*0.2</f>
        <v>#REF!</v>
      </c>
      <c r="G643" s="10" t="e">
        <f>AVERAGE('1级数据'!#REF!,'1级数据'!#REF!)</f>
        <v>#REF!</v>
      </c>
      <c r="H643" s="10" t="e">
        <f>AVERAGE('1级数据'!#REF!,'1级数据'!#REF!)</f>
        <v>#REF!</v>
      </c>
      <c r="I643" s="10" t="e">
        <f>IF('1级数据'!#REF!="门将",AVERAGE('1级数据'!#REF!,'1级数据'!#REF!,'1级数据'!#REF!,'1级数据'!#REF!,'1级数据'!#REF!),AVERAGE('1级数据'!#REF!,'1级数据'!#REF!))</f>
        <v>#REF!</v>
      </c>
      <c r="J643" s="10" t="e">
        <f>'1级数据'!#REF!*0.2+'1级数据'!#REF!*0.3+'1级数据'!#REF!*0.2+'1级数据'!#REF!*0.3</f>
        <v>#REF!</v>
      </c>
      <c r="K643" s="10" t="e">
        <f>AVERAGE('1级数据'!#REF!,'1级数据'!#REF!)</f>
        <v>#REF!</v>
      </c>
    </row>
    <row r="644" spans="1:11" ht="15.75" x14ac:dyDescent="0.25">
      <c r="A644" s="10">
        <v>643</v>
      </c>
      <c r="B644" s="10" t="e">
        <f>VLOOKUP(A:A,'1级数据'!A:B,2,FALSE)</f>
        <v>#N/A</v>
      </c>
      <c r="C644" s="11" t="e">
        <f>VLOOKUP(A:A,'1级数据'!A:C,3,FALSE)</f>
        <v>#N/A</v>
      </c>
      <c r="D644" s="10" t="e">
        <f>VLOOKUP(A:A,'1级数据'!A:D,4,FALSE)</f>
        <v>#N/A</v>
      </c>
      <c r="E644" s="12" t="e">
        <f>VLOOKUP(A:A,'1级数据'!A:L,12,FALSE)</f>
        <v>#N/A</v>
      </c>
      <c r="F644" s="10" t="e">
        <f>'1级数据'!#REF!*0.2+'1级数据'!#REF!*0.4+'1级数据'!#REF!*0.2+'1级数据'!#REF!*0.2</f>
        <v>#REF!</v>
      </c>
      <c r="G644" s="10" t="e">
        <f>AVERAGE('1级数据'!#REF!,'1级数据'!#REF!)</f>
        <v>#REF!</v>
      </c>
      <c r="H644" s="10" t="e">
        <f>AVERAGE('1级数据'!#REF!,'1级数据'!#REF!)</f>
        <v>#REF!</v>
      </c>
      <c r="I644" s="10" t="e">
        <f>IF('1级数据'!#REF!="门将",AVERAGE('1级数据'!#REF!,'1级数据'!#REF!,'1级数据'!#REF!,'1级数据'!#REF!,'1级数据'!#REF!),AVERAGE('1级数据'!#REF!,'1级数据'!#REF!))</f>
        <v>#REF!</v>
      </c>
      <c r="J644" s="10" t="e">
        <f>'1级数据'!#REF!*0.2+'1级数据'!#REF!*0.3+'1级数据'!#REF!*0.2+'1级数据'!#REF!*0.3</f>
        <v>#REF!</v>
      </c>
      <c r="K644" s="10" t="e">
        <f>AVERAGE('1级数据'!#REF!,'1级数据'!#REF!)</f>
        <v>#REF!</v>
      </c>
    </row>
    <row r="645" spans="1:11" ht="15.75" x14ac:dyDescent="0.25">
      <c r="A645" s="10">
        <v>644</v>
      </c>
      <c r="B645" s="10" t="e">
        <f>VLOOKUP(A:A,'1级数据'!A:B,2,FALSE)</f>
        <v>#N/A</v>
      </c>
      <c r="C645" s="11" t="e">
        <f>VLOOKUP(A:A,'1级数据'!A:C,3,FALSE)</f>
        <v>#N/A</v>
      </c>
      <c r="D645" s="10" t="e">
        <f>VLOOKUP(A:A,'1级数据'!A:D,4,FALSE)</f>
        <v>#N/A</v>
      </c>
      <c r="E645" s="12" t="e">
        <f>VLOOKUP(A:A,'1级数据'!A:L,12,FALSE)</f>
        <v>#N/A</v>
      </c>
      <c r="F645" s="10" t="e">
        <f>'1级数据'!#REF!*0.2+'1级数据'!#REF!*0.4+'1级数据'!#REF!*0.2+'1级数据'!#REF!*0.2</f>
        <v>#REF!</v>
      </c>
      <c r="G645" s="10" t="e">
        <f>AVERAGE('1级数据'!#REF!,'1级数据'!#REF!)</f>
        <v>#REF!</v>
      </c>
      <c r="H645" s="10" t="e">
        <f>AVERAGE('1级数据'!#REF!,'1级数据'!#REF!)</f>
        <v>#REF!</v>
      </c>
      <c r="I645" s="10" t="e">
        <f>IF('1级数据'!#REF!="门将",AVERAGE('1级数据'!#REF!,'1级数据'!#REF!,'1级数据'!#REF!,'1级数据'!#REF!,'1级数据'!#REF!),AVERAGE('1级数据'!#REF!,'1级数据'!#REF!))</f>
        <v>#REF!</v>
      </c>
      <c r="J645" s="10" t="e">
        <f>'1级数据'!#REF!*0.2+'1级数据'!#REF!*0.3+'1级数据'!#REF!*0.2+'1级数据'!#REF!*0.3</f>
        <v>#REF!</v>
      </c>
      <c r="K645" s="10" t="e">
        <f>AVERAGE('1级数据'!#REF!,'1级数据'!#REF!)</f>
        <v>#REF!</v>
      </c>
    </row>
    <row r="646" spans="1:11" ht="15.75" x14ac:dyDescent="0.25">
      <c r="A646" s="10">
        <v>645</v>
      </c>
      <c r="B646" s="10" t="e">
        <f>VLOOKUP(A:A,'1级数据'!A:B,2,FALSE)</f>
        <v>#N/A</v>
      </c>
      <c r="C646" s="11" t="e">
        <f>VLOOKUP(A:A,'1级数据'!A:C,3,FALSE)</f>
        <v>#N/A</v>
      </c>
      <c r="D646" s="10" t="e">
        <f>VLOOKUP(A:A,'1级数据'!A:D,4,FALSE)</f>
        <v>#N/A</v>
      </c>
      <c r="E646" s="12" t="e">
        <f>VLOOKUP(A:A,'1级数据'!A:L,12,FALSE)</f>
        <v>#N/A</v>
      </c>
      <c r="F646" s="10" t="e">
        <f>'1级数据'!#REF!*0.2+'1级数据'!#REF!*0.4+'1级数据'!#REF!*0.2+'1级数据'!#REF!*0.2</f>
        <v>#REF!</v>
      </c>
      <c r="G646" s="10" t="e">
        <f>AVERAGE('1级数据'!#REF!,'1级数据'!#REF!)</f>
        <v>#REF!</v>
      </c>
      <c r="H646" s="10" t="e">
        <f>AVERAGE('1级数据'!#REF!,'1级数据'!#REF!)</f>
        <v>#REF!</v>
      </c>
      <c r="I646" s="10" t="e">
        <f>IF('1级数据'!#REF!="门将",AVERAGE('1级数据'!#REF!,'1级数据'!#REF!,'1级数据'!#REF!,'1级数据'!#REF!,'1级数据'!#REF!),AVERAGE('1级数据'!#REF!,'1级数据'!#REF!))</f>
        <v>#REF!</v>
      </c>
      <c r="J646" s="10" t="e">
        <f>'1级数据'!#REF!*0.2+'1级数据'!#REF!*0.3+'1级数据'!#REF!*0.2+'1级数据'!#REF!*0.3</f>
        <v>#REF!</v>
      </c>
      <c r="K646" s="10" t="e">
        <f>AVERAGE('1级数据'!#REF!,'1级数据'!#REF!)</f>
        <v>#REF!</v>
      </c>
    </row>
    <row r="647" spans="1:11" ht="15.75" x14ac:dyDescent="0.25">
      <c r="A647" s="10">
        <v>646</v>
      </c>
      <c r="B647" s="10" t="e">
        <f>VLOOKUP(A:A,'1级数据'!A:B,2,FALSE)</f>
        <v>#N/A</v>
      </c>
      <c r="C647" s="11" t="e">
        <f>VLOOKUP(A:A,'1级数据'!A:C,3,FALSE)</f>
        <v>#N/A</v>
      </c>
      <c r="D647" s="10" t="e">
        <f>VLOOKUP(A:A,'1级数据'!A:D,4,FALSE)</f>
        <v>#N/A</v>
      </c>
      <c r="E647" s="12" t="e">
        <f>VLOOKUP(A:A,'1级数据'!A:L,12,FALSE)</f>
        <v>#N/A</v>
      </c>
      <c r="F647" s="10" t="e">
        <f>'1级数据'!#REF!*0.2+'1级数据'!#REF!*0.4+'1级数据'!#REF!*0.2+'1级数据'!#REF!*0.2</f>
        <v>#REF!</v>
      </c>
      <c r="G647" s="10" t="e">
        <f>AVERAGE('1级数据'!#REF!,'1级数据'!#REF!)</f>
        <v>#REF!</v>
      </c>
      <c r="H647" s="10" t="e">
        <f>AVERAGE('1级数据'!#REF!,'1级数据'!#REF!)</f>
        <v>#REF!</v>
      </c>
      <c r="I647" s="10" t="e">
        <f>IF('1级数据'!#REF!="门将",AVERAGE('1级数据'!#REF!,'1级数据'!#REF!,'1级数据'!#REF!,'1级数据'!#REF!,'1级数据'!#REF!),AVERAGE('1级数据'!#REF!,'1级数据'!#REF!))</f>
        <v>#REF!</v>
      </c>
      <c r="J647" s="10" t="e">
        <f>'1级数据'!#REF!*0.2+'1级数据'!#REF!*0.3+'1级数据'!#REF!*0.2+'1级数据'!#REF!*0.3</f>
        <v>#REF!</v>
      </c>
      <c r="K647" s="10" t="e">
        <f>AVERAGE('1级数据'!#REF!,'1级数据'!#REF!)</f>
        <v>#REF!</v>
      </c>
    </row>
    <row r="648" spans="1:11" ht="15.75" x14ac:dyDescent="0.25">
      <c r="A648" s="10">
        <v>647</v>
      </c>
      <c r="B648" s="10" t="e">
        <f>VLOOKUP(A:A,'1级数据'!A:B,2,FALSE)</f>
        <v>#N/A</v>
      </c>
      <c r="C648" s="11" t="e">
        <f>VLOOKUP(A:A,'1级数据'!A:C,3,FALSE)</f>
        <v>#N/A</v>
      </c>
      <c r="D648" s="10" t="e">
        <f>VLOOKUP(A:A,'1级数据'!A:D,4,FALSE)</f>
        <v>#N/A</v>
      </c>
      <c r="E648" s="12" t="e">
        <f>VLOOKUP(A:A,'1级数据'!A:L,12,FALSE)</f>
        <v>#N/A</v>
      </c>
      <c r="F648" s="10" t="e">
        <f>'1级数据'!#REF!*0.2+'1级数据'!#REF!*0.4+'1级数据'!#REF!*0.2+'1级数据'!#REF!*0.2</f>
        <v>#REF!</v>
      </c>
      <c r="G648" s="10" t="e">
        <f>AVERAGE('1级数据'!#REF!,'1级数据'!#REF!)</f>
        <v>#REF!</v>
      </c>
      <c r="H648" s="10" t="e">
        <f>AVERAGE('1级数据'!#REF!,'1级数据'!#REF!)</f>
        <v>#REF!</v>
      </c>
      <c r="I648" s="10" t="e">
        <f>IF('1级数据'!#REF!="门将",AVERAGE('1级数据'!#REF!,'1级数据'!#REF!,'1级数据'!#REF!,'1级数据'!#REF!,'1级数据'!#REF!),AVERAGE('1级数据'!#REF!,'1级数据'!#REF!))</f>
        <v>#REF!</v>
      </c>
      <c r="J648" s="10" t="e">
        <f>'1级数据'!#REF!*0.2+'1级数据'!#REF!*0.3+'1级数据'!#REF!*0.2+'1级数据'!#REF!*0.3</f>
        <v>#REF!</v>
      </c>
      <c r="K648" s="10" t="e">
        <f>AVERAGE('1级数据'!#REF!,'1级数据'!#REF!)</f>
        <v>#REF!</v>
      </c>
    </row>
    <row r="649" spans="1:11" ht="15.75" x14ac:dyDescent="0.25">
      <c r="A649" s="6">
        <v>648</v>
      </c>
      <c r="B649" s="6" t="e">
        <f>VLOOKUP(A:A,'1级数据'!A:B,2,FALSE)</f>
        <v>#N/A</v>
      </c>
      <c r="C649" s="7" t="e">
        <f>VLOOKUP(A:A,'1级数据'!A:C,3,FALSE)</f>
        <v>#N/A</v>
      </c>
      <c r="D649" s="6" t="e">
        <f>VLOOKUP(A:A,'1级数据'!A:D,4,FALSE)</f>
        <v>#N/A</v>
      </c>
      <c r="E649" s="9" t="e">
        <f>VLOOKUP(A:A,'1级数据'!A:L,12,FALSE)</f>
        <v>#N/A</v>
      </c>
      <c r="F649" s="6" t="e">
        <f>'1级数据'!#REF!*0.2+'1级数据'!#REF!*0.4+'1级数据'!#REF!*0.2+'1级数据'!#REF!*0.2</f>
        <v>#REF!</v>
      </c>
      <c r="G649" s="6" t="e">
        <f>AVERAGE('1级数据'!#REF!,'1级数据'!#REF!)</f>
        <v>#REF!</v>
      </c>
      <c r="H649" s="6" t="e">
        <f>AVERAGE('1级数据'!#REF!,'1级数据'!#REF!)</f>
        <v>#REF!</v>
      </c>
      <c r="I649" s="6" t="e">
        <f>IF('1级数据'!#REF!="门将",AVERAGE('1级数据'!#REF!,'1级数据'!#REF!,'1级数据'!#REF!,'1级数据'!#REF!,'1级数据'!#REF!),AVERAGE('1级数据'!#REF!,'1级数据'!#REF!))</f>
        <v>#REF!</v>
      </c>
      <c r="J649" s="6" t="e">
        <f>'1级数据'!#REF!*0.2+'1级数据'!#REF!*0.3+'1级数据'!#REF!*0.2+'1级数据'!#REF!*0.3</f>
        <v>#REF!</v>
      </c>
      <c r="K649" s="6" t="e">
        <f>AVERAGE('1级数据'!#REF!,'1级数据'!#REF!)</f>
        <v>#REF!</v>
      </c>
    </row>
    <row r="650" spans="1:11" ht="15.75" x14ac:dyDescent="0.25">
      <c r="A650" s="6">
        <v>649</v>
      </c>
      <c r="B650" s="6" t="e">
        <f>VLOOKUP(A:A,'1级数据'!A:B,2,FALSE)</f>
        <v>#N/A</v>
      </c>
      <c r="C650" s="7" t="e">
        <f>VLOOKUP(A:A,'1级数据'!A:C,3,FALSE)</f>
        <v>#N/A</v>
      </c>
      <c r="D650" s="6" t="e">
        <f>VLOOKUP(A:A,'1级数据'!A:D,4,FALSE)</f>
        <v>#N/A</v>
      </c>
      <c r="E650" s="9" t="e">
        <f>VLOOKUP(A:A,'1级数据'!A:L,12,FALSE)</f>
        <v>#N/A</v>
      </c>
      <c r="F650" s="6" t="e">
        <f>'1级数据'!#REF!*0.2+'1级数据'!#REF!*0.4+'1级数据'!#REF!*0.2+'1级数据'!#REF!*0.2</f>
        <v>#REF!</v>
      </c>
      <c r="G650" s="6" t="e">
        <f>AVERAGE('1级数据'!#REF!,'1级数据'!#REF!)</f>
        <v>#REF!</v>
      </c>
      <c r="H650" s="6" t="e">
        <f>AVERAGE('1级数据'!#REF!,'1级数据'!#REF!)</f>
        <v>#REF!</v>
      </c>
      <c r="I650" s="6" t="e">
        <f>IF('1级数据'!#REF!="门将",AVERAGE('1级数据'!#REF!,'1级数据'!#REF!,'1级数据'!#REF!,'1级数据'!#REF!,'1级数据'!#REF!),AVERAGE('1级数据'!#REF!,'1级数据'!#REF!))</f>
        <v>#REF!</v>
      </c>
      <c r="J650" s="6" t="e">
        <f>'1级数据'!#REF!*0.2+'1级数据'!#REF!*0.3+'1级数据'!#REF!*0.2+'1级数据'!#REF!*0.3</f>
        <v>#REF!</v>
      </c>
      <c r="K650" s="6" t="e">
        <f>AVERAGE('1级数据'!#REF!,'1级数据'!#REF!)</f>
        <v>#REF!</v>
      </c>
    </row>
    <row r="651" spans="1:11" ht="15.75" x14ac:dyDescent="0.25">
      <c r="A651" s="6">
        <v>650</v>
      </c>
      <c r="B651" s="6" t="e">
        <f>VLOOKUP(A:A,'1级数据'!A:B,2,FALSE)</f>
        <v>#N/A</v>
      </c>
      <c r="C651" s="7" t="e">
        <f>VLOOKUP(A:A,'1级数据'!A:C,3,FALSE)</f>
        <v>#N/A</v>
      </c>
      <c r="D651" s="6" t="e">
        <f>VLOOKUP(A:A,'1级数据'!A:D,4,FALSE)</f>
        <v>#N/A</v>
      </c>
      <c r="E651" s="9" t="e">
        <f>VLOOKUP(A:A,'1级数据'!A:L,12,FALSE)</f>
        <v>#N/A</v>
      </c>
      <c r="F651" s="6" t="e">
        <f>'1级数据'!#REF!*0.2+'1级数据'!#REF!*0.4+'1级数据'!#REF!*0.2+'1级数据'!#REF!*0.2</f>
        <v>#REF!</v>
      </c>
      <c r="G651" s="6" t="e">
        <f>AVERAGE('1级数据'!#REF!,'1级数据'!#REF!)</f>
        <v>#REF!</v>
      </c>
      <c r="H651" s="6" t="e">
        <f>AVERAGE('1级数据'!#REF!,'1级数据'!#REF!)</f>
        <v>#REF!</v>
      </c>
      <c r="I651" s="6" t="e">
        <f>IF('1级数据'!#REF!="门将",AVERAGE('1级数据'!#REF!,'1级数据'!#REF!,'1级数据'!#REF!,'1级数据'!#REF!,'1级数据'!#REF!),AVERAGE('1级数据'!#REF!,'1级数据'!#REF!))</f>
        <v>#REF!</v>
      </c>
      <c r="J651" s="6" t="e">
        <f>'1级数据'!#REF!*0.2+'1级数据'!#REF!*0.3+'1级数据'!#REF!*0.2+'1级数据'!#REF!*0.3</f>
        <v>#REF!</v>
      </c>
      <c r="K651" s="6" t="e">
        <f>AVERAGE('1级数据'!#REF!,'1级数据'!#REF!)</f>
        <v>#REF!</v>
      </c>
    </row>
    <row r="652" spans="1:11" ht="15.75" x14ac:dyDescent="0.25">
      <c r="A652" s="6">
        <v>651</v>
      </c>
      <c r="B652" s="6" t="e">
        <f>VLOOKUP(A:A,'1级数据'!A:B,2,FALSE)</f>
        <v>#N/A</v>
      </c>
      <c r="C652" s="7" t="e">
        <f>VLOOKUP(A:A,'1级数据'!A:C,3,FALSE)</f>
        <v>#N/A</v>
      </c>
      <c r="D652" s="6" t="e">
        <f>VLOOKUP(A:A,'1级数据'!A:D,4,FALSE)</f>
        <v>#N/A</v>
      </c>
      <c r="E652" s="9" t="e">
        <f>VLOOKUP(A:A,'1级数据'!A:L,12,FALSE)</f>
        <v>#N/A</v>
      </c>
      <c r="F652" s="6" t="e">
        <f>'1级数据'!#REF!*0.2+'1级数据'!#REF!*0.4+'1级数据'!#REF!*0.2+'1级数据'!#REF!*0.2</f>
        <v>#REF!</v>
      </c>
      <c r="G652" s="6" t="e">
        <f>AVERAGE('1级数据'!#REF!,'1级数据'!#REF!)</f>
        <v>#REF!</v>
      </c>
      <c r="H652" s="6" t="e">
        <f>AVERAGE('1级数据'!#REF!,'1级数据'!#REF!)</f>
        <v>#REF!</v>
      </c>
      <c r="I652" s="6" t="e">
        <f>IF('1级数据'!#REF!="门将",AVERAGE('1级数据'!#REF!,'1级数据'!#REF!,'1级数据'!#REF!,'1级数据'!#REF!,'1级数据'!#REF!),AVERAGE('1级数据'!#REF!,'1级数据'!#REF!))</f>
        <v>#REF!</v>
      </c>
      <c r="J652" s="6" t="e">
        <f>'1级数据'!#REF!*0.2+'1级数据'!#REF!*0.3+'1级数据'!#REF!*0.2+'1级数据'!#REF!*0.3</f>
        <v>#REF!</v>
      </c>
      <c r="K652" s="6" t="e">
        <f>AVERAGE('1级数据'!#REF!,'1级数据'!#REF!)</f>
        <v>#REF!</v>
      </c>
    </row>
  </sheetData>
  <autoFilter ref="A1:K652" xr:uid="{00000000-0009-0000-0000-000006000000}"/>
  <mergeCells count="1">
    <mergeCell ref="M2:R9"/>
  </mergeCells>
  <phoneticPr fontId="9" type="noConversion"/>
  <conditionalFormatting sqref="D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E2:E65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3:K1048576 E1:L1 F2:K6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3:K1048576 E1:K1 F2:K6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K1 E653:K1048576 F2:K6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K6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65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30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4.6640625" style="6" customWidth="1"/>
    <col min="2" max="2" width="18.6640625" style="6" customWidth="1"/>
    <col min="3" max="4" width="6.33203125" style="7" customWidth="1"/>
  </cols>
  <sheetData>
    <row r="1" spans="1:18" ht="15.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1138</v>
      </c>
      <c r="G1" s="8" t="s">
        <v>1139</v>
      </c>
      <c r="H1" s="8" t="s">
        <v>26</v>
      </c>
      <c r="I1" s="8" t="s">
        <v>1140</v>
      </c>
      <c r="J1" s="8" t="s">
        <v>1141</v>
      </c>
      <c r="K1" s="8" t="s">
        <v>1142</v>
      </c>
      <c r="L1" s="8"/>
    </row>
    <row r="2" spans="1:18" ht="15.75" customHeight="1" x14ac:dyDescent="0.25">
      <c r="A2" s="6">
        <v>1</v>
      </c>
      <c r="B2" s="6" t="str">
        <f>VLOOKUP(A:A,精英球员!A:B,2,FALSE)</f>
        <v>L. MESSI</v>
      </c>
      <c r="C2" s="7" t="str">
        <f>VLOOKUP(A:A,精英球员!A:C,3,FALSE)</f>
        <v>右边锋</v>
      </c>
      <c r="D2" s="6">
        <f>VLOOKUP(A:A,精英球员!A:D,4,FALSE)</f>
        <v>3</v>
      </c>
      <c r="E2" s="9">
        <f>VLOOKUP(A:A,精英球员!A:N,14,FALSE)</f>
        <v>98</v>
      </c>
      <c r="F2" s="6">
        <f>精英球员!O2*0.2+精英球员!T2*0.4+精英球员!Z2*0.2+精英球员!W2*0.2</f>
        <v>93.000000000000014</v>
      </c>
      <c r="G2" s="6">
        <f>AVERAGE(精英球员!P2,精英球员!Q2)</f>
        <v>99</v>
      </c>
      <c r="H2" s="6">
        <f>AVERAGE(精英球员!AA2,精英球员!AB2)</f>
        <v>76</v>
      </c>
      <c r="I2" s="6">
        <f>IF(精英球员!C2="门将",AVERAGE(精英球员!AG2,精英球员!AH2,精英球员!AI2,精英球员!AJ2,精英球员!AK2),AVERAGE(精英球员!X2,精英球员!Y2))</f>
        <v>90.5</v>
      </c>
      <c r="J2" s="6">
        <f>精英球员!AC2*0.2+精英球员!AD2*0.3+精英球员!AE2*0.2+精英球员!AF2*0.3</f>
        <v>75.5</v>
      </c>
      <c r="K2" s="6">
        <f>AVERAGE(精英球员!R2,精英球员!S2)</f>
        <v>95</v>
      </c>
      <c r="M2" s="40" t="s">
        <v>1143</v>
      </c>
      <c r="N2" s="40"/>
      <c r="O2" s="40"/>
      <c r="P2" s="40"/>
      <c r="Q2" s="40"/>
      <c r="R2" s="40"/>
    </row>
    <row r="3" spans="1:18" ht="15.75" x14ac:dyDescent="0.25">
      <c r="A3" s="6">
        <v>2</v>
      </c>
      <c r="B3" s="6" t="str">
        <f>VLOOKUP(A:A,精英球员!A:B,2,FALSE)</f>
        <v>C. RONALDO</v>
      </c>
      <c r="C3" s="7" t="str">
        <f>VLOOKUP(A:A,精英球员!A:C,3,FALSE)</f>
        <v>左边锋</v>
      </c>
      <c r="D3" s="6" t="e">
        <f>VLOOKUP(A:A,精英球员!A:D,4,FALSE)</f>
        <v>#N/A</v>
      </c>
      <c r="E3" s="9">
        <f>VLOOKUP(A:A,精英球员!A:N,14,FALSE)</f>
        <v>97</v>
      </c>
      <c r="F3" s="6">
        <f>精英球员!O3*0.2+精英球员!T3*0.4+精英球员!Z3*0.2+精英球员!W3*0.2</f>
        <v>87.600000000000009</v>
      </c>
      <c r="G3" s="6">
        <f>AVERAGE(精英球员!P3,精英球员!Q3)</f>
        <v>93.5</v>
      </c>
      <c r="H3" s="6">
        <f>AVERAGE(精英球员!AA3,精英球员!AB3)</f>
        <v>98</v>
      </c>
      <c r="I3" s="6">
        <f>IF(精英球员!C3="门将",AVERAGE(精英球员!AG3,精英球员!AH3,精英球员!AI3,精英球员!AJ3,精英球员!AK3),AVERAGE(精英球员!X3,精英球员!Y3))</f>
        <v>88</v>
      </c>
      <c r="J3" s="6">
        <f>精英球员!AC3*0.2+精英球员!AD3*0.3+精英球员!AE3*0.2+精英球员!AF3*0.3</f>
        <v>77.2</v>
      </c>
      <c r="K3" s="6">
        <f>AVERAGE(精英球员!R3,精英球员!S3)</f>
        <v>88.5</v>
      </c>
      <c r="M3" s="40"/>
      <c r="N3" s="40"/>
      <c r="O3" s="40"/>
      <c r="P3" s="40"/>
      <c r="Q3" s="40"/>
      <c r="R3" s="40"/>
    </row>
    <row r="4" spans="1:18" ht="15.75" x14ac:dyDescent="0.25">
      <c r="A4" s="6">
        <v>3</v>
      </c>
      <c r="B4" s="6" t="str">
        <f>VLOOKUP(A:A,精英球员!A:B,2,FALSE)</f>
        <v>NEYMAR</v>
      </c>
      <c r="C4" s="7" t="str">
        <f>VLOOKUP(A:A,精英球员!A:C,3,FALSE)</f>
        <v>左边锋</v>
      </c>
      <c r="D4" s="6">
        <f>VLOOKUP(A:A,精英球员!A:D,4,FALSE)</f>
        <v>3</v>
      </c>
      <c r="E4" s="9">
        <f>VLOOKUP(A:A,精英球员!A:N,14,FALSE)</f>
        <v>97</v>
      </c>
      <c r="F4" s="6">
        <f>精英球员!O4*0.2+精英球员!T4*0.4+精英球员!Z4*0.2+精英球员!W4*0.2</f>
        <v>91.4</v>
      </c>
      <c r="G4" s="6">
        <f>AVERAGE(精英球员!P4,精英球员!Q4)</f>
        <v>97</v>
      </c>
      <c r="H4" s="6">
        <f>AVERAGE(精英球员!AA4,精英球员!AB4)</f>
        <v>77</v>
      </c>
      <c r="I4" s="6">
        <f>IF(精英球员!C4="门将",AVERAGE(精英球员!AG4,精英球员!AH4,精英球员!AI4,精英球员!AJ4,精英球员!AK4),AVERAGE(精英球员!X4,精英球员!Y4))</f>
        <v>92</v>
      </c>
      <c r="J4" s="6">
        <f>精英球员!AC4*0.2+精英球员!AD4*0.3+精英球员!AE4*0.2+精英球员!AF4*0.3</f>
        <v>74.699999999999989</v>
      </c>
      <c r="K4" s="6">
        <f>AVERAGE(精英球员!R4,精英球员!S4)</f>
        <v>93</v>
      </c>
      <c r="M4" s="40"/>
      <c r="N4" s="40"/>
      <c r="O4" s="40"/>
      <c r="P4" s="40"/>
      <c r="Q4" s="40"/>
      <c r="R4" s="40"/>
    </row>
    <row r="5" spans="1:18" ht="15.75" x14ac:dyDescent="0.25">
      <c r="A5" s="6">
        <v>4</v>
      </c>
      <c r="B5" s="6" t="str">
        <f>VLOOKUP(A:A,精英球员!A:B,2,FALSE)</f>
        <v>S. AGÜERO</v>
      </c>
      <c r="C5" s="7" t="str">
        <f>VLOOKUP(A:A,精英球员!A:C,3,FALSE)</f>
        <v>中锋</v>
      </c>
      <c r="D5" s="6">
        <f>VLOOKUP(A:A,精英球员!A:D,4,FALSE)</f>
        <v>3</v>
      </c>
      <c r="E5" s="9">
        <f>VLOOKUP(A:A,精英球员!A:N,14,FALSE)</f>
        <v>97</v>
      </c>
      <c r="F5" s="6">
        <f>精英球员!O5*0.2+精英球员!T5*0.4+精英球员!Z5*0.2+精英球员!W5*0.2</f>
        <v>81.600000000000009</v>
      </c>
      <c r="G5" s="6">
        <f>AVERAGE(精英球员!P5,精英球员!Q5)</f>
        <v>91.5</v>
      </c>
      <c r="H5" s="6">
        <f>AVERAGE(精英球员!AA5,精英球员!AB5)</f>
        <v>88</v>
      </c>
      <c r="I5" s="6">
        <f>IF(精英球员!C5="门将",AVERAGE(精英球员!AG5,精英球员!AH5,精英球员!AI5,精英球员!AJ5,精英球员!AK5),AVERAGE(精英球员!X5,精英球员!Y5))</f>
        <v>85</v>
      </c>
      <c r="J5" s="6">
        <f>精英球员!AC5*0.2+精英球员!AD5*0.3+精英球员!AE5*0.2+精英球员!AF5*0.3</f>
        <v>75.300000000000011</v>
      </c>
      <c r="K5" s="6">
        <f>AVERAGE(精英球员!R5,精英球员!S5)</f>
        <v>85.5</v>
      </c>
      <c r="M5" s="40"/>
      <c r="N5" s="40"/>
      <c r="O5" s="40"/>
      <c r="P5" s="40"/>
      <c r="Q5" s="40"/>
      <c r="R5" s="40"/>
    </row>
    <row r="6" spans="1:18" ht="15.75" x14ac:dyDescent="0.25">
      <c r="A6" s="6">
        <v>5</v>
      </c>
      <c r="B6" s="6" t="str">
        <f>VLOOKUP(A:A,精英球员!A:B,2,FALSE)</f>
        <v>K. MBAPPÉ</v>
      </c>
      <c r="C6" s="7" t="str">
        <f>VLOOKUP(A:A,精英球员!A:C,3,FALSE)</f>
        <v>中锋</v>
      </c>
      <c r="D6" s="6">
        <f>VLOOKUP(A:A,精英球员!A:D,4,FALSE)</f>
        <v>3</v>
      </c>
      <c r="E6" s="9">
        <f>VLOOKUP(A:A,精英球员!A:N,14,FALSE)</f>
        <v>97</v>
      </c>
      <c r="F6" s="6">
        <f>精英球员!O6*0.2+精英球员!T6*0.4+精英球员!Z6*0.2+精英球员!W6*0.2</f>
        <v>83.4</v>
      </c>
      <c r="G6" s="6">
        <f>AVERAGE(精英球员!P6,精英球员!Q6)</f>
        <v>96.5</v>
      </c>
      <c r="H6" s="6">
        <f>AVERAGE(精英球员!AA6,精英球员!AB6)</f>
        <v>89</v>
      </c>
      <c r="I6" s="6">
        <f>IF(精英球员!C6="门将",AVERAGE(精英球员!AG6,精英球员!AH6,精英球员!AI6,精英球员!AJ6,精英球员!AK6),AVERAGE(精英球员!X6,精英球员!Y6))</f>
        <v>90</v>
      </c>
      <c r="J6" s="6">
        <f>精英球员!AC6*0.2+精英球员!AD6*0.3+精英球员!AE6*0.2+精英球员!AF6*0.3</f>
        <v>80.3</v>
      </c>
      <c r="K6" s="6">
        <f>AVERAGE(精英球员!R6,精英球员!S6)</f>
        <v>91</v>
      </c>
      <c r="M6" s="40"/>
      <c r="N6" s="40"/>
      <c r="O6" s="40"/>
      <c r="P6" s="40"/>
      <c r="Q6" s="40"/>
      <c r="R6" s="40"/>
    </row>
    <row r="7" spans="1:18" ht="15.75" x14ac:dyDescent="0.25">
      <c r="A7" s="6">
        <v>6</v>
      </c>
      <c r="B7" s="6" t="str">
        <f>VLOOKUP(A:A,精英球员!A:B,2,FALSE)</f>
        <v>L. SUÁREZ</v>
      </c>
      <c r="C7" s="7" t="str">
        <f>VLOOKUP(A:A,精英球员!A:C,3,FALSE)</f>
        <v>中锋</v>
      </c>
      <c r="D7" s="6">
        <f>VLOOKUP(A:A,精英球员!A:D,4,FALSE)</f>
        <v>3</v>
      </c>
      <c r="E7" s="9">
        <f>VLOOKUP(A:A,精英球员!A:N,14,FALSE)</f>
        <v>96</v>
      </c>
      <c r="F7" s="6">
        <f>精英球员!O7*0.2+精英球员!T7*0.4+精英球员!Z7*0.2+精英球员!W7*0.2</f>
        <v>85</v>
      </c>
      <c r="G7" s="6">
        <f>AVERAGE(精英球员!P7,精英球员!Q7)</f>
        <v>87.5</v>
      </c>
      <c r="H7" s="6">
        <f>AVERAGE(精英球员!AA7,精英球员!AB7)</f>
        <v>84</v>
      </c>
      <c r="I7" s="6">
        <f>IF(精英球员!C7="门将",AVERAGE(精英球员!AG7,精英球员!AH7,精英球员!AI7,精英球员!AJ7,精英球员!AK7),AVERAGE(精英球员!X7,精英球员!Y7))</f>
        <v>84.5</v>
      </c>
      <c r="J7" s="6">
        <f>精英球员!AC7*0.2+精英球员!AD7*0.3+精英球员!AE7*0.2+精英球员!AF7*0.3</f>
        <v>81.8</v>
      </c>
      <c r="K7" s="6">
        <f>AVERAGE(精英球员!R7,精英球员!S7)</f>
        <v>85.5</v>
      </c>
      <c r="M7" s="40"/>
      <c r="N7" s="40"/>
      <c r="O7" s="40"/>
      <c r="P7" s="40"/>
      <c r="Q7" s="40"/>
      <c r="R7" s="40"/>
    </row>
    <row r="8" spans="1:18" ht="15.75" x14ac:dyDescent="0.25">
      <c r="A8" s="6">
        <v>7</v>
      </c>
      <c r="B8" s="6" t="str">
        <f>VLOOKUP(A:A,精英球员!A:B,2,FALSE)</f>
        <v>E. HAZARD</v>
      </c>
      <c r="C8" s="7" t="str">
        <f>VLOOKUP(A:A,精英球员!A:C,3,FALSE)</f>
        <v>左边锋</v>
      </c>
      <c r="D8" s="6">
        <f>VLOOKUP(A:A,精英球员!A:D,4,FALSE)</f>
        <v>3</v>
      </c>
      <c r="E8" s="9">
        <f>VLOOKUP(A:A,精英球员!A:N,14,FALSE)</f>
        <v>96</v>
      </c>
      <c r="F8" s="6">
        <f>精英球员!O8*0.2+精英球员!T8*0.4+精英球员!Z8*0.2+精英球员!W8*0.2</f>
        <v>87.000000000000014</v>
      </c>
      <c r="G8" s="6">
        <f>AVERAGE(精英球员!P8,精英球员!Q8)</f>
        <v>97</v>
      </c>
      <c r="H8" s="6">
        <f>AVERAGE(精英球员!AA8,精英球员!AB8)</f>
        <v>73</v>
      </c>
      <c r="I8" s="6">
        <f>IF(精英球员!C8="门将",AVERAGE(精英球员!AG8,精英球员!AH8,精英球员!AI8,精英球员!AJ8,精英球员!AK8),AVERAGE(精英球员!X8,精英球员!Y8))</f>
        <v>89</v>
      </c>
      <c r="J8" s="6">
        <f>精英球员!AC8*0.2+精英球员!AD8*0.3+精英球员!AE8*0.2+精英球员!AF8*0.3</f>
        <v>77.400000000000006</v>
      </c>
      <c r="K8" s="6">
        <f>AVERAGE(精英球员!R8,精英球员!S8)</f>
        <v>93</v>
      </c>
      <c r="M8" s="40"/>
      <c r="N8" s="40"/>
      <c r="O8" s="40"/>
      <c r="P8" s="40"/>
      <c r="Q8" s="40"/>
      <c r="R8" s="40"/>
    </row>
    <row r="9" spans="1:18" ht="15.75" x14ac:dyDescent="0.25">
      <c r="A9" s="6">
        <v>8</v>
      </c>
      <c r="B9" s="6" t="str">
        <f>VLOOKUP(A:A,精英球员!A:B,2,FALSE)</f>
        <v>V. VAN DIJK</v>
      </c>
      <c r="C9" s="7" t="str">
        <f>VLOOKUP(A:A,精英球员!A:C,3,FALSE)</f>
        <v>中后卫</v>
      </c>
      <c r="D9" s="6">
        <f>VLOOKUP(A:A,精英球员!A:D,4,FALSE)</f>
        <v>3</v>
      </c>
      <c r="E9" s="9">
        <f>VLOOKUP(A:A,精英球员!A:N,14,FALSE)</f>
        <v>96</v>
      </c>
      <c r="F9" s="6">
        <f>精英球员!O9*0.2+精英球员!T9*0.4+精英球员!Z9*0.2+精英球员!W9*0.2</f>
        <v>78</v>
      </c>
      <c r="G9" s="6">
        <f>AVERAGE(精英球员!P9,精英球员!Q9)</f>
        <v>79</v>
      </c>
      <c r="H9" s="6">
        <f>AVERAGE(精英球员!AA9,精英球员!AB9)</f>
        <v>90.5</v>
      </c>
      <c r="I9" s="6">
        <f>IF(精英球员!C9="门将",AVERAGE(精英球员!AG9,精英球员!AH9,精英球员!AI9,精英球员!AJ9,精英球员!AK9),AVERAGE(精英球员!X9,精英球员!Y9))</f>
        <v>77.5</v>
      </c>
      <c r="J9" s="6">
        <f>精英球员!AC9*0.2+精英球员!AD9*0.3+精英球员!AE9*0.2+精英球员!AF9*0.3</f>
        <v>87.1</v>
      </c>
      <c r="K9" s="6">
        <f>AVERAGE(精英球员!R9,精英球员!S9)</f>
        <v>84.5</v>
      </c>
      <c r="M9" s="40"/>
      <c r="N9" s="40"/>
      <c r="O9" s="40"/>
      <c r="P9" s="40"/>
      <c r="Q9" s="40"/>
      <c r="R9" s="40"/>
    </row>
    <row r="10" spans="1:18" ht="15.75" x14ac:dyDescent="0.25">
      <c r="A10" s="6">
        <v>9</v>
      </c>
      <c r="B10" s="6" t="str">
        <f>VLOOKUP(A:A,精英球员!A:B,2,FALSE)</f>
        <v>R. LEWANDOWSKI</v>
      </c>
      <c r="C10" s="7" t="str">
        <f>VLOOKUP(A:A,精英球员!A:C,3,FALSE)</f>
        <v>中锋</v>
      </c>
      <c r="D10" s="6">
        <f>VLOOKUP(A:A,精英球员!A:D,4,FALSE)</f>
        <v>3</v>
      </c>
      <c r="E10" s="9">
        <f>VLOOKUP(A:A,精英球员!A:N,14,FALSE)</f>
        <v>96</v>
      </c>
      <c r="F10" s="6">
        <f>精英球员!O10*0.2+精英球员!T10*0.4+精英球员!Z10*0.2+精英球员!W10*0.2</f>
        <v>80.800000000000011</v>
      </c>
      <c r="G10" s="6">
        <f>AVERAGE(精英球员!P10,精英球员!Q10)</f>
        <v>90.5</v>
      </c>
      <c r="H10" s="6">
        <f>AVERAGE(精英球员!AA10,精英球员!AB10)</f>
        <v>91</v>
      </c>
      <c r="I10" s="6">
        <f>IF(精英球员!C10="门将",AVERAGE(精英球员!AG10,精英球员!AH10,精英球员!AI10,精英球员!AJ10,精英球员!AK10),AVERAGE(精英球员!X10,精英球员!Y10))</f>
        <v>81.5</v>
      </c>
      <c r="J10" s="6">
        <f>精英球员!AC10*0.2+精英球员!AD10*0.3+精英球员!AE10*0.2+精英球员!AF10*0.3</f>
        <v>75.900000000000006</v>
      </c>
      <c r="K10" s="6">
        <f>AVERAGE(精英球员!R10,精英球员!S10)</f>
        <v>77</v>
      </c>
    </row>
    <row r="11" spans="1:18" ht="15.75" x14ac:dyDescent="0.25">
      <c r="A11" s="6">
        <v>10</v>
      </c>
      <c r="B11" s="6" t="str">
        <f>VLOOKUP(A:A,精英球员!A:B,2,FALSE)</f>
        <v>M. DE LIGT</v>
      </c>
      <c r="C11" s="7" t="str">
        <f>VLOOKUP(A:A,精英球员!A:C,3,FALSE)</f>
        <v>中后卫</v>
      </c>
      <c r="D11" s="6">
        <f>VLOOKUP(A:A,精英球员!A:D,4,FALSE)</f>
        <v>3</v>
      </c>
      <c r="E11" s="9">
        <f>VLOOKUP(A:A,精英球员!A:N,14,FALSE)</f>
        <v>96</v>
      </c>
      <c r="F11" s="6">
        <f>精英球员!O11*0.2+精英球员!T11*0.4+精英球员!Z11*0.2+精英球员!W11*0.2</f>
        <v>79.199999999999989</v>
      </c>
      <c r="G11" s="6">
        <f>AVERAGE(精英球员!P11,精英球员!Q11)</f>
        <v>83</v>
      </c>
      <c r="H11" s="6">
        <f>AVERAGE(精英球员!AA11,精英球员!AB11)</f>
        <v>93</v>
      </c>
      <c r="I11" s="6">
        <f>IF(精英球员!C11="门将",AVERAGE(精英球员!AG11,精英球员!AH11,精英球员!AI11,精英球员!AJ11,精英球员!AK11),AVERAGE(精英球员!X11,精英球员!Y11))</f>
        <v>77.5</v>
      </c>
      <c r="J11" s="6">
        <f>精英球员!AC11*0.2+精英球员!AD11*0.3+精英球员!AE11*0.2+精英球员!AF11*0.3</f>
        <v>89</v>
      </c>
      <c r="K11" s="6">
        <f>AVERAGE(精英球员!R11,精英球员!S11)</f>
        <v>84.5</v>
      </c>
    </row>
    <row r="12" spans="1:18" ht="15.75" x14ac:dyDescent="0.25">
      <c r="A12" s="6">
        <v>11</v>
      </c>
      <c r="B12" s="6" t="str">
        <f>VLOOKUP(A:A,精英球员!A:B,2,FALSE)</f>
        <v>PIQUÉ</v>
      </c>
      <c r="C12" s="7" t="str">
        <f>VLOOKUP(A:A,精英球员!A:C,3,FALSE)</f>
        <v>中后卫</v>
      </c>
      <c r="D12" s="6">
        <f>VLOOKUP(A:A,精英球员!A:D,4,FALSE)</f>
        <v>3</v>
      </c>
      <c r="E12" s="9">
        <f>VLOOKUP(A:A,精英球员!A:N,14,FALSE)</f>
        <v>95</v>
      </c>
      <c r="F12" s="6">
        <f>精英球员!O12*0.2+精英球员!T12*0.4+精英球员!Z12*0.2+精英球员!W12*0.2</f>
        <v>78.2</v>
      </c>
      <c r="G12" s="6">
        <f>AVERAGE(精英球员!P12,精英球员!Q12)</f>
        <v>79.5</v>
      </c>
      <c r="H12" s="6">
        <f>AVERAGE(精英球员!AA12,精英球员!AB12)</f>
        <v>87.5</v>
      </c>
      <c r="I12" s="6">
        <f>IF(精英球员!C12="门将",AVERAGE(精英球员!AG12,精英球员!AH12,精英球员!AI12,精英球员!AJ12,精英球员!AK12),AVERAGE(精英球员!X12,精英球员!Y12))</f>
        <v>74</v>
      </c>
      <c r="J12" s="6">
        <f>精英球员!AC12*0.2+精英球员!AD12*0.3+精英球员!AE12*0.2+精英球员!AF12*0.3</f>
        <v>89.1</v>
      </c>
      <c r="K12" s="6">
        <f>AVERAGE(精英球员!R12,精英球员!S12)</f>
        <v>86.5</v>
      </c>
    </row>
    <row r="13" spans="1:18" ht="15.75" x14ac:dyDescent="0.25">
      <c r="A13" s="6">
        <v>12</v>
      </c>
      <c r="B13" s="6" t="str">
        <f>VLOOKUP(A:A,精英球员!A:B,2,FALSE)</f>
        <v>K. DE BRUYNE</v>
      </c>
      <c r="C13" s="7" t="str">
        <f>VLOOKUP(A:A,精英球员!A:C,3,FALSE)</f>
        <v>前腰</v>
      </c>
      <c r="D13" s="6">
        <f>VLOOKUP(A:A,精英球员!A:D,4,FALSE)</f>
        <v>3</v>
      </c>
      <c r="E13" s="9">
        <f>VLOOKUP(A:A,精英球员!A:N,14,FALSE)</f>
        <v>95</v>
      </c>
      <c r="F13" s="6">
        <f>精英球员!O13*0.2+精英球员!T13*0.4+精英球员!Z13*0.2+精英球员!W13*0.2</f>
        <v>90.200000000000017</v>
      </c>
      <c r="G13" s="6">
        <f>AVERAGE(精英球员!P13,精英球员!Q13)</f>
        <v>92.5</v>
      </c>
      <c r="H13" s="6">
        <f>AVERAGE(精英球员!AA13,精英球员!AB13)</f>
        <v>79.5</v>
      </c>
      <c r="I13" s="6">
        <f>IF(精英球员!C13="门将",AVERAGE(精英球员!AG13,精英球员!AH13,精英球员!AI13,精英球员!AJ13,精英球员!AK13),AVERAGE(精英球员!X13,精英球员!Y13))</f>
        <v>82</v>
      </c>
      <c r="J13" s="6">
        <f>精英球员!AC13*0.2+精英球员!AD13*0.3+精英球员!AE13*0.2+精英球员!AF13*0.3</f>
        <v>75.5</v>
      </c>
      <c r="K13" s="6">
        <f>AVERAGE(精英球员!R13,精英球员!S13)</f>
        <v>95</v>
      </c>
    </row>
    <row r="14" spans="1:18" ht="15.75" x14ac:dyDescent="0.25">
      <c r="A14" s="6">
        <v>13</v>
      </c>
      <c r="B14" s="6" t="str">
        <f>VLOOKUP(A:A,精英球员!A:B,2,FALSE)</f>
        <v>H. KANE</v>
      </c>
      <c r="C14" s="7" t="str">
        <f>VLOOKUP(A:A,精英球员!A:C,3,FALSE)</f>
        <v>中锋</v>
      </c>
      <c r="D14" s="6">
        <f>VLOOKUP(A:A,精英球员!A:D,4,FALSE)</f>
        <v>3</v>
      </c>
      <c r="E14" s="9">
        <f>VLOOKUP(A:A,精英球员!A:N,14,FALSE)</f>
        <v>95</v>
      </c>
      <c r="F14" s="6">
        <f>精英球员!O14*0.2+精英球员!T14*0.4+精英球员!Z14*0.2+精英球员!W14*0.2</f>
        <v>85.2</v>
      </c>
      <c r="G14" s="6">
        <f>AVERAGE(精英球员!P14,精英球员!Q14)</f>
        <v>85.5</v>
      </c>
      <c r="H14" s="6">
        <f>AVERAGE(精英球员!AA14,精英球员!AB14)</f>
        <v>87</v>
      </c>
      <c r="I14" s="6">
        <f>IF(精英球员!C14="门将",AVERAGE(精英球员!AG14,精英球员!AH14,精英球员!AI14,精英球员!AJ14,精英球员!AK14),AVERAGE(精英球员!X14,精英球员!Y14))</f>
        <v>80</v>
      </c>
      <c r="J14" s="6">
        <f>精英球员!AC14*0.2+精英球员!AD14*0.3+精英球员!AE14*0.2+精英球员!AF14*0.3</f>
        <v>76.300000000000011</v>
      </c>
      <c r="K14" s="6">
        <f>AVERAGE(精英球员!R14,精英球员!S14)</f>
        <v>84</v>
      </c>
    </row>
    <row r="15" spans="1:18" ht="15.75" x14ac:dyDescent="0.25">
      <c r="A15" s="6">
        <v>14</v>
      </c>
      <c r="B15" s="6" t="str">
        <f>VLOOKUP(A:A,精英球员!A:B,2,FALSE)</f>
        <v>M. SALAH</v>
      </c>
      <c r="C15" s="7" t="str">
        <f>VLOOKUP(A:A,精英球员!A:C,3,FALSE)</f>
        <v>右边锋</v>
      </c>
      <c r="D15" s="6">
        <f>VLOOKUP(A:A,精英球员!A:D,4,FALSE)</f>
        <v>3</v>
      </c>
      <c r="E15" s="9">
        <f>VLOOKUP(A:A,精英球员!A:N,14,FALSE)</f>
        <v>95</v>
      </c>
      <c r="F15" s="6">
        <f>精英球员!O15*0.2+精英球员!T15*0.4+精英球员!Z15*0.2+精英球员!W15*0.2</f>
        <v>86.600000000000009</v>
      </c>
      <c r="G15" s="6">
        <f>AVERAGE(精英球员!P15,精英球员!Q15)</f>
        <v>92.5</v>
      </c>
      <c r="H15" s="6">
        <f>AVERAGE(精英球员!AA15,精英球员!AB15)</f>
        <v>77</v>
      </c>
      <c r="I15" s="6">
        <f>IF(精英球员!C15="门将",AVERAGE(精英球员!AG15,精英球员!AH15,精英球员!AI15,精英球员!AJ15,精英球员!AK15),AVERAGE(精英球员!X15,精英球员!Y15))</f>
        <v>92</v>
      </c>
      <c r="J15" s="6">
        <f>精英球员!AC15*0.2+精英球员!AD15*0.3+精英球员!AE15*0.2+精英球员!AF15*0.3</f>
        <v>76.599999999999994</v>
      </c>
      <c r="K15" s="6">
        <f>AVERAGE(精英球员!R15,精英球员!S15)</f>
        <v>89</v>
      </c>
    </row>
    <row r="16" spans="1:18" ht="15.75" x14ac:dyDescent="0.25">
      <c r="A16" s="6">
        <v>15</v>
      </c>
      <c r="B16" s="6" t="str">
        <f>VLOOKUP(A:A,精英球员!A:B,2,FALSE)</f>
        <v>R. STERLING</v>
      </c>
      <c r="C16" s="7" t="str">
        <f>VLOOKUP(A:A,精英球员!A:C,3,FALSE)</f>
        <v>左边锋</v>
      </c>
      <c r="D16" s="6">
        <f>VLOOKUP(A:A,精英球员!A:D,4,FALSE)</f>
        <v>3</v>
      </c>
      <c r="E16" s="9">
        <f>VLOOKUP(A:A,精英球员!A:N,14,FALSE)</f>
        <v>95</v>
      </c>
      <c r="F16" s="6">
        <f>精英球员!O16*0.2+精英球员!T16*0.4+精英球员!Z16*0.2+精英球员!W16*0.2</f>
        <v>85.800000000000011</v>
      </c>
      <c r="G16" s="6">
        <f>AVERAGE(精英球员!P16,精英球员!Q16)</f>
        <v>91.5</v>
      </c>
      <c r="H16" s="6">
        <f>AVERAGE(精英球员!AA16,精英球员!AB16)</f>
        <v>76</v>
      </c>
      <c r="I16" s="6">
        <f>IF(精英球员!C16="门将",AVERAGE(精英球员!AG16,精英球员!AH16,精英球员!AI16,精英球员!AJ16,精英球员!AK16),AVERAGE(精英球员!X16,精英球员!Y16))</f>
        <v>88.5</v>
      </c>
      <c r="J16" s="6">
        <f>精英球员!AC16*0.2+精英球员!AD16*0.3+精英球员!AE16*0.2+精英球员!AF16*0.3</f>
        <v>78.8</v>
      </c>
      <c r="K16" s="6">
        <f>AVERAGE(精英球员!R16,精英球员!S16)</f>
        <v>93</v>
      </c>
    </row>
    <row r="17" spans="1:11" ht="15.75" x14ac:dyDescent="0.25">
      <c r="A17" s="6">
        <v>16</v>
      </c>
      <c r="B17" s="6" t="str">
        <f>VLOOKUP(A:A,精英球员!A:B,2,FALSE)</f>
        <v>S. MANÉ</v>
      </c>
      <c r="C17" s="7" t="str">
        <f>VLOOKUP(A:A,精英球员!A:C,3,FALSE)</f>
        <v>左边锋</v>
      </c>
      <c r="D17" s="6">
        <f>VLOOKUP(A:A,精英球员!A:D,4,FALSE)</f>
        <v>3</v>
      </c>
      <c r="E17" s="9">
        <f>VLOOKUP(A:A,精英球员!A:N,14,FALSE)</f>
        <v>95</v>
      </c>
      <c r="F17" s="6">
        <f>精英球员!O17*0.2+精英球员!T17*0.4+精英球员!Z17*0.2+精英球员!W17*0.2</f>
        <v>82.2</v>
      </c>
      <c r="G17" s="6">
        <f>AVERAGE(精英球员!P17,精英球员!Q17)</f>
        <v>93</v>
      </c>
      <c r="H17" s="6">
        <f>AVERAGE(精英球员!AA17,精英球员!AB17)</f>
        <v>85</v>
      </c>
      <c r="I17" s="6">
        <f>IF(精英球员!C17="门将",AVERAGE(精英球员!AG17,精英球员!AH17,精英球员!AI17,精英球员!AJ17,精英球员!AK17),AVERAGE(精英球员!X17,精英球员!Y17))</f>
        <v>87</v>
      </c>
      <c r="J17" s="6">
        <f>精英球员!AC17*0.2+精英球员!AD17*0.3+精英球员!AE17*0.2+精英球员!AF17*0.3</f>
        <v>75.2</v>
      </c>
      <c r="K17" s="6">
        <f>AVERAGE(精英球员!R17,精英球员!S17)</f>
        <v>87</v>
      </c>
    </row>
    <row r="18" spans="1:11" ht="15.75" x14ac:dyDescent="0.25">
      <c r="A18" s="6">
        <v>17</v>
      </c>
      <c r="B18" s="6" t="str">
        <f>VLOOKUP(A:A,精英球员!A:B,2,FALSE)</f>
        <v>BERNARDO SILVA</v>
      </c>
      <c r="C18" s="7" t="str">
        <f>VLOOKUP(A:A,精英球员!A:C,3,FALSE)</f>
        <v>右边锋</v>
      </c>
      <c r="D18" s="6" t="e">
        <f>VLOOKUP(A:A,精英球员!A:D,4,FALSE)</f>
        <v>#N/A</v>
      </c>
      <c r="E18" s="9">
        <f>VLOOKUP(A:A,精英球员!A:N,14,FALSE)</f>
        <v>95</v>
      </c>
      <c r="F18" s="6">
        <f>精英球员!O18*0.2+精英球员!T18*0.4+精英球员!Z18*0.2+精英球员!W18*0.2</f>
        <v>87.800000000000011</v>
      </c>
      <c r="G18" s="6">
        <f>AVERAGE(精英球员!P18,精英球员!Q18)</f>
        <v>97.5</v>
      </c>
      <c r="H18" s="6">
        <f>AVERAGE(精英球员!AA18,精英球员!AB18)</f>
        <v>77.5</v>
      </c>
      <c r="I18" s="6">
        <f>IF(精英球员!C18="门将",AVERAGE(精英球员!AG18,精英球员!AH18,精英球员!AI18,精英球员!AJ18,精英球员!AK18),AVERAGE(精英球员!X18,精英球员!Y18))</f>
        <v>85.5</v>
      </c>
      <c r="J18" s="6">
        <f>精英球员!AC18*0.2+精英球员!AD18*0.3+精英球员!AE18*0.2+精英球员!AF18*0.3</f>
        <v>77.300000000000011</v>
      </c>
      <c r="K18" s="6">
        <f>AVERAGE(精英球员!R18,精英球员!S18)</f>
        <v>94</v>
      </c>
    </row>
    <row r="19" spans="1:11" ht="15.75" x14ac:dyDescent="0.25">
      <c r="A19" s="6">
        <v>18</v>
      </c>
      <c r="B19" s="6" t="str">
        <f>VLOOKUP(A:A,精英球员!A:B,2,FALSE)</f>
        <v>GABRIEL JESUS</v>
      </c>
      <c r="C19" s="7" t="str">
        <f>VLOOKUP(A:A,精英球员!A:C,3,FALSE)</f>
        <v>中锋</v>
      </c>
      <c r="D19" s="6">
        <f>VLOOKUP(A:A,精英球员!A:D,4,FALSE)</f>
        <v>3</v>
      </c>
      <c r="E19" s="9">
        <f>VLOOKUP(A:A,精英球员!A:N,14,FALSE)</f>
        <v>95</v>
      </c>
      <c r="F19" s="6">
        <f>精英球员!O19*0.2+精英球员!T19*0.4+精英球员!Z19*0.2+精英球员!W19*0.2</f>
        <v>81.400000000000006</v>
      </c>
      <c r="G19" s="6">
        <f>AVERAGE(精英球员!P19,精英球员!Q19)</f>
        <v>91</v>
      </c>
      <c r="H19" s="6">
        <f>AVERAGE(精英球员!AA19,精英球员!AB19)</f>
        <v>86</v>
      </c>
      <c r="I19" s="6">
        <f>IF(精英球员!C19="门将",AVERAGE(精英球员!AG19,精英球员!AH19,精英球员!AI19,精英球员!AJ19,精英球员!AK19),AVERAGE(精英球员!X19,精英球员!Y19))</f>
        <v>85.5</v>
      </c>
      <c r="J19" s="6">
        <f>精英球员!AC19*0.2+精英球员!AD19*0.3+精英球员!AE19*0.2+精英球员!AF19*0.3</f>
        <v>78.199999999999989</v>
      </c>
      <c r="K19" s="6">
        <f>AVERAGE(精英球员!R19,精英球员!S19)</f>
        <v>84</v>
      </c>
    </row>
    <row r="20" spans="1:11" ht="15.75" x14ac:dyDescent="0.25">
      <c r="A20" s="6">
        <v>19</v>
      </c>
      <c r="B20" s="6" t="str">
        <f>VLOOKUP(A:A,精英球员!A:B,2,FALSE)</f>
        <v>SERGIO RAMOS</v>
      </c>
      <c r="C20" s="7" t="str">
        <f>VLOOKUP(A:A,精英球员!A:C,3,FALSE)</f>
        <v>中后卫</v>
      </c>
      <c r="D20" s="6">
        <f>VLOOKUP(A:A,精英球员!A:D,4,FALSE)</f>
        <v>3</v>
      </c>
      <c r="E20" s="9">
        <f>VLOOKUP(A:A,精英球员!A:N,14,FALSE)</f>
        <v>94</v>
      </c>
      <c r="F20" s="6">
        <f>精英球员!O20*0.2+精英球员!T20*0.4+精英球员!Z20*0.2+精英球员!W20*0.2</f>
        <v>76.400000000000006</v>
      </c>
      <c r="G20" s="6">
        <f>AVERAGE(精英球员!P20,精英球员!Q20)</f>
        <v>79</v>
      </c>
      <c r="H20" s="6">
        <f>AVERAGE(精英球员!AA20,精英球员!AB20)</f>
        <v>88.5</v>
      </c>
      <c r="I20" s="6">
        <f>IF(精英球员!C20="门将",AVERAGE(精英球员!AG20,精英球员!AH20,精英球员!AI20,精英球员!AJ20,精英球员!AK20),AVERAGE(精英球员!X20,精英球员!Y20))</f>
        <v>77.5</v>
      </c>
      <c r="J20" s="6">
        <f>精英球员!AC20*0.2+精英球员!AD20*0.3+精英球员!AE20*0.2+精英球员!AF20*0.3</f>
        <v>87.4</v>
      </c>
      <c r="K20" s="6">
        <f>AVERAGE(精英球员!R20,精英球员!S20)</f>
        <v>79</v>
      </c>
    </row>
    <row r="21" spans="1:11" ht="15.75" x14ac:dyDescent="0.25">
      <c r="A21" s="6">
        <v>20</v>
      </c>
      <c r="B21" s="6" t="str">
        <f>VLOOKUP(A:A,精英球员!A:B,2,FALSE)</f>
        <v>A. GRIEZMANN</v>
      </c>
      <c r="C21" s="7" t="str">
        <f>VLOOKUP(A:A,精英球员!A:C,3,FALSE)</f>
        <v>中锋</v>
      </c>
      <c r="D21" s="6">
        <f>VLOOKUP(A:A,精英球员!A:D,4,FALSE)</f>
        <v>3</v>
      </c>
      <c r="E21" s="9">
        <f>VLOOKUP(A:A,精英球员!A:N,14,FALSE)</f>
        <v>94</v>
      </c>
      <c r="F21" s="6">
        <f>精英球员!O21*0.2+精英球员!T21*0.4+精英球员!Z21*0.2+精英球员!W21*0.2</f>
        <v>87.600000000000009</v>
      </c>
      <c r="G21" s="6">
        <f>AVERAGE(精英球员!P21,精英球员!Q21)</f>
        <v>88.5</v>
      </c>
      <c r="H21" s="6">
        <f>AVERAGE(精英球员!AA21,精英球员!AB21)</f>
        <v>90</v>
      </c>
      <c r="I21" s="6">
        <f>IF(精英球员!C21="门将",AVERAGE(精英球员!AG21,精英球员!AH21,精英球员!AI21,精英球员!AJ21,精英球员!AK21),AVERAGE(精英球员!X21,精英球员!Y21))</f>
        <v>88.5</v>
      </c>
      <c r="J21" s="6">
        <f>精英球员!AC21*0.2+精英球员!AD21*0.3+精英球员!AE21*0.2+精英球员!AF21*0.3</f>
        <v>77.300000000000011</v>
      </c>
      <c r="K21" s="6">
        <f>AVERAGE(精英球员!R21,精英球员!S21)</f>
        <v>86.5</v>
      </c>
    </row>
    <row r="22" spans="1:11" ht="15.75" x14ac:dyDescent="0.25">
      <c r="A22" s="6">
        <v>21</v>
      </c>
      <c r="B22" s="6" t="str">
        <f>VLOOKUP(A:A,精英球员!A:B,2,FALSE)</f>
        <v>J. OBLAK</v>
      </c>
      <c r="C22" s="7" t="str">
        <f>VLOOKUP(A:A,精英球员!A:C,3,FALSE)</f>
        <v>门将</v>
      </c>
      <c r="D22" s="6">
        <f>VLOOKUP(A:A,精英球员!A:D,4,FALSE)</f>
        <v>3</v>
      </c>
      <c r="E22" s="9">
        <f>VLOOKUP(A:A,精英球员!A:N,14,FALSE)</f>
        <v>94</v>
      </c>
      <c r="F22" s="6">
        <f>精英球员!O22*0.2+精英球员!T22*0.4+精英球员!Z22*0.2+精英球员!W22*0.2</f>
        <v>63.399999999999991</v>
      </c>
      <c r="G22" s="6">
        <f>AVERAGE(精英球员!P22,精英球员!Q22)</f>
        <v>63.5</v>
      </c>
      <c r="H22" s="6">
        <f>AVERAGE(精英球员!AA22,精英球员!AB22)</f>
        <v>89.5</v>
      </c>
      <c r="I22" s="6">
        <f>IF(精英球员!C22="门将",AVERAGE(精英球员!AG22,精英球员!AH22,精英球员!AI22,精英球员!AJ22,精英球员!AK22),AVERAGE(精英球员!X22,精英球员!Y22))</f>
        <v>82.8</v>
      </c>
      <c r="J22" s="6">
        <f>精英球员!AC22*0.2+精英球员!AD22*0.3+精英球员!AE22*0.2+精英球员!AF22*0.3</f>
        <v>71.599999999999994</v>
      </c>
      <c r="K22" s="6">
        <f>AVERAGE(精英球员!R22,精英球员!S22)</f>
        <v>60</v>
      </c>
    </row>
    <row r="23" spans="1:11" ht="15.75" x14ac:dyDescent="0.25">
      <c r="A23" s="6">
        <v>22</v>
      </c>
      <c r="B23" s="6" t="str">
        <f>VLOOKUP(A:A,精英球员!A:B,2,FALSE)</f>
        <v>ALISSON</v>
      </c>
      <c r="C23" s="7" t="str">
        <f>VLOOKUP(A:A,精英球员!A:C,3,FALSE)</f>
        <v>门将</v>
      </c>
      <c r="D23" s="6">
        <f>VLOOKUP(A:A,精英球员!A:D,4,FALSE)</f>
        <v>3</v>
      </c>
      <c r="E23" s="9">
        <f>VLOOKUP(A:A,精英球员!A:N,14,FALSE)</f>
        <v>94</v>
      </c>
      <c r="F23" s="6">
        <f>精英球员!O23*0.2+精英球员!T23*0.4+精英球员!Z23*0.2+精英球员!W23*0.2</f>
        <v>67.2</v>
      </c>
      <c r="G23" s="6">
        <f>AVERAGE(精英球员!P23,精英球员!Q23)</f>
        <v>70.5</v>
      </c>
      <c r="H23" s="6">
        <f>AVERAGE(精英球员!AA23,精英球员!AB23)</f>
        <v>91</v>
      </c>
      <c r="I23" s="6">
        <f>IF(精英球员!C23="门将",AVERAGE(精英球员!AG23,精英球员!AH23,精英球员!AI23,精英球员!AJ23,精英球员!AK23),AVERAGE(精英球员!X23,精英球员!Y23))</f>
        <v>81.8</v>
      </c>
      <c r="J23" s="6">
        <f>精英球员!AC23*0.2+精英球员!AD23*0.3+精英球员!AE23*0.2+精英球员!AF23*0.3</f>
        <v>74.599999999999994</v>
      </c>
      <c r="K23" s="6">
        <f>AVERAGE(精英球员!R23,精英球员!S23)</f>
        <v>72</v>
      </c>
    </row>
    <row r="24" spans="1:11" ht="15.75" x14ac:dyDescent="0.25">
      <c r="A24" s="6">
        <v>23</v>
      </c>
      <c r="B24" s="6" t="str">
        <f>VLOOKUP(A:A,精英球员!A:B,2,FALSE)</f>
        <v>L. MODRIĆ</v>
      </c>
      <c r="C24" s="7" t="str">
        <f>VLOOKUP(A:A,精英球员!A:C,3,FALSE)</f>
        <v>中前卫</v>
      </c>
      <c r="D24" s="6">
        <f>VLOOKUP(A:A,精英球员!A:D,4,FALSE)</f>
        <v>3</v>
      </c>
      <c r="E24" s="9">
        <f>VLOOKUP(A:A,精英球员!A:N,14,FALSE)</f>
        <v>94</v>
      </c>
      <c r="F24" s="6">
        <f>精英球员!O24*0.2+精英球员!T24*0.4+精英球员!Z24*0.2+精英球员!W24*0.2</f>
        <v>87</v>
      </c>
      <c r="G24" s="6">
        <f>AVERAGE(精英球员!P24,精英球员!Q24)</f>
        <v>94</v>
      </c>
      <c r="H24" s="6">
        <f>AVERAGE(精英球员!AA24,精英球员!AB24)</f>
        <v>74</v>
      </c>
      <c r="I24" s="6">
        <f>IF(精英球员!C24="门将",AVERAGE(精英球员!AG24,精英球员!AH24,精英球员!AI24,精英球员!AJ24,精英球员!AK24),AVERAGE(精英球员!X24,精英球员!Y24))</f>
        <v>82.5</v>
      </c>
      <c r="J24" s="6">
        <f>精英球员!AC24*0.2+精英球员!AD24*0.3+精英球员!AE24*0.2+精英球员!AF24*0.3</f>
        <v>80.5</v>
      </c>
      <c r="K24" s="6">
        <f>AVERAGE(精英球员!R24,精英球员!S24)</f>
        <v>93.5</v>
      </c>
    </row>
    <row r="25" spans="1:11" ht="15.75" x14ac:dyDescent="0.25">
      <c r="A25" s="6">
        <v>24</v>
      </c>
      <c r="B25" s="6" t="str">
        <f>VLOOKUP(A:A,精英球员!A:B,2,FALSE)</f>
        <v>BUSQUETS</v>
      </c>
      <c r="C25" s="7" t="str">
        <f>VLOOKUP(A:A,精英球员!A:C,3,FALSE)</f>
        <v>后腰</v>
      </c>
      <c r="D25" s="6">
        <f>VLOOKUP(A:A,精英球员!A:D,4,FALSE)</f>
        <v>3</v>
      </c>
      <c r="E25" s="9">
        <f>VLOOKUP(A:A,精英球员!A:N,14,FALSE)</f>
        <v>94</v>
      </c>
      <c r="F25" s="6">
        <f>精英球员!O25*0.2+精英球员!T25*0.4+精英球员!Z25*0.2+精英球员!W25*0.2</f>
        <v>79.400000000000006</v>
      </c>
      <c r="G25" s="6">
        <f>AVERAGE(精英球员!P25,精英球员!Q25)</f>
        <v>87.5</v>
      </c>
      <c r="H25" s="6">
        <f>AVERAGE(精英球员!AA25,精英球员!AB25)</f>
        <v>79.5</v>
      </c>
      <c r="I25" s="6">
        <f>IF(精英球员!C25="门将",AVERAGE(精英球员!AG25,精英球员!AH25,精英球员!AI25,精英球员!AJ25,精英球员!AK25),AVERAGE(精英球员!X25,精英球员!Y25))</f>
        <v>72</v>
      </c>
      <c r="J25" s="6">
        <f>精英球员!AC25*0.2+精英球员!AD25*0.3+精英球员!AE25*0.2+精英球员!AF25*0.3</f>
        <v>89.600000000000009</v>
      </c>
      <c r="K25" s="6">
        <f>AVERAGE(精英球员!R25,精英球员!S25)</f>
        <v>95</v>
      </c>
    </row>
    <row r="26" spans="1:11" ht="15.75" x14ac:dyDescent="0.25">
      <c r="A26" s="6">
        <v>25</v>
      </c>
      <c r="B26" s="6" t="str">
        <f>VLOOKUP(A:A,精英球员!A:B,2,FALSE)</f>
        <v>EDERSON</v>
      </c>
      <c r="C26" s="7" t="str">
        <f>VLOOKUP(A:A,精英球员!A:C,3,FALSE)</f>
        <v>门将</v>
      </c>
      <c r="D26" s="6">
        <f>VLOOKUP(A:A,精英球员!A:D,4,FALSE)</f>
        <v>3</v>
      </c>
      <c r="E26" s="9">
        <f>VLOOKUP(A:A,精英球员!A:N,14,FALSE)</f>
        <v>94</v>
      </c>
      <c r="F26" s="6">
        <f>精英球员!O26*0.2+精英球员!T26*0.4+精英球员!Z26*0.2+精英球员!W26*0.2</f>
        <v>70.2</v>
      </c>
      <c r="G26" s="6">
        <f>AVERAGE(精英球员!P26,精英球员!Q26)</f>
        <v>76</v>
      </c>
      <c r="H26" s="6">
        <f>AVERAGE(精英球员!AA26,精英球员!AB26)</f>
        <v>92.5</v>
      </c>
      <c r="I26" s="6">
        <f>IF(精英球员!C26="门将",AVERAGE(精英球员!AG26,精英球员!AH26,精英球员!AI26,精英球员!AJ26,精英球员!AK26),AVERAGE(精英球员!X26,精英球员!Y26))</f>
        <v>82</v>
      </c>
      <c r="J26" s="6">
        <f>精英球员!AC26*0.2+精英球员!AD26*0.3+精英球员!AE26*0.2+精英球员!AF26*0.3</f>
        <v>72.699999999999989</v>
      </c>
      <c r="K26" s="6">
        <f>AVERAGE(精英球员!R26,精英球员!S26)</f>
        <v>81</v>
      </c>
    </row>
    <row r="27" spans="1:11" ht="15.75" x14ac:dyDescent="0.25">
      <c r="A27" s="6">
        <v>26</v>
      </c>
      <c r="B27" s="6" t="str">
        <f>VLOOKUP(A:A,精英球员!A:B,2,FALSE)</f>
        <v>M. TER STEGEN</v>
      </c>
      <c r="C27" s="7" t="str">
        <f>VLOOKUP(A:A,精英球员!A:C,3,FALSE)</f>
        <v>门将</v>
      </c>
      <c r="D27" s="6" t="e">
        <f>VLOOKUP(A:A,精英球员!A:D,4,FALSE)</f>
        <v>#N/A</v>
      </c>
      <c r="E27" s="9">
        <f>VLOOKUP(A:A,精英球员!A:N,14,FALSE)</f>
        <v>94</v>
      </c>
      <c r="F27" s="6">
        <f>精英球员!O27*0.2+精英球员!T27*0.4+精英球员!Z27*0.2+精英球员!W27*0.2</f>
        <v>67.8</v>
      </c>
      <c r="G27" s="6">
        <f>AVERAGE(精英球员!P27,精英球员!Q27)</f>
        <v>71</v>
      </c>
      <c r="H27" s="6">
        <f>AVERAGE(精英球员!AA27,精英球员!AB27)</f>
        <v>89.5</v>
      </c>
      <c r="I27" s="6">
        <f>IF(精英球员!C27="门将",AVERAGE(精英球员!AG27,精英球员!AH27,精英球员!AI27,精英球员!AJ27,精英球员!AK27),AVERAGE(精英球员!X27,精英球员!Y27))</f>
        <v>81.8</v>
      </c>
      <c r="J27" s="6">
        <f>精英球员!AC27*0.2+精英球员!AD27*0.3+精英球员!AE27*0.2+精英球员!AF27*0.3</f>
        <v>71.5</v>
      </c>
      <c r="K27" s="6">
        <f>AVERAGE(精英球员!R27,精英球员!S27)</f>
        <v>76.5</v>
      </c>
    </row>
    <row r="28" spans="1:11" ht="15.75" x14ac:dyDescent="0.25">
      <c r="A28" s="6">
        <v>27</v>
      </c>
      <c r="B28" s="6" t="str">
        <f>VLOOKUP(A:A,精英球员!A:B,2,FALSE)</f>
        <v>DAVID SILVA</v>
      </c>
      <c r="C28" s="7" t="str">
        <f>VLOOKUP(A:A,精英球员!A:C,3,FALSE)</f>
        <v>前腰</v>
      </c>
      <c r="D28" s="6">
        <f>VLOOKUP(A:A,精英球员!A:D,4,FALSE)</f>
        <v>3</v>
      </c>
      <c r="E28" s="9">
        <f>VLOOKUP(A:A,精英球员!A:N,14,FALSE)</f>
        <v>94</v>
      </c>
      <c r="F28" s="6">
        <f>精英球员!O28*0.2+精英球员!T28*0.4+精英球员!Z28*0.2+精英球员!W28*0.2</f>
        <v>86.200000000000017</v>
      </c>
      <c r="G28" s="6">
        <f>AVERAGE(精英球员!P28,精英球员!Q28)</f>
        <v>95</v>
      </c>
      <c r="H28" s="6">
        <f>AVERAGE(精英球员!AA28,精英球员!AB28)</f>
        <v>76</v>
      </c>
      <c r="I28" s="6">
        <f>IF(精英球员!C28="门将",AVERAGE(精英球员!AG28,精英球员!AH28,精英球员!AI28,精英球员!AJ28,精英球员!AK28),AVERAGE(精英球员!X28,精英球员!Y28))</f>
        <v>80.5</v>
      </c>
      <c r="J28" s="6">
        <f>精英球员!AC28*0.2+精英球员!AD28*0.3+精英球员!AE28*0.2+精英球员!AF28*0.3</f>
        <v>79.8</v>
      </c>
      <c r="K28" s="6">
        <f>AVERAGE(精英球员!R28,精英球员!S28)</f>
        <v>97</v>
      </c>
    </row>
    <row r="29" spans="1:11" ht="15.75" x14ac:dyDescent="0.25">
      <c r="A29" s="6">
        <v>28</v>
      </c>
      <c r="B29" s="6" t="str">
        <f>VLOOKUP(A:A,精英球员!A:B,2,FALSE)</f>
        <v>E. CAVANI</v>
      </c>
      <c r="C29" s="7" t="str">
        <f>VLOOKUP(A:A,精英球员!A:C,3,FALSE)</f>
        <v>中锋</v>
      </c>
      <c r="D29" s="6" t="e">
        <f>VLOOKUP(A:A,精英球员!A:D,4,FALSE)</f>
        <v>#N/A</v>
      </c>
      <c r="E29" s="9">
        <f>VLOOKUP(A:A,精英球员!A:N,14,FALSE)</f>
        <v>94</v>
      </c>
      <c r="F29" s="6">
        <f>精英球员!O29*0.2+精英球员!T29*0.4+精英球员!Z29*0.2+精英球员!W29*0.2</f>
        <v>83.600000000000009</v>
      </c>
      <c r="G29" s="6">
        <f>AVERAGE(精英球员!P29,精英球员!Q29)</f>
        <v>84.5</v>
      </c>
      <c r="H29" s="6">
        <f>AVERAGE(精英球员!AA29,精英球员!AB29)</f>
        <v>91</v>
      </c>
      <c r="I29" s="6">
        <f>IF(精英球员!C29="门将",AVERAGE(精英球员!AG29,精英球员!AH29,精英球员!AI29,精英球员!AJ29,精英球员!AK29),AVERAGE(精英球员!X29,精英球员!Y29))</f>
        <v>85</v>
      </c>
      <c r="J29" s="6">
        <f>精英球员!AC29*0.2+精英球员!AD29*0.3+精英球员!AE29*0.2+精英球员!AF29*0.3</f>
        <v>75.2</v>
      </c>
      <c r="K29" s="6">
        <f>AVERAGE(精英球员!R29,精英球员!S29)</f>
        <v>80.5</v>
      </c>
    </row>
    <row r="30" spans="1:11" ht="15.75" x14ac:dyDescent="0.25">
      <c r="A30" s="6">
        <v>29</v>
      </c>
      <c r="B30" s="6" t="str">
        <f>VLOOKUP(A:A,精英球员!A:B,2,FALSE)</f>
        <v>C. ERIKSEN</v>
      </c>
      <c r="C30" s="7" t="str">
        <f>VLOOKUP(A:A,精英球员!A:C,3,FALSE)</f>
        <v>前腰</v>
      </c>
      <c r="D30" s="6">
        <f>VLOOKUP(A:A,精英球员!A:D,4,FALSE)</f>
        <v>3</v>
      </c>
      <c r="E30" s="9">
        <f>VLOOKUP(A:A,精英球员!A:N,14,FALSE)</f>
        <v>94</v>
      </c>
      <c r="F30" s="6">
        <f>精英球员!O30*0.2+精英球员!T30*0.4+精英球员!Z30*0.2+精英球员!W30*0.2</f>
        <v>89.2</v>
      </c>
      <c r="G30" s="6">
        <f>AVERAGE(精英球员!P30,精英球员!Q30)</f>
        <v>92.5</v>
      </c>
      <c r="H30" s="6">
        <f>AVERAGE(精英球员!AA30,精英球员!AB30)</f>
        <v>77</v>
      </c>
      <c r="I30" s="6">
        <f>IF(精英球员!C30="门将",AVERAGE(精英球员!AG30,精英球员!AH30,精英球员!AI30,精英球员!AJ30,精英球员!AK30),AVERAGE(精英球员!X30,精英球员!Y30))</f>
        <v>83</v>
      </c>
      <c r="J30" s="6">
        <f>精英球员!AC30*0.2+精英球员!AD30*0.3+精英球员!AE30*0.2+精英球员!AF30*0.3</f>
        <v>78.599999999999994</v>
      </c>
      <c r="K30" s="6">
        <f>AVERAGE(精英球员!R30,精英球员!S30)</f>
        <v>93.5</v>
      </c>
    </row>
    <row r="31" spans="1:11" ht="15.75" x14ac:dyDescent="0.25">
      <c r="A31" s="6">
        <v>30</v>
      </c>
      <c r="B31" s="6" t="str">
        <f>VLOOKUP(A:A,精英球员!A:B,2,FALSE)</f>
        <v>P. COUTINHO</v>
      </c>
      <c r="C31" s="7" t="str">
        <f>VLOOKUP(A:A,精英球员!A:C,3,FALSE)</f>
        <v>左边锋</v>
      </c>
      <c r="D31" s="6">
        <f>VLOOKUP(A:A,精英球员!A:D,4,FALSE)</f>
        <v>3</v>
      </c>
      <c r="E31" s="9">
        <f>VLOOKUP(A:A,精英球员!A:N,14,FALSE)</f>
        <v>94</v>
      </c>
      <c r="F31" s="6">
        <f>精英球员!O31*0.2+精英球员!T31*0.4+精英球员!Z31*0.2+精英球员!W31*0.2</f>
        <v>87.8</v>
      </c>
      <c r="G31" s="6">
        <f>AVERAGE(精英球员!P31,精英球员!Q31)</f>
        <v>96.5</v>
      </c>
      <c r="H31" s="6">
        <f>AVERAGE(精英球员!AA31,精英球员!AB31)</f>
        <v>80.5</v>
      </c>
      <c r="I31" s="6">
        <f>IF(精英球员!C31="门将",AVERAGE(精英球员!AG31,精英球员!AH31,精英球员!AI31,精英球员!AJ31,精英球员!AK31),AVERAGE(精英球员!X31,精英球员!Y31))</f>
        <v>87</v>
      </c>
      <c r="J31" s="6">
        <f>精英球员!AC31*0.2+精英球员!AD31*0.3+精英球员!AE31*0.2+精英球员!AF31*0.3</f>
        <v>75.900000000000006</v>
      </c>
      <c r="K31" s="6">
        <f>AVERAGE(精英球员!R31,精英球员!S31)</f>
        <v>95</v>
      </c>
    </row>
    <row r="32" spans="1:11" ht="15.75" x14ac:dyDescent="0.25">
      <c r="A32" s="6">
        <v>31</v>
      </c>
      <c r="B32" s="6" t="str">
        <f>VLOOKUP(A:A,精英球员!A:B,2,FALSE)</f>
        <v>M. VERRATTI</v>
      </c>
      <c r="C32" s="7" t="str">
        <f>VLOOKUP(A:A,精英球员!A:C,3,FALSE)</f>
        <v>中前卫</v>
      </c>
      <c r="D32" s="6">
        <f>VLOOKUP(A:A,精英球员!A:D,4,FALSE)</f>
        <v>3</v>
      </c>
      <c r="E32" s="9">
        <f>VLOOKUP(A:A,精英球员!A:N,14,FALSE)</f>
        <v>94</v>
      </c>
      <c r="F32" s="6">
        <f>精英球员!O32*0.2+精英球员!T32*0.4+精英球员!Z32*0.2+精英球员!W32*0.2</f>
        <v>83</v>
      </c>
      <c r="G32" s="6">
        <f>AVERAGE(精英球员!P32,精英球员!Q32)</f>
        <v>94</v>
      </c>
      <c r="H32" s="6">
        <f>AVERAGE(精英球员!AA32,精英球员!AB32)</f>
        <v>73.5</v>
      </c>
      <c r="I32" s="6">
        <f>IF(精英球员!C32="门将",AVERAGE(精英球员!AG32,精英球员!AH32,精英球员!AI32,精英球员!AJ32,精英球员!AK32),AVERAGE(精英球员!X32,精英球员!Y32))</f>
        <v>80</v>
      </c>
      <c r="J32" s="6">
        <f>精英球员!AC32*0.2+精英球员!AD32*0.3+精英球员!AE32*0.2+精英球员!AF32*0.3</f>
        <v>84.5</v>
      </c>
      <c r="K32" s="6">
        <f>AVERAGE(精英球员!R32,精英球员!S32)</f>
        <v>97.5</v>
      </c>
    </row>
    <row r="33" spans="1:11" ht="15.75" x14ac:dyDescent="0.25">
      <c r="A33" s="6">
        <v>32</v>
      </c>
      <c r="B33" s="6" t="str">
        <f>VLOOKUP(A:A,精英球员!A:B,2,FALSE)</f>
        <v>P. DYBALA</v>
      </c>
      <c r="C33" s="7" t="str">
        <f>VLOOKUP(A:A,精英球员!A:C,3,FALSE)</f>
        <v>影锋</v>
      </c>
      <c r="D33" s="6">
        <f>VLOOKUP(A:A,精英球员!A:D,4,FALSE)</f>
        <v>3</v>
      </c>
      <c r="E33" s="9">
        <f>VLOOKUP(A:A,精英球员!A:N,14,FALSE)</f>
        <v>94</v>
      </c>
      <c r="F33" s="6">
        <f>精英球员!O33*0.2+精英球员!T33*0.4+精英球员!Z33*0.2+精英球员!W33*0.2</f>
        <v>88</v>
      </c>
      <c r="G33" s="6">
        <f>AVERAGE(精英球员!P33,精英球员!Q33)</f>
        <v>93</v>
      </c>
      <c r="H33" s="6">
        <f>AVERAGE(精英球员!AA33,精英球员!AB33)</f>
        <v>81.5</v>
      </c>
      <c r="I33" s="6">
        <f>IF(精英球员!C33="门将",AVERAGE(精英球员!AG33,精英球员!AH33,精英球员!AI33,精英球员!AJ33,精英球员!AK33),AVERAGE(精英球员!X33,精英球员!Y33))</f>
        <v>87.5</v>
      </c>
      <c r="J33" s="6">
        <f>精英球员!AC33*0.2+精英球员!AD33*0.3+精英球员!AE33*0.2+精英球员!AF33*0.3</f>
        <v>75.7</v>
      </c>
      <c r="K33" s="6">
        <f>AVERAGE(精英球员!R33,精英球员!S33)</f>
        <v>91.5</v>
      </c>
    </row>
    <row r="34" spans="1:11" ht="15.75" x14ac:dyDescent="0.25">
      <c r="A34" s="6">
        <v>33</v>
      </c>
      <c r="B34" s="6" t="str">
        <f>VLOOKUP(A:A,精英球员!A:B,2,FALSE)</f>
        <v>J. KIMMICH</v>
      </c>
      <c r="C34" s="7" t="str">
        <f>VLOOKUP(A:A,精英球员!A:C,3,FALSE)</f>
        <v>右后卫</v>
      </c>
      <c r="D34" s="6" t="e">
        <f>VLOOKUP(A:A,精英球员!A:D,4,FALSE)</f>
        <v>#N/A</v>
      </c>
      <c r="E34" s="9">
        <f>VLOOKUP(A:A,精英球员!A:N,14,FALSE)</f>
        <v>94</v>
      </c>
      <c r="F34" s="6">
        <f>精英球员!O34*0.2+精英球员!T34*0.4+精英球员!Z34*0.2+精英球员!W34*0.2</f>
        <v>84.8</v>
      </c>
      <c r="G34" s="6">
        <f>AVERAGE(精英球员!P34,精英球员!Q34)</f>
        <v>86</v>
      </c>
      <c r="H34" s="6">
        <f>AVERAGE(精英球员!AA34,精英球员!AB34)</f>
        <v>85.5</v>
      </c>
      <c r="I34" s="6">
        <f>IF(精英球员!C34="门将",AVERAGE(精英球员!AG34,精英球员!AH34,精英球员!AI34,精英球员!AJ34,精英球员!AK34),AVERAGE(精英球员!X34,精英球员!Y34))</f>
        <v>86</v>
      </c>
      <c r="J34" s="6">
        <f>精英球员!AC34*0.2+精英球员!AD34*0.3+精英球员!AE34*0.2+精英球员!AF34*0.3</f>
        <v>86</v>
      </c>
      <c r="K34" s="6">
        <f>AVERAGE(精英球员!R34,精英球员!S34)</f>
        <v>88</v>
      </c>
    </row>
    <row r="35" spans="1:11" ht="15.75" x14ac:dyDescent="0.25">
      <c r="A35" s="6">
        <v>34</v>
      </c>
      <c r="B35" s="6" t="str">
        <f>VLOOKUP(A:A,精英球员!A:B,2,FALSE)</f>
        <v>M. ŠKRINIAR</v>
      </c>
      <c r="C35" s="7" t="str">
        <f>VLOOKUP(A:A,精英球员!A:C,3,FALSE)</f>
        <v>中后卫</v>
      </c>
      <c r="D35" s="6">
        <f>VLOOKUP(A:A,精英球员!A:D,4,FALSE)</f>
        <v>3</v>
      </c>
      <c r="E35" s="9">
        <f>VLOOKUP(A:A,精英球员!A:N,14,FALSE)</f>
        <v>94</v>
      </c>
      <c r="F35" s="6">
        <f>精英球员!O35*0.2+精英球员!T35*0.4+精英球员!Z35*0.2+精英球员!W35*0.2</f>
        <v>75</v>
      </c>
      <c r="G35" s="6">
        <f>AVERAGE(精英球员!P35,精英球员!Q35)</f>
        <v>72</v>
      </c>
      <c r="H35" s="6">
        <f>AVERAGE(精英球员!AA35,精英球员!AB35)</f>
        <v>87</v>
      </c>
      <c r="I35" s="6">
        <f>IF(精英球员!C35="门将",AVERAGE(精英球员!AG35,精英球员!AH35,精英球员!AI35,精英球员!AJ35,精英球员!AK35),AVERAGE(精英球员!X35,精英球员!Y35))</f>
        <v>72</v>
      </c>
      <c r="J35" s="6">
        <f>精英球员!AC35*0.2+精英球员!AD35*0.3+精英球员!AE35*0.2+精英球员!AF35*0.3</f>
        <v>89.3</v>
      </c>
      <c r="K35" s="6">
        <f>AVERAGE(精英球员!R35,精英球员!S35)</f>
        <v>79</v>
      </c>
    </row>
    <row r="36" spans="1:11" ht="15.75" x14ac:dyDescent="0.25">
      <c r="A36" s="6">
        <v>35</v>
      </c>
      <c r="B36" s="6" t="str">
        <f>VLOOKUP(A:A,精英球员!A:B,2,FALSE)</f>
        <v>L. SANÉ</v>
      </c>
      <c r="C36" s="7" t="str">
        <f>VLOOKUP(A:A,精英球员!A:C,3,FALSE)</f>
        <v>左边锋</v>
      </c>
      <c r="D36" s="6">
        <f>VLOOKUP(A:A,精英球员!A:D,4,FALSE)</f>
        <v>3</v>
      </c>
      <c r="E36" s="9">
        <f>VLOOKUP(A:A,精英球员!A:N,14,FALSE)</f>
        <v>94</v>
      </c>
      <c r="F36" s="6">
        <f>精英球员!O36*0.2+精英球员!T36*0.4+精英球员!Z36*0.2+精英球员!W36*0.2</f>
        <v>88.4</v>
      </c>
      <c r="G36" s="6">
        <f>AVERAGE(精英球员!P36,精英球员!Q36)</f>
        <v>91</v>
      </c>
      <c r="H36" s="6">
        <f>AVERAGE(精英球员!AA36,精英球员!AB36)</f>
        <v>80</v>
      </c>
      <c r="I36" s="6">
        <f>IF(精英球员!C36="门将",AVERAGE(精英球员!AG36,精英球员!AH36,精英球员!AI36,精英球员!AJ36,精英球员!AK36),AVERAGE(精英球员!X36,精英球员!Y36))</f>
        <v>92</v>
      </c>
      <c r="J36" s="6">
        <f>精英球员!AC36*0.2+精英球员!AD36*0.3+精英球员!AE36*0.2+精英球员!AF36*0.3</f>
        <v>74.3</v>
      </c>
      <c r="K36" s="6">
        <f>AVERAGE(精英球员!R36,精英球员!S36)</f>
        <v>87.5</v>
      </c>
    </row>
    <row r="37" spans="1:11" ht="15.75" x14ac:dyDescent="0.25">
      <c r="A37" s="6">
        <v>36</v>
      </c>
      <c r="B37" s="6" t="str">
        <f>VLOOKUP(A:A,精英球员!A:B,2,FALSE)</f>
        <v>O. DEMBÉLÉ</v>
      </c>
      <c r="C37" s="7" t="str">
        <f>VLOOKUP(A:A,精英球员!A:C,3,FALSE)</f>
        <v>左边锋</v>
      </c>
      <c r="D37" s="6" t="e">
        <f>VLOOKUP(A:A,精英球员!A:D,4,FALSE)</f>
        <v>#N/A</v>
      </c>
      <c r="E37" s="9">
        <f>VLOOKUP(A:A,精英球员!A:N,14,FALSE)</f>
        <v>94</v>
      </c>
      <c r="F37" s="6">
        <f>精英球员!O37*0.2+精英球员!T37*0.4+精英球员!Z37*0.2+精英球员!W37*0.2</f>
        <v>84.2</v>
      </c>
      <c r="G37" s="6">
        <f>AVERAGE(精英球员!P37,精英球员!Q37)</f>
        <v>94</v>
      </c>
      <c r="H37" s="6">
        <f>AVERAGE(精英球员!AA37,精英球员!AB37)</f>
        <v>78.5</v>
      </c>
      <c r="I37" s="6">
        <f>IF(精英球员!C37="门将",AVERAGE(精英球员!AG37,精英球员!AH37,精英球员!AI37,精英球员!AJ37,精英球员!AK37),AVERAGE(精英球员!X37,精英球员!Y37))</f>
        <v>93</v>
      </c>
      <c r="J37" s="6">
        <f>精英球员!AC37*0.2+精英球员!AD37*0.3+精英球员!AE37*0.2+精英球员!AF37*0.3</f>
        <v>75</v>
      </c>
      <c r="K37" s="6">
        <f>AVERAGE(精英球员!R37,精英球员!S37)</f>
        <v>89</v>
      </c>
    </row>
    <row r="38" spans="1:11" ht="15.75" x14ac:dyDescent="0.25">
      <c r="A38" s="6">
        <v>37</v>
      </c>
      <c r="B38" s="6" t="str">
        <f>VLOOKUP(A:A,精英球员!A:B,2,FALSE)</f>
        <v>DAVID DE GEA</v>
      </c>
      <c r="C38" s="7" t="str">
        <f>VLOOKUP(A:A,精英球员!A:C,3,FALSE)</f>
        <v>门将</v>
      </c>
      <c r="D38" s="6" t="e">
        <f>VLOOKUP(A:A,精英球员!A:D,4,FALSE)</f>
        <v>#N/A</v>
      </c>
      <c r="E38" s="9">
        <f>VLOOKUP(A:A,精英球员!A:N,14,FALSE)</f>
        <v>93</v>
      </c>
      <c r="F38" s="6">
        <f>精英球员!O38*0.2+精英球员!T38*0.4+精英球员!Z38*0.2+精英球员!W38*0.2</f>
        <v>66.400000000000006</v>
      </c>
      <c r="G38" s="6">
        <f>AVERAGE(精英球员!P38,精英球员!Q38)</f>
        <v>57.5</v>
      </c>
      <c r="H38" s="6">
        <f>AVERAGE(精英球员!AA38,精英球员!AB38)</f>
        <v>80</v>
      </c>
      <c r="I38" s="6">
        <f>IF(精英球员!C38="门将",AVERAGE(精英球员!AG38,精英球员!AH38,精英球员!AI38,精英球员!AJ38,精英球员!AK38),AVERAGE(精英球员!X38,精英球员!Y38))</f>
        <v>78</v>
      </c>
      <c r="J38" s="6">
        <f>精英球员!AC38*0.2+精英球员!AD38*0.3+精英球员!AE38*0.2+精英球员!AF38*0.3</f>
        <v>64.899999999999991</v>
      </c>
      <c r="K38" s="6">
        <f>AVERAGE(精英球员!R38,精英球员!S38)</f>
        <v>62</v>
      </c>
    </row>
    <row r="39" spans="1:11" ht="15.75" x14ac:dyDescent="0.25">
      <c r="A39" s="6">
        <v>38</v>
      </c>
      <c r="B39" s="6" t="str">
        <f>VLOOKUP(A:A,精英球员!A:B,2,FALSE)</f>
        <v>M. NEUER</v>
      </c>
      <c r="C39" s="7" t="str">
        <f>VLOOKUP(A:A,精英球员!A:C,3,FALSE)</f>
        <v>门将</v>
      </c>
      <c r="D39" s="6" t="e">
        <f>VLOOKUP(A:A,精英球员!A:D,4,FALSE)</f>
        <v>#N/A</v>
      </c>
      <c r="E39" s="9">
        <f>VLOOKUP(A:A,精英球员!A:N,14,FALSE)</f>
        <v>93</v>
      </c>
      <c r="F39" s="6">
        <f>精英球员!O39*0.2+精英球员!T39*0.4+精英球员!Z39*0.2+精英球员!W39*0.2</f>
        <v>65.599999999999994</v>
      </c>
      <c r="G39" s="6">
        <f>AVERAGE(精英球员!P39,精英球员!Q39)</f>
        <v>66</v>
      </c>
      <c r="H39" s="6">
        <f>AVERAGE(精英球员!AA39,精英球员!AB39)</f>
        <v>89</v>
      </c>
      <c r="I39" s="6">
        <f>IF(精英球员!C39="门将",AVERAGE(精英球员!AG39,精英球员!AH39,精英球员!AI39,精英球员!AJ39,精英球员!AK39),AVERAGE(精英球员!X39,精英球员!Y39))</f>
        <v>79.2</v>
      </c>
      <c r="J39" s="6">
        <f>精英球员!AC39*0.2+精英球员!AD39*0.3+精英球员!AE39*0.2+精英球员!AF39*0.3</f>
        <v>73</v>
      </c>
      <c r="K39" s="6">
        <f>AVERAGE(精英球员!R39,精英球员!S39)</f>
        <v>63</v>
      </c>
    </row>
    <row r="40" spans="1:11" ht="15.75" x14ac:dyDescent="0.25">
      <c r="A40" s="6">
        <v>39</v>
      </c>
      <c r="B40" s="6" t="str">
        <f>VLOOKUP(A:A,精英球员!A:B,2,FALSE)</f>
        <v>K. BENZEMA</v>
      </c>
      <c r="C40" s="7" t="str">
        <f>VLOOKUP(A:A,精英球员!A:C,3,FALSE)</f>
        <v>中锋</v>
      </c>
      <c r="D40" s="6">
        <f>VLOOKUP(A:A,精英球员!A:D,4,FALSE)</f>
        <v>3</v>
      </c>
      <c r="E40" s="9">
        <f>VLOOKUP(A:A,精英球员!A:N,14,FALSE)</f>
        <v>93</v>
      </c>
      <c r="F40" s="6">
        <f>精英球员!O40*0.2+精英球员!T40*0.4+精英球员!Z40*0.2+精英球员!W40*0.2</f>
        <v>75</v>
      </c>
      <c r="G40" s="6">
        <f>AVERAGE(精英球员!P40,精英球员!Q40)</f>
        <v>93</v>
      </c>
      <c r="H40" s="6">
        <f>AVERAGE(精英球员!AA40,精英球员!AB40)</f>
        <v>84.5</v>
      </c>
      <c r="I40" s="6">
        <f>IF(精英球员!C40="门将",AVERAGE(精英球员!AG40,精英球员!AH40,精英球员!AI40,精英球员!AJ40,精英球员!AK40),AVERAGE(精英球员!X40,精英球员!Y40))</f>
        <v>80.5</v>
      </c>
      <c r="J40" s="6">
        <f>精英球员!AC40*0.2+精英球员!AD40*0.3+精英球员!AE40*0.2+精英球员!AF40*0.3</f>
        <v>75.7</v>
      </c>
      <c r="K40" s="6">
        <f>AVERAGE(精英球员!R40,精英球员!S40)</f>
        <v>91.5</v>
      </c>
    </row>
    <row r="41" spans="1:11" ht="15.75" x14ac:dyDescent="0.25">
      <c r="A41" s="6">
        <v>40</v>
      </c>
      <c r="B41" s="6" t="str">
        <f>VLOOKUP(A:A,精英球员!A:B,2,FALSE)</f>
        <v>T. KROOS</v>
      </c>
      <c r="C41" s="7" t="str">
        <f>VLOOKUP(A:A,精英球员!A:C,3,FALSE)</f>
        <v>中前卫</v>
      </c>
      <c r="D41" s="6">
        <f>VLOOKUP(A:A,精英球员!A:D,4,FALSE)</f>
        <v>3</v>
      </c>
      <c r="E41" s="9">
        <f>VLOOKUP(A:A,精英球员!A:N,14,FALSE)</f>
        <v>93</v>
      </c>
      <c r="F41" s="6">
        <f>精英球员!O41*0.2+精英球员!T41*0.4+精英球员!Z41*0.2+精英球员!W41*0.2</f>
        <v>87</v>
      </c>
      <c r="G41" s="6">
        <f>AVERAGE(精英球员!P41,精英球员!Q41)</f>
        <v>90</v>
      </c>
      <c r="H41" s="6">
        <f>AVERAGE(精英球员!AA41,精英球员!AB41)</f>
        <v>79.5</v>
      </c>
      <c r="I41" s="6">
        <f>IF(精英球员!C41="门将",AVERAGE(精英球员!AG41,精英球员!AH41,精英球员!AI41,精英球员!AJ41,精英球员!AK41),AVERAGE(精英球员!X41,精英球员!Y41))</f>
        <v>82</v>
      </c>
      <c r="J41" s="6">
        <f>精英球员!AC41*0.2+精英球员!AD41*0.3+精英球员!AE41*0.2+精英球员!AF41*0.3</f>
        <v>82</v>
      </c>
      <c r="K41" s="6">
        <f>AVERAGE(精英球员!R41,精英球员!S41)</f>
        <v>91</v>
      </c>
    </row>
    <row r="42" spans="1:11" ht="15.75" x14ac:dyDescent="0.25">
      <c r="A42" s="6">
        <v>41</v>
      </c>
      <c r="B42" s="6" t="str">
        <f>VLOOKUP(A:A,精英球员!A:B,2,FALSE)</f>
        <v>P. AUBAMEYANG</v>
      </c>
      <c r="C42" s="7" t="str">
        <f>VLOOKUP(A:A,精英球员!A:C,3,FALSE)</f>
        <v>中锋</v>
      </c>
      <c r="D42" s="6" t="e">
        <f>VLOOKUP(A:A,精英球员!A:D,4,FALSE)</f>
        <v>#N/A</v>
      </c>
      <c r="E42" s="9">
        <f>VLOOKUP(A:A,精英球员!A:N,14,FALSE)</f>
        <v>93</v>
      </c>
      <c r="F42" s="6">
        <f>精英球员!O42*0.2+精英球员!T42*0.4+精英球员!Z42*0.2+精英球员!W42*0.2</f>
        <v>85</v>
      </c>
      <c r="G42" s="6">
        <f>AVERAGE(精英球员!P42,精英球员!Q42)</f>
        <v>86</v>
      </c>
      <c r="H42" s="6">
        <f>AVERAGE(精英球员!AA42,精英球员!AB42)</f>
        <v>85.5</v>
      </c>
      <c r="I42" s="6">
        <f>IF(精英球员!C42="门将",AVERAGE(精英球员!AG42,精英球员!AH42,精英球员!AI42,精英球员!AJ42,精英球员!AK42),AVERAGE(精英球员!X42,精英球员!Y42))</f>
        <v>92.5</v>
      </c>
      <c r="J42" s="6">
        <f>精英球员!AC42*0.2+精英球员!AD42*0.3+精英球员!AE42*0.2+精英球员!AF42*0.3</f>
        <v>71.400000000000006</v>
      </c>
      <c r="K42" s="6">
        <f>AVERAGE(精英球员!R42,精英球员!S42)</f>
        <v>83</v>
      </c>
    </row>
    <row r="43" spans="1:11" ht="15.75" x14ac:dyDescent="0.25">
      <c r="A43" s="6">
        <v>42</v>
      </c>
      <c r="B43" s="6" t="str">
        <f>VLOOKUP(A:A,精英球员!A:B,2,FALSE)</f>
        <v>THIAGO A.</v>
      </c>
      <c r="C43" s="7" t="str">
        <f>VLOOKUP(A:A,精英球员!A:C,3,FALSE)</f>
        <v>中前卫</v>
      </c>
      <c r="D43" s="6">
        <f>VLOOKUP(A:A,精英球员!A:D,4,FALSE)</f>
        <v>3</v>
      </c>
      <c r="E43" s="9">
        <f>VLOOKUP(A:A,精英球员!A:N,14,FALSE)</f>
        <v>93</v>
      </c>
      <c r="F43" s="6">
        <f>精英球员!O43*0.2+精英球员!T43*0.4+精英球员!Z43*0.2+精英球员!W43*0.2</f>
        <v>86</v>
      </c>
      <c r="G43" s="6">
        <f>AVERAGE(精英球员!P43,精英球员!Q43)</f>
        <v>95.5</v>
      </c>
      <c r="H43" s="6">
        <f>AVERAGE(精英球员!AA43,精英球员!AB43)</f>
        <v>80</v>
      </c>
      <c r="I43" s="6">
        <f>IF(精英球员!C43="门将",AVERAGE(精英球员!AG43,精英球员!AH43,精英球员!AI43,精英球员!AJ43,精英球员!AK43),AVERAGE(精英球员!X43,精英球员!Y43))</f>
        <v>84</v>
      </c>
      <c r="J43" s="6">
        <f>精英球员!AC43*0.2+精英球员!AD43*0.3+精英球员!AE43*0.2+精英球员!AF43*0.3</f>
        <v>76.5</v>
      </c>
      <c r="K43" s="6">
        <f>AVERAGE(精英球员!R43,精英球员!S43)</f>
        <v>95</v>
      </c>
    </row>
    <row r="44" spans="1:11" ht="15.75" x14ac:dyDescent="0.25">
      <c r="A44" s="6">
        <v>43</v>
      </c>
      <c r="B44" s="6" t="str">
        <f>VLOOKUP(A:A,精英球员!A:B,2,FALSE)</f>
        <v>P. POGBA</v>
      </c>
      <c r="C44" s="7" t="str">
        <f>VLOOKUP(A:A,精英球员!A:C,3,FALSE)</f>
        <v>中前卫</v>
      </c>
      <c r="D44" s="6">
        <f>VLOOKUP(A:A,精英球员!A:D,4,FALSE)</f>
        <v>3</v>
      </c>
      <c r="E44" s="9">
        <f>VLOOKUP(A:A,精英球员!A:N,14,FALSE)</f>
        <v>93</v>
      </c>
      <c r="F44" s="6">
        <f>精英球员!O44*0.2+精英球员!T44*0.4+精英球员!Z44*0.2+精英球员!W44*0.2</f>
        <v>86.600000000000009</v>
      </c>
      <c r="G44" s="6">
        <f>AVERAGE(精英球员!P44,精英球员!Q44)</f>
        <v>91</v>
      </c>
      <c r="H44" s="6">
        <f>AVERAGE(精英球员!AA44,精英球员!AB44)</f>
        <v>89.5</v>
      </c>
      <c r="I44" s="6">
        <f>IF(精英球员!C44="门将",AVERAGE(精英球员!AG44,精英球员!AH44,精英球员!AI44,精英球员!AJ44,精英球员!AK44),AVERAGE(精英球员!X44,精英球员!Y44))</f>
        <v>85.5</v>
      </c>
      <c r="J44" s="6">
        <f>精英球员!AC44*0.2+精英球员!AD44*0.3+精英球员!AE44*0.2+精英球员!AF44*0.3</f>
        <v>80.400000000000006</v>
      </c>
      <c r="K44" s="6">
        <f>AVERAGE(精英球员!R44,精英球员!S44)</f>
        <v>87</v>
      </c>
    </row>
    <row r="45" spans="1:11" ht="15.75" x14ac:dyDescent="0.25">
      <c r="A45" s="6">
        <v>44</v>
      </c>
      <c r="B45" s="6" t="str">
        <f>VLOOKUP(A:A,精英球员!A:B,2,FALSE)</f>
        <v>K. KOULIBALY</v>
      </c>
      <c r="C45" s="7" t="str">
        <f>VLOOKUP(A:A,精英球员!A:C,3,FALSE)</f>
        <v>中后卫</v>
      </c>
      <c r="D45" s="6">
        <f>VLOOKUP(A:A,精英球员!A:D,4,FALSE)</f>
        <v>3</v>
      </c>
      <c r="E45" s="9">
        <f>VLOOKUP(A:A,精英球员!A:N,14,FALSE)</f>
        <v>93</v>
      </c>
      <c r="F45" s="6">
        <f>精英球员!O45*0.2+精英球员!T45*0.4+精英球员!Z45*0.2+精英球员!W45*0.2</f>
        <v>71.400000000000006</v>
      </c>
      <c r="G45" s="6">
        <f>AVERAGE(精英球员!P45,精英球员!Q45)</f>
        <v>77.5</v>
      </c>
      <c r="H45" s="6">
        <f>AVERAGE(精英球员!AA45,精英球员!AB45)</f>
        <v>81.5</v>
      </c>
      <c r="I45" s="6">
        <f>IF(精英球员!C45="门将",AVERAGE(精英球员!AG45,精英球员!AH45,精英球员!AI45,精英球员!AJ45,精英球员!AK45),AVERAGE(精英球员!X45,精英球员!Y45))</f>
        <v>74.5</v>
      </c>
      <c r="J45" s="6">
        <f>精英球员!AC45*0.2+精英球员!AD45*0.3+精英球员!AE45*0.2+精英球员!AF45*0.3</f>
        <v>87.699999999999989</v>
      </c>
      <c r="K45" s="6">
        <f>AVERAGE(精英球员!R45,精英球员!S45)</f>
        <v>73.5</v>
      </c>
    </row>
    <row r="46" spans="1:11" ht="15.75" x14ac:dyDescent="0.25">
      <c r="A46" s="6">
        <v>45</v>
      </c>
      <c r="B46" s="6" t="str">
        <f>VLOOKUP(A:A,精英球员!A:B,2,FALSE)</f>
        <v>D. GODÍN</v>
      </c>
      <c r="C46" s="7" t="str">
        <f>VLOOKUP(A:A,精英球员!A:C,3,FALSE)</f>
        <v>中后卫</v>
      </c>
      <c r="D46" s="6">
        <f>VLOOKUP(A:A,精英球员!A:D,4,FALSE)</f>
        <v>3</v>
      </c>
      <c r="E46" s="9">
        <f>VLOOKUP(A:A,精英球员!A:N,14,FALSE)</f>
        <v>93</v>
      </c>
      <c r="F46" s="6">
        <f>精英球员!O46*0.2+精英球员!T46*0.4+精英球员!Z46*0.2+精英球员!W46*0.2</f>
        <v>73</v>
      </c>
      <c r="G46" s="6">
        <f>AVERAGE(精英球员!P46,精英球员!Q46)</f>
        <v>72.5</v>
      </c>
      <c r="H46" s="6">
        <f>AVERAGE(精英球员!AA46,精英球员!AB46)</f>
        <v>85</v>
      </c>
      <c r="I46" s="6">
        <f>IF(精英球员!C46="门将",AVERAGE(精英球员!AG46,精英球员!AH46,精英球员!AI46,精英球员!AJ46,精英球员!AK46),AVERAGE(精英球员!X46,精英球员!Y46))</f>
        <v>70.5</v>
      </c>
      <c r="J46" s="6">
        <f>精英球员!AC46*0.2+精英球员!AD46*0.3+精英球员!AE46*0.2+精英球员!AF46*0.3</f>
        <v>86.3</v>
      </c>
      <c r="K46" s="6">
        <f>AVERAGE(精英球员!R46,精英球员!S46)</f>
        <v>81</v>
      </c>
    </row>
    <row r="47" spans="1:11" ht="15.75" x14ac:dyDescent="0.25">
      <c r="A47" s="6">
        <v>46</v>
      </c>
      <c r="B47" s="6" t="str">
        <f>VLOOKUP(A:A,精英球员!A:B,2,FALSE)</f>
        <v>G. BALE</v>
      </c>
      <c r="C47" s="7" t="str">
        <f>VLOOKUP(A:A,精英球员!A:C,3,FALSE)</f>
        <v>右边锋</v>
      </c>
      <c r="D47" s="6">
        <f>VLOOKUP(A:A,精英球员!A:D,4,FALSE)</f>
        <v>2</v>
      </c>
      <c r="E47" s="9">
        <f>VLOOKUP(A:A,精英球员!A:N,14,FALSE)</f>
        <v>93</v>
      </c>
      <c r="F47" s="6">
        <f>精英球员!O47*0.2+精英球员!T47*0.4+精英球员!Z47*0.2+精英球员!W47*0.2</f>
        <v>84.199999999999989</v>
      </c>
      <c r="G47" s="6">
        <f>AVERAGE(精英球员!P47,精英球员!Q47)</f>
        <v>91</v>
      </c>
      <c r="H47" s="6">
        <f>AVERAGE(精英球员!AA47,精英球员!AB47)</f>
        <v>91.5</v>
      </c>
      <c r="I47" s="6">
        <f>IF(精英球员!C47="门将",AVERAGE(精英球员!AG47,精英球员!AH47,精英球员!AI47,精英球员!AJ47,精英球员!AK47),AVERAGE(精英球员!X47,精英球员!Y47))</f>
        <v>89</v>
      </c>
      <c r="J47" s="6">
        <f>精英球员!AC47*0.2+精英球员!AD47*0.3+精英球员!AE47*0.2+精英球员!AF47*0.3</f>
        <v>75.599999999999994</v>
      </c>
      <c r="K47" s="6">
        <f>AVERAGE(精英球员!R47,精英球员!S47)</f>
        <v>87</v>
      </c>
    </row>
    <row r="48" spans="1:11" ht="15.75" x14ac:dyDescent="0.25">
      <c r="A48" s="6">
        <v>47</v>
      </c>
      <c r="B48" s="6" t="str">
        <f>VLOOKUP(A:A,精英球员!A:B,2,FALSE)</f>
        <v>M. PJANIĆ</v>
      </c>
      <c r="C48" s="7" t="str">
        <f>VLOOKUP(A:A,精英球员!A:C,3,FALSE)</f>
        <v>后腰</v>
      </c>
      <c r="D48" s="6">
        <f>VLOOKUP(A:A,精英球员!A:D,4,FALSE)</f>
        <v>3</v>
      </c>
      <c r="E48" s="9">
        <f>VLOOKUP(A:A,精英球员!A:N,14,FALSE)</f>
        <v>93</v>
      </c>
      <c r="F48" s="6">
        <f>精英球员!O48*0.2+精英球员!T48*0.4+精英球员!Z48*0.2+精英球员!W48*0.2</f>
        <v>84.8</v>
      </c>
      <c r="G48" s="6">
        <f>AVERAGE(精英球员!P48,精英球员!Q48)</f>
        <v>90.5</v>
      </c>
      <c r="H48" s="6">
        <f>AVERAGE(精英球员!AA48,精英球员!AB48)</f>
        <v>77.5</v>
      </c>
      <c r="I48" s="6">
        <f>IF(精英球员!C48="门将",AVERAGE(精英球员!AG48,精英球员!AH48,精英球员!AI48,精英球员!AJ48,精英球员!AK48),AVERAGE(精英球员!X48,精英球员!Y48))</f>
        <v>83</v>
      </c>
      <c r="J48" s="6">
        <f>精英球员!AC48*0.2+精英球员!AD48*0.3+精英球员!AE48*0.2+精英球员!AF48*0.3</f>
        <v>82.1</v>
      </c>
      <c r="K48" s="6">
        <f>AVERAGE(精英球员!R48,精英球员!S48)</f>
        <v>88.5</v>
      </c>
    </row>
    <row r="49" spans="1:11" ht="15.75" x14ac:dyDescent="0.25">
      <c r="A49" s="6">
        <v>48</v>
      </c>
      <c r="B49" s="6" t="str">
        <f>VLOOKUP(A:A,精英球员!A:B,2,FALSE)</f>
        <v>R. VARANE</v>
      </c>
      <c r="C49" s="7" t="str">
        <f>VLOOKUP(A:A,精英球员!A:C,3,FALSE)</f>
        <v>中后卫</v>
      </c>
      <c r="D49" s="6">
        <f>VLOOKUP(A:A,精英球员!A:D,4,FALSE)</f>
        <v>3</v>
      </c>
      <c r="E49" s="9">
        <f>VLOOKUP(A:A,精英球员!A:N,14,FALSE)</f>
        <v>93</v>
      </c>
      <c r="F49" s="6">
        <f>精英球员!O49*0.2+精英球员!T49*0.4+精英球员!Z49*0.2+精英球员!W49*0.2</f>
        <v>76.8</v>
      </c>
      <c r="G49" s="6">
        <f>AVERAGE(精英球员!P49,精英球员!Q49)</f>
        <v>79</v>
      </c>
      <c r="H49" s="6">
        <f>AVERAGE(精英球员!AA49,精英球员!AB49)</f>
        <v>85.5</v>
      </c>
      <c r="I49" s="6">
        <f>IF(精英球员!C49="门将",AVERAGE(精英球员!AG49,精英球员!AH49,精英球员!AI49,精英球员!AJ49,精英球员!AK49),AVERAGE(精英球员!X49,精英球员!Y49))</f>
        <v>78</v>
      </c>
      <c r="J49" s="6">
        <f>精英球员!AC49*0.2+精英球员!AD49*0.3+精英球员!AE49*0.2+精英球员!AF49*0.3</f>
        <v>88.2</v>
      </c>
      <c r="K49" s="6">
        <f>AVERAGE(精英球员!R49,精英球员!S49)</f>
        <v>78.5</v>
      </c>
    </row>
    <row r="50" spans="1:11" ht="15.75" x14ac:dyDescent="0.25">
      <c r="A50" s="6">
        <v>49</v>
      </c>
      <c r="B50" s="6" t="str">
        <f>VLOOKUP(A:A,精英球员!A:B,2,FALSE)</f>
        <v>M. REUS</v>
      </c>
      <c r="C50" s="7" t="str">
        <f>VLOOKUP(A:A,精英球员!A:C,3,FALSE)</f>
        <v>前腰</v>
      </c>
      <c r="D50" s="6">
        <f>VLOOKUP(A:A,精英球员!A:D,4,FALSE)</f>
        <v>2</v>
      </c>
      <c r="E50" s="9">
        <f>VLOOKUP(A:A,精英球员!A:N,14,FALSE)</f>
        <v>93</v>
      </c>
      <c r="F50" s="6">
        <f>精英球员!O50*0.2+精英球员!T50*0.4+精英球员!Z50*0.2+精英球员!W50*0.2</f>
        <v>87.2</v>
      </c>
      <c r="G50" s="6">
        <f>AVERAGE(精英球员!P50,精英球员!Q50)</f>
        <v>92.5</v>
      </c>
      <c r="H50" s="6">
        <f>AVERAGE(精英球员!AA50,精英球员!AB50)</f>
        <v>86.5</v>
      </c>
      <c r="I50" s="6">
        <f>IF(精英球员!C50="门将",AVERAGE(精英球员!AG50,精英球员!AH50,精英球员!AI50,精英球员!AJ50,精英球员!AK50),AVERAGE(精英球员!X50,精英球员!Y50))</f>
        <v>90</v>
      </c>
      <c r="J50" s="6">
        <f>精英球员!AC50*0.2+精英球员!AD50*0.3+精英球员!AE50*0.2+精英球员!AF50*0.3</f>
        <v>74</v>
      </c>
      <c r="K50" s="6">
        <f>AVERAGE(精英球员!R50,精英球员!S50)</f>
        <v>89</v>
      </c>
    </row>
    <row r="51" spans="1:11" ht="15.75" x14ac:dyDescent="0.25">
      <c r="A51" s="6">
        <v>50</v>
      </c>
      <c r="B51" s="6" t="str">
        <f>VLOOKUP(A:A,精英球员!A:B,2,FALSE)</f>
        <v>SAÚL</v>
      </c>
      <c r="C51" s="7" t="str">
        <f>VLOOKUP(A:A,精英球员!A:C,3,FALSE)</f>
        <v>中前卫</v>
      </c>
      <c r="D51" s="6">
        <f>VLOOKUP(A:A,精英球员!A:D,4,FALSE)</f>
        <v>3</v>
      </c>
      <c r="E51" s="9">
        <f>VLOOKUP(A:A,精英球员!A:N,14,FALSE)</f>
        <v>93</v>
      </c>
      <c r="F51" s="6">
        <f>精英球员!O51*0.2+精英球员!T51*0.4+精英球员!Z51*0.2+精英球员!W51*0.2</f>
        <v>83</v>
      </c>
      <c r="G51" s="6">
        <f>AVERAGE(精英球员!P51,精英球员!Q51)</f>
        <v>91</v>
      </c>
      <c r="H51" s="6">
        <f>AVERAGE(精英球员!AA51,精英球员!AB51)</f>
        <v>82</v>
      </c>
      <c r="I51" s="6">
        <f>IF(精英球员!C51="门将",AVERAGE(精英球员!AG51,精英球员!AH51,精英球员!AI51,精英球员!AJ51,精英球员!AK51),AVERAGE(精英球员!X51,精英球员!Y51))</f>
        <v>80</v>
      </c>
      <c r="J51" s="6">
        <f>精英球员!AC51*0.2+精英球员!AD51*0.3+精英球员!AE51*0.2+精英球员!AF51*0.3</f>
        <v>83.2</v>
      </c>
      <c r="K51" s="6">
        <f>AVERAGE(精英球员!R51,精英球员!S51)</f>
        <v>91</v>
      </c>
    </row>
    <row r="52" spans="1:11" ht="15.75" x14ac:dyDescent="0.25">
      <c r="A52" s="6">
        <v>51</v>
      </c>
      <c r="B52" s="6" t="str">
        <f>VLOOKUP(A:A,精英球员!A:B,2,FALSE)</f>
        <v>ROBERTO FIRMINO</v>
      </c>
      <c r="C52" s="7" t="str">
        <f>VLOOKUP(A:A,精英球员!A:C,3,FALSE)</f>
        <v>中锋</v>
      </c>
      <c r="D52" s="6">
        <f>VLOOKUP(A:A,精英球员!A:D,4,FALSE)</f>
        <v>2</v>
      </c>
      <c r="E52" s="9">
        <f>VLOOKUP(A:A,精英球员!A:N,14,FALSE)</f>
        <v>93</v>
      </c>
      <c r="F52" s="6">
        <f>精英球员!O52*0.2+精英球员!T52*0.4+精英球员!Z52*0.2+精英球员!W52*0.2</f>
        <v>80.800000000000011</v>
      </c>
      <c r="G52" s="6">
        <f>AVERAGE(精英球员!P52,精英球员!Q52)</f>
        <v>90</v>
      </c>
      <c r="H52" s="6">
        <f>AVERAGE(精英球员!AA52,精英球员!AB52)</f>
        <v>85.5</v>
      </c>
      <c r="I52" s="6">
        <f>IF(精英球员!C52="门将",AVERAGE(精英球员!AG52,精英球员!AH52,精英球员!AI52,精英球员!AJ52,精英球员!AK52),AVERAGE(精英球员!X52,精英球员!Y52))</f>
        <v>83.5</v>
      </c>
      <c r="J52" s="6">
        <f>精英球员!AC52*0.2+精英球员!AD52*0.3+精英球员!AE52*0.2+精英球员!AF52*0.3</f>
        <v>76.7</v>
      </c>
      <c r="K52" s="6">
        <f>AVERAGE(精英球员!R52,精英球员!S52)</f>
        <v>90.5</v>
      </c>
    </row>
    <row r="53" spans="1:11" ht="15.75" x14ac:dyDescent="0.25">
      <c r="A53" s="6">
        <v>52</v>
      </c>
      <c r="B53" s="6" t="str">
        <f>VLOOKUP(A:A,精英球员!A:B,2,FALSE)</f>
        <v>E. DŽEKO</v>
      </c>
      <c r="C53" s="7" t="str">
        <f>VLOOKUP(A:A,精英球员!A:C,3,FALSE)</f>
        <v>中锋</v>
      </c>
      <c r="D53" s="6">
        <f>VLOOKUP(A:A,精英球员!A:D,4,FALSE)</f>
        <v>2</v>
      </c>
      <c r="E53" s="9">
        <f>VLOOKUP(A:A,精英球员!A:N,14,FALSE)</f>
        <v>93</v>
      </c>
      <c r="F53" s="6">
        <f>精英球员!O53*0.2+精英球员!T53*0.4+精英球员!Z53*0.2+精英球员!W53*0.2</f>
        <v>77.400000000000006</v>
      </c>
      <c r="G53" s="6">
        <f>AVERAGE(精英球员!P53,精英球员!Q53)</f>
        <v>85</v>
      </c>
      <c r="H53" s="6">
        <f>AVERAGE(精英球员!AA53,精英球员!AB53)</f>
        <v>82.5</v>
      </c>
      <c r="I53" s="6">
        <f>IF(精英球员!C53="门将",AVERAGE(精英球员!AG53,精英球员!AH53,精英球员!AI53,精英球员!AJ53,精英球员!AK53),AVERAGE(精英球员!X53,精英球员!Y53))</f>
        <v>76.5</v>
      </c>
      <c r="J53" s="6">
        <f>精英球员!AC53*0.2+精英球员!AD53*0.3+精英球员!AE53*0.2+精英球员!AF53*0.3</f>
        <v>76.600000000000009</v>
      </c>
      <c r="K53" s="6">
        <f>AVERAGE(精英球员!R53,精英球员!S53)</f>
        <v>84</v>
      </c>
    </row>
    <row r="54" spans="1:11" ht="15.75" x14ac:dyDescent="0.25">
      <c r="A54" s="6">
        <v>53</v>
      </c>
      <c r="B54" s="6" t="str">
        <f>VLOOKUP(A:A,精英球员!A:B,2,FALSE)</f>
        <v>D. ALABA</v>
      </c>
      <c r="C54" s="7" t="str">
        <f>VLOOKUP(A:A,精英球员!A:C,3,FALSE)</f>
        <v>左后卫</v>
      </c>
      <c r="D54" s="6">
        <f>VLOOKUP(A:A,精英球员!A:D,4,FALSE)</f>
        <v>3</v>
      </c>
      <c r="E54" s="9">
        <f>VLOOKUP(A:A,精英球员!A:N,14,FALSE)</f>
        <v>93</v>
      </c>
      <c r="F54" s="6">
        <f>精英球员!O54*0.2+精英球员!T54*0.4+精英球员!Z54*0.2+精英球员!W54*0.2</f>
        <v>86.600000000000009</v>
      </c>
      <c r="G54" s="6">
        <f>AVERAGE(精英球员!P54,精英球员!Q54)</f>
        <v>89</v>
      </c>
      <c r="H54" s="6">
        <f>AVERAGE(精英球员!AA54,精英球员!AB54)</f>
        <v>85</v>
      </c>
      <c r="I54" s="6">
        <f>IF(精英球员!C54="门将",AVERAGE(精英球员!AG54,精英球员!AH54,精英球员!AI54,精英球员!AJ54,精英球员!AK54),AVERAGE(精英球员!X54,精英球员!Y54))</f>
        <v>89</v>
      </c>
      <c r="J54" s="6">
        <f>精英球员!AC54*0.2+精英球员!AD54*0.3+精英球员!AE54*0.2+精英球员!AF54*0.3</f>
        <v>79.2</v>
      </c>
      <c r="K54" s="6">
        <f>AVERAGE(精英球员!R54,精英球员!S54)</f>
        <v>89</v>
      </c>
    </row>
    <row r="55" spans="1:11" ht="15.75" x14ac:dyDescent="0.25">
      <c r="A55" s="6">
        <v>54</v>
      </c>
      <c r="B55" s="6" t="str">
        <f>VLOOKUP(A:A,精英球员!A:B,2,FALSE)</f>
        <v>S. UMTITI</v>
      </c>
      <c r="C55" s="7" t="str">
        <f>VLOOKUP(A:A,精英球员!A:C,3,FALSE)</f>
        <v>中后卫</v>
      </c>
      <c r="D55" s="6" t="e">
        <f>VLOOKUP(A:A,精英球员!A:D,4,FALSE)</f>
        <v>#N/A</v>
      </c>
      <c r="E55" s="9">
        <f>VLOOKUP(A:A,精英球员!A:N,14,FALSE)</f>
        <v>93</v>
      </c>
      <c r="F55" s="6">
        <f>精英球员!O55*0.2+精英球员!T55*0.4+精英球员!Z55*0.2+精英球员!W55*0.2</f>
        <v>75</v>
      </c>
      <c r="G55" s="6">
        <f>AVERAGE(精英球员!P55,精英球员!Q55)</f>
        <v>75.5</v>
      </c>
      <c r="H55" s="6">
        <f>AVERAGE(精英球员!AA55,精英球员!AB55)</f>
        <v>89</v>
      </c>
      <c r="I55" s="6">
        <f>IF(精英球员!C55="门将",AVERAGE(精英球员!AG55,精英球员!AH55,精英球员!AI55,精英球员!AJ55,精英球员!AK55),AVERAGE(精英球员!X55,精英球员!Y55))</f>
        <v>77.5</v>
      </c>
      <c r="J55" s="6">
        <f>精英球员!AC55*0.2+精英球员!AD55*0.3+精英球员!AE55*0.2+精英球员!AF55*0.3</f>
        <v>85.9</v>
      </c>
      <c r="K55" s="6">
        <f>AVERAGE(精英球员!R55,精英球员!S55)</f>
        <v>81.5</v>
      </c>
    </row>
    <row r="56" spans="1:11" ht="15.75" x14ac:dyDescent="0.25">
      <c r="A56" s="6">
        <v>55</v>
      </c>
      <c r="B56" s="6" t="str">
        <f>VLOOKUP(A:A,精英球员!A:B,2,FALSE)</f>
        <v>MARQUINHOS</v>
      </c>
      <c r="C56" s="7" t="str">
        <f>VLOOKUP(A:A,精英球员!A:C,3,FALSE)</f>
        <v>中后卫</v>
      </c>
      <c r="D56" s="6">
        <f>VLOOKUP(A:A,精英球员!A:D,4,FALSE)</f>
        <v>2</v>
      </c>
      <c r="E56" s="9">
        <f>VLOOKUP(A:A,精英球员!A:N,14,FALSE)</f>
        <v>93</v>
      </c>
      <c r="F56" s="6">
        <f>精英球员!O56*0.2+精英球员!T56*0.4+精英球员!Z56*0.2+精英球员!W56*0.2</f>
        <v>78.400000000000006</v>
      </c>
      <c r="G56" s="6">
        <f>AVERAGE(精英球员!P56,精英球员!Q56)</f>
        <v>82.5</v>
      </c>
      <c r="H56" s="6">
        <f>AVERAGE(精英球员!AA56,精英球员!AB56)</f>
        <v>87</v>
      </c>
      <c r="I56" s="6">
        <f>IF(精英球员!C56="门将",AVERAGE(精英球员!AG56,精英球员!AH56,精英球员!AI56,精英球员!AJ56,精英球员!AK56),AVERAGE(精英球员!X56,精英球员!Y56))</f>
        <v>84.5</v>
      </c>
      <c r="J56" s="6">
        <f>精英球员!AC56*0.2+精英球员!AD56*0.3+精英球员!AE56*0.2+精英球员!AF56*0.3</f>
        <v>88.1</v>
      </c>
      <c r="K56" s="6">
        <f>AVERAGE(精英球员!R56,精英球员!S56)</f>
        <v>84.5</v>
      </c>
    </row>
    <row r="57" spans="1:11" ht="15.75" x14ac:dyDescent="0.25">
      <c r="A57" s="6">
        <v>56</v>
      </c>
      <c r="B57" s="6" t="str">
        <f>VLOOKUP(A:A,精英球员!A:B,2,FALSE)</f>
        <v>M. ICARDI</v>
      </c>
      <c r="C57" s="7" t="str">
        <f>VLOOKUP(A:A,精英球员!A:C,3,FALSE)</f>
        <v>中锋</v>
      </c>
      <c r="D57" s="6">
        <f>VLOOKUP(A:A,精英球员!A:D,4,FALSE)</f>
        <v>2</v>
      </c>
      <c r="E57" s="9">
        <f>VLOOKUP(A:A,精英球员!A:N,14,FALSE)</f>
        <v>93</v>
      </c>
      <c r="F57" s="6">
        <f>精英球员!O57*0.2+精英球员!T57*0.4+精英球员!Z57*0.2+精英球员!W57*0.2</f>
        <v>77.800000000000011</v>
      </c>
      <c r="G57" s="6">
        <f>AVERAGE(精英球员!P57,精英球员!Q57)</f>
        <v>83</v>
      </c>
      <c r="H57" s="6">
        <f>AVERAGE(精英球员!AA57,精英球员!AB57)</f>
        <v>93</v>
      </c>
      <c r="I57" s="6">
        <f>IF(精英球员!C57="门将",AVERAGE(精英球员!AG57,精英球员!AH57,精英球员!AI57,精英球员!AJ57,精英球员!AK57),AVERAGE(精英球员!X57,精英球员!Y57))</f>
        <v>82</v>
      </c>
      <c r="J57" s="6">
        <f>精英球员!AC57*0.2+精英球员!AD57*0.3+精英球员!AE57*0.2+精英球员!AF57*0.3</f>
        <v>72.5</v>
      </c>
      <c r="K57" s="6">
        <f>AVERAGE(精英球员!R57,精英球员!S57)</f>
        <v>79.5</v>
      </c>
    </row>
    <row r="58" spans="1:11" ht="15.75" x14ac:dyDescent="0.25">
      <c r="A58" s="6">
        <v>57</v>
      </c>
      <c r="B58" s="6" t="str">
        <f>VLOOKUP(A:A,精英球员!A:B,2,FALSE)</f>
        <v>S. M. SAVIĆ</v>
      </c>
      <c r="C58" s="7" t="str">
        <f>VLOOKUP(A:A,精英球员!A:C,3,FALSE)</f>
        <v>中前卫</v>
      </c>
      <c r="D58" s="6">
        <f>VLOOKUP(A:A,精英球员!A:D,4,FALSE)</f>
        <v>3</v>
      </c>
      <c r="E58" s="9">
        <f>VLOOKUP(A:A,精英球员!A:N,14,FALSE)</f>
        <v>93</v>
      </c>
      <c r="F58" s="6">
        <f>精英球员!O58*0.2+精英球员!T58*0.4+精英球员!Z58*0.2+精英球员!W58*0.2</f>
        <v>85</v>
      </c>
      <c r="G58" s="6">
        <f>AVERAGE(精英球员!P58,精英球员!Q58)</f>
        <v>92.5</v>
      </c>
      <c r="H58" s="6">
        <f>AVERAGE(精英球员!AA58,精英球员!AB58)</f>
        <v>88.5</v>
      </c>
      <c r="I58" s="6">
        <f>IF(精英球员!C58="门将",AVERAGE(精英球员!AG58,精英球员!AH58,精英球员!AI58,精英球员!AJ58,精英球员!AK58),AVERAGE(精英球员!X58,精英球员!Y58))</f>
        <v>83.5</v>
      </c>
      <c r="J58" s="6">
        <f>精英球员!AC58*0.2+精英球员!AD58*0.3+精英球员!AE58*0.2+精英球员!AF58*0.3</f>
        <v>80.199999999999989</v>
      </c>
      <c r="K58" s="6">
        <f>AVERAGE(精英球员!R58,精英球员!S58)</f>
        <v>86.5</v>
      </c>
    </row>
    <row r="59" spans="1:11" ht="15.75" x14ac:dyDescent="0.25">
      <c r="A59" s="6">
        <v>58</v>
      </c>
      <c r="B59" s="6" t="str">
        <f>VLOOKUP(A:A,精英球员!A:B,2,FALSE)</f>
        <v>JOÃO CANCELO</v>
      </c>
      <c r="C59" s="7" t="str">
        <f>VLOOKUP(A:A,精英球员!A:C,3,FALSE)</f>
        <v>右后卫</v>
      </c>
      <c r="D59" s="6">
        <f>VLOOKUP(A:A,精英球员!A:D,4,FALSE)</f>
        <v>2</v>
      </c>
      <c r="E59" s="9">
        <f>VLOOKUP(A:A,精英球员!A:N,14,FALSE)</f>
        <v>93</v>
      </c>
      <c r="F59" s="6">
        <f>精英球员!O59*0.2+精英球员!T59*0.4+精英球员!Z59*0.2+精英球员!W59*0.2</f>
        <v>82.800000000000011</v>
      </c>
      <c r="G59" s="6">
        <f>AVERAGE(精英球员!P59,精英球员!Q59)</f>
        <v>88.5</v>
      </c>
      <c r="H59" s="6">
        <f>AVERAGE(精英球员!AA59,精英球员!AB59)</f>
        <v>81</v>
      </c>
      <c r="I59" s="6">
        <f>IF(精英球员!C59="门将",AVERAGE(精英球员!AG59,精英球员!AH59,精英球员!AI59,精英球员!AJ59,精英球员!AK59),AVERAGE(精英球员!X59,精英球员!Y59))</f>
        <v>85</v>
      </c>
      <c r="J59" s="6">
        <f>精英球员!AC59*0.2+精英球员!AD59*0.3+精英球员!AE59*0.2+精英球员!AF59*0.3</f>
        <v>82.5</v>
      </c>
      <c r="K59" s="6">
        <f>AVERAGE(精英球员!R59,精英球员!S59)</f>
        <v>85.5</v>
      </c>
    </row>
    <row r="60" spans="1:11" ht="15.75" x14ac:dyDescent="0.25">
      <c r="A60" s="6">
        <v>59</v>
      </c>
      <c r="B60" s="6" t="str">
        <f>VLOOKUP(A:A,精英球员!A:B,2,FALSE)</f>
        <v>CARVAJAL</v>
      </c>
      <c r="C60" s="7" t="str">
        <f>VLOOKUP(A:A,精英球员!A:C,3,FALSE)</f>
        <v>右后卫</v>
      </c>
      <c r="D60" s="6">
        <f>VLOOKUP(A:A,精英球员!A:D,4,FALSE)</f>
        <v>2</v>
      </c>
      <c r="E60" s="9">
        <f>VLOOKUP(A:A,精英球员!A:N,14,FALSE)</f>
        <v>93</v>
      </c>
      <c r="F60" s="6">
        <f>精英球员!O60*0.2+精英球员!T60*0.4+精英球员!Z60*0.2+精英球员!W60*0.2</f>
        <v>79.600000000000009</v>
      </c>
      <c r="G60" s="6">
        <f>AVERAGE(精英球员!P60,精英球员!Q60)</f>
        <v>84</v>
      </c>
      <c r="H60" s="6">
        <f>AVERAGE(精英球员!AA60,精英球员!AB60)</f>
        <v>79.5</v>
      </c>
      <c r="I60" s="6">
        <f>IF(精英球员!C60="门将",AVERAGE(精英球员!AG60,精英球员!AH60,精英球员!AI60,精英球员!AJ60,精英球员!AK60),AVERAGE(精英球员!X60,精英球员!Y60))</f>
        <v>87</v>
      </c>
      <c r="J60" s="6">
        <f>精英球员!AC60*0.2+精英球员!AD60*0.3+精英球员!AE60*0.2+精英球员!AF60*0.3</f>
        <v>86.2</v>
      </c>
      <c r="K60" s="6">
        <f>AVERAGE(精英球员!R60,精英球员!S60)</f>
        <v>83.5</v>
      </c>
    </row>
    <row r="61" spans="1:11" ht="15.75" x14ac:dyDescent="0.25">
      <c r="A61" s="6">
        <v>60</v>
      </c>
      <c r="B61" s="6" t="str">
        <f>VLOOKUP(A:A,精英球员!A:B,2,FALSE)</f>
        <v>N. FEKIR</v>
      </c>
      <c r="C61" s="7" t="str">
        <f>VLOOKUP(A:A,精英球员!A:C,3,FALSE)</f>
        <v>前腰</v>
      </c>
      <c r="D61" s="6">
        <f>VLOOKUP(A:A,精英球员!A:D,4,FALSE)</f>
        <v>2</v>
      </c>
      <c r="E61" s="9">
        <f>VLOOKUP(A:A,精英球员!A:N,14,FALSE)</f>
        <v>93</v>
      </c>
      <c r="F61" s="6">
        <f>精英球员!O61*0.2+精英球员!T61*0.4+精英球员!Z61*0.2+精英球员!W61*0.2</f>
        <v>87.2</v>
      </c>
      <c r="G61" s="6">
        <f>AVERAGE(精英球员!P61,精英球员!Q61)</f>
        <v>92</v>
      </c>
      <c r="H61" s="6">
        <f>AVERAGE(精英球员!AA61,精英球员!AB61)</f>
        <v>79.5</v>
      </c>
      <c r="I61" s="6">
        <f>IF(精英球员!C61="门将",AVERAGE(精英球员!AG61,精英球员!AH61,精英球员!AI61,精英球员!AJ61,精英球员!AK61),AVERAGE(精英球员!X61,精英球员!Y61))</f>
        <v>84.5</v>
      </c>
      <c r="J61" s="6">
        <f>精英球员!AC61*0.2+精英球员!AD61*0.3+精英球员!AE61*0.2+精英球员!AF61*0.3</f>
        <v>75.400000000000006</v>
      </c>
      <c r="K61" s="6">
        <f>AVERAGE(精英球员!R61,精英球员!S61)</f>
        <v>88</v>
      </c>
    </row>
    <row r="62" spans="1:11" ht="15.75" x14ac:dyDescent="0.25">
      <c r="A62" s="6">
        <v>61</v>
      </c>
      <c r="B62" s="6" t="str">
        <f>VLOOKUP(A:A,精英球员!A:B,2,FALSE)</f>
        <v>L. GORETZKA</v>
      </c>
      <c r="C62" s="7" t="str">
        <f>VLOOKUP(A:A,精英球员!A:C,3,FALSE)</f>
        <v>中前卫</v>
      </c>
      <c r="D62" s="6" t="e">
        <f>VLOOKUP(A:A,精英球员!A:D,4,FALSE)</f>
        <v>#N/A</v>
      </c>
      <c r="E62" s="9">
        <f>VLOOKUP(A:A,精英球员!A:N,14,FALSE)</f>
        <v>93</v>
      </c>
      <c r="F62" s="6">
        <f>精英球员!O62*0.2+精英球员!T62*0.4+精英球员!Z62*0.2+精英球员!W62*0.2</f>
        <v>83.6</v>
      </c>
      <c r="G62" s="6">
        <f>AVERAGE(精英球员!P62,精英球员!Q62)</f>
        <v>89.5</v>
      </c>
      <c r="H62" s="6">
        <f>AVERAGE(精英球员!AA62,精英球员!AB62)</f>
        <v>87</v>
      </c>
      <c r="I62" s="6">
        <f>IF(精英球员!C62="门将",AVERAGE(精英球员!AG62,精英球员!AH62,精英球员!AI62,精英球员!AJ62,精英球员!AK62),AVERAGE(精英球员!X62,精英球员!Y62))</f>
        <v>85</v>
      </c>
      <c r="J62" s="6">
        <f>精英球员!AC62*0.2+精英球员!AD62*0.3+精英球员!AE62*0.2+精英球员!AF62*0.3</f>
        <v>85.600000000000009</v>
      </c>
      <c r="K62" s="6">
        <f>AVERAGE(精英球员!R62,精英球员!S62)</f>
        <v>87</v>
      </c>
    </row>
    <row r="63" spans="1:11" ht="15.75" x14ac:dyDescent="0.25">
      <c r="A63" s="6">
        <v>62</v>
      </c>
      <c r="B63" s="6" t="str">
        <f>VLOOKUP(A:A,精英球员!A:B,2,FALSE)</f>
        <v>A. ROBERTSON</v>
      </c>
      <c r="C63" s="7" t="str">
        <f>VLOOKUP(A:A,精英球员!A:C,3,FALSE)</f>
        <v>左后卫</v>
      </c>
      <c r="D63" s="6" t="e">
        <f>VLOOKUP(A:A,精英球员!A:D,4,FALSE)</f>
        <v>#N/A</v>
      </c>
      <c r="E63" s="9">
        <f>VLOOKUP(A:A,精英球员!A:N,14,FALSE)</f>
        <v>93</v>
      </c>
      <c r="F63" s="6">
        <f>精英球员!O63*0.2+精英球员!T63*0.4+精英球员!Z63*0.2+精英球员!W63*0.2</f>
        <v>82.2</v>
      </c>
      <c r="G63" s="6">
        <f>AVERAGE(精英球员!P63,精英球员!Q63)</f>
        <v>82.5</v>
      </c>
      <c r="H63" s="6">
        <f>AVERAGE(精英球员!AA63,精英球员!AB63)</f>
        <v>75.5</v>
      </c>
      <c r="I63" s="6">
        <f>IF(精英球员!C63="门将",AVERAGE(精英球员!AG63,精英球员!AH63,精英球员!AI63,精英球员!AJ63,精英球员!AK63),AVERAGE(精英球员!X63,精英球员!Y63))</f>
        <v>89.5</v>
      </c>
      <c r="J63" s="6">
        <f>精英球员!AC63*0.2+精英球员!AD63*0.3+精英球员!AE63*0.2+精英球员!AF63*0.3</f>
        <v>84</v>
      </c>
      <c r="K63" s="6">
        <f>AVERAGE(精英球员!R63,精英球员!S63)</f>
        <v>84</v>
      </c>
    </row>
    <row r="64" spans="1:11" ht="15.75" x14ac:dyDescent="0.25">
      <c r="A64" s="6">
        <v>63</v>
      </c>
      <c r="B64" s="6" t="str">
        <f>VLOOKUP(A:A,精英球员!A:B,2,FALSE)</f>
        <v>L. HERNANDEZ</v>
      </c>
      <c r="C64" s="7" t="str">
        <f>VLOOKUP(A:A,精英球员!A:C,3,FALSE)</f>
        <v>中后卫</v>
      </c>
      <c r="D64" s="6">
        <f>VLOOKUP(A:A,精英球员!A:D,4,FALSE)</f>
        <v>2</v>
      </c>
      <c r="E64" s="9">
        <f>VLOOKUP(A:A,精英球员!A:N,14,FALSE)</f>
        <v>93</v>
      </c>
      <c r="F64" s="6">
        <f>精英球员!O64*0.2+精英球员!T64*0.4+精英球员!Z64*0.2+精英球员!W64*0.2</f>
        <v>77.8</v>
      </c>
      <c r="G64" s="6">
        <f>AVERAGE(精英球员!P64,精英球员!Q64)</f>
        <v>82</v>
      </c>
      <c r="H64" s="6">
        <f>AVERAGE(精英球员!AA64,精英球员!AB64)</f>
        <v>87.5</v>
      </c>
      <c r="I64" s="6">
        <f>IF(精英球员!C64="门将",AVERAGE(精英球员!AG64,精英球员!AH64,精英球员!AI64,精英球员!AJ64,精英球员!AK64),AVERAGE(精英球员!X64,精英球员!Y64))</f>
        <v>84.5</v>
      </c>
      <c r="J64" s="6">
        <f>精英球员!AC64*0.2+精英球员!AD64*0.3+精英球员!AE64*0.2+精英球员!AF64*0.3</f>
        <v>88.800000000000011</v>
      </c>
      <c r="K64" s="6">
        <f>AVERAGE(精英球员!R64,精英球员!S64)</f>
        <v>82</v>
      </c>
    </row>
    <row r="65" spans="1:11" ht="15.75" x14ac:dyDescent="0.25">
      <c r="A65" s="6">
        <v>64</v>
      </c>
      <c r="B65" s="6" t="str">
        <f>VLOOKUP(A:A,精英球员!A:B,2,FALSE)</f>
        <v>G. DONNARUMMA</v>
      </c>
      <c r="C65" s="7" t="str">
        <f>VLOOKUP(A:A,精英球员!A:C,3,FALSE)</f>
        <v>门将</v>
      </c>
      <c r="D65" s="6">
        <f>VLOOKUP(A:A,精英球员!A:D,4,FALSE)</f>
        <v>3</v>
      </c>
      <c r="E65" s="9">
        <f>VLOOKUP(A:A,精英球员!A:N,14,FALSE)</f>
        <v>93</v>
      </c>
      <c r="F65" s="6">
        <f>精英球员!O65*0.2+精英球员!T65*0.4+精英球员!Z65*0.2+精英球员!W65*0.2</f>
        <v>65.600000000000009</v>
      </c>
      <c r="G65" s="6">
        <f>AVERAGE(精英球员!P65,精英球员!Q65)</f>
        <v>63.5</v>
      </c>
      <c r="H65" s="6">
        <f>AVERAGE(精英球员!AA65,精英球员!AB65)</f>
        <v>88</v>
      </c>
      <c r="I65" s="6">
        <f>IF(精英球员!C65="门将",AVERAGE(精英球员!AG65,精英球员!AH65,精英球员!AI65,精英球员!AJ65,精英球员!AK65),AVERAGE(精英球员!X65,精英球员!Y65))</f>
        <v>85.6</v>
      </c>
      <c r="J65" s="6">
        <f>精英球员!AC65*0.2+精英球员!AD65*0.3+精英球员!AE65*0.2+精英球员!AF65*0.3</f>
        <v>78.5</v>
      </c>
      <c r="K65" s="6">
        <f>AVERAGE(精英球员!R65,精英球员!S65)</f>
        <v>63.5</v>
      </c>
    </row>
    <row r="66" spans="1:11" ht="15.75" x14ac:dyDescent="0.25">
      <c r="A66" s="6">
        <v>65</v>
      </c>
      <c r="B66" s="6" t="str">
        <f>VLOOKUP(A:A,精英球员!A:B,2,FALSE)</f>
        <v>F. DE JONG</v>
      </c>
      <c r="C66" s="7" t="str">
        <f>VLOOKUP(A:A,精英球员!A:C,3,FALSE)</f>
        <v>中前卫</v>
      </c>
      <c r="D66" s="6" t="e">
        <f>VLOOKUP(A:A,精英球员!A:D,4,FALSE)</f>
        <v>#N/A</v>
      </c>
      <c r="E66" s="9">
        <f>VLOOKUP(A:A,精英球员!A:N,14,FALSE)</f>
        <v>93</v>
      </c>
      <c r="F66" s="6">
        <f>精英球员!O66*0.2+精英球员!T66*0.4+精英球员!Z66*0.2+精英球员!W66*0.2</f>
        <v>84.2</v>
      </c>
      <c r="G66" s="6">
        <f>AVERAGE(精英球员!P66,精英球员!Q66)</f>
        <v>92</v>
      </c>
      <c r="H66" s="6">
        <f>AVERAGE(精英球员!AA66,精英球员!AB66)</f>
        <v>82.5</v>
      </c>
      <c r="I66" s="6">
        <f>IF(精英球员!C66="门将",AVERAGE(精英球员!AG66,精英球员!AH66,精英球员!AI66,精英球员!AJ66,精英球员!AK66),AVERAGE(精英球员!X66,精英球员!Y66))</f>
        <v>82</v>
      </c>
      <c r="J66" s="6">
        <f>精英球员!AC66*0.2+精英球员!AD66*0.3+精英球员!AE66*0.2+精英球员!AF66*0.3</f>
        <v>82.5</v>
      </c>
      <c r="K66" s="6">
        <f>AVERAGE(精英球员!R66,精英球员!S66)</f>
        <v>93</v>
      </c>
    </row>
    <row r="67" spans="1:11" ht="15.75" x14ac:dyDescent="0.25">
      <c r="A67" s="6">
        <v>66</v>
      </c>
      <c r="B67" s="6" t="str">
        <f>VLOOKUP(A:A,精英球员!A:B,2,FALSE)</f>
        <v>RODRI</v>
      </c>
      <c r="C67" s="7" t="str">
        <f>VLOOKUP(A:A,精英球员!A:C,3,FALSE)</f>
        <v>后腰</v>
      </c>
      <c r="D67" s="6">
        <f>VLOOKUP(A:A,精英球员!A:D,4,FALSE)</f>
        <v>2</v>
      </c>
      <c r="E67" s="9">
        <f>VLOOKUP(A:A,精英球员!A:N,14,FALSE)</f>
        <v>93</v>
      </c>
      <c r="F67" s="6">
        <f>精英球员!O67*0.2+精英球员!T67*0.4+精英球员!Z67*0.2+精英球员!W67*0.2</f>
        <v>81.2</v>
      </c>
      <c r="G67" s="6">
        <f>AVERAGE(精英球员!P67,精英球员!Q67)</f>
        <v>84</v>
      </c>
      <c r="H67" s="6">
        <f>AVERAGE(精英球员!AA67,精英球员!AB67)</f>
        <v>79</v>
      </c>
      <c r="I67" s="6">
        <f>IF(精英球员!C67="门将",AVERAGE(精英球员!AG67,精英球员!AH67,精英球员!AI67,精英球员!AJ67,精英球员!AK67),AVERAGE(精英球员!X67,精英球员!Y67))</f>
        <v>74</v>
      </c>
      <c r="J67" s="6">
        <f>精英球员!AC67*0.2+精英球员!AD67*0.3+精英球员!AE67*0.2+精英球员!AF67*0.3</f>
        <v>86.899999999999991</v>
      </c>
      <c r="K67" s="6">
        <f>AVERAGE(精英球员!R67,精英球员!S67)</f>
        <v>90.5</v>
      </c>
    </row>
    <row r="68" spans="1:11" ht="15.75" x14ac:dyDescent="0.25">
      <c r="A68" s="6">
        <v>67</v>
      </c>
      <c r="B68" s="6" t="str">
        <f>VLOOKUP(A:A,精英球员!A:B,2,FALSE)</f>
        <v>T. WERNER</v>
      </c>
      <c r="C68" s="7" t="str">
        <f>VLOOKUP(A:A,精英球员!A:C,3,FALSE)</f>
        <v>中锋</v>
      </c>
      <c r="D68" s="6">
        <f>VLOOKUP(A:A,精英球员!A:D,4,FALSE)</f>
        <v>2</v>
      </c>
      <c r="E68" s="9">
        <f>VLOOKUP(A:A,精英球员!A:N,14,FALSE)</f>
        <v>93</v>
      </c>
      <c r="F68" s="6">
        <f>精英球员!O68*0.2+精英球员!T68*0.4+精英球员!Z68*0.2+精英球员!W68*0.2</f>
        <v>80.2</v>
      </c>
      <c r="G68" s="6">
        <f>AVERAGE(精英球员!P68,精英球员!Q68)</f>
        <v>86</v>
      </c>
      <c r="H68" s="6">
        <f>AVERAGE(精英球员!AA68,精英球员!AB68)</f>
        <v>88</v>
      </c>
      <c r="I68" s="6">
        <f>IF(精英球员!C68="门将",AVERAGE(精英球员!AG68,精英球员!AH68,精英球员!AI68,精英球员!AJ68,精英球员!AK68),AVERAGE(精英球员!X68,精英球员!Y68))</f>
        <v>85</v>
      </c>
      <c r="J68" s="6">
        <f>精英球员!AC68*0.2+精英球员!AD68*0.3+精英球员!AE68*0.2+精英球员!AF68*0.3</f>
        <v>81.900000000000006</v>
      </c>
      <c r="K68" s="6">
        <f>AVERAGE(精英球员!R68,精英球员!S68)</f>
        <v>79.5</v>
      </c>
    </row>
    <row r="69" spans="1:11" ht="15.75" x14ac:dyDescent="0.25">
      <c r="A69" s="6">
        <v>68</v>
      </c>
      <c r="B69" s="6" t="str">
        <f>VLOOKUP(A:A,精英球员!A:B,2,FALSE)</f>
        <v>N. KANTÉ</v>
      </c>
      <c r="C69" s="7" t="str">
        <f>VLOOKUP(A:A,精英球员!A:C,3,FALSE)</f>
        <v>中前卫</v>
      </c>
      <c r="D69" s="6">
        <f>VLOOKUP(A:A,精英球员!A:D,4,FALSE)</f>
        <v>3</v>
      </c>
      <c r="E69" s="9">
        <f>VLOOKUP(A:A,精英球员!A:N,14,FALSE)</f>
        <v>92</v>
      </c>
      <c r="F69" s="6">
        <f>精英球员!O69*0.2+精英球员!T69*0.4+精英球员!Z69*0.2+精英球员!W69*0.2</f>
        <v>80.2</v>
      </c>
      <c r="G69" s="6">
        <f>AVERAGE(精英球员!P69,精英球员!Q69)</f>
        <v>85</v>
      </c>
      <c r="H69" s="6">
        <f>AVERAGE(精英球员!AA69,精英球员!AB69)</f>
        <v>80.5</v>
      </c>
      <c r="I69" s="6">
        <f>IF(精英球员!C69="门将",AVERAGE(精英球员!AG69,精英球员!AH69,精英球员!AI69,精英球员!AJ69,精英球员!AK69),AVERAGE(精英球员!X69,精英球员!Y69))</f>
        <v>75.5</v>
      </c>
      <c r="J69" s="6">
        <f>精英球员!AC69*0.2+精英球员!AD69*0.3+精英球员!AE69*0.2+精英球员!AF69*0.3</f>
        <v>94.699999999999989</v>
      </c>
      <c r="K69" s="6">
        <f>AVERAGE(精英球员!R69,精英球员!S69)</f>
        <v>89</v>
      </c>
    </row>
    <row r="70" spans="1:11" ht="15.75" x14ac:dyDescent="0.25">
      <c r="A70" s="6">
        <v>69</v>
      </c>
      <c r="B70" s="6" t="str">
        <f>VLOOKUP(A:A,精英球员!A:B,2,FALSE)</f>
        <v>G. CHIELLINI</v>
      </c>
      <c r="C70" s="7" t="str">
        <f>VLOOKUP(A:A,精英球员!A:C,3,FALSE)</f>
        <v>中后卫</v>
      </c>
      <c r="D70" s="6" t="e">
        <f>VLOOKUP(A:A,精英球员!A:D,4,FALSE)</f>
        <v>#N/A</v>
      </c>
      <c r="E70" s="9">
        <f>VLOOKUP(A:A,精英球员!A:N,14,FALSE)</f>
        <v>92</v>
      </c>
      <c r="F70" s="6">
        <f>精英球员!O70*0.2+精英球员!T70*0.4+精英球员!Z70*0.2+精英球员!W70*0.2</f>
        <v>72.400000000000006</v>
      </c>
      <c r="G70" s="6">
        <f>AVERAGE(精英球员!P70,精英球员!Q70)</f>
        <v>75</v>
      </c>
      <c r="H70" s="6">
        <f>AVERAGE(精英球员!AA70,精英球员!AB70)</f>
        <v>86.5</v>
      </c>
      <c r="I70" s="6">
        <f>IF(精英球员!C70="门将",AVERAGE(精英球员!AG70,精英球员!AH70,精英球员!AI70,精英球员!AJ70,精英球员!AK70),AVERAGE(精英球员!X70,精英球员!Y70))</f>
        <v>77</v>
      </c>
      <c r="J70" s="6">
        <f>精英球员!AC70*0.2+精英球员!AD70*0.3+精英球员!AE70*0.2+精英球员!AF70*0.3</f>
        <v>85.100000000000009</v>
      </c>
      <c r="K70" s="6">
        <f>AVERAGE(精英球员!R70,精英球员!S70)</f>
        <v>75</v>
      </c>
    </row>
    <row r="71" spans="1:11" ht="15.75" x14ac:dyDescent="0.25">
      <c r="A71" s="6">
        <v>70</v>
      </c>
      <c r="B71" s="6" t="str">
        <f>VLOOKUP(A:A,精英球员!A:B,2,FALSE)</f>
        <v>S. HANDANOVIČ</v>
      </c>
      <c r="C71" s="7" t="str">
        <f>VLOOKUP(A:A,精英球员!A:C,3,FALSE)</f>
        <v>门将</v>
      </c>
      <c r="D71" s="6">
        <f>VLOOKUP(A:A,精英球员!A:D,4,FALSE)</f>
        <v>2</v>
      </c>
      <c r="E71" s="9">
        <f>VLOOKUP(A:A,精英球员!A:N,14,FALSE)</f>
        <v>92</v>
      </c>
      <c r="F71" s="6">
        <f>精英球员!O71*0.2+精英球员!T71*0.4+精英球员!Z71*0.2+精英球员!W71*0.2</f>
        <v>60.8</v>
      </c>
      <c r="G71" s="6">
        <f>AVERAGE(精英球员!P71,精英球员!Q71)</f>
        <v>61</v>
      </c>
      <c r="H71" s="6">
        <f>AVERAGE(精英球员!AA71,精英球员!AB71)</f>
        <v>90</v>
      </c>
      <c r="I71" s="6">
        <f>IF(精英球员!C71="门将",AVERAGE(精英球员!AG71,精英球员!AH71,精英球员!AI71,精英球员!AJ71,精英球员!AK71),AVERAGE(精英球员!X71,精英球员!Y71))</f>
        <v>77</v>
      </c>
      <c r="J71" s="6">
        <f>精英球员!AC71*0.2+精英球员!AD71*0.3+精英球员!AE71*0.2+精英球员!AF71*0.3</f>
        <v>63.5</v>
      </c>
      <c r="K71" s="6">
        <f>AVERAGE(精英球员!R71,精英球员!S71)</f>
        <v>64.5</v>
      </c>
    </row>
    <row r="72" spans="1:11" ht="15.75" x14ac:dyDescent="0.25">
      <c r="A72" s="6">
        <v>71</v>
      </c>
      <c r="B72" s="6" t="str">
        <f>VLOOKUP(A:A,精英球员!A:B,2,FALSE)</f>
        <v>I. RAKITIĆ</v>
      </c>
      <c r="C72" s="7" t="str">
        <f>VLOOKUP(A:A,精英球员!A:C,3,FALSE)</f>
        <v>中前卫</v>
      </c>
      <c r="D72" s="6">
        <f>VLOOKUP(A:A,精英球员!A:D,4,FALSE)</f>
        <v>2</v>
      </c>
      <c r="E72" s="9">
        <f>VLOOKUP(A:A,精英球员!A:N,14,FALSE)</f>
        <v>92</v>
      </c>
      <c r="F72" s="6">
        <f>精英球员!O72*0.2+精英球员!T72*0.4+精英球员!Z72*0.2+精英球员!W72*0.2</f>
        <v>87.8</v>
      </c>
      <c r="G72" s="6">
        <f>AVERAGE(精英球员!P72,精英球员!Q72)</f>
        <v>88.5</v>
      </c>
      <c r="H72" s="6">
        <f>AVERAGE(精英球员!AA72,精英球员!AB72)</f>
        <v>79</v>
      </c>
      <c r="I72" s="6">
        <f>IF(精英球员!C72="门将",AVERAGE(精英球员!AG72,精英球员!AH72,精英球员!AI72,精英球员!AJ72,精英球员!AK72),AVERAGE(精英球员!X72,精英球员!Y72))</f>
        <v>84</v>
      </c>
      <c r="J72" s="6">
        <f>精英球员!AC72*0.2+精英球员!AD72*0.3+精英球员!AE72*0.2+精英球员!AF72*0.3</f>
        <v>80.7</v>
      </c>
      <c r="K72" s="6">
        <f>AVERAGE(精英球员!R72,精英球员!S72)</f>
        <v>89</v>
      </c>
    </row>
    <row r="73" spans="1:11" ht="15.75" x14ac:dyDescent="0.25">
      <c r="A73" s="6">
        <v>72</v>
      </c>
      <c r="B73" s="6" t="str">
        <f>VLOOKUP(A:A,精英球员!A:B,2,FALSE)</f>
        <v>JORDI ALBA</v>
      </c>
      <c r="C73" s="7" t="str">
        <f>VLOOKUP(A:A,精英球员!A:C,3,FALSE)</f>
        <v>左后卫</v>
      </c>
      <c r="D73" s="6">
        <f>VLOOKUP(A:A,精英球员!A:D,4,FALSE)</f>
        <v>2</v>
      </c>
      <c r="E73" s="9">
        <f>VLOOKUP(A:A,精英球员!A:N,14,FALSE)</f>
        <v>92</v>
      </c>
      <c r="F73" s="6">
        <f>精英球员!O73*0.2+精英球员!T73*0.4+精英球员!Z73*0.2+精英球员!W73*0.2</f>
        <v>82.399999999999991</v>
      </c>
      <c r="G73" s="6">
        <f>AVERAGE(精英球员!P73,精英球员!Q73)</f>
        <v>86</v>
      </c>
      <c r="H73" s="6">
        <f>AVERAGE(精英球员!AA73,精英球员!AB73)</f>
        <v>76.5</v>
      </c>
      <c r="I73" s="6">
        <f>IF(精英球员!C73="门将",AVERAGE(精英球员!AG73,精英球员!AH73,精英球员!AI73,精英球员!AJ73,精英球员!AK73),AVERAGE(精英球员!X73,精英球员!Y73))</f>
        <v>88</v>
      </c>
      <c r="J73" s="6">
        <f>精英球员!AC73*0.2+精英球员!AD73*0.3+精英球员!AE73*0.2+精英球员!AF73*0.3</f>
        <v>81.3</v>
      </c>
      <c r="K73" s="6">
        <f>AVERAGE(精英球员!R73,精英球员!S73)</f>
        <v>87</v>
      </c>
    </row>
    <row r="74" spans="1:11" ht="15.75" x14ac:dyDescent="0.25">
      <c r="A74" s="6">
        <v>73</v>
      </c>
      <c r="B74" s="6" t="str">
        <f>VLOOKUP(A:A,精英球员!A:B,2,FALSE)</f>
        <v>A. LACAZETTE</v>
      </c>
      <c r="C74" s="7" t="str">
        <f>VLOOKUP(A:A,精英球员!A:C,3,FALSE)</f>
        <v>中锋</v>
      </c>
      <c r="D74" s="6">
        <f>VLOOKUP(A:A,精英球员!A:D,4,FALSE)</f>
        <v>2</v>
      </c>
      <c r="E74" s="9">
        <f>VLOOKUP(A:A,精英球员!A:N,14,FALSE)</f>
        <v>92</v>
      </c>
      <c r="F74" s="6">
        <f>精英球员!O74*0.2+精英球员!T74*0.4+精英球员!Z74*0.2+精英球员!W74*0.2</f>
        <v>79.2</v>
      </c>
      <c r="G74" s="6">
        <f>AVERAGE(精英球员!P74,精英球员!Q74)</f>
        <v>90</v>
      </c>
      <c r="H74" s="6">
        <f>AVERAGE(精英球员!AA74,精英球员!AB74)</f>
        <v>84.5</v>
      </c>
      <c r="I74" s="6">
        <f>IF(精英球员!C74="门将",AVERAGE(精英球员!AG74,精英球员!AH74,精英球员!AI74,精英球员!AJ74,精英球员!AK74),AVERAGE(精英球员!X74,精英球员!Y74))</f>
        <v>84.5</v>
      </c>
      <c r="J74" s="6">
        <f>精英球员!AC74*0.2+精英球员!AD74*0.3+精英球员!AE74*0.2+精英球员!AF74*0.3</f>
        <v>73.900000000000006</v>
      </c>
      <c r="K74" s="6">
        <f>AVERAGE(精英球员!R74,精英球员!S74)</f>
        <v>87.5</v>
      </c>
    </row>
    <row r="75" spans="1:11" ht="15.75" x14ac:dyDescent="0.25">
      <c r="A75" s="6">
        <v>74</v>
      </c>
      <c r="B75" s="6" t="str">
        <f>VLOOKUP(A:A,精英球员!A:B,2,FALSE)</f>
        <v>T. COURTOIS</v>
      </c>
      <c r="C75" s="7" t="str">
        <f>VLOOKUP(A:A,精英球员!A:C,3,FALSE)</f>
        <v>门将</v>
      </c>
      <c r="D75" s="6">
        <f>VLOOKUP(A:A,精英球员!A:D,4,FALSE)</f>
        <v>3</v>
      </c>
      <c r="E75" s="9">
        <f>VLOOKUP(A:A,精英球员!A:N,14,FALSE)</f>
        <v>92</v>
      </c>
      <c r="F75" s="6">
        <f>精英球员!O75*0.2+精英球员!T75*0.4+精英球员!Z75*0.2+精英球员!W75*0.2</f>
        <v>61.2</v>
      </c>
      <c r="G75" s="6">
        <f>AVERAGE(精英球员!P75,精英球员!Q75)</f>
        <v>56</v>
      </c>
      <c r="H75" s="6">
        <f>AVERAGE(精英球员!AA75,精英球员!AB75)</f>
        <v>84.5</v>
      </c>
      <c r="I75" s="6">
        <f>IF(精英球员!C75="门将",AVERAGE(精英球员!AG75,精英球员!AH75,精英球员!AI75,精英球员!AJ75,精英球员!AK75),AVERAGE(精英球员!X75,精英球员!Y75))</f>
        <v>79</v>
      </c>
      <c r="J75" s="6">
        <f>精英球员!AC75*0.2+精英球员!AD75*0.3+精英球员!AE75*0.2+精英球员!AF75*0.3</f>
        <v>74.8</v>
      </c>
      <c r="K75" s="6">
        <f>AVERAGE(精英球员!R75,精英球员!S75)</f>
        <v>58</v>
      </c>
    </row>
    <row r="76" spans="1:11" ht="15.75" x14ac:dyDescent="0.25">
      <c r="A76" s="6">
        <v>75</v>
      </c>
      <c r="B76" s="6" t="str">
        <f>VLOOKUP(A:A,精英球员!A:B,2,FALSE)</f>
        <v>FERNANDINHO</v>
      </c>
      <c r="C76" s="7" t="str">
        <f>VLOOKUP(A:A,精英球员!A:C,3,FALSE)</f>
        <v>后腰</v>
      </c>
      <c r="D76" s="6">
        <f>VLOOKUP(A:A,精英球员!A:D,4,FALSE)</f>
        <v>2</v>
      </c>
      <c r="E76" s="9">
        <f>VLOOKUP(A:A,精英球员!A:N,14,FALSE)</f>
        <v>92</v>
      </c>
      <c r="F76" s="6">
        <f>精英球员!O76*0.2+精英球员!T76*0.4+精英球员!Z76*0.2+精英球员!W76*0.2</f>
        <v>79.600000000000009</v>
      </c>
      <c r="G76" s="6">
        <f>AVERAGE(精英球员!P76,精英球员!Q76)</f>
        <v>83.5</v>
      </c>
      <c r="H76" s="6">
        <f>AVERAGE(精英球员!AA76,精英球员!AB76)</f>
        <v>86</v>
      </c>
      <c r="I76" s="6">
        <f>IF(精英球员!C76="门将",AVERAGE(精英球员!AG76,精英球员!AH76,精英球员!AI76,精英球员!AJ76,精英球员!AK76),AVERAGE(精英球员!X76,精英球员!Y76))</f>
        <v>75</v>
      </c>
      <c r="J76" s="6">
        <f>精英球员!AC76*0.2+精英球员!AD76*0.3+精英球员!AE76*0.2+精英球员!AF76*0.3</f>
        <v>87.7</v>
      </c>
      <c r="K76" s="6">
        <f>AVERAGE(精英球员!R76,精英球员!S76)</f>
        <v>88</v>
      </c>
    </row>
    <row r="77" spans="1:11" ht="15.75" x14ac:dyDescent="0.25">
      <c r="A77" s="6">
        <v>76</v>
      </c>
      <c r="B77" s="6" t="str">
        <f>VLOOKUP(A:A,精英球员!A:B,2,FALSE)</f>
        <v>MARCELO</v>
      </c>
      <c r="C77" s="7" t="str">
        <f>VLOOKUP(A:A,精英球员!A:C,3,FALSE)</f>
        <v>左后卫</v>
      </c>
      <c r="D77" s="6">
        <f>VLOOKUP(A:A,精英球员!A:D,4,FALSE)</f>
        <v>2</v>
      </c>
      <c r="E77" s="9">
        <f>VLOOKUP(A:A,精英球员!A:N,14,FALSE)</f>
        <v>92</v>
      </c>
      <c r="F77" s="6">
        <f>精英球员!O77*0.2+精英球员!T77*0.4+精英球员!Z77*0.2+精英球员!W77*0.2</f>
        <v>85.8</v>
      </c>
      <c r="G77" s="6">
        <f>AVERAGE(精英球员!P77,精英球员!Q77)</f>
        <v>90.5</v>
      </c>
      <c r="H77" s="6">
        <f>AVERAGE(精英球员!AA77,精英球员!AB77)</f>
        <v>81</v>
      </c>
      <c r="I77" s="6">
        <f>IF(精英球员!C77="门将",AVERAGE(精英球员!AG77,精英球员!AH77,精英球员!AI77,精英球员!AJ77,精英球员!AK77),AVERAGE(精英球员!X77,精英球员!Y77))</f>
        <v>88</v>
      </c>
      <c r="J77" s="6">
        <f>精英球员!AC77*0.2+精英球员!AD77*0.3+精英球员!AE77*0.2+精英球员!AF77*0.3</f>
        <v>79.8</v>
      </c>
      <c r="K77" s="6">
        <f>AVERAGE(精英球员!R77,精英球员!S77)</f>
        <v>90</v>
      </c>
    </row>
    <row r="78" spans="1:11" ht="15.75" x14ac:dyDescent="0.25">
      <c r="A78" s="6">
        <v>77</v>
      </c>
      <c r="B78" s="6" t="str">
        <f>VLOOKUP(A:A,精英球员!A:B,2,FALSE)</f>
        <v>Á. DI MARÍA</v>
      </c>
      <c r="C78" s="7" t="str">
        <f>VLOOKUP(A:A,精英球员!A:C,3,FALSE)</f>
        <v>右边锋</v>
      </c>
      <c r="D78" s="6">
        <f>VLOOKUP(A:A,精英球员!A:D,4,FALSE)</f>
        <v>2</v>
      </c>
      <c r="E78" s="9">
        <f>VLOOKUP(A:A,精英球员!A:N,14,FALSE)</f>
        <v>92</v>
      </c>
      <c r="F78" s="6">
        <f>精英球员!O78*0.2+精英球员!T78*0.4+精英球员!Z78*0.2+精英球员!W78*0.2</f>
        <v>89.800000000000011</v>
      </c>
      <c r="G78" s="6">
        <f>AVERAGE(精英球员!P78,精英球员!Q78)</f>
        <v>91</v>
      </c>
      <c r="H78" s="6">
        <f>AVERAGE(精英球员!AA78,精英球员!AB78)</f>
        <v>77.5</v>
      </c>
      <c r="I78" s="6">
        <f>IF(精英球员!C78="门将",AVERAGE(精英球员!AG78,精英球员!AH78,精英球员!AI78,精英球员!AJ78,精英球员!AK78),AVERAGE(精英球员!X78,精英球员!Y78))</f>
        <v>90</v>
      </c>
      <c r="J78" s="6">
        <f>精英球员!AC78*0.2+精英球员!AD78*0.3+精英球员!AE78*0.2+精英球员!AF78*0.3</f>
        <v>73.2</v>
      </c>
      <c r="K78" s="6">
        <f>AVERAGE(精英球员!R78,精英球员!S78)</f>
        <v>91</v>
      </c>
    </row>
    <row r="79" spans="1:11" ht="15.75" x14ac:dyDescent="0.25">
      <c r="A79" s="6">
        <v>78</v>
      </c>
      <c r="B79" s="6" t="str">
        <f>VLOOKUP(A:A,精英球员!A:B,2,FALSE)</f>
        <v>KOKE</v>
      </c>
      <c r="C79" s="7" t="str">
        <f>VLOOKUP(A:A,精英球员!A:C,3,FALSE)</f>
        <v>中前卫</v>
      </c>
      <c r="D79" s="6">
        <f>VLOOKUP(A:A,精英球员!A:D,4,FALSE)</f>
        <v>2</v>
      </c>
      <c r="E79" s="9">
        <f>VLOOKUP(A:A,精英球员!A:N,14,FALSE)</f>
        <v>92</v>
      </c>
      <c r="F79" s="6">
        <f>精英球员!O79*0.2+精英球员!T79*0.4+精英球员!Z79*0.2+精英球员!W79*0.2</f>
        <v>86</v>
      </c>
      <c r="G79" s="6">
        <f>AVERAGE(精英球员!P79,精英球员!Q79)</f>
        <v>89.5</v>
      </c>
      <c r="H79" s="6">
        <f>AVERAGE(精英球员!AA79,精英球员!AB79)</f>
        <v>79.5</v>
      </c>
      <c r="I79" s="6">
        <f>IF(精英球员!C79="门将",AVERAGE(精英球员!AG79,精英球员!AH79,精英球员!AI79,精英球员!AJ79,精英球员!AK79),AVERAGE(精英球员!X79,精英球员!Y79))</f>
        <v>81.5</v>
      </c>
      <c r="J79" s="6">
        <f>精英球员!AC79*0.2+精英球员!AD79*0.3+精英球员!AE79*0.2+精英球员!AF79*0.3</f>
        <v>80.5</v>
      </c>
      <c r="K79" s="6">
        <f>AVERAGE(精英球员!R79,精英球员!S79)</f>
        <v>90</v>
      </c>
    </row>
    <row r="80" spans="1:11" ht="15.75" x14ac:dyDescent="0.25">
      <c r="A80" s="6">
        <v>79</v>
      </c>
      <c r="B80" s="6" t="str">
        <f>VLOOKUP(A:A,精英球员!A:B,2,FALSE)</f>
        <v>J. RODRÍGUEZ</v>
      </c>
      <c r="C80" s="7" t="str">
        <f>VLOOKUP(A:A,精英球员!A:C,3,FALSE)</f>
        <v>前腰</v>
      </c>
      <c r="D80" s="6" t="e">
        <f>VLOOKUP(A:A,精英球员!A:D,4,FALSE)</f>
        <v>#N/A</v>
      </c>
      <c r="E80" s="9">
        <f>VLOOKUP(A:A,精英球员!A:N,14,FALSE)</f>
        <v>92</v>
      </c>
      <c r="F80" s="6">
        <f>精英球员!O80*0.2+精英球员!T80*0.4+精英球员!Z80*0.2+精英球员!W80*0.2</f>
        <v>89.200000000000017</v>
      </c>
      <c r="G80" s="6">
        <f>AVERAGE(精英球员!P80,精英球员!Q80)</f>
        <v>91</v>
      </c>
      <c r="H80" s="6">
        <f>AVERAGE(精英球员!AA80,精英球员!AB80)</f>
        <v>80</v>
      </c>
      <c r="I80" s="6">
        <f>IF(精英球员!C80="门将",AVERAGE(精英球员!AG80,精英球员!AH80,精英球员!AI80,精英球员!AJ80,精英球员!AK80),AVERAGE(精英球员!X80,精英球员!Y80))</f>
        <v>82.5</v>
      </c>
      <c r="J80" s="6">
        <f>精英球员!AC80*0.2+精英球员!AD80*0.3+精英球员!AE80*0.2+精英球员!AF80*0.3</f>
        <v>73.800000000000011</v>
      </c>
      <c r="K80" s="6">
        <f>AVERAGE(精英球员!R80,精英球员!S80)</f>
        <v>92</v>
      </c>
    </row>
    <row r="81" spans="1:11" ht="15.75" x14ac:dyDescent="0.25">
      <c r="A81" s="6">
        <v>80</v>
      </c>
      <c r="B81" s="6" t="str">
        <f>VLOOKUP(A:A,精英球员!A:B,2,FALSE)</f>
        <v>ISCO</v>
      </c>
      <c r="C81" s="7" t="str">
        <f>VLOOKUP(A:A,精英球员!A:C,3,FALSE)</f>
        <v>前腰</v>
      </c>
      <c r="D81" s="6" t="e">
        <f>VLOOKUP(A:A,精英球员!A:D,4,FALSE)</f>
        <v>#N/A</v>
      </c>
      <c r="E81" s="9">
        <f>VLOOKUP(A:A,精英球员!A:N,14,FALSE)</f>
        <v>92</v>
      </c>
      <c r="F81" s="6">
        <f>精英球员!O81*0.2+精英球员!T81*0.4+精英球员!Z81*0.2+精英球员!W81*0.2</f>
        <v>84.2</v>
      </c>
      <c r="G81" s="6">
        <f>AVERAGE(精英球员!P81,精英球员!Q81)</f>
        <v>98</v>
      </c>
      <c r="H81" s="6">
        <f>AVERAGE(精英球员!AA81,精英球员!AB81)</f>
        <v>74</v>
      </c>
      <c r="I81" s="6">
        <f>IF(精英球员!C81="门将",AVERAGE(精英球员!AG81,精英球员!AH81,精英球员!AI81,精英球员!AJ81,精英球员!AK81),AVERAGE(精英球员!X81,精英球员!Y81))</f>
        <v>82.5</v>
      </c>
      <c r="J81" s="6">
        <f>精英球员!AC81*0.2+精英球员!AD81*0.3+精英球员!AE81*0.2+精英球员!AF81*0.3</f>
        <v>74.099999999999994</v>
      </c>
      <c r="K81" s="6">
        <f>AVERAGE(精英球员!R81,精英球员!S81)</f>
        <v>92</v>
      </c>
    </row>
    <row r="82" spans="1:11" ht="15.75" x14ac:dyDescent="0.25">
      <c r="A82" s="6">
        <v>81</v>
      </c>
      <c r="B82" s="6" t="str">
        <f>VLOOKUP(A:A,精英球员!A:B,2,FALSE)</f>
        <v>CASEMIRO</v>
      </c>
      <c r="C82" s="7" t="str">
        <f>VLOOKUP(A:A,精英球员!A:C,3,FALSE)</f>
        <v>后腰</v>
      </c>
      <c r="D82" s="6" t="e">
        <f>VLOOKUP(A:A,精英球员!A:D,4,FALSE)</f>
        <v>#N/A</v>
      </c>
      <c r="E82" s="9">
        <f>VLOOKUP(A:A,精英球员!A:N,14,FALSE)</f>
        <v>92</v>
      </c>
      <c r="F82" s="6">
        <f>精英球员!O82*0.2+精英球员!T82*0.4+精英球员!Z82*0.2+精英球员!W82*0.2</f>
        <v>81</v>
      </c>
      <c r="G82" s="6">
        <f>AVERAGE(精英球员!P82,精英球员!Q82)</f>
        <v>80</v>
      </c>
      <c r="H82" s="6">
        <f>AVERAGE(精英球员!AA82,精英球员!AB82)</f>
        <v>89.5</v>
      </c>
      <c r="I82" s="6">
        <f>IF(精英球员!C82="门将",AVERAGE(精英球员!AG82,精英球员!AH82,精英球员!AI82,精英球员!AJ82,精英球员!AK82),AVERAGE(精英球员!X82,精英球员!Y82))</f>
        <v>76.5</v>
      </c>
      <c r="J82" s="6">
        <f>精英球员!AC82*0.2+精英球员!AD82*0.3+精英球员!AE82*0.2+精英球员!AF82*0.3</f>
        <v>87.4</v>
      </c>
      <c r="K82" s="6">
        <f>AVERAGE(精英球员!R82,精英球员!S82)</f>
        <v>83.5</v>
      </c>
    </row>
    <row r="83" spans="1:11" ht="15.75" x14ac:dyDescent="0.25">
      <c r="A83" s="6">
        <v>82</v>
      </c>
      <c r="B83" s="6" t="str">
        <f>VLOOKUP(A:A,精英球员!A:B,2,FALSE)</f>
        <v>SON HEUNG-MIN</v>
      </c>
      <c r="C83" s="7" t="str">
        <f>VLOOKUP(A:A,精英球员!A:C,3,FALSE)</f>
        <v>左边锋</v>
      </c>
      <c r="D83" s="6">
        <f>VLOOKUP(A:A,精英球员!A:D,4,FALSE)</f>
        <v>2</v>
      </c>
      <c r="E83" s="9">
        <f>VLOOKUP(A:A,精英球员!A:N,14,FALSE)</f>
        <v>92</v>
      </c>
      <c r="F83" s="6">
        <f>精英球员!O83*0.2+精英球员!T83*0.4+精英球员!Z83*0.2+精英球员!W83*0.2</f>
        <v>83.8</v>
      </c>
      <c r="G83" s="6">
        <f>AVERAGE(精英球员!P83,精英球员!Q83)</f>
        <v>91</v>
      </c>
      <c r="H83" s="6">
        <f>AVERAGE(精英球员!AA83,精英球员!AB83)</f>
        <v>79</v>
      </c>
      <c r="I83" s="6">
        <f>IF(精英球员!C83="门将",AVERAGE(精英球员!AG83,精英球员!AH83,精英球员!AI83,精英球员!AJ83,精英球员!AK83),AVERAGE(精英球员!X83,精英球员!Y83))</f>
        <v>88</v>
      </c>
      <c r="J83" s="6">
        <f>精英球员!AC83*0.2+精英球员!AD83*0.3+精英球员!AE83*0.2+精英球员!AF83*0.3</f>
        <v>75.800000000000011</v>
      </c>
      <c r="K83" s="6">
        <f>AVERAGE(精英球员!R83,精英球员!S83)</f>
        <v>87.5</v>
      </c>
    </row>
    <row r="84" spans="1:11" ht="15.75" x14ac:dyDescent="0.25">
      <c r="A84" s="6">
        <v>83</v>
      </c>
      <c r="B84" s="6" t="str">
        <f>VLOOKUP(A:A,精英球员!A:B,2,FALSE)</f>
        <v>L. INSIGNE</v>
      </c>
      <c r="C84" s="7" t="str">
        <f>VLOOKUP(A:A,精英球员!A:C,3,FALSE)</f>
        <v>左边锋</v>
      </c>
      <c r="D84" s="6">
        <f>VLOOKUP(A:A,精英球员!A:D,4,FALSE)</f>
        <v>2</v>
      </c>
      <c r="E84" s="9">
        <f>VLOOKUP(A:A,精英球员!A:N,14,FALSE)</f>
        <v>92</v>
      </c>
      <c r="F84" s="6">
        <f>精英球员!O84*0.2+精英球员!T84*0.4+精英球员!Z84*0.2+精英球员!W84*0.2</f>
        <v>89.4</v>
      </c>
      <c r="G84" s="6">
        <f>AVERAGE(精英球员!P84,精英球员!Q84)</f>
        <v>92.5</v>
      </c>
      <c r="H84" s="6">
        <f>AVERAGE(精英球员!AA84,精英球员!AB84)</f>
        <v>74</v>
      </c>
      <c r="I84" s="6">
        <f>IF(精英球员!C84="门将",AVERAGE(精英球员!AG84,精英球员!AH84,精英球员!AI84,精英球员!AJ84,精英球员!AK84),AVERAGE(精英球员!X84,精英球员!Y84))</f>
        <v>88.5</v>
      </c>
      <c r="J84" s="6">
        <f>精英球员!AC84*0.2+精英球员!AD84*0.3+精英球员!AE84*0.2+精英球员!AF84*0.3</f>
        <v>75.099999999999994</v>
      </c>
      <c r="K84" s="6">
        <f>AVERAGE(精英球员!R84,精英球员!S84)</f>
        <v>90.5</v>
      </c>
    </row>
    <row r="85" spans="1:11" ht="15.75" x14ac:dyDescent="0.25">
      <c r="A85" s="6">
        <v>84</v>
      </c>
      <c r="B85" s="6" t="str">
        <f>VLOOKUP(A:A,精英球员!A:B,2,FALSE)</f>
        <v>A. LAPORTE</v>
      </c>
      <c r="C85" s="7" t="str">
        <f>VLOOKUP(A:A,精英球员!A:C,3,FALSE)</f>
        <v>中后卫</v>
      </c>
      <c r="D85" s="6">
        <f>VLOOKUP(A:A,精英球员!A:D,4,FALSE)</f>
        <v>2</v>
      </c>
      <c r="E85" s="9">
        <f>VLOOKUP(A:A,精英球员!A:N,14,FALSE)</f>
        <v>92</v>
      </c>
      <c r="F85" s="6">
        <f>精英球员!O85*0.2+精英球员!T85*0.4+精英球员!Z85*0.2+精英球员!W85*0.2</f>
        <v>76.8</v>
      </c>
      <c r="G85" s="6">
        <f>AVERAGE(精英球员!P85,精英球员!Q85)</f>
        <v>76</v>
      </c>
      <c r="H85" s="6">
        <f>AVERAGE(精英球员!AA85,精英球员!AB85)</f>
        <v>86.5</v>
      </c>
      <c r="I85" s="6">
        <f>IF(精英球员!C85="门将",AVERAGE(精英球员!AG85,精英球员!AH85,精英球员!AI85,精英球员!AJ85,精英球员!AK85),AVERAGE(精英球员!X85,精英球员!Y85))</f>
        <v>75</v>
      </c>
      <c r="J85" s="6">
        <f>精英球员!AC85*0.2+精英球员!AD85*0.3+精英球员!AE85*0.2+精英球员!AF85*0.3</f>
        <v>85.7</v>
      </c>
      <c r="K85" s="6">
        <f>AVERAGE(精英球员!R85,精英球员!S85)</f>
        <v>77.5</v>
      </c>
    </row>
    <row r="86" spans="1:11" ht="15.75" x14ac:dyDescent="0.25">
      <c r="A86" s="6">
        <v>85</v>
      </c>
      <c r="B86" s="6" t="str">
        <f>VLOOKUP(A:A,精英球员!A:B,2,FALSE)</f>
        <v>H. MAGUIRE</v>
      </c>
      <c r="C86" s="7" t="str">
        <f>VLOOKUP(A:A,精英球员!A:C,3,FALSE)</f>
        <v>中后卫</v>
      </c>
      <c r="D86" s="6">
        <f>VLOOKUP(A:A,精英球员!A:D,4,FALSE)</f>
        <v>2</v>
      </c>
      <c r="E86" s="9">
        <f>VLOOKUP(A:A,精英球员!A:N,14,FALSE)</f>
        <v>92</v>
      </c>
      <c r="F86" s="6">
        <f>精英球员!O86*0.2+精英球员!T86*0.4+精英球员!Z86*0.2+精英球员!W86*0.2</f>
        <v>72.400000000000006</v>
      </c>
      <c r="G86" s="6">
        <f>AVERAGE(精英球员!P86,精英球员!Q86)</f>
        <v>80</v>
      </c>
      <c r="H86" s="6">
        <f>AVERAGE(精英球员!AA86,精英球员!AB86)</f>
        <v>83.5</v>
      </c>
      <c r="I86" s="6">
        <f>IF(精英球员!C86="门将",AVERAGE(精英球员!AG86,精英球员!AH86,精英球员!AI86,精英球员!AJ86,精英球员!AK86),AVERAGE(精英球员!X86,精英球员!Y86))</f>
        <v>68</v>
      </c>
      <c r="J86" s="6">
        <f>精英球员!AC86*0.2+精英球员!AD86*0.3+精英球员!AE86*0.2+精英球员!AF86*0.3</f>
        <v>87.300000000000011</v>
      </c>
      <c r="K86" s="6">
        <f>AVERAGE(精英球员!R86,精英球员!S86)</f>
        <v>80.5</v>
      </c>
    </row>
    <row r="87" spans="1:11" ht="15.75" x14ac:dyDescent="0.25">
      <c r="A87" s="6">
        <v>86</v>
      </c>
      <c r="B87" s="6" t="str">
        <f>VLOOKUP(A:A,精英球员!A:B,2,FALSE)</f>
        <v>WILLIAN</v>
      </c>
      <c r="C87" s="7" t="str">
        <f>VLOOKUP(A:A,精英球员!A:C,3,FALSE)</f>
        <v>右边锋</v>
      </c>
      <c r="D87" s="6">
        <f>VLOOKUP(A:A,精英球员!A:D,4,FALSE)</f>
        <v>2</v>
      </c>
      <c r="E87" s="9">
        <f>VLOOKUP(A:A,精英球员!A:N,14,FALSE)</f>
        <v>92</v>
      </c>
      <c r="F87" s="6">
        <f>精英球员!O87*0.2+精英球员!T87*0.4+精英球员!Z87*0.2+精英球员!W87*0.2</f>
        <v>87</v>
      </c>
      <c r="G87" s="6">
        <f>AVERAGE(精英球员!P87,精英球员!Q87)</f>
        <v>91.5</v>
      </c>
      <c r="H87" s="6">
        <f>AVERAGE(精英球员!AA87,精英球员!AB87)</f>
        <v>73</v>
      </c>
      <c r="I87" s="6">
        <f>IF(精英球员!C87="门将",AVERAGE(精英球员!AG87,精英球员!AH87,精英球员!AI87,精英球员!AJ87,精英球员!AK87),AVERAGE(精英球员!X87,精英球员!Y87))</f>
        <v>89.5</v>
      </c>
      <c r="J87" s="6">
        <f>精英球员!AC87*0.2+精英球员!AD87*0.3+精英球员!AE87*0.2+精英球员!AF87*0.3</f>
        <v>76.7</v>
      </c>
      <c r="K87" s="6">
        <f>AVERAGE(精英球员!R87,精英球员!S87)</f>
        <v>87</v>
      </c>
    </row>
    <row r="88" spans="1:11" ht="15.75" x14ac:dyDescent="0.25">
      <c r="A88" s="6">
        <v>87</v>
      </c>
      <c r="B88" s="6" t="str">
        <f>VLOOKUP(A:A,精英球员!A:B,2,FALSE)</f>
        <v>K. MANOLAS</v>
      </c>
      <c r="C88" s="7" t="str">
        <f>VLOOKUP(A:A,精英球员!A:C,3,FALSE)</f>
        <v>中后卫</v>
      </c>
      <c r="D88" s="6">
        <f>VLOOKUP(A:A,精英球员!A:D,4,FALSE)</f>
        <v>2</v>
      </c>
      <c r="E88" s="9">
        <f>VLOOKUP(A:A,精英球员!A:N,14,FALSE)</f>
        <v>92</v>
      </c>
      <c r="F88" s="6">
        <f>精英球员!O88*0.2+精英球员!T88*0.4+精英球员!Z88*0.2+精英球员!W88*0.2</f>
        <v>71.2</v>
      </c>
      <c r="G88" s="6">
        <f>AVERAGE(精英球员!P88,精英球员!Q88)</f>
        <v>69.5</v>
      </c>
      <c r="H88" s="6">
        <f>AVERAGE(精英球员!AA88,精英球员!AB88)</f>
        <v>86</v>
      </c>
      <c r="I88" s="6">
        <f>IF(精英球员!C88="门将",AVERAGE(精英球员!AG88,精英球员!AH88,精英球员!AI88,精英球员!AJ88,精英球员!AK88),AVERAGE(精英球员!X88,精英球员!Y88))</f>
        <v>75.5</v>
      </c>
      <c r="J88" s="6">
        <f>精英球员!AC88*0.2+精英球员!AD88*0.3+精英球员!AE88*0.2+精英球员!AF88*0.3</f>
        <v>87.5</v>
      </c>
      <c r="K88" s="6">
        <f>AVERAGE(精英球员!R88,精英球员!S88)</f>
        <v>72</v>
      </c>
    </row>
    <row r="89" spans="1:11" ht="15.75" x14ac:dyDescent="0.25">
      <c r="A89" s="6">
        <v>88</v>
      </c>
      <c r="B89" s="6" t="str">
        <f>VLOOKUP(A:A,精英球员!A:B,2,FALSE)</f>
        <v>R. LUKAKU</v>
      </c>
      <c r="C89" s="7" t="str">
        <f>VLOOKUP(A:A,精英球员!A:C,3,FALSE)</f>
        <v>中锋</v>
      </c>
      <c r="D89" s="6">
        <f>VLOOKUP(A:A,精英球员!A:D,4,FALSE)</f>
        <v>2</v>
      </c>
      <c r="E89" s="9">
        <f>VLOOKUP(A:A,精英球员!A:N,14,FALSE)</f>
        <v>92</v>
      </c>
      <c r="F89" s="6">
        <f>精英球员!O89*0.2+精英球员!T89*0.4+精英球员!Z89*0.2+精英球员!W89*0.2</f>
        <v>83.2</v>
      </c>
      <c r="G89" s="6">
        <f>AVERAGE(精英球员!P89,精英球员!Q89)</f>
        <v>81</v>
      </c>
      <c r="H89" s="6">
        <f>AVERAGE(精英球员!AA89,精英球员!AB89)</f>
        <v>90.5</v>
      </c>
      <c r="I89" s="6">
        <f>IF(精英球员!C89="门将",AVERAGE(精英球员!AG89,精英球员!AH89,精英球员!AI89,精英球员!AJ89,精英球员!AK89),AVERAGE(精英球员!X89,精英球员!Y89))</f>
        <v>88</v>
      </c>
      <c r="J89" s="6">
        <f>精英球员!AC89*0.2+精英球员!AD89*0.3+精英球员!AE89*0.2+精英球员!AF89*0.3</f>
        <v>76.7</v>
      </c>
      <c r="K89" s="6">
        <f>AVERAGE(精英球员!R89,精英球员!S89)</f>
        <v>77.5</v>
      </c>
    </row>
    <row r="90" spans="1:11" ht="15.75" x14ac:dyDescent="0.25">
      <c r="A90" s="6">
        <v>89</v>
      </c>
      <c r="B90" s="6" t="str">
        <f>VLOOKUP(A:A,精英球员!A:B,2,FALSE)</f>
        <v>DOUGLAS COSTA</v>
      </c>
      <c r="C90" s="7" t="str">
        <f>VLOOKUP(A:A,精英球员!A:C,3,FALSE)</f>
        <v>右边锋</v>
      </c>
      <c r="D90" s="6">
        <f>VLOOKUP(A:A,精英球员!A:D,4,FALSE)</f>
        <v>2</v>
      </c>
      <c r="E90" s="9">
        <f>VLOOKUP(A:A,精英球员!A:N,14,FALSE)</f>
        <v>92</v>
      </c>
      <c r="F90" s="6">
        <f>精英球员!O90*0.2+精英球员!T90*0.4+精英球员!Z90*0.2+精英球员!W90*0.2</f>
        <v>86.2</v>
      </c>
      <c r="G90" s="6">
        <f>AVERAGE(精英球员!P90,精英球员!Q90)</f>
        <v>94</v>
      </c>
      <c r="H90" s="6">
        <f>AVERAGE(精英球员!AA90,精英球员!AB90)</f>
        <v>79</v>
      </c>
      <c r="I90" s="6">
        <f>IF(精英球员!C90="门将",AVERAGE(精英球员!AG90,精英球员!AH90,精英球员!AI90,精英球员!AJ90,精英球员!AK90),AVERAGE(精英球员!X90,精英球员!Y90))</f>
        <v>87</v>
      </c>
      <c r="J90" s="6">
        <f>精英球员!AC90*0.2+精英球员!AD90*0.3+精英球员!AE90*0.2+精英球员!AF90*0.3</f>
        <v>75.3</v>
      </c>
      <c r="K90" s="6">
        <f>AVERAGE(精英球员!R90,精英球员!S90)</f>
        <v>90</v>
      </c>
    </row>
    <row r="91" spans="1:11" ht="15.75" x14ac:dyDescent="0.25">
      <c r="A91" s="6">
        <v>90</v>
      </c>
      <c r="B91" s="6" t="str">
        <f>VLOOKUP(A:A,精英球员!A:B,2,FALSE)</f>
        <v>S. DE VRIJ</v>
      </c>
      <c r="C91" s="7" t="str">
        <f>VLOOKUP(A:A,精英球员!A:C,3,FALSE)</f>
        <v>中后卫</v>
      </c>
      <c r="D91" s="6">
        <f>VLOOKUP(A:A,精英球员!A:D,4,FALSE)</f>
        <v>2</v>
      </c>
      <c r="E91" s="9">
        <f>VLOOKUP(A:A,精英球员!A:N,14,FALSE)</f>
        <v>92</v>
      </c>
      <c r="F91" s="6">
        <f>精英球员!O91*0.2+精英球员!T91*0.4+精英球员!Z91*0.2+精英球员!W91*0.2</f>
        <v>75</v>
      </c>
      <c r="G91" s="6">
        <f>AVERAGE(精英球员!P91,精英球员!Q91)</f>
        <v>78.5</v>
      </c>
      <c r="H91" s="6">
        <f>AVERAGE(精英球员!AA91,精英球员!AB91)</f>
        <v>87</v>
      </c>
      <c r="I91" s="6">
        <f>IF(精英球员!C91="门将",AVERAGE(精英球员!AG91,精英球员!AH91,精英球员!AI91,精英球员!AJ91,精英球员!AK91),AVERAGE(精英球员!X91,精英球员!Y91))</f>
        <v>73</v>
      </c>
      <c r="J91" s="6">
        <f>精英球员!AC91*0.2+精英球员!AD91*0.3+精英球员!AE91*0.2+精英球员!AF91*0.3</f>
        <v>85.4</v>
      </c>
      <c r="K91" s="6">
        <f>AVERAGE(精英球员!R91,精英球员!S91)</f>
        <v>82</v>
      </c>
    </row>
    <row r="92" spans="1:11" ht="15.75" x14ac:dyDescent="0.25">
      <c r="A92" s="6">
        <v>91</v>
      </c>
      <c r="B92" s="6" t="str">
        <f>VLOOKUP(A:A,精英球员!A:B,2,FALSE)</f>
        <v>ALEX SANDRO</v>
      </c>
      <c r="C92" s="7" t="str">
        <f>VLOOKUP(A:A,精英球员!A:C,3,FALSE)</f>
        <v>左后卫</v>
      </c>
      <c r="D92" s="6" t="e">
        <f>VLOOKUP(A:A,精英球员!A:D,4,FALSE)</f>
        <v>#N/A</v>
      </c>
      <c r="E92" s="9">
        <f>VLOOKUP(A:A,精英球员!A:N,14,FALSE)</f>
        <v>92</v>
      </c>
      <c r="F92" s="6">
        <f>精英球员!O92*0.2+精英球员!T92*0.4+精英球员!Z92*0.2+精英球员!W92*0.2</f>
        <v>80.599999999999994</v>
      </c>
      <c r="G92" s="6">
        <f>AVERAGE(精英球员!P92,精英球员!Q92)</f>
        <v>85.5</v>
      </c>
      <c r="H92" s="6">
        <f>AVERAGE(精英球员!AA92,精英球员!AB92)</f>
        <v>85</v>
      </c>
      <c r="I92" s="6">
        <f>IF(精英球员!C92="门将",AVERAGE(精英球员!AG92,精英球员!AH92,精英球员!AI92,精英球员!AJ92,精英球员!AK92),AVERAGE(精英球员!X92,精英球员!Y92))</f>
        <v>84.5</v>
      </c>
      <c r="J92" s="6">
        <f>精英球员!AC92*0.2+精英球员!AD92*0.3+精英球员!AE92*0.2+精英球员!AF92*0.3</f>
        <v>82.199999999999989</v>
      </c>
      <c r="K92" s="6">
        <f>AVERAGE(精英球员!R92,精英球员!S92)</f>
        <v>84.5</v>
      </c>
    </row>
    <row r="93" spans="1:11" ht="15.75" x14ac:dyDescent="0.25">
      <c r="A93" s="6">
        <v>92</v>
      </c>
      <c r="B93" s="6" t="str">
        <f>VLOOKUP(A:A,精英球员!A:B,2,FALSE)</f>
        <v>M. DEPAY</v>
      </c>
      <c r="C93" s="7" t="str">
        <f>VLOOKUP(A:A,精英球员!A:C,3,FALSE)</f>
        <v>中锋</v>
      </c>
      <c r="D93" s="6">
        <f>VLOOKUP(A:A,精英球员!A:D,4,FALSE)</f>
        <v>2</v>
      </c>
      <c r="E93" s="9">
        <f>VLOOKUP(A:A,精英球员!A:N,14,FALSE)</f>
        <v>92</v>
      </c>
      <c r="F93" s="6">
        <f>精英球员!O93*0.2+精英球员!T93*0.4+精英球员!Z93*0.2+精英球员!W93*0.2</f>
        <v>87.2</v>
      </c>
      <c r="G93" s="6">
        <f>AVERAGE(精英球员!P93,精英球员!Q93)</f>
        <v>91.5</v>
      </c>
      <c r="H93" s="6">
        <f>AVERAGE(精英球员!AA93,精英球员!AB93)</f>
        <v>83</v>
      </c>
      <c r="I93" s="6">
        <f>IF(精英球员!C93="门将",AVERAGE(精英球员!AG93,精英球员!AH93,精英球员!AI93,精英球员!AJ93,精英球员!AK93),AVERAGE(精英球员!X93,精英球员!Y93))</f>
        <v>92</v>
      </c>
      <c r="J93" s="6">
        <f>精英球员!AC93*0.2+精英球员!AD93*0.3+精英球员!AE93*0.2+精英球员!AF93*0.3</f>
        <v>74.5</v>
      </c>
      <c r="K93" s="6">
        <f>AVERAGE(精英球员!R93,精英球员!S93)</f>
        <v>90</v>
      </c>
    </row>
    <row r="94" spans="1:11" ht="15.75" x14ac:dyDescent="0.25">
      <c r="A94" s="6">
        <v>93</v>
      </c>
      <c r="B94" s="6" t="str">
        <f>VLOOKUP(A:A,精英球员!A:B,2,FALSE)</f>
        <v>A. ROMAGNOLI</v>
      </c>
      <c r="C94" s="7" t="str">
        <f>VLOOKUP(A:A,精英球员!A:C,3,FALSE)</f>
        <v>中后卫</v>
      </c>
      <c r="D94" s="6">
        <f>VLOOKUP(A:A,精英球员!A:D,4,FALSE)</f>
        <v>2</v>
      </c>
      <c r="E94" s="9">
        <f>VLOOKUP(A:A,精英球员!A:N,14,FALSE)</f>
        <v>92</v>
      </c>
      <c r="F94" s="6">
        <f>精英球员!O94*0.2+精英球员!T94*0.4+精英球员!Z94*0.2+精英球员!W94*0.2</f>
        <v>75.2</v>
      </c>
      <c r="G94" s="6">
        <f>AVERAGE(精英球员!P94,精英球员!Q94)</f>
        <v>76.5</v>
      </c>
      <c r="H94" s="6">
        <f>AVERAGE(精英球员!AA94,精英球员!AB94)</f>
        <v>85.5</v>
      </c>
      <c r="I94" s="6">
        <f>IF(精英球员!C94="门将",AVERAGE(精英球员!AG94,精英球员!AH94,精英球员!AI94,精英球员!AJ94,精英球员!AK94),AVERAGE(精英球员!X94,精英球员!Y94))</f>
        <v>76.5</v>
      </c>
      <c r="J94" s="6">
        <f>精英球员!AC94*0.2+精英球员!AD94*0.3+精英球员!AE94*0.2+精英球员!AF94*0.3</f>
        <v>88.1</v>
      </c>
      <c r="K94" s="6">
        <f>AVERAGE(精英球员!R94,精英球员!S94)</f>
        <v>78</v>
      </c>
    </row>
    <row r="95" spans="1:11" ht="15.75" x14ac:dyDescent="0.25">
      <c r="A95" s="6">
        <v>94</v>
      </c>
      <c r="B95" s="6" t="str">
        <f>VLOOKUP(A:A,精英球员!A:B,2,FALSE)</f>
        <v>J. STONES</v>
      </c>
      <c r="C95" s="7" t="str">
        <f>VLOOKUP(A:A,精英球员!A:C,3,FALSE)</f>
        <v>中后卫</v>
      </c>
      <c r="D95" s="6">
        <f>VLOOKUP(A:A,精英球员!A:D,4,FALSE)</f>
        <v>2</v>
      </c>
      <c r="E95" s="9">
        <f>VLOOKUP(A:A,精英球员!A:N,14,FALSE)</f>
        <v>92</v>
      </c>
      <c r="F95" s="6">
        <f>精英球员!O95*0.2+精英球员!T95*0.4+精英球员!Z95*0.2+精英球员!W95*0.2</f>
        <v>75</v>
      </c>
      <c r="G95" s="6">
        <f>AVERAGE(精英球员!P95,精英球员!Q95)</f>
        <v>82</v>
      </c>
      <c r="H95" s="6">
        <f>AVERAGE(精英球员!AA95,精英球员!AB95)</f>
        <v>83.5</v>
      </c>
      <c r="I95" s="6">
        <f>IF(精英球员!C95="门将",AVERAGE(精英球员!AG95,精英球员!AH95,精英球员!AI95,精英球员!AJ95,精英球员!AK95),AVERAGE(精英球员!X95,精英球员!Y95))</f>
        <v>77</v>
      </c>
      <c r="J95" s="6">
        <f>精英球员!AC95*0.2+精英球员!AD95*0.3+精英球员!AE95*0.2+精英球员!AF95*0.3</f>
        <v>88.199999999999989</v>
      </c>
      <c r="K95" s="6">
        <f>AVERAGE(精英球员!R95,精英球员!S95)</f>
        <v>88.5</v>
      </c>
    </row>
    <row r="96" spans="1:11" ht="15.75" x14ac:dyDescent="0.25">
      <c r="A96" s="6">
        <v>95</v>
      </c>
      <c r="B96" s="6" t="str">
        <f>VLOOKUP(A:A,精英球员!A:B,2,FALSE)</f>
        <v>J. GIMÉNEZ</v>
      </c>
      <c r="C96" s="7" t="str">
        <f>VLOOKUP(A:A,精英球员!A:C,3,FALSE)</f>
        <v>中后卫</v>
      </c>
      <c r="D96" s="6">
        <f>VLOOKUP(A:A,精英球员!A:D,4,FALSE)</f>
        <v>2</v>
      </c>
      <c r="E96" s="9">
        <f>VLOOKUP(A:A,精英球员!A:N,14,FALSE)</f>
        <v>92</v>
      </c>
      <c r="F96" s="6">
        <f>精英球员!O96*0.2+精英球员!T96*0.4+精英球员!Z96*0.2+精英球员!W96*0.2</f>
        <v>71.600000000000009</v>
      </c>
      <c r="G96" s="6">
        <f>AVERAGE(精英球员!P96,精英球员!Q96)</f>
        <v>73.5</v>
      </c>
      <c r="H96" s="6">
        <f>AVERAGE(精英球员!AA96,精英球员!AB96)</f>
        <v>91</v>
      </c>
      <c r="I96" s="6">
        <f>IF(精英球员!C96="门将",AVERAGE(精英球员!AG96,精英球员!AH96,精英球员!AI96,精英球员!AJ96,精英球员!AK96),AVERAGE(精英球员!X96,精英球员!Y96))</f>
        <v>74</v>
      </c>
      <c r="J96" s="6">
        <f>精英球员!AC96*0.2+精英球员!AD96*0.3+精英球员!AE96*0.2+精英球员!AF96*0.3</f>
        <v>86.3</v>
      </c>
      <c r="K96" s="6">
        <f>AVERAGE(精英球员!R96,精英球员!S96)</f>
        <v>77.5</v>
      </c>
    </row>
    <row r="97" spans="1:11" ht="15.75" x14ac:dyDescent="0.25">
      <c r="A97" s="6">
        <v>96</v>
      </c>
      <c r="B97" s="6" t="str">
        <f>VLOOKUP(A:A,精英球员!A:B,2,FALSE)</f>
        <v>JORGINHO</v>
      </c>
      <c r="C97" s="7" t="str">
        <f>VLOOKUP(A:A,精英球员!A:C,3,FALSE)</f>
        <v>后腰</v>
      </c>
      <c r="D97" s="6">
        <f>VLOOKUP(A:A,精英球员!A:D,4,FALSE)</f>
        <v>2</v>
      </c>
      <c r="E97" s="9">
        <f>VLOOKUP(A:A,精英球员!A:N,14,FALSE)</f>
        <v>92</v>
      </c>
      <c r="F97" s="6">
        <f>精英球员!O97*0.2+精英球员!T97*0.4+精英球员!Z97*0.2+精英球员!W97*0.2</f>
        <v>83.6</v>
      </c>
      <c r="G97" s="6">
        <f>AVERAGE(精英球员!P97,精英球员!Q97)</f>
        <v>86</v>
      </c>
      <c r="H97" s="6">
        <f>AVERAGE(精英球员!AA97,精英球员!AB97)</f>
        <v>76</v>
      </c>
      <c r="I97" s="6">
        <f>IF(精英球员!C97="门将",AVERAGE(精英球员!AG97,精英球员!AH97,精英球员!AI97,精英球员!AJ97,精英球员!AK97),AVERAGE(精英球员!X97,精英球员!Y97))</f>
        <v>79</v>
      </c>
      <c r="J97" s="6">
        <f>精英球员!AC97*0.2+精英球员!AD97*0.3+精英球员!AE97*0.2+精英球员!AF97*0.3</f>
        <v>81.5</v>
      </c>
      <c r="K97" s="6">
        <f>AVERAGE(精英球员!R97,精英球员!S97)</f>
        <v>93.5</v>
      </c>
    </row>
    <row r="98" spans="1:11" ht="15.75" x14ac:dyDescent="0.25">
      <c r="A98" s="6">
        <v>97</v>
      </c>
      <c r="B98" s="6" t="str">
        <f>VLOOKUP(A:A,精英球员!A:B,2,FALSE)</f>
        <v>BRUNO FERNANDES</v>
      </c>
      <c r="C98" s="7" t="str">
        <f>VLOOKUP(A:A,精英球员!A:C,3,FALSE)</f>
        <v>前腰</v>
      </c>
      <c r="D98" s="6">
        <f>VLOOKUP(A:A,精英球员!A:D,4,FALSE)</f>
        <v>2</v>
      </c>
      <c r="E98" s="9">
        <f>VLOOKUP(A:A,精英球员!A:N,14,FALSE)</f>
        <v>92</v>
      </c>
      <c r="F98" s="6">
        <f>精英球员!O98*0.2+精英球员!T98*0.4+精英球员!Z98*0.2+精英球员!W98*0.2</f>
        <v>87.800000000000011</v>
      </c>
      <c r="G98" s="6">
        <f>AVERAGE(精英球员!P98,精英球员!Q98)</f>
        <v>89</v>
      </c>
      <c r="H98" s="6">
        <f>AVERAGE(精英球员!AA98,精英球员!AB98)</f>
        <v>80.5</v>
      </c>
      <c r="I98" s="6">
        <f>IF(精英球员!C98="门将",AVERAGE(精英球员!AG98,精英球员!AH98,精英球员!AI98,精英球员!AJ98,精英球员!AK98),AVERAGE(精英球员!X98,精英球员!Y98))</f>
        <v>86.5</v>
      </c>
      <c r="J98" s="6">
        <f>精英球员!AC98*0.2+精英球员!AD98*0.3+精英球员!AE98*0.2+精英球员!AF98*0.3</f>
        <v>80.600000000000009</v>
      </c>
      <c r="K98" s="6">
        <f>AVERAGE(精英球员!R98,精英球员!S98)</f>
        <v>89.5</v>
      </c>
    </row>
    <row r="99" spans="1:11" ht="15.75" x14ac:dyDescent="0.25">
      <c r="A99" s="6">
        <v>98</v>
      </c>
      <c r="B99" s="6" t="str">
        <f>VLOOKUP(A:A,精英球员!A:B,2,FALSE)</f>
        <v>R. MAHREZ</v>
      </c>
      <c r="C99" s="7" t="str">
        <f>VLOOKUP(A:A,精英球员!A:C,3,FALSE)</f>
        <v>右边锋</v>
      </c>
      <c r="D99" s="6">
        <f>VLOOKUP(A:A,精英球员!A:D,4,FALSE)</f>
        <v>2</v>
      </c>
      <c r="E99" s="9">
        <f>VLOOKUP(A:A,精英球员!A:N,14,FALSE)</f>
        <v>92</v>
      </c>
      <c r="F99" s="6">
        <f>精英球员!O99*0.2+精英球员!T99*0.4+精英球员!Z99*0.2+精英球员!W99*0.2</f>
        <v>85.800000000000011</v>
      </c>
      <c r="G99" s="6">
        <f>AVERAGE(精英球员!P99,精英球员!Q99)</f>
        <v>93.5</v>
      </c>
      <c r="H99" s="6">
        <f>AVERAGE(精英球员!AA99,精英球员!AB99)</f>
        <v>76</v>
      </c>
      <c r="I99" s="6">
        <f>IF(精英球员!C99="门将",AVERAGE(精英球员!AG99,精英球员!AH99,精英球员!AI99,精英球员!AJ99,精英球员!AK99),AVERAGE(精英球员!X99,精英球员!Y99))</f>
        <v>87</v>
      </c>
      <c r="J99" s="6">
        <f>精英球员!AC99*0.2+精英球员!AD99*0.3+精英球员!AE99*0.2+精英球员!AF99*0.3</f>
        <v>75.400000000000006</v>
      </c>
      <c r="K99" s="6">
        <f>AVERAGE(精英球员!R99,精英球员!S99)</f>
        <v>89.5</v>
      </c>
    </row>
    <row r="100" spans="1:11" ht="15.75" x14ac:dyDescent="0.25">
      <c r="A100" s="6">
        <v>99</v>
      </c>
      <c r="B100" s="6" t="str">
        <f>VLOOKUP(A:A,精英球员!A:B,2,FALSE)</f>
        <v>FABINHO</v>
      </c>
      <c r="C100" s="7" t="str">
        <f>VLOOKUP(A:A,精英球员!A:C,3,FALSE)</f>
        <v>后腰</v>
      </c>
      <c r="D100" s="6">
        <f>VLOOKUP(A:A,精英球员!A:D,4,FALSE)</f>
        <v>3</v>
      </c>
      <c r="E100" s="9">
        <f>VLOOKUP(A:A,精英球员!A:N,14,FALSE)</f>
        <v>92</v>
      </c>
      <c r="F100" s="6">
        <f>精英球员!O100*0.2+精英球员!T100*0.4+精英球员!Z100*0.2+精英球员!W100*0.2</f>
        <v>80</v>
      </c>
      <c r="G100" s="6">
        <f>AVERAGE(精英球员!P100,精英球员!Q100)</f>
        <v>83</v>
      </c>
      <c r="H100" s="6">
        <f>AVERAGE(精英球员!AA100,精英球员!AB100)</f>
        <v>81.5</v>
      </c>
      <c r="I100" s="6">
        <f>IF(精英球员!C100="门将",AVERAGE(精英球员!AG100,精英球员!AH100,精英球员!AI100,精英球员!AJ100,精英球员!AK100),AVERAGE(精英球员!X100,精英球员!Y100))</f>
        <v>80.5</v>
      </c>
      <c r="J100" s="6">
        <f>精英球员!AC100*0.2+精英球员!AD100*0.3+精英球员!AE100*0.2+精英球员!AF100*0.3</f>
        <v>83.9</v>
      </c>
      <c r="K100" s="6">
        <f>AVERAGE(精英球员!R100,精英球员!S100)</f>
        <v>89</v>
      </c>
    </row>
    <row r="101" spans="1:11" ht="15.75" x14ac:dyDescent="0.25">
      <c r="A101" s="6">
        <v>100</v>
      </c>
      <c r="B101" s="6" t="str">
        <f>VLOOKUP(A:A,精英球员!A:B,2,FALSE)</f>
        <v>C. LENGLET</v>
      </c>
      <c r="C101" s="7" t="str">
        <f>VLOOKUP(A:A,精英球员!A:C,3,FALSE)</f>
        <v>中后卫</v>
      </c>
      <c r="D101" s="6">
        <f>VLOOKUP(A:A,精英球员!A:D,4,FALSE)</f>
        <v>2</v>
      </c>
      <c r="E101" s="9">
        <f>VLOOKUP(A:A,精英球员!A:N,14,FALSE)</f>
        <v>92</v>
      </c>
      <c r="F101" s="6">
        <f>精英球员!O101*0.2+精英球员!T101*0.4+精英球员!Z101*0.2+精英球员!W101*0.2</f>
        <v>74.599999999999994</v>
      </c>
      <c r="G101" s="6">
        <f>AVERAGE(精英球员!P101,精英球员!Q101)</f>
        <v>76</v>
      </c>
      <c r="H101" s="6">
        <f>AVERAGE(精英球员!AA101,精英球员!AB101)</f>
        <v>88.5</v>
      </c>
      <c r="I101" s="6">
        <f>IF(精英球员!C101="门将",AVERAGE(精英球员!AG101,精英球员!AH101,精英球员!AI101,精英球员!AJ101,精英球员!AK101),AVERAGE(精英球员!X101,精英球员!Y101))</f>
        <v>74.5</v>
      </c>
      <c r="J101" s="6">
        <f>精英球员!AC101*0.2+精英球员!AD101*0.3+精英球员!AE101*0.2+精英球员!AF101*0.3</f>
        <v>87.4</v>
      </c>
      <c r="K101" s="6">
        <f>AVERAGE(精英球员!R101,精英球员!S101)</f>
        <v>84</v>
      </c>
    </row>
    <row r="102" spans="1:11" ht="15.75" x14ac:dyDescent="0.25">
      <c r="A102" s="6">
        <v>101</v>
      </c>
      <c r="B102" s="6" t="str">
        <f>VLOOKUP(A:A,精英球员!A:B,2,FALSE)</f>
        <v>N. SÜLE</v>
      </c>
      <c r="C102" s="7" t="str">
        <f>VLOOKUP(A:A,精英球员!A:C,3,FALSE)</f>
        <v>中后卫</v>
      </c>
      <c r="D102" s="6">
        <f>VLOOKUP(A:A,精英球员!A:D,4,FALSE)</f>
        <v>2</v>
      </c>
      <c r="E102" s="9">
        <f>VLOOKUP(A:A,精英球员!A:N,14,FALSE)</f>
        <v>92</v>
      </c>
      <c r="F102" s="6">
        <f>精英球员!O102*0.2+精英球员!T102*0.4+精英球员!Z102*0.2+精英球员!W102*0.2</f>
        <v>73</v>
      </c>
      <c r="G102" s="6">
        <f>AVERAGE(精英球员!P102,精英球员!Q102)</f>
        <v>73.5</v>
      </c>
      <c r="H102" s="6">
        <f>AVERAGE(精英球员!AA102,精英球员!AB102)</f>
        <v>89.5</v>
      </c>
      <c r="I102" s="6">
        <f>IF(精英球员!C102="门将",AVERAGE(精英球员!AG102,精英球员!AH102,精英球员!AI102,精英球员!AJ102,精英球员!AK102),AVERAGE(精英球员!X102,精英球员!Y102))</f>
        <v>76</v>
      </c>
      <c r="J102" s="6">
        <f>精英球员!AC102*0.2+精英球员!AD102*0.3+精英球员!AE102*0.2+精英球员!AF102*0.3</f>
        <v>85.9</v>
      </c>
      <c r="K102" s="6">
        <f>AVERAGE(精英球员!R102,精英球员!S102)</f>
        <v>74.5</v>
      </c>
    </row>
    <row r="103" spans="1:11" ht="15.75" x14ac:dyDescent="0.25">
      <c r="A103" s="6">
        <v>102</v>
      </c>
      <c r="B103" s="6" t="str">
        <f>VLOOKUP(A:A,精英球员!A:B,2,FALSE)</f>
        <v>J. VERTONGHEN</v>
      </c>
      <c r="C103" s="7" t="str">
        <f>VLOOKUP(A:A,精英球员!A:C,3,FALSE)</f>
        <v>中后卫</v>
      </c>
      <c r="D103" s="6">
        <f>VLOOKUP(A:A,精英球员!A:D,4,FALSE)</f>
        <v>2</v>
      </c>
      <c r="E103" s="9">
        <f>VLOOKUP(A:A,精英球员!A:N,14,FALSE)</f>
        <v>91</v>
      </c>
      <c r="F103" s="6">
        <f>精英球员!O103*0.2+精英球员!T103*0.4+精英球员!Z103*0.2+精英球员!W103*0.2</f>
        <v>79.800000000000011</v>
      </c>
      <c r="G103" s="6">
        <f>AVERAGE(精英球员!P103,精英球员!Q103)</f>
        <v>78.5</v>
      </c>
      <c r="H103" s="6">
        <f>AVERAGE(精英球员!AA103,精英球员!AB103)</f>
        <v>88</v>
      </c>
      <c r="I103" s="6">
        <f>IF(精英球员!C103="门将",AVERAGE(精英球员!AG103,精英球员!AH103,精英球员!AI103,精英球员!AJ103,精英球员!AK103),AVERAGE(精英球员!X103,精英球员!Y103))</f>
        <v>70.5</v>
      </c>
      <c r="J103" s="6">
        <f>精英球员!AC103*0.2+精英球员!AD103*0.3+精英球员!AE103*0.2+精英球员!AF103*0.3</f>
        <v>83.100000000000009</v>
      </c>
      <c r="K103" s="6">
        <f>AVERAGE(精英球员!R103,精英球员!S103)</f>
        <v>80.5</v>
      </c>
    </row>
    <row r="104" spans="1:11" ht="15.75" x14ac:dyDescent="0.25">
      <c r="A104" s="6">
        <v>103</v>
      </c>
      <c r="B104" s="6" t="str">
        <f>VLOOKUP(A:A,精英球员!A:B,2,FALSE)</f>
        <v>A. VIDAL</v>
      </c>
      <c r="C104" s="7" t="str">
        <f>VLOOKUP(A:A,精英球员!A:C,3,FALSE)</f>
        <v>中前卫</v>
      </c>
      <c r="D104" s="6" t="e">
        <f>VLOOKUP(A:A,精英球员!A:D,4,FALSE)</f>
        <v>#N/A</v>
      </c>
      <c r="E104" s="9">
        <f>VLOOKUP(A:A,精英球员!A:N,14,FALSE)</f>
        <v>91</v>
      </c>
      <c r="F104" s="6">
        <f>精英球员!O104*0.2+精英球员!T104*0.4+精英球员!Z104*0.2+精英球员!W104*0.2</f>
        <v>81.599999999999994</v>
      </c>
      <c r="G104" s="6">
        <f>AVERAGE(精英球员!P104,精英球员!Q104)</f>
        <v>84</v>
      </c>
      <c r="H104" s="6">
        <f>AVERAGE(精英球员!AA104,精英球员!AB104)</f>
        <v>89.5</v>
      </c>
      <c r="I104" s="6">
        <f>IF(精英球员!C104="门将",AVERAGE(精英球员!AG104,精英球员!AH104,精英球员!AI104,精英球员!AJ104,精英球员!AK104),AVERAGE(精英球员!X104,精英球员!Y104))</f>
        <v>82</v>
      </c>
      <c r="J104" s="6">
        <f>精英球员!AC104*0.2+精英球员!AD104*0.3+精英球员!AE104*0.2+精英球员!AF104*0.3</f>
        <v>87.3</v>
      </c>
      <c r="K104" s="6">
        <f>AVERAGE(精英球员!R104,精英球员!S104)</f>
        <v>87</v>
      </c>
    </row>
    <row r="105" spans="1:11" ht="15.75" x14ac:dyDescent="0.25">
      <c r="A105" s="6">
        <v>104</v>
      </c>
      <c r="B105" s="6" t="str">
        <f>VLOOKUP(A:A,精英球员!A:B,2,FALSE)</f>
        <v>T. ALDERWEIRELD</v>
      </c>
      <c r="C105" s="7" t="str">
        <f>VLOOKUP(A:A,精英球员!A:C,3,FALSE)</f>
        <v>中后卫</v>
      </c>
      <c r="D105" s="6" t="e">
        <f>VLOOKUP(A:A,精英球员!A:D,4,FALSE)</f>
        <v>#N/A</v>
      </c>
      <c r="E105" s="9">
        <f>VLOOKUP(A:A,精英球员!A:N,14,FALSE)</f>
        <v>91</v>
      </c>
      <c r="F105" s="6">
        <f>精英球员!O105*0.2+精英球员!T105*0.4+精英球员!Z105*0.2+精英球员!W105*0.2</f>
        <v>77.400000000000006</v>
      </c>
      <c r="G105" s="6">
        <f>AVERAGE(精英球员!P105,精英球员!Q105)</f>
        <v>76</v>
      </c>
      <c r="H105" s="6">
        <f>AVERAGE(精英球员!AA105,精英球员!AB105)</f>
        <v>89</v>
      </c>
      <c r="I105" s="6">
        <f>IF(精英球员!C105="门将",AVERAGE(精英球员!AG105,精英球员!AH105,精英球员!AI105,精英球员!AJ105,精英球员!AK105),AVERAGE(精英球员!X105,精英球员!Y105))</f>
        <v>72</v>
      </c>
      <c r="J105" s="6">
        <f>精英球员!AC105*0.2+精英球员!AD105*0.3+精英球员!AE105*0.2+精英球员!AF105*0.3</f>
        <v>84.5</v>
      </c>
      <c r="K105" s="6">
        <f>AVERAGE(精英球员!R105,精英球员!S105)</f>
        <v>77</v>
      </c>
    </row>
    <row r="106" spans="1:11" ht="15.75" x14ac:dyDescent="0.25">
      <c r="A106" s="6">
        <v>105</v>
      </c>
      <c r="B106" s="6" t="str">
        <f>VLOOKUP(A:A,精英球员!A:B,2,FALSE)</f>
        <v>THIAGO SILVA</v>
      </c>
      <c r="C106" s="7" t="str">
        <f>VLOOKUP(A:A,精英球员!A:C,3,FALSE)</f>
        <v>中后卫</v>
      </c>
      <c r="D106" s="6">
        <f>VLOOKUP(A:A,精英球员!A:D,4,FALSE)</f>
        <v>2</v>
      </c>
      <c r="E106" s="9">
        <f>VLOOKUP(A:A,精英球员!A:N,14,FALSE)</f>
        <v>91</v>
      </c>
      <c r="F106" s="6">
        <f>精英球员!O106*0.2+精英球员!T106*0.4+精英球员!Z106*0.2+精英球员!W106*0.2</f>
        <v>76</v>
      </c>
      <c r="G106" s="6">
        <f>AVERAGE(精英球员!P106,精英球员!Q106)</f>
        <v>76.5</v>
      </c>
      <c r="H106" s="6">
        <f>AVERAGE(精英球员!AA106,精英球员!AB106)</f>
        <v>87.5</v>
      </c>
      <c r="I106" s="6">
        <f>IF(精英球员!C106="门将",AVERAGE(精英球员!AG106,精英球员!AH106,精英球员!AI106,精英球员!AJ106,精英球员!AK106),AVERAGE(精英球员!X106,精英球员!Y106))</f>
        <v>73.5</v>
      </c>
      <c r="J106" s="6">
        <f>精英球员!AC106*0.2+精英球员!AD106*0.3+精英球员!AE106*0.2+精英球员!AF106*0.3</f>
        <v>84.1</v>
      </c>
      <c r="K106" s="6">
        <f>AVERAGE(精英球员!R106,精英球员!S106)</f>
        <v>83.5</v>
      </c>
    </row>
    <row r="107" spans="1:11" ht="15.75" x14ac:dyDescent="0.25">
      <c r="A107" s="6">
        <v>106</v>
      </c>
      <c r="B107" s="6" t="str">
        <f>VLOOKUP(A:A,精英球员!A:B,2,FALSE)</f>
        <v>T. MÜLLER</v>
      </c>
      <c r="C107" s="7" t="str">
        <f>VLOOKUP(A:A,精英球员!A:C,3,FALSE)</f>
        <v>影锋</v>
      </c>
      <c r="D107" s="6" t="e">
        <f>VLOOKUP(A:A,精英球员!A:D,4,FALSE)</f>
        <v>#N/A</v>
      </c>
      <c r="E107" s="9">
        <f>VLOOKUP(A:A,精英球员!A:N,14,FALSE)</f>
        <v>91</v>
      </c>
      <c r="F107" s="6">
        <f>精英球员!O107*0.2+精英球员!T107*0.4+精英球员!Z107*0.2+精英球员!W107*0.2</f>
        <v>83</v>
      </c>
      <c r="G107" s="6">
        <f>AVERAGE(精英球员!P107,精英球员!Q107)</f>
        <v>86</v>
      </c>
      <c r="H107" s="6">
        <f>AVERAGE(精英球员!AA107,精英球员!AB107)</f>
        <v>87.5</v>
      </c>
      <c r="I107" s="6">
        <f>IF(精英球员!C107="门将",AVERAGE(精英球员!AG107,精英球员!AH107,精英球员!AI107,精英球员!AJ107,精英球员!AK107),AVERAGE(精英球员!X107,精英球员!Y107))</f>
        <v>85</v>
      </c>
      <c r="J107" s="6">
        <f>精英球员!AC107*0.2+精英球员!AD107*0.3+精英球员!AE107*0.2+精英球员!AF107*0.3</f>
        <v>78.8</v>
      </c>
      <c r="K107" s="6">
        <f>AVERAGE(精英球员!R107,精英球员!S107)</f>
        <v>80</v>
      </c>
    </row>
    <row r="108" spans="1:11" ht="15.75" x14ac:dyDescent="0.25">
      <c r="A108" s="6">
        <v>107</v>
      </c>
      <c r="B108" s="6" t="str">
        <f>VLOOKUP(A:A,精英球员!A:B,2,FALSE)</f>
        <v>W. SZCZĘSNY</v>
      </c>
      <c r="C108" s="7" t="str">
        <f>VLOOKUP(A:A,精英球员!A:C,3,FALSE)</f>
        <v>门将</v>
      </c>
      <c r="D108" s="6">
        <f>VLOOKUP(A:A,精英球员!A:D,4,FALSE)</f>
        <v>2</v>
      </c>
      <c r="E108" s="9">
        <f>VLOOKUP(A:A,精英球员!A:N,14,FALSE)</f>
        <v>91</v>
      </c>
      <c r="F108" s="6">
        <f>精英球员!O108*0.2+精英球员!T108*0.4+精英球员!Z108*0.2+精英球员!W108*0.2</f>
        <v>65</v>
      </c>
      <c r="G108" s="6">
        <f>AVERAGE(精英球员!P108,精英球员!Q108)</f>
        <v>65.5</v>
      </c>
      <c r="H108" s="6">
        <f>AVERAGE(精英球员!AA108,精英球员!AB108)</f>
        <v>83</v>
      </c>
      <c r="I108" s="6">
        <f>IF(精英球员!C108="门将",AVERAGE(精英球员!AG108,精英球员!AH108,精英球员!AI108,精英球员!AJ108,精英球员!AK108),AVERAGE(精英球员!X108,精英球员!Y108))</f>
        <v>79</v>
      </c>
      <c r="J108" s="6">
        <f>精英球员!AC108*0.2+精英球员!AD108*0.3+精英球员!AE108*0.2+精英球员!AF108*0.3</f>
        <v>67.3</v>
      </c>
      <c r="K108" s="6">
        <f>AVERAGE(精英球员!R108,精英球员!S108)</f>
        <v>63.5</v>
      </c>
    </row>
    <row r="109" spans="1:11" ht="15.75" x14ac:dyDescent="0.25">
      <c r="A109" s="6">
        <v>108</v>
      </c>
      <c r="B109" s="6" t="str">
        <f>VLOOKUP(A:A,精英球员!A:B,2,FALSE)</f>
        <v>C. IMMOBILE</v>
      </c>
      <c r="C109" s="7" t="str">
        <f>VLOOKUP(A:A,精英球员!A:C,3,FALSE)</f>
        <v>中锋</v>
      </c>
      <c r="D109" s="6">
        <f>VLOOKUP(A:A,精英球员!A:D,4,FALSE)</f>
        <v>2</v>
      </c>
      <c r="E109" s="9">
        <f>VLOOKUP(A:A,精英球员!A:N,14,FALSE)</f>
        <v>91</v>
      </c>
      <c r="F109" s="6">
        <f>精英球员!O109*0.2+精英球员!T109*0.4+精英球员!Z109*0.2+精英球员!W109*0.2</f>
        <v>79</v>
      </c>
      <c r="G109" s="6">
        <f>AVERAGE(精英球员!P109,精英球员!Q109)</f>
        <v>82</v>
      </c>
      <c r="H109" s="6">
        <f>AVERAGE(精英球员!AA109,精英球员!AB109)</f>
        <v>88</v>
      </c>
      <c r="I109" s="6">
        <f>IF(精英球员!C109="门将",AVERAGE(精英球员!AG109,精英球员!AH109,精英球员!AI109,精英球员!AJ109,精英球员!AK109),AVERAGE(精英球员!X109,精英球员!Y109))</f>
        <v>84</v>
      </c>
      <c r="J109" s="6">
        <f>精英球员!AC109*0.2+精英球员!AD109*0.3+精英球员!AE109*0.2+精英球员!AF109*0.3</f>
        <v>77.399999999999991</v>
      </c>
      <c r="K109" s="6">
        <f>AVERAGE(精英球员!R109,精英球员!S109)</f>
        <v>80.5</v>
      </c>
    </row>
    <row r="110" spans="1:11" ht="15.75" x14ac:dyDescent="0.25">
      <c r="A110" s="6">
        <v>109</v>
      </c>
      <c r="B110" s="6" t="str">
        <f>VLOOKUP(A:A,精英球员!A:B,2,FALSE)</f>
        <v>KEPA</v>
      </c>
      <c r="C110" s="7" t="str">
        <f>VLOOKUP(A:A,精英球员!A:C,3,FALSE)</f>
        <v>门将</v>
      </c>
      <c r="D110" s="6">
        <f>VLOOKUP(A:A,精英球员!A:D,4,FALSE)</f>
        <v>2</v>
      </c>
      <c r="E110" s="9">
        <f>VLOOKUP(A:A,精英球员!A:N,14,FALSE)</f>
        <v>91</v>
      </c>
      <c r="F110" s="6">
        <f>精英球员!O110*0.2+精英球员!T110*0.4+精英球员!Z110*0.2+精英球员!W110*0.2</f>
        <v>63.2</v>
      </c>
      <c r="G110" s="6">
        <f>AVERAGE(精英球员!P110,精英球员!Q110)</f>
        <v>57.5</v>
      </c>
      <c r="H110" s="6">
        <f>AVERAGE(精英球员!AA110,精英球员!AB110)</f>
        <v>83</v>
      </c>
      <c r="I110" s="6">
        <f>IF(精英球员!C110="门将",AVERAGE(精英球员!AG110,精英球员!AH110,精英球员!AI110,精英球员!AJ110,精英球员!AK110),AVERAGE(精英球员!X110,精英球员!Y110))</f>
        <v>78.599999999999994</v>
      </c>
      <c r="J110" s="6">
        <f>精英球员!AC110*0.2+精英球员!AD110*0.3+精英球员!AE110*0.2+精英球员!AF110*0.3</f>
        <v>64.900000000000006</v>
      </c>
      <c r="K110" s="6">
        <f>AVERAGE(精英球员!R110,精英球员!S110)</f>
        <v>58.5</v>
      </c>
    </row>
    <row r="111" spans="1:11" ht="15.75" x14ac:dyDescent="0.25">
      <c r="A111" s="6">
        <v>110</v>
      </c>
      <c r="B111" s="6" t="str">
        <f>VLOOKUP(A:A,精英球员!A:B,2,FALSE)</f>
        <v>L. BONUCCI</v>
      </c>
      <c r="C111" s="7" t="str">
        <f>VLOOKUP(A:A,精英球员!A:C,3,FALSE)</f>
        <v>中后卫</v>
      </c>
      <c r="D111" s="6">
        <f>VLOOKUP(A:A,精英球员!A:D,4,FALSE)</f>
        <v>2</v>
      </c>
      <c r="E111" s="9">
        <f>VLOOKUP(A:A,精英球员!A:N,14,FALSE)</f>
        <v>91</v>
      </c>
      <c r="F111" s="6">
        <f>精英球员!O111*0.2+精英球员!T111*0.4+精英球员!Z111*0.2+精英球员!W111*0.2</f>
        <v>78.2</v>
      </c>
      <c r="G111" s="6">
        <f>AVERAGE(精英球员!P111,精英球员!Q111)</f>
        <v>77.5</v>
      </c>
      <c r="H111" s="6">
        <f>AVERAGE(精英球员!AA111,精英球员!AB111)</f>
        <v>85.5</v>
      </c>
      <c r="I111" s="6">
        <f>IF(精英球员!C111="门将",AVERAGE(精英球员!AG111,精英球员!AH111,精英球员!AI111,精英球员!AJ111,精英球员!AK111),AVERAGE(精英球员!X111,精英球员!Y111))</f>
        <v>73</v>
      </c>
      <c r="J111" s="6">
        <f>精英球员!AC111*0.2+精英球员!AD111*0.3+精英球员!AE111*0.2+精英球员!AF111*0.3</f>
        <v>84</v>
      </c>
      <c r="K111" s="6">
        <f>AVERAGE(精英球员!R111,精英球员!S111)</f>
        <v>79.5</v>
      </c>
    </row>
    <row r="112" spans="1:11" ht="15.75" x14ac:dyDescent="0.25">
      <c r="A112" s="6">
        <v>111</v>
      </c>
      <c r="B112" s="6" t="str">
        <f>VLOOKUP(A:A,精英球员!A:B,2,FALSE)</f>
        <v>JAVI MARTÍNEZ</v>
      </c>
      <c r="C112" s="7" t="str">
        <f>VLOOKUP(A:A,精英球员!A:C,3,FALSE)</f>
        <v>后腰</v>
      </c>
      <c r="D112" s="6" t="e">
        <f>VLOOKUP(A:A,精英球员!A:D,4,FALSE)</f>
        <v>#N/A</v>
      </c>
      <c r="E112" s="9">
        <f>VLOOKUP(A:A,精英球员!A:N,14,FALSE)</f>
        <v>91</v>
      </c>
      <c r="F112" s="6">
        <f>精英球员!O112*0.2+精英球员!T112*0.4+精英球员!Z112*0.2+精英球员!W112*0.2</f>
        <v>77.400000000000006</v>
      </c>
      <c r="G112" s="6">
        <f>AVERAGE(精英球员!P112,精英球员!Q112)</f>
        <v>84</v>
      </c>
      <c r="H112" s="6">
        <f>AVERAGE(精英球员!AA112,精英球员!AB112)</f>
        <v>85</v>
      </c>
      <c r="I112" s="6">
        <f>IF(精英球员!C112="门将",AVERAGE(精英球员!AG112,精英球员!AH112,精英球员!AI112,精英球员!AJ112,精英球员!AK112),AVERAGE(精英球员!X112,精英球员!Y112))</f>
        <v>70.5</v>
      </c>
      <c r="J112" s="6">
        <f>精英球员!AC112*0.2+精英球员!AD112*0.3+精英球员!AE112*0.2+精英球员!AF112*0.3</f>
        <v>84.1</v>
      </c>
      <c r="K112" s="6">
        <f>AVERAGE(精英球员!R112,精英球员!S112)</f>
        <v>83</v>
      </c>
    </row>
    <row r="113" spans="1:11" ht="15.75" x14ac:dyDescent="0.25">
      <c r="A113" s="6">
        <v>112</v>
      </c>
      <c r="B113" s="6" t="str">
        <f>VLOOKUP(A:A,精英球员!A:B,2,FALSE)</f>
        <v>AZPILICUETA</v>
      </c>
      <c r="C113" s="7" t="str">
        <f>VLOOKUP(A:A,精英球员!A:C,3,FALSE)</f>
        <v>右后卫</v>
      </c>
      <c r="D113" s="6">
        <f>VLOOKUP(A:A,精英球员!A:D,4,FALSE)</f>
        <v>2</v>
      </c>
      <c r="E113" s="9">
        <f>VLOOKUP(A:A,精英球员!A:N,14,FALSE)</f>
        <v>91</v>
      </c>
      <c r="F113" s="6">
        <f>精英球员!O113*0.2+精英球员!T113*0.4+精英球员!Z113*0.2+精英球员!W113*0.2</f>
        <v>77.800000000000011</v>
      </c>
      <c r="G113" s="6">
        <f>AVERAGE(精英球员!P113,精英球员!Q113)</f>
        <v>79</v>
      </c>
      <c r="H113" s="6">
        <f>AVERAGE(精英球员!AA113,精英球员!AB113)</f>
        <v>79.5</v>
      </c>
      <c r="I113" s="6">
        <f>IF(精英球员!C113="门将",AVERAGE(精英球员!AG113,精英球员!AH113,精英球员!AI113,精英球员!AJ113,精英球员!AK113),AVERAGE(精英球员!X113,精英球员!Y113))</f>
        <v>77.5</v>
      </c>
      <c r="J113" s="6">
        <f>精英球员!AC113*0.2+精英球员!AD113*0.3+精英球员!AE113*0.2+精英球员!AF113*0.3</f>
        <v>89.8</v>
      </c>
      <c r="K113" s="6">
        <f>AVERAGE(精英球员!R113,精英球员!S113)</f>
        <v>78</v>
      </c>
    </row>
    <row r="114" spans="1:11" ht="15.75" x14ac:dyDescent="0.25">
      <c r="A114" s="6">
        <v>113</v>
      </c>
      <c r="B114" s="6" t="str">
        <f>VLOOKUP(A:A,精英球员!A:B,2,FALSE)</f>
        <v>SOKRATIS</v>
      </c>
      <c r="C114" s="7" t="str">
        <f>VLOOKUP(A:A,精英球员!A:C,3,FALSE)</f>
        <v>中后卫</v>
      </c>
      <c r="D114" s="6">
        <f>VLOOKUP(A:A,精英球员!A:D,4,FALSE)</f>
        <v>2</v>
      </c>
      <c r="E114" s="9">
        <f>VLOOKUP(A:A,精英球员!A:N,14,FALSE)</f>
        <v>91</v>
      </c>
      <c r="F114" s="6">
        <f>精英球员!O114*0.2+精英球员!T114*0.4+精英球员!Z114*0.2+精英球员!W114*0.2</f>
        <v>67.600000000000009</v>
      </c>
      <c r="G114" s="6">
        <f>AVERAGE(精英球员!P114,精英球员!Q114)</f>
        <v>68</v>
      </c>
      <c r="H114" s="6">
        <f>AVERAGE(精英球员!AA114,精英球员!AB114)</f>
        <v>89</v>
      </c>
      <c r="I114" s="6">
        <f>IF(精英球员!C114="门将",AVERAGE(精英球员!AG114,精英球员!AH114,精英球员!AI114,精英球员!AJ114,精英球员!AK114),AVERAGE(精英球员!X114,精英球员!Y114))</f>
        <v>71.5</v>
      </c>
      <c r="J114" s="6">
        <f>精英球员!AC114*0.2+精英球员!AD114*0.3+精英球员!AE114*0.2+精英球员!AF114*0.3</f>
        <v>85.3</v>
      </c>
      <c r="K114" s="6">
        <f>AVERAGE(精英球员!R114,精英球员!S114)</f>
        <v>72</v>
      </c>
    </row>
    <row r="115" spans="1:11" ht="15.75" x14ac:dyDescent="0.25">
      <c r="A115" s="6">
        <v>114</v>
      </c>
      <c r="B115" s="6" t="str">
        <f>VLOOKUP(A:A,精英球员!A:B,2,FALSE)</f>
        <v>A. SÁNCHEZ</v>
      </c>
      <c r="C115" s="7" t="str">
        <f>VLOOKUP(A:A,精英球员!A:C,3,FALSE)</f>
        <v>左边锋</v>
      </c>
      <c r="D115" s="6">
        <f>VLOOKUP(A:A,精英球员!A:D,4,FALSE)</f>
        <v>2</v>
      </c>
      <c r="E115" s="9">
        <f>VLOOKUP(A:A,精英球员!A:N,14,FALSE)</f>
        <v>91</v>
      </c>
      <c r="F115" s="6">
        <f>精英球员!O115*0.2+精英球员!T115*0.4+精英球员!Z115*0.2+精英球员!W115*0.2</f>
        <v>83.6</v>
      </c>
      <c r="G115" s="6">
        <f>AVERAGE(精英球员!P115,精英球员!Q115)</f>
        <v>89</v>
      </c>
      <c r="H115" s="6">
        <f>AVERAGE(精英球员!AA115,精英球员!AB115)</f>
        <v>90.5</v>
      </c>
      <c r="I115" s="6">
        <f>IF(精英球员!C115="门将",AVERAGE(精英球员!AG115,精英球员!AH115,精英球员!AI115,精英球员!AJ115,精英球员!AK115),AVERAGE(精英球员!X115,精英球员!Y115))</f>
        <v>83.5</v>
      </c>
      <c r="J115" s="6">
        <f>精英球员!AC115*0.2+精英球员!AD115*0.3+精英球员!AE115*0.2+精英球员!AF115*0.3</f>
        <v>78.699999999999989</v>
      </c>
      <c r="K115" s="6">
        <f>AVERAGE(精英球员!R115,精英球员!S115)</f>
        <v>82.5</v>
      </c>
    </row>
    <row r="116" spans="1:11" ht="15.75" x14ac:dyDescent="0.25">
      <c r="A116" s="6">
        <v>115</v>
      </c>
      <c r="B116" s="6" t="str">
        <f>VLOOKUP(A:A,精英球员!A:B,2,FALSE)</f>
        <v>DIEGO COSTA</v>
      </c>
      <c r="C116" s="7" t="str">
        <f>VLOOKUP(A:A,精英球员!A:C,3,FALSE)</f>
        <v>中锋</v>
      </c>
      <c r="D116" s="6" t="e">
        <f>VLOOKUP(A:A,精英球员!A:D,4,FALSE)</f>
        <v>#N/A</v>
      </c>
      <c r="E116" s="9">
        <f>VLOOKUP(A:A,精英球员!A:N,14,FALSE)</f>
        <v>91</v>
      </c>
      <c r="F116" s="6">
        <f>精英球员!O116*0.2+精英球员!T116*0.4+精英球员!Z116*0.2+精英球员!W116*0.2</f>
        <v>75.2</v>
      </c>
      <c r="G116" s="6">
        <f>AVERAGE(精英球员!P116,精英球员!Q116)</f>
        <v>83</v>
      </c>
      <c r="H116" s="6">
        <f>AVERAGE(精英球员!AA116,精英球员!AB116)</f>
        <v>87.5</v>
      </c>
      <c r="I116" s="6">
        <f>IF(精英球员!C116="门将",AVERAGE(精英球员!AG116,精英球员!AH116,精英球员!AI116,精英球员!AJ116,精英球员!AK116),AVERAGE(精英球员!X116,精英球员!Y116))</f>
        <v>79</v>
      </c>
      <c r="J116" s="6">
        <f>精英球员!AC116*0.2+精英球员!AD116*0.3+精英球员!AE116*0.2+精英球员!AF116*0.3</f>
        <v>79.900000000000006</v>
      </c>
      <c r="K116" s="6">
        <f>AVERAGE(精英球员!R116,精英球员!S116)</f>
        <v>77.5</v>
      </c>
    </row>
    <row r="117" spans="1:11" ht="15.75" x14ac:dyDescent="0.25">
      <c r="A117" s="6">
        <v>116</v>
      </c>
      <c r="B117" s="6" t="str">
        <f>VLOOKUP(A:A,精英球员!A:B,2,FALSE)</f>
        <v>A. WITSEL</v>
      </c>
      <c r="C117" s="7" t="str">
        <f>VLOOKUP(A:A,精英球员!A:C,3,FALSE)</f>
        <v>后腰</v>
      </c>
      <c r="D117" s="6" t="e">
        <f>VLOOKUP(A:A,精英球员!A:D,4,FALSE)</f>
        <v>#N/A</v>
      </c>
      <c r="E117" s="9">
        <f>VLOOKUP(A:A,精英球员!A:N,14,FALSE)</f>
        <v>91</v>
      </c>
      <c r="F117" s="6">
        <f>精英球员!O117*0.2+精英球员!T117*0.4+精英球员!Z117*0.2+精英球员!W117*0.2</f>
        <v>80.600000000000009</v>
      </c>
      <c r="G117" s="6">
        <f>AVERAGE(精英球员!P117,精英球员!Q117)</f>
        <v>86.5</v>
      </c>
      <c r="H117" s="6">
        <f>AVERAGE(精英球员!AA117,精英球员!AB117)</f>
        <v>83</v>
      </c>
      <c r="I117" s="6">
        <f>IF(精英球员!C117="门将",AVERAGE(精英球员!AG117,精英球员!AH117,精英球员!AI117,精英球员!AJ117,精英球员!AK117),AVERAGE(精英球员!X117,精英球员!Y117))</f>
        <v>77</v>
      </c>
      <c r="J117" s="6">
        <f>精英球员!AC117*0.2+精英球员!AD117*0.3+精英球员!AE117*0.2+精英球员!AF117*0.3</f>
        <v>79.300000000000011</v>
      </c>
      <c r="K117" s="6">
        <f>AVERAGE(精英球员!R117,精英球员!S117)</f>
        <v>84.5</v>
      </c>
    </row>
    <row r="118" spans="1:11" ht="15.75" x14ac:dyDescent="0.25">
      <c r="A118" s="6">
        <v>117</v>
      </c>
      <c r="B118" s="6" t="str">
        <f>VLOOKUP(A:A,精英球员!A:B,2,FALSE)</f>
        <v>A. RAMSEY</v>
      </c>
      <c r="C118" s="7" t="str">
        <f>VLOOKUP(A:A,精英球员!A:C,3,FALSE)</f>
        <v>中前卫</v>
      </c>
      <c r="D118" s="6">
        <f>VLOOKUP(A:A,精英球员!A:D,4,FALSE)</f>
        <v>2</v>
      </c>
      <c r="E118" s="9">
        <f>VLOOKUP(A:A,精英球员!A:N,14,FALSE)</f>
        <v>91</v>
      </c>
      <c r="F118" s="6">
        <f>精英球员!O118*0.2+精英球员!T118*0.4+精英球员!Z118*0.2+精英球员!W118*0.2</f>
        <v>82.200000000000017</v>
      </c>
      <c r="G118" s="6">
        <f>AVERAGE(精英球员!P118,精英球员!Q118)</f>
        <v>89.5</v>
      </c>
      <c r="H118" s="6">
        <f>AVERAGE(精英球员!AA118,精英球员!AB118)</f>
        <v>81</v>
      </c>
      <c r="I118" s="6">
        <f>IF(精英球员!C118="门将",AVERAGE(精英球员!AG118,精英球员!AH118,精英球员!AI118,精英球员!AJ118,精英球员!AK118),AVERAGE(精英球员!X118,精英球员!Y118))</f>
        <v>75.5</v>
      </c>
      <c r="J118" s="6">
        <f>精英球员!AC118*0.2+精英球员!AD118*0.3+精英球员!AE118*0.2+精英球员!AF118*0.3</f>
        <v>82.899999999999991</v>
      </c>
      <c r="K118" s="6">
        <f>AVERAGE(精英球员!R118,精英球员!S118)</f>
        <v>87.5</v>
      </c>
    </row>
    <row r="119" spans="1:11" ht="15.75" x14ac:dyDescent="0.25">
      <c r="A119" s="6">
        <v>118</v>
      </c>
      <c r="B119" s="6" t="str">
        <f>VLOOKUP(A:A,精英球员!A:B,2,FALSE)</f>
        <v>M. ÖZIL</v>
      </c>
      <c r="C119" s="7" t="str">
        <f>VLOOKUP(A:A,精英球员!A:C,3,FALSE)</f>
        <v>前腰</v>
      </c>
      <c r="D119" s="6" t="e">
        <f>VLOOKUP(A:A,精英球员!A:D,4,FALSE)</f>
        <v>#N/A</v>
      </c>
      <c r="E119" s="9">
        <f>VLOOKUP(A:A,精英球员!A:N,14,FALSE)</f>
        <v>91</v>
      </c>
      <c r="F119" s="6">
        <f>精英球员!O119*0.2+精英球员!T119*0.4+精英球员!Z119*0.2+精英球员!W119*0.2</f>
        <v>87</v>
      </c>
      <c r="G119" s="6">
        <f>AVERAGE(精英球员!P119,精英球员!Q119)</f>
        <v>93.5</v>
      </c>
      <c r="H119" s="6">
        <f>AVERAGE(精英球员!AA119,精英球员!AB119)</f>
        <v>71.5</v>
      </c>
      <c r="I119" s="6">
        <f>IF(精英球员!C119="门将",AVERAGE(精英球员!AG119,精英球员!AH119,精英球员!AI119,精英球员!AJ119,精英球员!AK119),AVERAGE(精英球员!X119,精英球员!Y119))</f>
        <v>82.5</v>
      </c>
      <c r="J119" s="6">
        <f>精英球员!AC119*0.2+精英球员!AD119*0.3+精英球员!AE119*0.2+精英球员!AF119*0.3</f>
        <v>75.900000000000006</v>
      </c>
      <c r="K119" s="6">
        <f>AVERAGE(精英球员!R119,精英球员!S119)</f>
        <v>91.5</v>
      </c>
    </row>
    <row r="120" spans="1:11" ht="15.75" x14ac:dyDescent="0.25">
      <c r="A120" s="6">
        <v>119</v>
      </c>
      <c r="B120" s="6" t="str">
        <f>VLOOKUP(A:A,精英球员!A:B,2,FALSE)</f>
        <v>D. MERTENS</v>
      </c>
      <c r="C120" s="7" t="str">
        <f>VLOOKUP(A:A,精英球员!A:C,3,FALSE)</f>
        <v>中锋</v>
      </c>
      <c r="D120" s="6" t="e">
        <f>VLOOKUP(A:A,精英球员!A:D,4,FALSE)</f>
        <v>#N/A</v>
      </c>
      <c r="E120" s="9">
        <f>VLOOKUP(A:A,精英球员!A:N,14,FALSE)</f>
        <v>91</v>
      </c>
      <c r="F120" s="6">
        <f>精英球员!O120*0.2+精英球员!T120*0.4+精英球员!Z120*0.2+精英球员!W120*0.2</f>
        <v>85.8</v>
      </c>
      <c r="G120" s="6">
        <f>AVERAGE(精英球员!P120,精英球员!Q120)</f>
        <v>91.5</v>
      </c>
      <c r="H120" s="6">
        <f>AVERAGE(精英球员!AA120,精英球员!AB120)</f>
        <v>76</v>
      </c>
      <c r="I120" s="6">
        <f>IF(精英球员!C120="门将",AVERAGE(精英球员!AG120,精英球员!AH120,精英球员!AI120,精英球员!AJ120,精英球员!AK120),AVERAGE(精英球员!X120,精英球员!Y120))</f>
        <v>87</v>
      </c>
      <c r="J120" s="6">
        <f>精英球员!AC120*0.2+精英球员!AD120*0.3+精英球员!AE120*0.2+精英球员!AF120*0.3</f>
        <v>72.8</v>
      </c>
      <c r="K120" s="6">
        <f>AVERAGE(精英球员!R120,精英球员!S120)</f>
        <v>91</v>
      </c>
    </row>
    <row r="121" spans="1:11" ht="15.75" x14ac:dyDescent="0.25">
      <c r="A121" s="6">
        <v>120</v>
      </c>
      <c r="B121" s="6" t="str">
        <f>VLOOKUP(A:A,精英球员!A:B,2,FALSE)</f>
        <v>J. BOATENG</v>
      </c>
      <c r="C121" s="7" t="str">
        <f>VLOOKUP(A:A,精英球员!A:C,3,FALSE)</f>
        <v>中后卫</v>
      </c>
      <c r="D121" s="6">
        <f>VLOOKUP(A:A,精英球员!A:D,4,FALSE)</f>
        <v>2</v>
      </c>
      <c r="E121" s="9">
        <f>VLOOKUP(A:A,精英球员!A:N,14,FALSE)</f>
        <v>91</v>
      </c>
      <c r="F121" s="6">
        <f>精英球员!O121*0.2+精英球员!T121*0.4+精英球员!Z121*0.2+精英球员!W121*0.2</f>
        <v>74.2</v>
      </c>
      <c r="G121" s="6">
        <f>AVERAGE(精英球员!P121,精英球员!Q121)</f>
        <v>75.5</v>
      </c>
      <c r="H121" s="6">
        <f>AVERAGE(精英球员!AA121,精英球员!AB121)</f>
        <v>87</v>
      </c>
      <c r="I121" s="6">
        <f>IF(精英球员!C121="门将",AVERAGE(精英球员!AG121,精英球员!AH121,精英球员!AI121,精英球员!AJ121,精英球员!AK121),AVERAGE(精英球员!X121,精英球员!Y121))</f>
        <v>72</v>
      </c>
      <c r="J121" s="6">
        <f>精英球员!AC121*0.2+精英球员!AD121*0.3+精英球员!AE121*0.2+精英球员!AF121*0.3</f>
        <v>82.3</v>
      </c>
      <c r="K121" s="6">
        <f>AVERAGE(精英球员!R121,精英球员!S121)</f>
        <v>76</v>
      </c>
    </row>
    <row r="122" spans="1:11" ht="15.75" x14ac:dyDescent="0.25">
      <c r="A122" s="6">
        <v>121</v>
      </c>
      <c r="B122" s="6" t="str">
        <f>VLOOKUP(A:A,精英球员!A:B,2,FALSE)</f>
        <v>K. WALKER</v>
      </c>
      <c r="C122" s="7" t="str">
        <f>VLOOKUP(A:A,精英球员!A:C,3,FALSE)</f>
        <v>右后卫</v>
      </c>
      <c r="D122" s="6">
        <f>VLOOKUP(A:A,精英球员!A:D,4,FALSE)</f>
        <v>2</v>
      </c>
      <c r="E122" s="9">
        <f>VLOOKUP(A:A,精英球员!A:N,14,FALSE)</f>
        <v>91</v>
      </c>
      <c r="F122" s="6">
        <f>精英球员!O122*0.2+精英球员!T122*0.4+精英球员!Z122*0.2+精英球员!W122*0.2</f>
        <v>79.8</v>
      </c>
      <c r="G122" s="6">
        <f>AVERAGE(精英球员!P122,精英球员!Q122)</f>
        <v>80.5</v>
      </c>
      <c r="H122" s="6">
        <f>AVERAGE(精英球员!AA122,精英球员!AB122)</f>
        <v>87.5</v>
      </c>
      <c r="I122" s="6">
        <f>IF(精英球员!C122="门将",AVERAGE(精英球员!AG122,精英球员!AH122,精英球员!AI122,精英球员!AJ122,精英球员!AK122),AVERAGE(精英球员!X122,精英球员!Y122))</f>
        <v>87.5</v>
      </c>
      <c r="J122" s="6">
        <f>精英球员!AC122*0.2+精英球员!AD122*0.3+精英球员!AE122*0.2+精英球员!AF122*0.3</f>
        <v>80.599999999999994</v>
      </c>
      <c r="K122" s="6">
        <f>AVERAGE(精英球员!R122,精英球员!S122)</f>
        <v>76.5</v>
      </c>
    </row>
    <row r="123" spans="1:11" ht="15.75" x14ac:dyDescent="0.25">
      <c r="A123" s="6">
        <v>122</v>
      </c>
      <c r="B123" s="6" t="str">
        <f>VLOOKUP(A:A,精英球员!A:B,2,FALSE)</f>
        <v>A. GÓMEZ</v>
      </c>
      <c r="C123" s="7" t="str">
        <f>VLOOKUP(A:A,精英球员!A:C,3,FALSE)</f>
        <v>影锋</v>
      </c>
      <c r="D123" s="6" t="e">
        <f>VLOOKUP(A:A,精英球员!A:D,4,FALSE)</f>
        <v>#N/A</v>
      </c>
      <c r="E123" s="9">
        <f>VLOOKUP(A:A,精英球员!A:N,14,FALSE)</f>
        <v>91</v>
      </c>
      <c r="F123" s="6">
        <f>精英球员!O123*0.2+精英球员!T123*0.4+精英球员!Z123*0.2+精英球员!W123*0.2</f>
        <v>87.800000000000011</v>
      </c>
      <c r="G123" s="6">
        <f>AVERAGE(精英球员!P123,精英球员!Q123)</f>
        <v>91</v>
      </c>
      <c r="H123" s="6">
        <f>AVERAGE(精英球员!AA123,精英球员!AB123)</f>
        <v>77.5</v>
      </c>
      <c r="I123" s="6">
        <f>IF(精英球员!C123="门将",AVERAGE(精英球员!AG123,精英球员!AH123,精英球员!AI123,精英球员!AJ123,精英球员!AK123),AVERAGE(精英球员!X123,精英球员!Y123))</f>
        <v>86.5</v>
      </c>
      <c r="J123" s="6">
        <f>精英球员!AC123*0.2+精英球员!AD123*0.3+精英球员!AE123*0.2+精英球员!AF123*0.3</f>
        <v>72.099999999999994</v>
      </c>
      <c r="K123" s="6">
        <f>AVERAGE(精英球员!R123,精英球员!S123)</f>
        <v>88</v>
      </c>
    </row>
    <row r="124" spans="1:11" ht="15.75" x14ac:dyDescent="0.25">
      <c r="A124" s="6">
        <v>123</v>
      </c>
      <c r="B124" s="6" t="str">
        <f>VLOOKUP(A:A,精英球员!A:B,2,FALSE)</f>
        <v>İ. GÜNDOĞAN</v>
      </c>
      <c r="C124" s="7" t="str">
        <f>VLOOKUP(A:A,精英球员!A:C,3,FALSE)</f>
        <v>中前卫</v>
      </c>
      <c r="D124" s="6" t="e">
        <f>VLOOKUP(A:A,精英球员!A:D,4,FALSE)</f>
        <v>#N/A</v>
      </c>
      <c r="E124" s="9">
        <f>VLOOKUP(A:A,精英球员!A:N,14,FALSE)</f>
        <v>91</v>
      </c>
      <c r="F124" s="6">
        <f>精英球员!O124*0.2+精英球员!T124*0.4+精英球员!Z124*0.2+精英球员!W124*0.2</f>
        <v>83.2</v>
      </c>
      <c r="G124" s="6">
        <f>AVERAGE(精英球员!P124,精英球员!Q124)</f>
        <v>91</v>
      </c>
      <c r="H124" s="6">
        <f>AVERAGE(精英球员!AA124,精英球员!AB124)</f>
        <v>77.5</v>
      </c>
      <c r="I124" s="6">
        <f>IF(精英球员!C124="门将",AVERAGE(精英球员!AG124,精英球员!AH124,精英球员!AI124,精英球员!AJ124,精英球员!AK124),AVERAGE(精英球员!X124,精英球员!Y124))</f>
        <v>81.5</v>
      </c>
      <c r="J124" s="6">
        <f>精英球员!AC124*0.2+精英球员!AD124*0.3+精英球员!AE124*0.2+精英球员!AF124*0.3</f>
        <v>83.699999999999989</v>
      </c>
      <c r="K124" s="6">
        <f>AVERAGE(精英球员!R124,精英球员!S124)</f>
        <v>90.5</v>
      </c>
    </row>
    <row r="125" spans="1:11" ht="15.75" x14ac:dyDescent="0.25">
      <c r="A125" s="6">
        <v>124</v>
      </c>
      <c r="B125" s="6" t="str">
        <f>VLOOKUP(A:A,精英球员!A:B,2,FALSE)</f>
        <v>F. THAUVIN</v>
      </c>
      <c r="C125" s="7" t="str">
        <f>VLOOKUP(A:A,精英球员!A:C,3,FALSE)</f>
        <v>右前卫</v>
      </c>
      <c r="D125" s="6">
        <f>VLOOKUP(A:A,精英球员!A:D,4,FALSE)</f>
        <v>2</v>
      </c>
      <c r="E125" s="9">
        <f>VLOOKUP(A:A,精英球员!A:N,14,FALSE)</f>
        <v>91</v>
      </c>
      <c r="F125" s="6">
        <f>精英球员!O125*0.2+精英球员!T125*0.4+精英球员!Z125*0.2+精英球员!W125*0.2</f>
        <v>87.800000000000011</v>
      </c>
      <c r="G125" s="6">
        <f>AVERAGE(精英球员!P125,精英球员!Q125)</f>
        <v>91</v>
      </c>
      <c r="H125" s="6">
        <f>AVERAGE(精英球员!AA125,精英球员!AB125)</f>
        <v>82</v>
      </c>
      <c r="I125" s="6">
        <f>IF(精英球员!C125="门将",AVERAGE(精英球员!AG125,精英球员!AH125,精英球员!AI125,精英球员!AJ125,精英球员!AK125),AVERAGE(精英球员!X125,精英球员!Y125))</f>
        <v>86.5</v>
      </c>
      <c r="J125" s="6">
        <f>精英球员!AC125*0.2+精英球员!AD125*0.3+精英球员!AE125*0.2+精英球员!AF125*0.3</f>
        <v>77.400000000000006</v>
      </c>
      <c r="K125" s="6">
        <f>AVERAGE(精英球员!R125,精英球员!S125)</f>
        <v>89.5</v>
      </c>
    </row>
    <row r="126" spans="1:11" ht="15.75" x14ac:dyDescent="0.25">
      <c r="A126" s="6">
        <v>125</v>
      </c>
      <c r="B126" s="6" t="str">
        <f>VLOOKUP(A:A,精英球员!A:B,2,FALSE)</f>
        <v>IAGO ASPAS</v>
      </c>
      <c r="C126" s="7" t="str">
        <f>VLOOKUP(A:A,精英球员!A:C,3,FALSE)</f>
        <v>中锋</v>
      </c>
      <c r="D126" s="6">
        <f>VLOOKUP(A:A,精英球员!A:D,4,FALSE)</f>
        <v>2</v>
      </c>
      <c r="E126" s="9">
        <f>VLOOKUP(A:A,精英球员!A:N,14,FALSE)</f>
        <v>91</v>
      </c>
      <c r="F126" s="6">
        <f>精英球员!O126*0.2+精英球员!T126*0.4+精英球员!Z126*0.2+精英球员!W126*0.2</f>
        <v>82</v>
      </c>
      <c r="G126" s="6">
        <f>AVERAGE(精英球员!P126,精英球员!Q126)</f>
        <v>89.5</v>
      </c>
      <c r="H126" s="6">
        <f>AVERAGE(精英球员!AA126,精英球员!AB126)</f>
        <v>78.5</v>
      </c>
      <c r="I126" s="6">
        <f>IF(精英球员!C126="门将",AVERAGE(精英球员!AG126,精英球员!AH126,精英球员!AI126,精英球员!AJ126,精英球员!AK126),AVERAGE(精英球员!X126,精英球员!Y126))</f>
        <v>82.5</v>
      </c>
      <c r="J126" s="6">
        <f>精英球员!AC126*0.2+精英球员!AD126*0.3+精英球员!AE126*0.2+精英球员!AF126*0.3</f>
        <v>70.5</v>
      </c>
      <c r="K126" s="6">
        <f>AVERAGE(精英球员!R126,精英球员!S126)</f>
        <v>87.5</v>
      </c>
    </row>
    <row r="127" spans="1:11" ht="15.75" x14ac:dyDescent="0.25">
      <c r="A127" s="6">
        <v>126</v>
      </c>
      <c r="B127" s="6" t="str">
        <f>VLOOKUP(A:A,精英球员!A:B,2,FALSE)</f>
        <v>H. ZIYECH</v>
      </c>
      <c r="C127" s="7" t="str">
        <f>VLOOKUP(A:A,精英球员!A:C,3,FALSE)</f>
        <v>前腰</v>
      </c>
      <c r="D127" s="6" t="e">
        <f>VLOOKUP(A:A,精英球员!A:D,4,FALSE)</f>
        <v>#N/A</v>
      </c>
      <c r="E127" s="9">
        <f>VLOOKUP(A:A,精英球员!A:N,14,FALSE)</f>
        <v>91</v>
      </c>
      <c r="F127" s="6">
        <f>精英球员!O127*0.2+精英球员!T127*0.4+精英球员!Z127*0.2+精英球员!W127*0.2</f>
        <v>87.800000000000011</v>
      </c>
      <c r="G127" s="6">
        <f>AVERAGE(精英球员!P127,精英球员!Q127)</f>
        <v>87</v>
      </c>
      <c r="H127" s="6">
        <f>AVERAGE(精英球员!AA127,精英球员!AB127)</f>
        <v>81.5</v>
      </c>
      <c r="I127" s="6">
        <f>IF(精英球员!C127="门将",AVERAGE(精英球员!AG127,精英球员!AH127,精英球员!AI127,精英球员!AJ127,精英球员!AK127),AVERAGE(精英球员!X127,精英球员!Y127))</f>
        <v>87</v>
      </c>
      <c r="J127" s="6">
        <f>精英球员!AC127*0.2+精英球员!AD127*0.3+精英球员!AE127*0.2+精英球员!AF127*0.3</f>
        <v>78.800000000000011</v>
      </c>
      <c r="K127" s="6">
        <f>AVERAGE(精英球员!R127,精英球员!S127)</f>
        <v>89.5</v>
      </c>
    </row>
    <row r="128" spans="1:11" ht="15.75" x14ac:dyDescent="0.25">
      <c r="A128" s="6">
        <v>127</v>
      </c>
      <c r="B128" s="6" t="str">
        <f>VLOOKUP(A:A,精英球员!A:B,2,FALSE)</f>
        <v>J. PICKFORD</v>
      </c>
      <c r="C128" s="7" t="str">
        <f>VLOOKUP(A:A,精英球员!A:C,3,FALSE)</f>
        <v>门将</v>
      </c>
      <c r="D128" s="6">
        <f>VLOOKUP(A:A,精英球员!A:D,4,FALSE)</f>
        <v>2</v>
      </c>
      <c r="E128" s="9">
        <f>VLOOKUP(A:A,精英球员!A:N,14,FALSE)</f>
        <v>91</v>
      </c>
      <c r="F128" s="6">
        <f>精英球员!O128*0.2+精英球员!T128*0.4+精英球员!Z128*0.2+精英球员!W128*0.2</f>
        <v>65.2</v>
      </c>
      <c r="G128" s="6">
        <f>AVERAGE(精英球员!P128,精英球员!Q128)</f>
        <v>56.5</v>
      </c>
      <c r="H128" s="6">
        <f>AVERAGE(精英球员!AA128,精英球员!AB128)</f>
        <v>87.5</v>
      </c>
      <c r="I128" s="6">
        <f>IF(精英球员!C128="门将",AVERAGE(精英球员!AG128,精英球员!AH128,精英球员!AI128,精英球员!AJ128,精英球员!AK128),AVERAGE(精英球员!X128,精英球员!Y128))</f>
        <v>83.8</v>
      </c>
      <c r="J128" s="6">
        <f>精英球员!AC128*0.2+精英球员!AD128*0.3+精英球员!AE128*0.2+精英球员!AF128*0.3</f>
        <v>69.7</v>
      </c>
      <c r="K128" s="6">
        <f>AVERAGE(精英球员!R128,精英球员!S128)</f>
        <v>58</v>
      </c>
    </row>
    <row r="129" spans="1:11" ht="15.75" x14ac:dyDescent="0.25">
      <c r="A129" s="6">
        <v>128</v>
      </c>
      <c r="B129" s="6" t="str">
        <f>VLOOKUP(A:A,精英球员!A:B,2,FALSE)</f>
        <v>H. LLORIS</v>
      </c>
      <c r="C129" s="7" t="str">
        <f>VLOOKUP(A:A,精英球员!A:C,3,FALSE)</f>
        <v>门将</v>
      </c>
      <c r="D129" s="6" t="e">
        <f>VLOOKUP(A:A,精英球员!A:D,4,FALSE)</f>
        <v>#N/A</v>
      </c>
      <c r="E129" s="9">
        <f>VLOOKUP(A:A,精英球员!A:N,14,FALSE)</f>
        <v>90</v>
      </c>
      <c r="F129" s="6">
        <f>精英球员!O129*0.2+精英球员!T129*0.4+精英球员!Z129*0.2+精英球员!W129*0.2</f>
        <v>61.599999999999994</v>
      </c>
      <c r="G129" s="6">
        <f>AVERAGE(精英球员!P129,精英球员!Q129)</f>
        <v>56.5</v>
      </c>
      <c r="H129" s="6">
        <f>AVERAGE(精英球员!AA129,精英球员!AB129)</f>
        <v>85</v>
      </c>
      <c r="I129" s="6">
        <f>IF(精英球员!C129="门将",AVERAGE(精英球员!AG129,精英球员!AH129,精英球员!AI129,精英球员!AJ129,精英球员!AK129),AVERAGE(精英球员!X129,精英球员!Y129))</f>
        <v>76.8</v>
      </c>
      <c r="J129" s="6">
        <f>精英球员!AC129*0.2+精英球员!AD129*0.3+精英球员!AE129*0.2+精英球员!AF129*0.3</f>
        <v>66.5</v>
      </c>
      <c r="K129" s="6">
        <f>AVERAGE(精英球员!R129,精英球员!S129)</f>
        <v>57.5</v>
      </c>
    </row>
    <row r="130" spans="1:11" ht="15.75" x14ac:dyDescent="0.25">
      <c r="A130" s="6">
        <v>129</v>
      </c>
      <c r="B130" s="6" t="str">
        <f>VLOOKUP(A:A,精英球员!A:B,2,FALSE)</f>
        <v>B. LENO</v>
      </c>
      <c r="C130" s="7" t="str">
        <f>VLOOKUP(A:A,精英球员!A:C,3,FALSE)</f>
        <v>门将</v>
      </c>
      <c r="D130" s="6">
        <f>VLOOKUP(A:A,精英球员!A:D,4,FALSE)</f>
        <v>2</v>
      </c>
      <c r="E130" s="9">
        <f>VLOOKUP(A:A,精英球员!A:N,14,FALSE)</f>
        <v>90</v>
      </c>
      <c r="F130" s="6">
        <f>精英球员!O130*0.2+精英球员!T130*0.4+精英球员!Z130*0.2+精英球员!W130*0.2</f>
        <v>61</v>
      </c>
      <c r="G130" s="6">
        <f>AVERAGE(精英球员!P130,精英球员!Q130)</f>
        <v>57.5</v>
      </c>
      <c r="H130" s="6">
        <f>AVERAGE(精英球员!AA130,精英球员!AB130)</f>
        <v>87.5</v>
      </c>
      <c r="I130" s="6">
        <f>IF(精英球员!C130="门将",AVERAGE(精英球员!AG130,精英球员!AH130,精英球员!AI130,精英球员!AJ130,精英球员!AK130),AVERAGE(精英球员!X130,精英球员!Y130))</f>
        <v>77</v>
      </c>
      <c r="J130" s="6">
        <f>精英球员!AC130*0.2+精英球员!AD130*0.3+精英球员!AE130*0.2+精英球员!AF130*0.3</f>
        <v>64.099999999999994</v>
      </c>
      <c r="K130" s="6">
        <f>AVERAGE(精英球员!R130,精英球员!S130)</f>
        <v>63</v>
      </c>
    </row>
  </sheetData>
  <autoFilter ref="A1:K91" xr:uid="{00000000-0009-0000-0000-000007000000}"/>
  <mergeCells count="1">
    <mergeCell ref="M2:R9"/>
  </mergeCells>
  <phoneticPr fontId="9" type="noConversion"/>
  <conditionalFormatting sqref="D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E2:E1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L1 E131:K1048576 F2:K1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1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51"/>
  <sheetViews>
    <sheetView workbookViewId="0"/>
  </sheetViews>
  <sheetFormatPr defaultColWidth="9" defaultRowHeight="13.95" x14ac:dyDescent="0.25"/>
  <cols>
    <col min="1" max="1" width="28.88671875" style="29" bestFit="1" customWidth="1"/>
    <col min="2" max="2" width="9.5546875" style="4" bestFit="1" customWidth="1"/>
    <col min="3" max="16384" width="9" style="4"/>
  </cols>
  <sheetData>
    <row r="1" spans="1:2" ht="15.75" x14ac:dyDescent="0.25">
      <c r="A1" s="27" t="s">
        <v>1144</v>
      </c>
      <c r="B1" s="1" t="s">
        <v>1145</v>
      </c>
    </row>
    <row r="2" spans="1:2" x14ac:dyDescent="0.25">
      <c r="A2" s="5" t="s">
        <v>1146</v>
      </c>
      <c r="B2" s="2" t="s">
        <v>375</v>
      </c>
    </row>
    <row r="3" spans="1:2" x14ac:dyDescent="0.25">
      <c r="A3" s="5" t="s">
        <v>1863</v>
      </c>
      <c r="B3" s="30" t="s">
        <v>1928</v>
      </c>
    </row>
    <row r="4" spans="1:2" x14ac:dyDescent="0.25">
      <c r="A4" s="5" t="s">
        <v>1147</v>
      </c>
      <c r="B4" s="2" t="s">
        <v>153</v>
      </c>
    </row>
    <row r="5" spans="1:2" x14ac:dyDescent="0.25">
      <c r="A5" s="5" t="s">
        <v>1148</v>
      </c>
      <c r="B5" s="2" t="s">
        <v>64</v>
      </c>
    </row>
    <row r="6" spans="1:2" x14ac:dyDescent="0.25">
      <c r="A6" s="5" t="s">
        <v>1149</v>
      </c>
      <c r="B6" s="2" t="s">
        <v>278</v>
      </c>
    </row>
    <row r="7" spans="1:2" x14ac:dyDescent="0.25">
      <c r="A7" s="5" t="s">
        <v>1150</v>
      </c>
      <c r="B7" s="2" t="s">
        <v>67</v>
      </c>
    </row>
    <row r="8" spans="1:2" x14ac:dyDescent="0.25">
      <c r="A8" s="5" t="s">
        <v>1151</v>
      </c>
      <c r="B8" s="2" t="s">
        <v>516</v>
      </c>
    </row>
    <row r="9" spans="1:2" x14ac:dyDescent="0.25">
      <c r="A9" s="5" t="s">
        <v>1878</v>
      </c>
      <c r="B9" s="30" t="s">
        <v>1929</v>
      </c>
    </row>
    <row r="10" spans="1:2" x14ac:dyDescent="0.25">
      <c r="A10" s="5" t="s">
        <v>1152</v>
      </c>
      <c r="B10" s="2" t="s">
        <v>225</v>
      </c>
    </row>
    <row r="11" spans="1:2" x14ac:dyDescent="0.25">
      <c r="A11" s="5" t="s">
        <v>1153</v>
      </c>
      <c r="B11" s="2" t="s">
        <v>56</v>
      </c>
    </row>
    <row r="12" spans="1:2" x14ac:dyDescent="0.25">
      <c r="A12" s="5" t="s">
        <v>1154</v>
      </c>
      <c r="B12" s="2" t="s">
        <v>273</v>
      </c>
    </row>
    <row r="13" spans="1:2" x14ac:dyDescent="0.25">
      <c r="A13" s="5" t="s">
        <v>1155</v>
      </c>
      <c r="B13" s="2" t="s">
        <v>324</v>
      </c>
    </row>
    <row r="14" spans="1:2" x14ac:dyDescent="0.25">
      <c r="A14" s="5" t="s">
        <v>1840</v>
      </c>
      <c r="B14" s="30" t="s">
        <v>1927</v>
      </c>
    </row>
    <row r="15" spans="1:2" x14ac:dyDescent="0.25">
      <c r="A15" s="5" t="s">
        <v>1858</v>
      </c>
      <c r="B15" s="30" t="s">
        <v>1883</v>
      </c>
    </row>
    <row r="16" spans="1:2" x14ac:dyDescent="0.25">
      <c r="A16" s="5" t="s">
        <v>1156</v>
      </c>
      <c r="B16" s="2" t="s">
        <v>51</v>
      </c>
    </row>
    <row r="17" spans="1:2" x14ac:dyDescent="0.25">
      <c r="A17" s="5" t="s">
        <v>1157</v>
      </c>
      <c r="B17" s="2" t="s">
        <v>378</v>
      </c>
    </row>
    <row r="18" spans="1:2" x14ac:dyDescent="0.25">
      <c r="A18" s="5" t="s">
        <v>1856</v>
      </c>
      <c r="B18" s="30" t="s">
        <v>1881</v>
      </c>
    </row>
    <row r="19" spans="1:2" x14ac:dyDescent="0.25">
      <c r="A19" s="5"/>
      <c r="B19" s="2"/>
    </row>
    <row r="20" spans="1:2" x14ac:dyDescent="0.25">
      <c r="A20" s="5"/>
      <c r="B20" s="2"/>
    </row>
    <row r="21" spans="1:2" x14ac:dyDescent="0.25">
      <c r="A21" s="5"/>
      <c r="B21" s="2"/>
    </row>
    <row r="22" spans="1:2" x14ac:dyDescent="0.25">
      <c r="A22" s="5"/>
      <c r="B22" s="2"/>
    </row>
    <row r="23" spans="1:2" x14ac:dyDescent="0.25">
      <c r="A23" s="5"/>
      <c r="B23" s="2"/>
    </row>
    <row r="24" spans="1:2" x14ac:dyDescent="0.25">
      <c r="A24" s="5"/>
      <c r="B24" s="2"/>
    </row>
    <row r="25" spans="1:2" x14ac:dyDescent="0.25">
      <c r="A25" s="28"/>
    </row>
    <row r="26" spans="1:2" x14ac:dyDescent="0.25">
      <c r="A26" s="28"/>
    </row>
    <row r="27" spans="1:2" x14ac:dyDescent="0.25">
      <c r="A27" s="28"/>
    </row>
    <row r="28" spans="1:2" x14ac:dyDescent="0.25">
      <c r="A28" s="28"/>
    </row>
    <row r="29" spans="1:2" x14ac:dyDescent="0.25">
      <c r="A29" s="28"/>
    </row>
    <row r="30" spans="1:2" x14ac:dyDescent="0.25">
      <c r="A30" s="28"/>
    </row>
    <row r="31" spans="1:2" x14ac:dyDescent="0.25">
      <c r="A31" s="28"/>
    </row>
    <row r="32" spans="1:2" x14ac:dyDescent="0.25">
      <c r="A32" s="28"/>
    </row>
    <row r="33" spans="1:1" x14ac:dyDescent="0.25">
      <c r="A33" s="28"/>
    </row>
    <row r="34" spans="1:1" x14ac:dyDescent="0.25">
      <c r="A34" s="28"/>
    </row>
    <row r="35" spans="1:1" x14ac:dyDescent="0.25">
      <c r="A35" s="28"/>
    </row>
    <row r="36" spans="1:1" x14ac:dyDescent="0.25">
      <c r="A36" s="28"/>
    </row>
    <row r="37" spans="1:1" x14ac:dyDescent="0.25">
      <c r="A37" s="28"/>
    </row>
    <row r="38" spans="1:1" x14ac:dyDescent="0.25">
      <c r="A38" s="28"/>
    </row>
    <row r="39" spans="1:1" x14ac:dyDescent="0.25">
      <c r="A39" s="28"/>
    </row>
    <row r="40" spans="1:1" x14ac:dyDescent="0.25">
      <c r="A40" s="28"/>
    </row>
    <row r="41" spans="1:1" x14ac:dyDescent="0.25">
      <c r="A41" s="28"/>
    </row>
    <row r="42" spans="1:1" x14ac:dyDescent="0.25">
      <c r="A42" s="28"/>
    </row>
    <row r="43" spans="1:1" x14ac:dyDescent="0.25">
      <c r="A43" s="28"/>
    </row>
    <row r="44" spans="1:1" x14ac:dyDescent="0.25">
      <c r="A44" s="28"/>
    </row>
    <row r="45" spans="1:1" x14ac:dyDescent="0.25">
      <c r="A45" s="28"/>
    </row>
    <row r="46" spans="1:1" x14ac:dyDescent="0.25">
      <c r="A46" s="28"/>
    </row>
    <row r="47" spans="1:1" x14ac:dyDescent="0.25">
      <c r="A47" s="28"/>
    </row>
    <row r="48" spans="1:1" x14ac:dyDescent="0.25">
      <c r="A48" s="28"/>
    </row>
    <row r="49" spans="1:1" x14ac:dyDescent="0.25">
      <c r="A49" s="28"/>
    </row>
    <row r="50" spans="1:1" x14ac:dyDescent="0.25">
      <c r="A50" s="28"/>
    </row>
    <row r="51" spans="1:1" x14ac:dyDescent="0.25">
      <c r="A51" s="28"/>
    </row>
    <row r="52" spans="1:1" x14ac:dyDescent="0.25">
      <c r="A52" s="28"/>
    </row>
    <row r="53" spans="1:1" x14ac:dyDescent="0.25">
      <c r="A53" s="28"/>
    </row>
    <row r="54" spans="1:1" x14ac:dyDescent="0.25">
      <c r="A54" s="28"/>
    </row>
    <row r="55" spans="1:1" x14ac:dyDescent="0.25">
      <c r="A55" s="28"/>
    </row>
    <row r="56" spans="1:1" x14ac:dyDescent="0.25">
      <c r="A56" s="28"/>
    </row>
    <row r="57" spans="1:1" x14ac:dyDescent="0.25">
      <c r="A57" s="28"/>
    </row>
    <row r="58" spans="1:1" x14ac:dyDescent="0.25">
      <c r="A58" s="28"/>
    </row>
    <row r="59" spans="1:1" x14ac:dyDescent="0.25">
      <c r="A59" s="28"/>
    </row>
    <row r="60" spans="1:1" x14ac:dyDescent="0.25">
      <c r="A60" s="28"/>
    </row>
    <row r="61" spans="1:1" x14ac:dyDescent="0.25">
      <c r="A61" s="28"/>
    </row>
    <row r="62" spans="1:1" x14ac:dyDescent="0.25">
      <c r="A62" s="28"/>
    </row>
    <row r="63" spans="1:1" x14ac:dyDescent="0.25">
      <c r="A63" s="28"/>
    </row>
    <row r="64" spans="1:1" x14ac:dyDescent="0.25">
      <c r="A64" s="28"/>
    </row>
    <row r="65" spans="1:1" x14ac:dyDescent="0.25">
      <c r="A65" s="28"/>
    </row>
    <row r="66" spans="1:1" x14ac:dyDescent="0.25">
      <c r="A66" s="28"/>
    </row>
    <row r="67" spans="1:1" x14ac:dyDescent="0.25">
      <c r="A67" s="28"/>
    </row>
    <row r="68" spans="1:1" x14ac:dyDescent="0.25">
      <c r="A68" s="28"/>
    </row>
    <row r="69" spans="1:1" x14ac:dyDescent="0.25">
      <c r="A69" s="28"/>
    </row>
    <row r="70" spans="1:1" x14ac:dyDescent="0.25">
      <c r="A70" s="28"/>
    </row>
    <row r="71" spans="1:1" x14ac:dyDescent="0.25">
      <c r="A71" s="28"/>
    </row>
    <row r="72" spans="1:1" x14ac:dyDescent="0.25">
      <c r="A72" s="28"/>
    </row>
    <row r="73" spans="1:1" x14ac:dyDescent="0.25">
      <c r="A73" s="28"/>
    </row>
    <row r="74" spans="1:1" x14ac:dyDescent="0.25">
      <c r="A74" s="28"/>
    </row>
    <row r="75" spans="1:1" x14ac:dyDescent="0.25">
      <c r="A75" s="28"/>
    </row>
    <row r="76" spans="1:1" x14ac:dyDescent="0.25">
      <c r="A76" s="28"/>
    </row>
    <row r="77" spans="1:1" x14ac:dyDescent="0.25">
      <c r="A77" s="28"/>
    </row>
    <row r="78" spans="1:1" x14ac:dyDescent="0.25">
      <c r="A78" s="28"/>
    </row>
    <row r="79" spans="1:1" x14ac:dyDescent="0.25">
      <c r="A79" s="28"/>
    </row>
    <row r="80" spans="1:1" x14ac:dyDescent="0.25">
      <c r="A80" s="28"/>
    </row>
    <row r="81" spans="1:1" x14ac:dyDescent="0.25">
      <c r="A81" s="28"/>
    </row>
    <row r="82" spans="1:1" x14ac:dyDescent="0.25">
      <c r="A82" s="28"/>
    </row>
    <row r="83" spans="1:1" x14ac:dyDescent="0.25">
      <c r="A83" s="28"/>
    </row>
    <row r="84" spans="1:1" x14ac:dyDescent="0.25">
      <c r="A84" s="28"/>
    </row>
    <row r="85" spans="1:1" x14ac:dyDescent="0.25">
      <c r="A85" s="28"/>
    </row>
    <row r="86" spans="1:1" x14ac:dyDescent="0.25">
      <c r="A86" s="28"/>
    </row>
    <row r="87" spans="1:1" x14ac:dyDescent="0.25">
      <c r="A87" s="28"/>
    </row>
    <row r="88" spans="1:1" x14ac:dyDescent="0.25">
      <c r="A88" s="28"/>
    </row>
    <row r="89" spans="1:1" x14ac:dyDescent="0.25">
      <c r="A89" s="28"/>
    </row>
    <row r="90" spans="1:1" x14ac:dyDescent="0.25">
      <c r="A90" s="28"/>
    </row>
    <row r="91" spans="1:1" x14ac:dyDescent="0.25">
      <c r="A91" s="28"/>
    </row>
    <row r="92" spans="1:1" x14ac:dyDescent="0.25">
      <c r="A92" s="28"/>
    </row>
    <row r="93" spans="1:1" x14ac:dyDescent="0.25">
      <c r="A93" s="28"/>
    </row>
    <row r="94" spans="1:1" x14ac:dyDescent="0.25">
      <c r="A94" s="28"/>
    </row>
    <row r="95" spans="1:1" x14ac:dyDescent="0.25">
      <c r="A95" s="28"/>
    </row>
    <row r="96" spans="1:1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28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</sheetData>
  <sortState ref="A2:B651">
    <sortCondition ref="A1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18F8-EC53-4FE2-90B1-99837D24AB4D}">
  <dimension ref="A1:B108"/>
  <sheetViews>
    <sheetView workbookViewId="0"/>
  </sheetViews>
  <sheetFormatPr defaultColWidth="9" defaultRowHeight="13.95" x14ac:dyDescent="0.25"/>
  <cols>
    <col min="1" max="1" width="27.44140625" style="31" customWidth="1"/>
    <col min="2" max="2" width="18.33203125" style="31" customWidth="1"/>
  </cols>
  <sheetData>
    <row r="1" spans="1:2" ht="15.75" x14ac:dyDescent="0.25">
      <c r="A1" s="27" t="s">
        <v>1144</v>
      </c>
      <c r="B1" s="1" t="s">
        <v>1145</v>
      </c>
    </row>
    <row r="2" spans="1:2" x14ac:dyDescent="0.25">
      <c r="A2" s="31" t="s">
        <v>1158</v>
      </c>
      <c r="B2" s="31" t="s">
        <v>277</v>
      </c>
    </row>
    <row r="3" spans="1:2" x14ac:dyDescent="0.25">
      <c r="A3" s="31" t="s">
        <v>1880</v>
      </c>
      <c r="B3" s="31" t="s">
        <v>1926</v>
      </c>
    </row>
    <row r="4" spans="1:2" x14ac:dyDescent="0.25">
      <c r="A4" s="31" t="s">
        <v>1159</v>
      </c>
      <c r="B4" s="31" t="s">
        <v>1160</v>
      </c>
    </row>
    <row r="5" spans="1:2" x14ac:dyDescent="0.25">
      <c r="A5" s="31" t="s">
        <v>1869</v>
      </c>
      <c r="B5" s="31" t="s">
        <v>1916</v>
      </c>
    </row>
    <row r="6" spans="1:2" x14ac:dyDescent="0.25">
      <c r="A6" s="31" t="s">
        <v>1870</v>
      </c>
      <c r="B6" s="31" t="s">
        <v>1918</v>
      </c>
    </row>
    <row r="7" spans="1:2" x14ac:dyDescent="0.25">
      <c r="A7" s="31" t="s">
        <v>1161</v>
      </c>
      <c r="B7" s="31" t="s">
        <v>713</v>
      </c>
    </row>
    <row r="8" spans="1:2" x14ac:dyDescent="0.25">
      <c r="A8" s="31" t="s">
        <v>1162</v>
      </c>
      <c r="B8" s="31" t="s">
        <v>737</v>
      </c>
    </row>
    <row r="9" spans="1:2" x14ac:dyDescent="0.25">
      <c r="A9" s="31" t="s">
        <v>1163</v>
      </c>
      <c r="B9" s="31" t="s">
        <v>107</v>
      </c>
    </row>
    <row r="10" spans="1:2" x14ac:dyDescent="0.25">
      <c r="A10" s="31" t="s">
        <v>1876</v>
      </c>
      <c r="B10" s="31" t="s">
        <v>1922</v>
      </c>
    </row>
    <row r="11" spans="1:2" x14ac:dyDescent="0.25">
      <c r="A11" s="31" t="s">
        <v>1164</v>
      </c>
      <c r="B11" s="31" t="s">
        <v>256</v>
      </c>
    </row>
    <row r="12" spans="1:2" x14ac:dyDescent="0.25">
      <c r="A12" s="31" t="s">
        <v>1165</v>
      </c>
      <c r="B12" s="31" t="s">
        <v>295</v>
      </c>
    </row>
    <row r="13" spans="1:2" x14ac:dyDescent="0.25">
      <c r="A13" s="31" t="s">
        <v>1877</v>
      </c>
      <c r="B13" s="31" t="s">
        <v>2021</v>
      </c>
    </row>
    <row r="14" spans="1:2" x14ac:dyDescent="0.25">
      <c r="A14" s="31" t="s">
        <v>1166</v>
      </c>
      <c r="B14" s="31" t="s">
        <v>412</v>
      </c>
    </row>
    <row r="15" spans="1:2" x14ac:dyDescent="0.25">
      <c r="A15" s="31" t="s">
        <v>1167</v>
      </c>
      <c r="B15" s="31" t="s">
        <v>302</v>
      </c>
    </row>
    <row r="16" spans="1:2" x14ac:dyDescent="0.25">
      <c r="A16" s="31" t="s">
        <v>1872</v>
      </c>
      <c r="B16" s="31" t="s">
        <v>382</v>
      </c>
    </row>
    <row r="17" spans="1:2" x14ac:dyDescent="0.25">
      <c r="A17" s="31" t="s">
        <v>1875</v>
      </c>
      <c r="B17" s="31" t="s">
        <v>1921</v>
      </c>
    </row>
    <row r="18" spans="1:2" x14ac:dyDescent="0.25">
      <c r="A18" s="31" t="s">
        <v>1168</v>
      </c>
      <c r="B18" s="31" t="s">
        <v>364</v>
      </c>
    </row>
    <row r="19" spans="1:2" x14ac:dyDescent="0.25">
      <c r="A19" s="31" t="s">
        <v>1169</v>
      </c>
      <c r="B19" s="31" t="s">
        <v>743</v>
      </c>
    </row>
    <row r="20" spans="1:2" x14ac:dyDescent="0.25">
      <c r="A20" s="31" t="s">
        <v>1170</v>
      </c>
      <c r="B20" s="31" t="s">
        <v>629</v>
      </c>
    </row>
    <row r="21" spans="1:2" x14ac:dyDescent="0.25">
      <c r="A21" s="31" t="s">
        <v>1874</v>
      </c>
      <c r="B21" s="31" t="s">
        <v>1920</v>
      </c>
    </row>
    <row r="22" spans="1:2" x14ac:dyDescent="0.25">
      <c r="A22" s="31" t="s">
        <v>1864</v>
      </c>
      <c r="B22" s="31" t="s">
        <v>1910</v>
      </c>
    </row>
    <row r="23" spans="1:2" x14ac:dyDescent="0.25">
      <c r="A23" s="31" t="s">
        <v>1171</v>
      </c>
      <c r="B23" s="31" t="s">
        <v>603</v>
      </c>
    </row>
    <row r="24" spans="1:2" x14ac:dyDescent="0.25">
      <c r="A24" s="31" t="s">
        <v>1847</v>
      </c>
      <c r="B24" s="31" t="s">
        <v>1893</v>
      </c>
    </row>
    <row r="25" spans="1:2" x14ac:dyDescent="0.25">
      <c r="A25" s="31" t="s">
        <v>1172</v>
      </c>
      <c r="B25" s="31" t="s">
        <v>515</v>
      </c>
    </row>
    <row r="26" spans="1:2" x14ac:dyDescent="0.25">
      <c r="A26" s="31" t="s">
        <v>1173</v>
      </c>
      <c r="B26" s="31" t="s">
        <v>637</v>
      </c>
    </row>
    <row r="27" spans="1:2" x14ac:dyDescent="0.25">
      <c r="A27" s="31" t="s">
        <v>1174</v>
      </c>
      <c r="B27" s="31" t="s">
        <v>497</v>
      </c>
    </row>
    <row r="28" spans="1:2" x14ac:dyDescent="0.25">
      <c r="A28" s="31" t="s">
        <v>1860</v>
      </c>
      <c r="B28" s="31" t="s">
        <v>1907</v>
      </c>
    </row>
    <row r="29" spans="1:2" x14ac:dyDescent="0.25">
      <c r="A29" s="31" t="s">
        <v>1175</v>
      </c>
      <c r="B29" s="31" t="s">
        <v>527</v>
      </c>
    </row>
    <row r="30" spans="1:2" x14ac:dyDescent="0.25">
      <c r="A30" s="31" t="s">
        <v>1176</v>
      </c>
      <c r="B30" s="31" t="s">
        <v>152</v>
      </c>
    </row>
    <row r="31" spans="1:2" x14ac:dyDescent="0.25">
      <c r="A31" s="31" t="s">
        <v>1177</v>
      </c>
      <c r="B31" s="31" t="s">
        <v>721</v>
      </c>
    </row>
    <row r="32" spans="1:2" x14ac:dyDescent="0.25">
      <c r="A32" s="31" t="s">
        <v>1849</v>
      </c>
      <c r="B32" s="31" t="s">
        <v>1896</v>
      </c>
    </row>
    <row r="33" spans="1:2" x14ac:dyDescent="0.25">
      <c r="A33" s="31" t="s">
        <v>2017</v>
      </c>
      <c r="B33" s="31" t="s">
        <v>50</v>
      </c>
    </row>
    <row r="34" spans="1:2" x14ac:dyDescent="0.25">
      <c r="A34" s="31" t="s">
        <v>2018</v>
      </c>
      <c r="B34" s="31" t="s">
        <v>1889</v>
      </c>
    </row>
    <row r="35" spans="1:2" x14ac:dyDescent="0.25">
      <c r="A35" s="31" t="s">
        <v>1178</v>
      </c>
      <c r="B35" s="31" t="s">
        <v>530</v>
      </c>
    </row>
    <row r="36" spans="1:2" x14ac:dyDescent="0.25">
      <c r="A36" s="31" t="s">
        <v>1179</v>
      </c>
      <c r="B36" s="31" t="s">
        <v>554</v>
      </c>
    </row>
    <row r="37" spans="1:2" x14ac:dyDescent="0.25">
      <c r="A37" s="31" t="s">
        <v>1180</v>
      </c>
      <c r="B37" s="31" t="s">
        <v>495</v>
      </c>
    </row>
    <row r="38" spans="1:2" x14ac:dyDescent="0.25">
      <c r="A38" s="31" t="s">
        <v>1181</v>
      </c>
      <c r="B38" s="31" t="s">
        <v>445</v>
      </c>
    </row>
    <row r="39" spans="1:2" x14ac:dyDescent="0.25">
      <c r="A39" s="31" t="s">
        <v>1182</v>
      </c>
      <c r="B39" s="31" t="s">
        <v>67</v>
      </c>
    </row>
    <row r="40" spans="1:2" x14ac:dyDescent="0.25">
      <c r="A40" s="31" t="s">
        <v>1183</v>
      </c>
      <c r="B40" s="31" t="s">
        <v>390</v>
      </c>
    </row>
    <row r="41" spans="1:2" x14ac:dyDescent="0.25">
      <c r="A41" s="31" t="s">
        <v>1184</v>
      </c>
      <c r="B41" s="31" t="s">
        <v>717</v>
      </c>
    </row>
    <row r="42" spans="1:2" x14ac:dyDescent="0.25">
      <c r="A42" s="31" t="s">
        <v>1185</v>
      </c>
      <c r="B42" s="31" t="s">
        <v>519</v>
      </c>
    </row>
    <row r="43" spans="1:2" x14ac:dyDescent="0.25">
      <c r="A43" s="31" t="s">
        <v>1861</v>
      </c>
      <c r="B43" s="31" t="s">
        <v>1908</v>
      </c>
    </row>
    <row r="44" spans="1:2" x14ac:dyDescent="0.25">
      <c r="A44" s="31" t="s">
        <v>1857</v>
      </c>
      <c r="B44" s="31" t="s">
        <v>1905</v>
      </c>
    </row>
    <row r="45" spans="1:2" x14ac:dyDescent="0.25">
      <c r="A45" s="31" t="s">
        <v>1868</v>
      </c>
      <c r="B45" s="31" t="s">
        <v>1914</v>
      </c>
    </row>
    <row r="46" spans="1:2" x14ac:dyDescent="0.25">
      <c r="A46" s="31" t="s">
        <v>1186</v>
      </c>
      <c r="B46" s="31" t="s">
        <v>176</v>
      </c>
    </row>
    <row r="47" spans="1:2" x14ac:dyDescent="0.25">
      <c r="A47" s="31" t="s">
        <v>1187</v>
      </c>
      <c r="B47" s="31" t="s">
        <v>231</v>
      </c>
    </row>
    <row r="48" spans="1:2" x14ac:dyDescent="0.25">
      <c r="A48" s="31" t="s">
        <v>1188</v>
      </c>
      <c r="B48" s="31" t="s">
        <v>749</v>
      </c>
    </row>
    <row r="49" spans="1:2" x14ac:dyDescent="0.25">
      <c r="A49" s="31" t="s">
        <v>1189</v>
      </c>
      <c r="B49" s="31" t="s">
        <v>666</v>
      </c>
    </row>
    <row r="50" spans="1:2" x14ac:dyDescent="0.25">
      <c r="A50" s="31" t="s">
        <v>1190</v>
      </c>
      <c r="B50" s="31" t="s">
        <v>140</v>
      </c>
    </row>
    <row r="51" spans="1:2" x14ac:dyDescent="0.25">
      <c r="A51" s="31" t="s">
        <v>1866</v>
      </c>
      <c r="B51" s="31" t="s">
        <v>377</v>
      </c>
    </row>
    <row r="52" spans="1:2" x14ac:dyDescent="0.25">
      <c r="A52" s="31" t="s">
        <v>1191</v>
      </c>
      <c r="B52" s="31" t="s">
        <v>540</v>
      </c>
    </row>
    <row r="53" spans="1:2" x14ac:dyDescent="0.25">
      <c r="A53" s="31" t="s">
        <v>1839</v>
      </c>
      <c r="B53" s="31" t="s">
        <v>1884</v>
      </c>
    </row>
    <row r="54" spans="1:2" x14ac:dyDescent="0.25">
      <c r="A54" s="31" t="s">
        <v>1871</v>
      </c>
      <c r="B54" s="31" t="s">
        <v>732</v>
      </c>
    </row>
    <row r="55" spans="1:2" x14ac:dyDescent="0.25">
      <c r="A55" s="31" t="s">
        <v>1192</v>
      </c>
      <c r="B55" s="31" t="s">
        <v>593</v>
      </c>
    </row>
    <row r="56" spans="1:2" x14ac:dyDescent="0.25">
      <c r="A56" s="31" t="s">
        <v>1193</v>
      </c>
      <c r="B56" s="31" t="s">
        <v>170</v>
      </c>
    </row>
    <row r="57" spans="1:2" x14ac:dyDescent="0.25">
      <c r="A57" s="31" t="s">
        <v>1851</v>
      </c>
      <c r="B57" s="31" t="s">
        <v>1898</v>
      </c>
    </row>
    <row r="58" spans="1:2" x14ac:dyDescent="0.25">
      <c r="A58" s="31" t="s">
        <v>1873</v>
      </c>
      <c r="B58" s="31" t="s">
        <v>1919</v>
      </c>
    </row>
    <row r="59" spans="1:2" x14ac:dyDescent="0.25">
      <c r="A59" s="31" t="s">
        <v>1194</v>
      </c>
      <c r="B59" s="31" t="s">
        <v>700</v>
      </c>
    </row>
    <row r="60" spans="1:2" x14ac:dyDescent="0.25">
      <c r="A60" s="31" t="s">
        <v>1843</v>
      </c>
      <c r="B60" s="31" t="s">
        <v>1887</v>
      </c>
    </row>
    <row r="61" spans="1:2" x14ac:dyDescent="0.25">
      <c r="A61" s="31" t="s">
        <v>1195</v>
      </c>
      <c r="B61" s="31" t="s">
        <v>323</v>
      </c>
    </row>
    <row r="62" spans="1:2" x14ac:dyDescent="0.25">
      <c r="A62" s="31" t="s">
        <v>1842</v>
      </c>
      <c r="B62" s="31" t="s">
        <v>1886</v>
      </c>
    </row>
    <row r="63" spans="1:2" x14ac:dyDescent="0.25">
      <c r="A63" s="31" t="s">
        <v>1845</v>
      </c>
      <c r="B63" s="31" t="s">
        <v>1891</v>
      </c>
    </row>
    <row r="64" spans="1:2" x14ac:dyDescent="0.25">
      <c r="A64" s="31" t="s">
        <v>1841</v>
      </c>
      <c r="B64" s="31" t="s">
        <v>1885</v>
      </c>
    </row>
    <row r="65" spans="1:2" x14ac:dyDescent="0.25">
      <c r="A65" s="31" t="s">
        <v>1844</v>
      </c>
      <c r="B65" s="31" t="s">
        <v>1890</v>
      </c>
    </row>
    <row r="66" spans="1:2" x14ac:dyDescent="0.25">
      <c r="A66" s="31" t="s">
        <v>2176</v>
      </c>
      <c r="B66" s="31" t="s">
        <v>2177</v>
      </c>
    </row>
    <row r="67" spans="1:2" x14ac:dyDescent="0.25">
      <c r="A67" s="31" t="s">
        <v>1196</v>
      </c>
      <c r="B67" s="31" t="s">
        <v>304</v>
      </c>
    </row>
    <row r="68" spans="1:2" x14ac:dyDescent="0.25">
      <c r="A68" s="31" t="s">
        <v>1197</v>
      </c>
      <c r="B68" s="31" t="s">
        <v>194</v>
      </c>
    </row>
    <row r="69" spans="1:2" x14ac:dyDescent="0.25">
      <c r="A69" s="31" t="s">
        <v>1198</v>
      </c>
      <c r="B69" s="31" t="s">
        <v>415</v>
      </c>
    </row>
    <row r="70" spans="1:2" x14ac:dyDescent="0.25">
      <c r="A70" s="31" t="s">
        <v>1199</v>
      </c>
      <c r="B70" s="31" t="s">
        <v>138</v>
      </c>
    </row>
    <row r="71" spans="1:2" x14ac:dyDescent="0.25">
      <c r="A71" s="31" t="s">
        <v>1867</v>
      </c>
      <c r="B71" s="31" t="s">
        <v>1912</v>
      </c>
    </row>
    <row r="72" spans="1:2" x14ac:dyDescent="0.25">
      <c r="A72" s="31" t="s">
        <v>1200</v>
      </c>
      <c r="B72" s="31" t="s">
        <v>683</v>
      </c>
    </row>
    <row r="73" spans="1:2" x14ac:dyDescent="0.25">
      <c r="A73" s="31" t="s">
        <v>1879</v>
      </c>
      <c r="B73" s="31" t="s">
        <v>1924</v>
      </c>
    </row>
    <row r="74" spans="1:2" x14ac:dyDescent="0.25">
      <c r="A74" s="31" t="s">
        <v>1201</v>
      </c>
      <c r="B74" s="31" t="s">
        <v>184</v>
      </c>
    </row>
    <row r="75" spans="1:2" x14ac:dyDescent="0.25">
      <c r="A75" s="31" t="s">
        <v>1202</v>
      </c>
      <c r="B75" s="31" t="s">
        <v>215</v>
      </c>
    </row>
    <row r="76" spans="1:2" x14ac:dyDescent="0.25">
      <c r="A76" s="31" t="s">
        <v>1203</v>
      </c>
      <c r="B76" s="31" t="s">
        <v>426</v>
      </c>
    </row>
    <row r="77" spans="1:2" x14ac:dyDescent="0.25">
      <c r="A77" s="31" t="s">
        <v>1204</v>
      </c>
      <c r="B77" s="31" t="s">
        <v>640</v>
      </c>
    </row>
    <row r="78" spans="1:2" x14ac:dyDescent="0.25">
      <c r="A78" s="31" t="s">
        <v>1205</v>
      </c>
      <c r="B78" s="31" t="s">
        <v>224</v>
      </c>
    </row>
    <row r="79" spans="1:2" x14ac:dyDescent="0.25">
      <c r="A79" s="31" t="s">
        <v>1206</v>
      </c>
      <c r="B79" s="31" t="s">
        <v>55</v>
      </c>
    </row>
    <row r="80" spans="1:2" x14ac:dyDescent="0.25">
      <c r="A80" s="31" t="s">
        <v>1207</v>
      </c>
      <c r="B80" s="31" t="s">
        <v>374</v>
      </c>
    </row>
    <row r="81" spans="1:2" x14ac:dyDescent="0.25">
      <c r="A81" s="31" t="s">
        <v>1208</v>
      </c>
      <c r="B81" s="31" t="s">
        <v>580</v>
      </c>
    </row>
    <row r="82" spans="1:2" x14ac:dyDescent="0.25">
      <c r="A82" s="31" t="s">
        <v>1209</v>
      </c>
      <c r="B82" s="31" t="s">
        <v>442</v>
      </c>
    </row>
    <row r="83" spans="1:2" x14ac:dyDescent="0.25">
      <c r="A83" s="31" t="s">
        <v>1210</v>
      </c>
      <c r="B83" s="31" t="s">
        <v>160</v>
      </c>
    </row>
    <row r="84" spans="1:2" x14ac:dyDescent="0.25">
      <c r="A84" s="31" t="s">
        <v>1211</v>
      </c>
      <c r="B84" s="31" t="s">
        <v>238</v>
      </c>
    </row>
    <row r="85" spans="1:2" x14ac:dyDescent="0.25">
      <c r="A85" s="31" t="s">
        <v>1212</v>
      </c>
      <c r="B85" s="31" t="s">
        <v>510</v>
      </c>
    </row>
    <row r="86" spans="1:2" x14ac:dyDescent="0.25">
      <c r="A86" s="31" t="s">
        <v>2173</v>
      </c>
      <c r="B86" s="31" t="s">
        <v>2175</v>
      </c>
    </row>
    <row r="87" spans="1:2" x14ac:dyDescent="0.25">
      <c r="A87" s="31" t="s">
        <v>1213</v>
      </c>
      <c r="B87" s="31" t="s">
        <v>676</v>
      </c>
    </row>
    <row r="88" spans="1:2" x14ac:dyDescent="0.25">
      <c r="A88" s="31" t="s">
        <v>1214</v>
      </c>
      <c r="B88" s="31" t="s">
        <v>272</v>
      </c>
    </row>
    <row r="89" spans="1:2" x14ac:dyDescent="0.25">
      <c r="A89" s="31" t="s">
        <v>1862</v>
      </c>
      <c r="B89" s="31" t="s">
        <v>1909</v>
      </c>
    </row>
    <row r="90" spans="1:2" x14ac:dyDescent="0.25">
      <c r="A90" s="31" t="s">
        <v>1850</v>
      </c>
      <c r="B90" s="31" t="s">
        <v>1897</v>
      </c>
    </row>
    <row r="91" spans="1:2" x14ac:dyDescent="0.25">
      <c r="A91" s="31" t="s">
        <v>1215</v>
      </c>
      <c r="B91" s="31" t="s">
        <v>397</v>
      </c>
    </row>
    <row r="92" spans="1:2" x14ac:dyDescent="0.25">
      <c r="A92" s="31" t="s">
        <v>2022</v>
      </c>
      <c r="B92" s="31" t="s">
        <v>2020</v>
      </c>
    </row>
    <row r="93" spans="1:2" x14ac:dyDescent="0.25">
      <c r="A93" s="31" t="s">
        <v>1216</v>
      </c>
      <c r="B93" s="31" t="s">
        <v>227</v>
      </c>
    </row>
    <row r="94" spans="1:2" x14ac:dyDescent="0.25">
      <c r="A94" s="31" t="s">
        <v>1217</v>
      </c>
      <c r="B94" s="31" t="s">
        <v>517</v>
      </c>
    </row>
    <row r="95" spans="1:2" x14ac:dyDescent="0.25">
      <c r="A95" s="31" t="s">
        <v>1218</v>
      </c>
      <c r="B95" s="31" t="s">
        <v>585</v>
      </c>
    </row>
    <row r="96" spans="1:2" x14ac:dyDescent="0.25">
      <c r="A96" s="31" t="s">
        <v>1219</v>
      </c>
      <c r="B96" s="31" t="s">
        <v>738</v>
      </c>
    </row>
    <row r="97" spans="1:2" x14ac:dyDescent="0.25">
      <c r="A97" s="31" t="s">
        <v>1220</v>
      </c>
      <c r="B97" s="31" t="s">
        <v>465</v>
      </c>
    </row>
    <row r="98" spans="1:2" x14ac:dyDescent="0.25">
      <c r="A98" s="31" t="s">
        <v>1846</v>
      </c>
      <c r="B98" s="31" t="s">
        <v>1892</v>
      </c>
    </row>
    <row r="99" spans="1:2" x14ac:dyDescent="0.25">
      <c r="A99" s="31" t="s">
        <v>1221</v>
      </c>
      <c r="B99" s="31" t="s">
        <v>437</v>
      </c>
    </row>
    <row r="100" spans="1:2" x14ac:dyDescent="0.25">
      <c r="A100" s="31" t="s">
        <v>1222</v>
      </c>
      <c r="B100" s="31" t="s">
        <v>582</v>
      </c>
    </row>
    <row r="101" spans="1:2" x14ac:dyDescent="0.25">
      <c r="A101" s="31" t="s">
        <v>1854</v>
      </c>
      <c r="B101" s="31" t="s">
        <v>1902</v>
      </c>
    </row>
    <row r="102" spans="1:2" x14ac:dyDescent="0.25">
      <c r="A102" s="31" t="s">
        <v>1859</v>
      </c>
      <c r="B102" s="31" t="s">
        <v>1906</v>
      </c>
    </row>
    <row r="103" spans="1:2" x14ac:dyDescent="0.25">
      <c r="A103" s="31" t="s">
        <v>1848</v>
      </c>
      <c r="B103" s="31" t="s">
        <v>1895</v>
      </c>
    </row>
    <row r="104" spans="1:2" x14ac:dyDescent="0.25">
      <c r="A104" s="31" t="s">
        <v>1855</v>
      </c>
      <c r="B104" s="31" t="s">
        <v>1903</v>
      </c>
    </row>
    <row r="105" spans="1:2" x14ac:dyDescent="0.25">
      <c r="A105" s="31" t="s">
        <v>1865</v>
      </c>
      <c r="B105" s="31" t="s">
        <v>1911</v>
      </c>
    </row>
    <row r="106" spans="1:2" x14ac:dyDescent="0.25">
      <c r="A106" s="31" t="s">
        <v>1853</v>
      </c>
      <c r="B106" s="31" t="s">
        <v>1901</v>
      </c>
    </row>
    <row r="107" spans="1:2" x14ac:dyDescent="0.25">
      <c r="A107" s="31" t="s">
        <v>1852</v>
      </c>
      <c r="B107" s="31" t="s">
        <v>1900</v>
      </c>
    </row>
    <row r="108" spans="1:2" x14ac:dyDescent="0.25">
      <c r="A108" s="31" t="s">
        <v>1223</v>
      </c>
      <c r="B108" s="31" t="s">
        <v>387</v>
      </c>
    </row>
  </sheetData>
  <autoFilter ref="A1:B105" xr:uid="{6F876A67-729E-4AEB-862F-F07E712B3F2D}">
    <sortState ref="A2:B108">
      <sortCondition ref="A1:A105"/>
    </sortState>
  </autoFilter>
  <sortState ref="A2:B832">
    <sortCondition ref="A1"/>
  </sortState>
  <phoneticPr fontId="9" type="noConversion"/>
  <hyperlinks>
    <hyperlink ref="A86" r:id="rId1" display="http://pesdb.net/pes2020/?all=1&amp;featured=0&amp;club_team=%22S%C3%83O%20PAULO%22&amp;sort=club_number&amp;order=a" xr:uid="{6E725221-2F9C-4271-A59D-9C160E8B8202}"/>
    <hyperlink ref="A66" r:id="rId2" display="http://pesdb.net/pes2020/?all=1&amp;featured=0&amp;club_team=%22MEDELL%C3%8DN%20RA%22&amp;sort=club_number&amp;order=a" xr:uid="{D8221BF5-ABFA-4DAF-94ED-F2792DDE4E67}"/>
  </hyperlinks>
  <pageMargins left="0.69930555555555596" right="0.69930555555555596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1级数据</vt:lpstr>
      <vt:lpstr>精英球员</vt:lpstr>
      <vt:lpstr>球员</vt:lpstr>
      <vt:lpstr>统计1</vt:lpstr>
      <vt:lpstr>统计2</vt:lpstr>
      <vt:lpstr>雷达图1</vt:lpstr>
      <vt:lpstr>雷达图2</vt:lpstr>
      <vt:lpstr>联赛</vt:lpstr>
      <vt:lpstr>球队</vt:lpstr>
      <vt:lpstr>国家</vt:lpstr>
      <vt:lpstr>成长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g4seek</cp:lastModifiedBy>
  <dcterms:created xsi:type="dcterms:W3CDTF">2015-06-06T10:19:00Z</dcterms:created>
  <dcterms:modified xsi:type="dcterms:W3CDTF">2020-01-07T05:34:16Z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