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F6B2EB10-8BC3-405E-86A5-DF9B2E103B06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'1级数据'!$A$1:$AR$621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球队!$A$1:$B$199</definedName>
    <definedName name="_xlnm._FilterDatabase" localSheetId="2" hidden="1">球员!$A$1:$G$426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7" i="8" l="1"/>
  <c r="G267" i="8"/>
  <c r="A147" i="8"/>
  <c r="G147" i="8"/>
  <c r="A396" i="8"/>
  <c r="A21" i="8"/>
  <c r="A22" i="8"/>
  <c r="A26" i="8"/>
  <c r="A28" i="8"/>
  <c r="A29" i="8"/>
  <c r="A31" i="8"/>
  <c r="A33" i="8"/>
  <c r="A34" i="8"/>
  <c r="A35" i="8"/>
  <c r="A37" i="8"/>
  <c r="A38" i="8"/>
  <c r="A39" i="8"/>
  <c r="A40" i="8"/>
  <c r="A41" i="8"/>
  <c r="A43" i="8"/>
  <c r="A44" i="8"/>
  <c r="A47" i="8"/>
  <c r="A48" i="8"/>
  <c r="A49" i="8"/>
  <c r="A50" i="8"/>
  <c r="A53" i="8"/>
  <c r="A54" i="8"/>
  <c r="A55" i="8"/>
  <c r="A58" i="8"/>
  <c r="A59" i="8"/>
  <c r="A60" i="8"/>
  <c r="A61" i="8"/>
  <c r="A63" i="8"/>
  <c r="A65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6" i="8"/>
  <c r="A87" i="8"/>
  <c r="A88" i="8"/>
  <c r="A89" i="8"/>
  <c r="A90" i="8"/>
  <c r="A91" i="8"/>
  <c r="A92" i="8"/>
  <c r="A93" i="8"/>
  <c r="A94" i="8"/>
  <c r="A95" i="8"/>
  <c r="A96" i="8"/>
  <c r="A97" i="8"/>
  <c r="A99" i="8"/>
  <c r="A100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2" i="8"/>
  <c r="A423" i="8"/>
  <c r="A424" i="8"/>
  <c r="A425" i="8"/>
  <c r="A426" i="8"/>
  <c r="A427" i="8"/>
  <c r="A428" i="8"/>
  <c r="A429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3" i="8"/>
  <c r="A24" i="8"/>
  <c r="A25" i="8"/>
  <c r="A27" i="8"/>
  <c r="A30" i="8"/>
  <c r="A32" i="8"/>
  <c r="A36" i="8"/>
  <c r="A42" i="8"/>
  <c r="A45" i="8"/>
  <c r="A46" i="8"/>
  <c r="A51" i="8"/>
  <c r="A52" i="8"/>
  <c r="A56" i="8"/>
  <c r="A57" i="8"/>
  <c r="A62" i="8"/>
  <c r="A64" i="8"/>
  <c r="A66" i="8"/>
  <c r="A85" i="8"/>
  <c r="A98" i="8"/>
  <c r="A101" i="8"/>
  <c r="A126" i="8"/>
  <c r="A369" i="8"/>
  <c r="A421" i="8"/>
  <c r="D92" i="24"/>
  <c r="D92" i="25"/>
  <c r="E92" i="25"/>
  <c r="F92" i="25"/>
  <c r="G92" i="25"/>
  <c r="H92" i="25"/>
  <c r="I92" i="25"/>
  <c r="J92" i="25"/>
  <c r="K92" i="25"/>
  <c r="D93" i="24"/>
  <c r="D93" i="25"/>
  <c r="E93" i="25"/>
  <c r="F93" i="25"/>
  <c r="G93" i="25"/>
  <c r="H93" i="25"/>
  <c r="I93" i="25"/>
  <c r="J93" i="25"/>
  <c r="K93" i="25"/>
  <c r="D94" i="24"/>
  <c r="D94" i="25"/>
  <c r="E94" i="25"/>
  <c r="F94" i="25"/>
  <c r="G94" i="25"/>
  <c r="H94" i="25"/>
  <c r="I94" i="25"/>
  <c r="J94" i="25"/>
  <c r="K94" i="25"/>
  <c r="D95" i="24"/>
  <c r="D95" i="25"/>
  <c r="E95" i="25"/>
  <c r="F95" i="25"/>
  <c r="G95" i="25"/>
  <c r="H95" i="25"/>
  <c r="I95" i="25"/>
  <c r="J95" i="25"/>
  <c r="K95" i="25"/>
  <c r="D96" i="24"/>
  <c r="D96" i="25"/>
  <c r="E96" i="25"/>
  <c r="F96" i="25"/>
  <c r="G96" i="25"/>
  <c r="H96" i="25"/>
  <c r="I96" i="25"/>
  <c r="J96" i="25"/>
  <c r="K96" i="25"/>
  <c r="D97" i="24"/>
  <c r="D97" i="25"/>
  <c r="E97" i="25"/>
  <c r="F97" i="25"/>
  <c r="G97" i="25"/>
  <c r="H97" i="25"/>
  <c r="I97" i="25"/>
  <c r="J97" i="25"/>
  <c r="K97" i="25"/>
  <c r="D98" i="24"/>
  <c r="D98" i="25"/>
  <c r="E98" i="25"/>
  <c r="F98" i="25"/>
  <c r="G98" i="25"/>
  <c r="H98" i="25"/>
  <c r="I98" i="25"/>
  <c r="J98" i="25"/>
  <c r="K98" i="25"/>
  <c r="D99" i="24"/>
  <c r="D99" i="25"/>
  <c r="E99" i="25"/>
  <c r="F99" i="25"/>
  <c r="G99" i="25"/>
  <c r="H99" i="25"/>
  <c r="I99" i="25"/>
  <c r="J99" i="25"/>
  <c r="K99" i="25"/>
  <c r="D100" i="24"/>
  <c r="D100" i="25"/>
  <c r="E100" i="25"/>
  <c r="F100" i="25"/>
  <c r="G100" i="25"/>
  <c r="H100" i="25"/>
  <c r="I100" i="25"/>
  <c r="J100" i="25"/>
  <c r="K100" i="25"/>
  <c r="D101" i="24"/>
  <c r="D101" i="25"/>
  <c r="E101" i="25"/>
  <c r="F101" i="25"/>
  <c r="G101" i="25"/>
  <c r="H101" i="25"/>
  <c r="I101" i="25"/>
  <c r="J101" i="25"/>
  <c r="K101" i="25"/>
  <c r="D102" i="24"/>
  <c r="D102" i="25"/>
  <c r="E102" i="25"/>
  <c r="F102" i="25"/>
  <c r="G102" i="25"/>
  <c r="H102" i="25"/>
  <c r="I102" i="25"/>
  <c r="J102" i="25"/>
  <c r="K102" i="25"/>
  <c r="D103" i="24"/>
  <c r="D103" i="25"/>
  <c r="E103" i="25"/>
  <c r="F103" i="25"/>
  <c r="G103" i="25"/>
  <c r="H103" i="25"/>
  <c r="I103" i="25"/>
  <c r="J103" i="25"/>
  <c r="K103" i="25"/>
  <c r="D104" i="24"/>
  <c r="D104" i="25"/>
  <c r="E104" i="25"/>
  <c r="F104" i="25"/>
  <c r="G104" i="25"/>
  <c r="H104" i="25"/>
  <c r="I104" i="25"/>
  <c r="J104" i="25"/>
  <c r="K104" i="25"/>
  <c r="D105" i="24"/>
  <c r="D105" i="25"/>
  <c r="E105" i="25"/>
  <c r="F105" i="25"/>
  <c r="G105" i="25"/>
  <c r="H105" i="25"/>
  <c r="I105" i="25"/>
  <c r="J105" i="25"/>
  <c r="K105" i="25"/>
  <c r="D106" i="24"/>
  <c r="D106" i="25"/>
  <c r="E106" i="25"/>
  <c r="F106" i="25"/>
  <c r="G106" i="25"/>
  <c r="H106" i="25"/>
  <c r="I106" i="25"/>
  <c r="J106" i="25"/>
  <c r="K106" i="25"/>
  <c r="D107" i="24"/>
  <c r="D107" i="25"/>
  <c r="E107" i="25"/>
  <c r="F107" i="25"/>
  <c r="G107" i="25"/>
  <c r="H107" i="25"/>
  <c r="I107" i="25"/>
  <c r="J107" i="25"/>
  <c r="K107" i="25"/>
  <c r="D108" i="24"/>
  <c r="D108" i="25"/>
  <c r="E108" i="25"/>
  <c r="F108" i="25"/>
  <c r="G108" i="25"/>
  <c r="H108" i="25"/>
  <c r="I108" i="25"/>
  <c r="J108" i="25"/>
  <c r="K108" i="25"/>
  <c r="D109" i="24"/>
  <c r="D109" i="25"/>
  <c r="E109" i="25"/>
  <c r="F109" i="25"/>
  <c r="G109" i="25"/>
  <c r="H109" i="25"/>
  <c r="I109" i="25"/>
  <c r="J109" i="25"/>
  <c r="K109" i="25"/>
  <c r="D110" i="24"/>
  <c r="D110" i="25"/>
  <c r="E110" i="25"/>
  <c r="F110" i="25"/>
  <c r="G110" i="25"/>
  <c r="H110" i="25"/>
  <c r="I110" i="25"/>
  <c r="J110" i="25"/>
  <c r="K110" i="25"/>
  <c r="D111" i="24"/>
  <c r="D111" i="25"/>
  <c r="E111" i="25"/>
  <c r="F111" i="25"/>
  <c r="G111" i="25"/>
  <c r="H111" i="25"/>
  <c r="I111" i="25"/>
  <c r="J111" i="25"/>
  <c r="K111" i="25"/>
  <c r="D112" i="24"/>
  <c r="D112" i="25"/>
  <c r="E112" i="25"/>
  <c r="F112" i="25"/>
  <c r="G112" i="25"/>
  <c r="H112" i="25"/>
  <c r="I112" i="25"/>
  <c r="J112" i="25"/>
  <c r="K112" i="25"/>
  <c r="D113" i="24"/>
  <c r="D113" i="25"/>
  <c r="E113" i="25"/>
  <c r="F113" i="25"/>
  <c r="G113" i="25"/>
  <c r="H113" i="25"/>
  <c r="I113" i="25"/>
  <c r="J113" i="25"/>
  <c r="K113" i="25"/>
  <c r="D114" i="24"/>
  <c r="D114" i="25"/>
  <c r="E114" i="25"/>
  <c r="F114" i="25"/>
  <c r="G114" i="25"/>
  <c r="H114" i="25"/>
  <c r="I114" i="25"/>
  <c r="J114" i="25"/>
  <c r="K114" i="25"/>
  <c r="D115" i="24"/>
  <c r="D115" i="25"/>
  <c r="E115" i="25"/>
  <c r="F115" i="25"/>
  <c r="G115" i="25"/>
  <c r="H115" i="25"/>
  <c r="I115" i="25"/>
  <c r="J115" i="25"/>
  <c r="K115" i="25"/>
  <c r="D116" i="24"/>
  <c r="D116" i="25"/>
  <c r="E116" i="25"/>
  <c r="F116" i="25"/>
  <c r="G116" i="25"/>
  <c r="H116" i="25"/>
  <c r="I116" i="25"/>
  <c r="J116" i="25"/>
  <c r="K116" i="25"/>
  <c r="D117" i="24"/>
  <c r="D117" i="25"/>
  <c r="E117" i="25"/>
  <c r="F117" i="25"/>
  <c r="G117" i="25"/>
  <c r="H117" i="25"/>
  <c r="I117" i="25"/>
  <c r="J117" i="25"/>
  <c r="K117" i="25"/>
  <c r="D118" i="24"/>
  <c r="D118" i="25"/>
  <c r="E118" i="25"/>
  <c r="F118" i="25"/>
  <c r="G118" i="25"/>
  <c r="H118" i="25"/>
  <c r="I118" i="25"/>
  <c r="J118" i="25"/>
  <c r="K118" i="25"/>
  <c r="D119" i="24"/>
  <c r="D119" i="25"/>
  <c r="E119" i="25"/>
  <c r="F119" i="25"/>
  <c r="G119" i="25"/>
  <c r="H119" i="25"/>
  <c r="I119" i="25"/>
  <c r="J119" i="25"/>
  <c r="K119" i="25"/>
  <c r="D120" i="24"/>
  <c r="D120" i="25"/>
  <c r="E120" i="25"/>
  <c r="F120" i="25"/>
  <c r="G120" i="25"/>
  <c r="H120" i="25"/>
  <c r="I120" i="25"/>
  <c r="J120" i="25"/>
  <c r="K120" i="25"/>
  <c r="D121" i="24"/>
  <c r="D121" i="25"/>
  <c r="E121" i="25"/>
  <c r="F121" i="25"/>
  <c r="G121" i="25"/>
  <c r="H121" i="25"/>
  <c r="I121" i="25"/>
  <c r="J121" i="25"/>
  <c r="K121" i="25"/>
  <c r="D122" i="24"/>
  <c r="D122" i="25"/>
  <c r="E122" i="25"/>
  <c r="F122" i="25"/>
  <c r="G122" i="25"/>
  <c r="H122" i="25"/>
  <c r="I122" i="25"/>
  <c r="J122" i="25"/>
  <c r="K122" i="25"/>
  <c r="D123" i="24"/>
  <c r="D123" i="25"/>
  <c r="E123" i="25"/>
  <c r="F123" i="25"/>
  <c r="G123" i="25"/>
  <c r="H123" i="25"/>
  <c r="I123" i="25"/>
  <c r="J123" i="25"/>
  <c r="K123" i="25"/>
  <c r="D124" i="24"/>
  <c r="D124" i="25"/>
  <c r="E124" i="25"/>
  <c r="F124" i="25"/>
  <c r="G124" i="25"/>
  <c r="H124" i="25"/>
  <c r="I124" i="25"/>
  <c r="J124" i="25"/>
  <c r="K124" i="25"/>
  <c r="D125" i="24"/>
  <c r="D125" i="25"/>
  <c r="E125" i="25"/>
  <c r="F125" i="25"/>
  <c r="G125" i="25"/>
  <c r="H125" i="25"/>
  <c r="I125" i="25"/>
  <c r="J125" i="25"/>
  <c r="K125" i="25"/>
  <c r="D126" i="24"/>
  <c r="D126" i="25"/>
  <c r="E126" i="25"/>
  <c r="F126" i="25"/>
  <c r="G126" i="25"/>
  <c r="H126" i="25"/>
  <c r="I126" i="25"/>
  <c r="J126" i="25"/>
  <c r="K126" i="25"/>
  <c r="D127" i="24"/>
  <c r="D127" i="25"/>
  <c r="E127" i="25"/>
  <c r="F127" i="25"/>
  <c r="G127" i="25"/>
  <c r="H127" i="25"/>
  <c r="I127" i="25"/>
  <c r="J127" i="25"/>
  <c r="K127" i="25"/>
  <c r="D128" i="24"/>
  <c r="D128" i="25"/>
  <c r="E128" i="25"/>
  <c r="F128" i="25"/>
  <c r="G128" i="25"/>
  <c r="H128" i="25"/>
  <c r="I128" i="25"/>
  <c r="J128" i="25"/>
  <c r="K128" i="25"/>
  <c r="D129" i="24"/>
  <c r="D129" i="25"/>
  <c r="E129" i="25"/>
  <c r="F129" i="25"/>
  <c r="G129" i="25"/>
  <c r="H129" i="25"/>
  <c r="I129" i="25"/>
  <c r="J129" i="25"/>
  <c r="K129" i="25"/>
  <c r="D130" i="24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2" i="6"/>
  <c r="G39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<sst xmlns="http://schemas.openxmlformats.org/spreadsheetml/2006/main" count="7514" uniqueCount="2251">
  <si>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</si>
  <si>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</si>
  <si>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</si>
  <si>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</si>
  <si>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</si>
  <si>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</si>
  <si>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</si>
  <si>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</si>
  <si>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</si>
  <si>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</si>
  <si>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</si>
  <si>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</si>
  <si>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</si>
  <si>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</si>
  <si>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</si>
  <si>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</si>
  <si>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</si>
  <si>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</si>
  <si>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</si>
  <si>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</si>
  <si>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</si>
  <si>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</si>
  <si>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</si>
  <si>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</si>
  <si>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</si>
  <si>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</si>
  <si>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</si>
  <si>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</si>
  <si>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</si>
  <si>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</si>
  <si>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</si>
  <si>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</si>
  <si>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</si>
  <si>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</si>
  <si>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</si>
  <si>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</si>
  <si>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</si>
  <si>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</si>
  <si>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</si>
  <si>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</si>
  <si>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</si>
  <si>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</si>
  <si>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</si>
  <si>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</si>
  <si>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</si>
  <si>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</si>
  <si>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</si>
  <si>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</si>
  <si>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</si>
  <si>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</si>
  <si>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</si>
  <si>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</si>
  <si>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</si>
  <si>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</si>
  <si>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</si>
  <si>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</si>
  <si>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</si>
  <si>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</si>
  <si>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</si>
  <si>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</si>
  <si>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</si>
  <si>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</si>
  <si>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</si>
  <si>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</si>
  <si>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</si>
  <si>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</si>
  <si>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</si>
  <si>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</si>
  <si>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</si>
  <si>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</si>
  <si>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</si>
  <si>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</si>
  <si>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</si>
  <si>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</si>
  <si>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</si>
  <si>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</si>
  <si>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</si>
  <si>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</si>
  <si>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</si>
  <si>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</si>
  <si>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</si>
  <si>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</si>
  <si>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</si>
  <si>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</si>
  <si>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</si>
  <si>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</si>
  <si>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</si>
  <si>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</si>
  <si>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</si>
  <si>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</si>
  <si>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</si>
  <si>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</si>
  <si>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</si>
  <si>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</si>
  <si>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</si>
  <si>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</si>
  <si>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</si>
  <si>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</si>
  <si>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</si>
  <si>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</si>
  <si>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</si>
  <si>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</si>
  <si>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</si>
  <si>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</si>
  <si>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</si>
  <si>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</si>
  <si>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</si>
  <si>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</si>
  <si>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</si>
  <si>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</si>
  <si>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</si>
  <si>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</si>
  <si>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</si>
  <si>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</si>
  <si>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</si>
  <si>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</si>
  <si>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</si>
  <si>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</si>
  <si>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</si>
  <si>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</si>
  <si>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</si>
  <si>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</si>
  <si>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</si>
  <si>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</si>
  <si>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</si>
  <si>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SERGIO BUSQUETS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</si>
  <si>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</si>
  <si>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</si>
  <si>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</si>
  <si>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</si>
  <si>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</si>
  <si>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</si>
  <si>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</si>
  <si>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</si>
  <si>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</si>
  <si>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</si>
  <si>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</si>
  <si>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</si>
  <si>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</si>
  <si>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</si>
  <si>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</si>
  <si>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</si>
  <si>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</si>
  <si>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</si>
  <si>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</si>
  <si>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</si>
  <si>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</si>
  <si>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</si>
  <si>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</si>
  <si>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</si>
  <si>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</si>
  <si>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</si>
  <si>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</si>
  <si>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</si>
  <si>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</si>
  <si>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</si>
  <si>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</si>
  <si>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</si>
  <si>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</si>
  <si>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</si>
  <si>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</si>
  <si>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</si>
  <si>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</si>
  <si>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</si>
  <si>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</si>
  <si>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</si>
  <si>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</si>
  <si>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</si>
  <si>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</si>
  <si>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</si>
  <si>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</si>
  <si>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</si>
  <si>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</si>
  <si>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</si>
  <si>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</si>
  <si>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</si>
  <si>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</si>
  <si>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</si>
  <si>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</si>
  <si>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</si>
  <si>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</si>
  <si>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</si>
  <si>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</si>
  <si>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</si>
  <si>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</si>
  <si>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</si>
  <si>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</si>
  <si>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</si>
  <si>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</si>
  <si>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</si>
  <si>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</si>
  <si>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</si>
  <si>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</si>
  <si>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</si>
  <si>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</si>
  <si>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</si>
  <si>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</si>
  <si>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</si>
  <si>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</si>
  <si>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</si>
  <si>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</si>
  <si>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</si>
  <si>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</si>
  <si>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</si>
  <si>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</si>
  <si>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</si>
  <si>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</si>
  <si>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</si>
  <si>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</si>
  <si>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</si>
  <si>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</si>
  <si>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</si>
  <si>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</si>
  <si>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</si>
  <si>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</si>
  <si>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</si>
  <si>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</si>
  <si>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</si>
  <si>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</si>
  <si>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</si>
  <si>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</si>
  <si>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</si>
  <si>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</si>
  <si>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</si>
  <si>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</si>
  <si>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</si>
  <si>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</si>
  <si>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</si>
  <si>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</si>
  <si>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</si>
  <si>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</si>
  <si>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</si>
  <si>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</si>
  <si>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</si>
  <si>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</si>
  <si>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</si>
  <si>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</si>
  <si>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</si>
  <si>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</si>
  <si>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</si>
  <si>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</si>
  <si>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</si>
  <si>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</si>
  <si>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</si>
  <si>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</si>
  <si>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</si>
  <si>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</si>
  <si>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</si>
  <si>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</si>
  <si>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</si>
  <si>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</si>
  <si>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</si>
  <si>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</si>
  <si>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</si>
  <si>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</si>
  <si>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</si>
  <si>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</si>
  <si>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</si>
  <si>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</si>
  <si>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</si>
  <si>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</si>
  <si>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</si>
  <si>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</si>
  <si>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</si>
  <si>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</si>
  <si>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</si>
  <si>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ÁLVARO MORATA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</si>
  <si>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</si>
  <si>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</si>
  <si>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</si>
  <si>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</si>
  <si>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</si>
  <si>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</si>
  <si>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</si>
  <si>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</si>
  <si>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</si>
  <si>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</si>
  <si>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</si>
  <si>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</si>
  <si>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</si>
  <si>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</si>
  <si>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</si>
  <si>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</si>
  <si>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</si>
  <si>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</si>
  <si>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</si>
  <si>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</si>
  <si>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DANIEL CARVAJAL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</si>
  <si>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</si>
  <si>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</si>
  <si>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</si>
  <si>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</si>
  <si>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</si>
  <si>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</si>
  <si>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</si>
  <si>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</si>
  <si>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MARCO ASENSIO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</si>
  <si>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</si>
  <si>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</si>
  <si>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</si>
  <si>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</si>
  <si>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</si>
  <si>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</si>
  <si>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</si>
  <si>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</si>
  <si>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</si>
  <si>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</si>
  <si>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</si>
  <si>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</si>
  <si>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</si>
  <si>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</si>
  <si>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</si>
  <si>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</si>
  <si>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</si>
  <si>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</si>
  <si>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</si>
  <si>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</si>
  <si>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</si>
  <si>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</si>
  <si>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</si>
  <si>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</si>
  <si>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</si>
  <si>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</si>
  <si>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</si>
  <si>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</si>
  <si>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</si>
  <si>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</si>
  <si>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</si>
  <si>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</si>
  <si>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</si>
  <si>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</si>
  <si>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</si>
  <si>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</si>
  <si>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</si>
  <si>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</si>
  <si>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</si>
  <si>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</si>
  <si>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</si>
  <si>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</si>
  <si>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</si>
  <si>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</si>
  <si>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</si>
  <si>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</si>
  <si>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</si>
  <si>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</si>
  <si>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</si>
  <si>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</si>
  <si>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</si>
  <si>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</si>
  <si>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</si>
  <si>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</si>
  <si>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</si>
  <si>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</si>
  <si>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</si>
  <si>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</si>
  <si>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</si>
  <si>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</si>
  <si>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</si>
  <si>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</si>
  <si>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</si>
  <si>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</si>
  <si>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</si>
  <si>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</si>
  <si>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</si>
  <si>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</si>
  <si>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</si>
  <si>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</si>
  <si>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</si>
  <si>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</si>
  <si>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</si>
  <si>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</si>
  <si>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</si>
  <si>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</si>
  <si>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</si>
  <si>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</si>
  <si>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</si>
  <si>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</si>
  <si>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</si>
  <si>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</si>
  <si>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</si>
  <si>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</si>
  <si>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</si>
  <si>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</si>
  <si>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</si>
  <si>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</si>
  <si>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</si>
  <si>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</si>
  <si>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</si>
  <si>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</si>
  <si>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</si>
  <si>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</si>
  <si>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</si>
  <si>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</si>
  <si>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</si>
  <si>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</si>
  <si>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</si>
  <si>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</si>
  <si>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</si>
  <si>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</si>
  <si>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</si>
  <si>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</si>
  <si>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</si>
  <si>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</si>
  <si>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</si>
  <si>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SERGIO ASENJO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</si>
  <si>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</si>
  <si>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</si>
  <si>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</si>
  <si>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</si>
  <si>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</si>
  <si>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</si>
  <si>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</si>
  <si>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</si>
  <si>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</si>
  <si>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</si>
  <si>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</si>
  <si>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</si>
  <si>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</si>
  <si>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</si>
  <si>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</si>
  <si>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</si>
  <si>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</si>
  <si>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</si>
  <si>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</si>
  <si>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</si>
  <si>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</si>
  <si>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</si>
  <si>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</si>
  <si>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</si>
  <si>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</si>
  <si>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</si>
  <si>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</si>
  <si>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</si>
  <si>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</si>
  <si>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</si>
  <si>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</si>
  <si>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</si>
  <si>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</si>
  <si>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</si>
  <si>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</si>
  <si>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</si>
  <si>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</si>
  <si>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</si>
  <si>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</si>
  <si>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</si>
  <si>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</si>
  <si>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</si>
  <si>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</si>
  <si>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</si>
  <si>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</si>
  <si>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</si>
  <si>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</si>
  <si>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</si>
  <si>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</si>
  <si>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</si>
  <si>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</si>
  <si>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</si>
  <si>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</si>
  <si>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</si>
  <si>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</si>
  <si>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</si>
  <si>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</si>
  <si>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</si>
  <si>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</si>
  <si>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</si>
  <si>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</si>
  <si>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</si>
  <si>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</si>
  <si>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TRIGUEROS</t>
  </si>
  <si>
    <t>E. VIŠĆA</t>
  </si>
  <si>
    <t>R. BÜRKI</t>
  </si>
  <si>
    <t>M. SANSON</t>
  </si>
  <si>
    <t>K. BALDÉ</t>
  </si>
  <si>
    <t>WILLIAM</t>
  </si>
  <si>
    <t>J. SERI</t>
  </si>
  <si>
    <t>JOSÉ GAYÁ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</si>
  <si>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</si>
  <si>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</si>
  <si>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</si>
  <si>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</si>
  <si>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</si>
  <si>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</si>
  <si>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</si>
  <si>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</si>
  <si>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</si>
  <si>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</si>
  <si>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</si>
  <si>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</si>
  <si>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</si>
  <si>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</si>
  <si>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</si>
  <si>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</si>
  <si>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</si>
  <si>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</si>
  <si>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</si>
  <si>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</si>
  <si>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</si>
  <si>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</si>
  <si>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</si>
  <si>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</si>
  <si>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</si>
  <si>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</si>
  <si>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</si>
  <si>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</si>
  <si>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</si>
  <si>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</si>
  <si>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</si>
  <si>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</si>
  <si>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</si>
  <si>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</si>
  <si>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</si>
  <si>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</si>
  <si>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</si>
  <si>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</si>
  <si>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</si>
  <si>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</si>
  <si>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</si>
  <si>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JESÚS NAVAS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</si>
  <si>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</si>
  <si>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</si>
  <si>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</si>
  <si>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</si>
  <si>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</si>
  <si>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</si>
  <si>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</si>
  <si>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</si>
  <si>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</si>
  <si>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</si>
  <si>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</si>
  <si>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</si>
  <si>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</si>
  <si>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</si>
  <si>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</si>
  <si>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</si>
  <si>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</si>
  <si>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</si>
  <si>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</si>
  <si>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</si>
  <si>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</si>
  <si>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</si>
  <si>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</si>
  <si>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</si>
  <si>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</si>
  <si>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</si>
  <si>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</si>
  <si>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</si>
  <si>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</si>
  <si>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</si>
  <si>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</si>
  <si>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</si>
  <si>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</si>
  <si>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</si>
  <si>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</si>
  <si>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</si>
  <si>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</si>
  <si>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</si>
  <si>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</si>
  <si>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</si>
  <si>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</si>
  <si>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</si>
  <si>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</si>
  <si>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</si>
  <si>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</si>
  <si>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</si>
  <si>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</si>
  <si>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</si>
  <si>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</si>
  <si>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</si>
  <si>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</si>
  <si>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</si>
  <si>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</si>
  <si>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</si>
  <si>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</si>
  <si>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</si>
  <si>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</si>
  <si>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</si>
  <si>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</si>
  <si>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</si>
  <si>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</si>
  <si>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</si>
  <si>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</si>
  <si>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</si>
  <si>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</si>
  <si>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</si>
  <si>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</si>
  <si>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</si>
  <si>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</si>
  <si>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</si>
  <si>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</si>
  <si>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</si>
  <si>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</si>
  <si>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</si>
  <si>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</si>
  <si>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</si>
  <si>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</si>
  <si>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</si>
  <si>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</si>
  <si>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</si>
  <si>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</si>
  <si>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</si>
  <si>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</si>
  <si>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</si>
  <si>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</si>
  <si>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</si>
  <si>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</si>
  <si>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</si>
  <si>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</si>
  <si>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</si>
  <si>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</si>
  <si>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</si>
  <si>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</si>
  <si>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</si>
  <si>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</si>
  <si>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</si>
  <si>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</si>
  <si>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</si>
  <si>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</si>
  <si>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</si>
  <si>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</si>
  <si>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</si>
  <si>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</si>
  <si>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</si>
  <si>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</si>
  <si>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</si>
  <si>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</si>
  <si>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</si>
  <si>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</si>
  <si>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</si>
  <si>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</si>
  <si>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</si>
  <si>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</si>
  <si>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</si>
  <si>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IÑAKI WILLIAMS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</si>
  <si>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</si>
  <si>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</si>
  <si>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</si>
  <si>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</si>
  <si>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</si>
  <si>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</si>
  <si>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</si>
  <si>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</si>
  <si>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</si>
  <si>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</si>
  <si>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</si>
  <si>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</si>
  <si>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</si>
  <si>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</si>
  <si>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</si>
  <si>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</si>
  <si>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</si>
  <si>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</si>
  <si>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</si>
  <si>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</si>
  <si>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</si>
  <si>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</si>
  <si>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</si>
  <si>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</si>
  <si>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</si>
  <si>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</si>
  <si>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</si>
  <si>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</si>
  <si>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RICARDO GOULART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</si>
  <si>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</si>
  <si>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</si>
  <si>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</si>
  <si>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</si>
  <si>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</si>
  <si>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</si>
  <si>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</si>
  <si>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</si>
  <si>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</si>
  <si>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</si>
  <si>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</si>
  <si>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</si>
  <si>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</si>
  <si>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</si>
  <si>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</si>
  <si>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</si>
  <si>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</si>
  <si>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</si>
  <si>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</si>
  <si>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</si>
  <si>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</si>
  <si>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</si>
  <si>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VICENTE IBORRA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</si>
  <si>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</si>
  <si>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</si>
  <si>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</si>
  <si>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</si>
  <si>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</si>
  <si>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</si>
  <si>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</si>
  <si>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</si>
  <si>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</si>
  <si>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</si>
  <si>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</si>
  <si>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</si>
  <si>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</si>
  <si>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</si>
  <si>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</si>
  <si>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</si>
  <si>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</si>
  <si>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</si>
  <si>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</si>
  <si>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</si>
  <si>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</si>
  <si>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</si>
  <si>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</si>
  <si>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</si>
  <si>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</si>
  <si>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</si>
  <si>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</si>
  <si>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</si>
  <si>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</si>
  <si>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</si>
  <si>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</si>
  <si>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</si>
  <si>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</si>
  <si>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</si>
  <si>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</si>
  <si>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SERGIO ESCUDERO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</si>
  <si>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</si>
  <si>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</si>
  <si>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</si>
  <si>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</si>
  <si>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</si>
  <si>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</si>
  <si>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</si>
  <si>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</si>
  <si>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</si>
  <si>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</si>
  <si>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</si>
  <si>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</si>
  <si>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</si>
  <si>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</si>
  <si>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</si>
  <si>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</si>
  <si>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</si>
  <si>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</si>
  <si>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</si>
  <si>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</si>
  <si>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</si>
  <si>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</si>
  <si>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</si>
  <si>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</si>
  <si>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</si>
  <si>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</si>
  <si>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</si>
  <si>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</si>
  <si>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</si>
  <si>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</si>
  <si>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</si>
  <si>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</si>
  <si>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</si>
  <si>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</si>
  <si>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</si>
  <si>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</si>
  <si>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</si>
  <si>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</si>
  <si>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</si>
  <si>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</si>
  <si>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</si>
  <si>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</si>
  <si>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</si>
  <si>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</si>
  <si>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</si>
  <si>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</si>
  <si>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</si>
  <si>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</si>
  <si>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</si>
  <si>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</si>
  <si>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</si>
  <si>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</si>
  <si>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</si>
  <si>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</si>
  <si>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</si>
  <si>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</si>
  <si>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</si>
  <si>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</si>
  <si>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</si>
  <si>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</si>
  <si>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</si>
  <si>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</si>
  <si>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</si>
  <si>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</si>
  <si>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</si>
  <si>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</si>
  <si>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</si>
  <si>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</si>
  <si>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</si>
  <si>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</si>
  <si>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</si>
  <si>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</si>
  <si>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</si>
  <si>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</si>
  <si>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</si>
  <si>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</si>
  <si>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</si>
  <si>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</si>
  <si>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</si>
  <si>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</si>
  <si>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</si>
  <si>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</si>
  <si>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</si>
  <si>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</si>
  <si>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</si>
  <si>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</si>
  <si>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</si>
  <si>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</si>
  <si>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</si>
  <si>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</si>
  <si>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</si>
  <si>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</si>
  <si>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</si>
  <si>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</si>
  <si>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</si>
  <si>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</si>
  <si>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</si>
  <si>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</si>
  <si>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</si>
  <si>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</si>
  <si>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</si>
  <si>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</si>
  <si>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</si>
  <si>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</si>
  <si>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</si>
  <si>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</si>
  <si>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</si>
  <si>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</si>
  <si>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</si>
  <si>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</si>
  <si>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</si>
  <si>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</si>
  <si>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</si>
  <si>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</si>
  <si>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</si>
  <si>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</si>
  <si>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</si>
  <si>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</si>
  <si>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</si>
  <si>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</si>
  <si>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</si>
  <si>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</si>
  <si>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</si>
  <si>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</si>
  <si>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</si>
  <si>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</si>
  <si>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</si>
  <si>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</si>
  <si>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</si>
  <si>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</si>
  <si>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</si>
  <si>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</si>
  <si>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</si>
  <si>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</si>
  <si>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</si>
  <si>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</si>
  <si>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</si>
  <si>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</si>
  <si>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</si>
  <si>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</si>
  <si>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</si>
  <si>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</si>
  <si>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</si>
  <si>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</si>
  <si>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</si>
  <si>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</si>
  <si>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</si>
  <si>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</si>
  <si>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</si>
  <si>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</si>
  <si>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</si>
  <si>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</si>
  <si>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</si>
  <si>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</si>
  <si>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</si>
  <si>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</si>
  <si>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</si>
  <si>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</si>
  <si>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</si>
  <si>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</si>
  <si>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</si>
  <si>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</si>
  <si>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</si>
  <si>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</si>
  <si>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</si>
  <si>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</si>
  <si>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</si>
  <si>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</si>
  <si>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</si>
  <si>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</si>
  <si>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</si>
  <si>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</si>
  <si>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</si>
  <si>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</si>
  <si>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</si>
  <si>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</si>
  <si>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</si>
  <si>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</si>
  <si>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</si>
  <si>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</si>
  <si>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</si>
  <si>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</si>
  <si>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</si>
  <si>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</si>
  <si>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</si>
  <si>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</si>
  <si>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</si>
  <si>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</si>
  <si>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</si>
  <si>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</si>
  <si>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</si>
  <si>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</si>
  <si>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</si>
  <si>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</si>
  <si>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</si>
  <si>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</si>
  <si>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</si>
  <si>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</si>
  <si>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</si>
  <si>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</si>
  <si>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</si>
  <si>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</si>
  <si>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</si>
  <si>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</si>
  <si>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</si>
  <si>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</si>
  <si>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</si>
  <si>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</si>
  <si>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</si>
  <si>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</si>
  <si>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</si>
  <si>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</si>
  <si>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</si>
  <si>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</si>
  <si>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</si>
  <si>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</si>
  <si>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</si>
  <si>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</si>
  <si>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</si>
  <si>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</si>
  <si>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</si>
  <si>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</si>
  <si>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</si>
  <si>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</si>
  <si>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</si>
  <si>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</si>
  <si>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</si>
  <si>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</si>
  <si>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</si>
  <si>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</si>
  <si>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</si>
  <si>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</si>
  <si>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</si>
  <si>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</si>
  <si>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</si>
  <si>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</si>
  <si>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</si>
  <si>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</si>
  <si>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</si>
  <si>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</si>
  <si>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</si>
  <si>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</si>
  <si>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</si>
  <si>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</si>
  <si>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</si>
  <si>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</si>
  <si>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</si>
  <si>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</si>
  <si>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</si>
  <si>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</si>
  <si>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</si>
  <si>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</si>
  <si>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</si>
  <si>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</si>
  <si>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</si>
  <si>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</si>
  <si>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</si>
  <si>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</si>
  <si>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</si>
  <si>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</si>
  <si>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</si>
  <si>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</si>
  <si>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</si>
  <si>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</si>
  <si>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</si>
  <si>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</si>
  <si>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</si>
  <si>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</si>
  <si>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</si>
  <si>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</si>
  <si>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</si>
  <si>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</si>
  <si>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</si>
  <si>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</si>
  <si>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</si>
  <si>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</si>
  <si>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</si>
  <si>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</si>
  <si>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</si>
  <si>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</si>
  <si>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</si>
  <si>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</si>
  <si>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</si>
  <si>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</si>
  <si>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</si>
  <si>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</si>
  <si>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</si>
  <si>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</si>
  <si>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</si>
  <si>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</si>
  <si>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</si>
  <si>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</si>
  <si>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</si>
  <si>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</si>
  <si>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</si>
  <si>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</si>
  <si>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</si>
  <si>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</si>
  <si>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</si>
  <si>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</si>
  <si>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</si>
  <si>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</si>
  <si>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</si>
  <si>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</si>
  <si>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</si>
  <si>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</si>
  <si>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</si>
  <si>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</si>
  <si>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</si>
  <si>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</si>
  <si>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</si>
  <si>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</si>
  <si>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</si>
  <si>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</si>
  <si>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</si>
  <si>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</si>
  <si>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</si>
  <si>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</si>
  <si>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</si>
  <si>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</si>
  <si>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</si>
  <si>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</si>
  <si>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</si>
  <si>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</si>
  <si>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</si>
  <si>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</si>
  <si>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</si>
  <si>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</si>
  <si>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</si>
  <si>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</si>
  <si>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</si>
  <si>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</si>
  <si>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</si>
  <si>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</si>
  <si>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</si>
  <si>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</si>
  <si>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</si>
  <si>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</si>
  <si>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</si>
  <si>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</si>
  <si>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</si>
  <si>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</si>
  <si>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</si>
  <si>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</si>
  <si>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</si>
  <si>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</si>
  <si>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</si>
  <si>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</si>
  <si>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</si>
  <si>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</si>
  <si>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</si>
  <si>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</si>
  <si>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</si>
  <si>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</si>
  <si>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</si>
  <si>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</si>
  <si>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</si>
  <si>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</si>
  <si>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</si>
  <si>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</si>
  <si>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</si>
  <si>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</si>
  <si>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</si>
  <si>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</si>
  <si>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</si>
  <si>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</si>
  <si>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</si>
  <si>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</si>
  <si>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</si>
  <si>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</si>
  <si>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</si>
  <si>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</si>
  <si>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</si>
  <si>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</si>
  <si>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</si>
  <si>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</si>
  <si>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</si>
  <si>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</si>
  <si>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</si>
  <si>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</si>
  <si>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</si>
  <si>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</si>
  <si>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</si>
  <si>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</si>
  <si>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</si>
  <si>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</si>
  <si>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</si>
  <si>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</si>
  <si>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</si>
  <si>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</si>
  <si>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</si>
  <si>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</si>
  <si>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</si>
  <si>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</si>
  <si>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</si>
  <si>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</si>
  <si>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</si>
  <si>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</si>
  <si>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</si>
  <si>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</si>
  <si>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</si>
  <si>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</si>
  <si>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</si>
  <si>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</si>
  <si>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</si>
  <si>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</si>
  <si>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</si>
  <si>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</si>
  <si>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</si>
  <si>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</si>
  <si>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</si>
  <si>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</si>
  <si>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</si>
  <si>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</si>
  <si>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</si>
  <si>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</si>
  <si>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</si>
  <si>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</si>
  <si>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</si>
  <si>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</si>
  <si>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</si>
  <si>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</si>
  <si>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</si>
  <si>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</si>
  <si>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</si>
  <si>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</si>
  <si>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</si>
  <si>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</si>
  <si>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</si>
  <si>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</si>
  <si>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</si>
  <si>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</si>
  <si>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</si>
  <si>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</si>
  <si>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</si>
  <si>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</si>
  <si>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</si>
  <si>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</si>
  <si>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</si>
  <si>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</si>
  <si>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</si>
  <si>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</si>
  <si>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</si>
  <si>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</si>
  <si>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</si>
  <si>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</si>
  <si>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</si>
  <si>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</si>
  <si>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</si>
  <si>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</si>
  <si>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</si>
  <si>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</si>
  <si>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</si>
  <si>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</si>
  <si>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</si>
  <si>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</si>
  <si>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</si>
  <si>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</si>
  <si>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</si>
  <si>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</si>
  <si>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</si>
  <si>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</si>
  <si>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</si>
  <si>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</si>
  <si>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</si>
  <si>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</si>
  <si>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</si>
  <si>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</si>
  <si>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</si>
  <si>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</si>
  <si>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</si>
  <si>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</si>
  <si>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</si>
  <si>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</si>
  <si>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</si>
  <si>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</si>
  <si>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</si>
  <si>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</si>
  <si>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</si>
  <si>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</si>
  <si>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</si>
  <si>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</si>
  <si>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</si>
  <si>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</si>
  <si>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</si>
  <si>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</si>
  <si>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</si>
  <si>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</si>
  <si>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</si>
  <si>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</si>
  <si>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</si>
  <si>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</si>
  <si>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</si>
  <si>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</si>
  <si>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</si>
  <si>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</si>
  <si>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</si>
  <si>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</si>
  <si>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</si>
  <si>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</si>
  <si>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</si>
  <si>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</si>
  <si>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</si>
  <si>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</si>
  <si>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</si>
  <si>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</si>
  <si>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</si>
  <si>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</si>
  <si>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</si>
  <si>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</si>
  <si>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</si>
  <si>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</si>
  <si>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</si>
  <si>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</si>
  <si>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</si>
  <si>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</si>
  <si>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</si>
  <si>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</si>
  <si>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</si>
  <si>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</si>
  <si>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</si>
  <si>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</si>
  <si>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</si>
  <si>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</si>
  <si>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</si>
  <si>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</si>
  <si>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</si>
  <si>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</si>
  <si>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</si>
  <si>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</si>
  <si>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</si>
  <si>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</si>
  <si>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</si>
  <si>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</si>
  <si>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</si>
  <si>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</si>
  <si>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</si>
  <si>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</si>
  <si>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</si>
  <si>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</si>
  <si>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</si>
  <si>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</si>
  <si>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</si>
  <si>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</si>
  <si>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</si>
  <si>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</si>
  <si>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</si>
  <si>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</si>
  <si>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</si>
  <si>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</si>
  <si>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</si>
  <si>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</si>
  <si>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</si>
  <si>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</si>
  <si>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</si>
  <si>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</si>
  <si>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</si>
  <si>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</si>
  <si>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</si>
  <si>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</si>
  <si>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</si>
  <si>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</si>
  <si>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</si>
  <si>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</si>
  <si>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</si>
  <si>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</si>
  <si>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</si>
  <si>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</si>
  <si>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</si>
  <si>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</si>
  <si>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</si>
  <si>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</si>
  <si>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</si>
  <si>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</si>
  <si>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</si>
  <si>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</si>
  <si>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</si>
  <si>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</si>
  <si>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</si>
  <si>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</si>
  <si>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</si>
  <si>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</si>
  <si>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</si>
  <si>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</si>
  <si>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</si>
  <si>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</si>
  <si>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</si>
  <si>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</si>
  <si>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</si>
  <si>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</si>
  <si>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</si>
  <si>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BARCELONA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</si>
  <si>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</si>
  <si>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</si>
  <si>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</si>
  <si>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</si>
  <si>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</si>
  <si>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</si>
  <si>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</si>
  <si>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</si>
  <si>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</si>
  <si>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</si>
  <si>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</si>
  <si>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</si>
  <si>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</si>
  <si>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</si>
  <si>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</si>
  <si>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</si>
  <si>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</si>
  <si>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</si>
  <si>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</si>
  <si>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</si>
  <si>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</si>
  <si>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</si>
  <si>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</si>
  <si>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</si>
  <si>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</si>
  <si>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</si>
  <si>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</si>
  <si>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</si>
  <si>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</si>
  <si>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</si>
  <si>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</si>
  <si>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</si>
  <si>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</si>
  <si>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</si>
  <si>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</si>
  <si>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</si>
  <si>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</si>
  <si>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</si>
  <si>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</si>
  <si>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</si>
  <si>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</si>
  <si>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</si>
  <si>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</si>
  <si>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</si>
  <si>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</si>
  <si>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</si>
  <si>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</si>
  <si>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</si>
  <si>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</si>
  <si>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</si>
  <si>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</si>
  <si>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</si>
  <si>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</si>
  <si>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</si>
  <si>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</si>
  <si>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</si>
  <si>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</si>
  <si>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</si>
  <si>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</si>
  <si>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</si>
  <si>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</si>
  <si>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</si>
  <si>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</si>
  <si>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</si>
  <si>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</si>
  <si>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</si>
  <si>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</si>
  <si>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</si>
  <si>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</si>
  <si>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</si>
  <si>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</si>
  <si>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</si>
  <si>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</si>
  <si>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</si>
  <si>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</si>
  <si>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</si>
  <si>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</si>
  <si>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</si>
  <si>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</si>
  <si>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</si>
  <si>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</si>
  <si>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</si>
  <si>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</si>
  <si>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</si>
  <si>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</si>
  <si>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</si>
  <si>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</si>
  <si>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</si>
  <si>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</si>
  <si>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</si>
  <si>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</si>
  <si>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</si>
  <si>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</si>
  <si>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</si>
  <si>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</si>
  <si>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</si>
  <si>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</si>
  <si>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</si>
  <si>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</si>
  <si>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</si>
  <si>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</si>
  <si>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</si>
  <si>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</si>
  <si>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</si>
  <si>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</si>
  <si>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</si>
  <si>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</si>
  <si>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</si>
  <si>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</si>
  <si>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</si>
  <si>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</si>
  <si>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</si>
  <si>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</si>
  <si>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</si>
  <si>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</si>
  <si>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</si>
  <si>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</si>
  <si>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</si>
  <si>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</si>
  <si>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</si>
  <si>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</si>
  <si>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</si>
  <si>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</si>
  <si>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</si>
  <si>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</si>
  <si>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</si>
  <si>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</si>
  <si>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</si>
  <si>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</si>
  <si>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</si>
  <si>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</si>
  <si>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</si>
  <si>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</si>
  <si>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</si>
  <si>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</si>
  <si>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</si>
  <si>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</si>
  <si>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</si>
  <si>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</si>
  <si>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</si>
  <si>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</si>
  <si>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</si>
  <si>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</si>
  <si>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</si>
  <si>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</si>
  <si>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</si>
  <si>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</si>
  <si>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</si>
  <si>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</si>
  <si>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</si>
  <si>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</si>
  <si>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</si>
  <si>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</si>
  <si>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SERGIO BUSQUETS_后腰_89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</si>
  <si>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</si>
  <si>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</si>
  <si>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</si>
  <si>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</si>
  <si>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</si>
  <si>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</si>
  <si>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</si>
  <si>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</si>
  <si>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</si>
  <si>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</si>
  <si>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</si>
  <si>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</si>
  <si>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</si>
  <si>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</si>
  <si>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</si>
  <si>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</si>
  <si>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</si>
  <si>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</si>
  <si>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</si>
  <si>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</si>
  <si>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</si>
  <si>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</si>
  <si>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</si>
  <si>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</si>
  <si>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</si>
  <si>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</si>
  <si>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</si>
  <si>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</si>
  <si>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</si>
  <si>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</si>
  <si>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</si>
  <si>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</si>
  <si>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</si>
  <si>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</si>
  <si>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</si>
  <si>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</si>
  <si>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</si>
  <si>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</si>
  <si>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</si>
  <si>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</si>
  <si>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</si>
  <si>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</si>
  <si>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</si>
  <si>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</si>
  <si>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</si>
  <si>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</si>
  <si>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</si>
  <si>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</si>
  <si>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</si>
  <si>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</si>
  <si>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</si>
  <si>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</si>
  <si>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</si>
  <si>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</si>
  <si>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</si>
  <si>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</si>
  <si>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</si>
  <si>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</si>
  <si>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</si>
  <si>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</si>
  <si>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</si>
  <si>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</si>
  <si>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</si>
  <si>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</si>
  <si>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</si>
  <si>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</si>
  <si>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</si>
  <si>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</si>
  <si>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</si>
  <si>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</si>
  <si>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</si>
  <si>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</si>
  <si>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</si>
  <si>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</si>
  <si>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</si>
  <si>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</si>
  <si>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</si>
  <si>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</si>
  <si>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</si>
  <si>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</si>
  <si>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</si>
  <si>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</si>
  <si>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</si>
  <si>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</si>
  <si>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</si>
  <si>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</si>
  <si>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</si>
  <si>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</si>
  <si>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</si>
  <si>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</si>
  <si>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</si>
  <si>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</si>
  <si>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</si>
  <si>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DANIEL CARVAJAL_右后卫_85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</si>
  <si>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</si>
  <si>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</si>
  <si>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</si>
  <si>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</si>
  <si>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</si>
  <si>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</si>
  <si>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</si>
  <si>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</si>
  <si>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</si>
  <si>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</si>
  <si>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</si>
  <si>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</si>
  <si>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</si>
  <si>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</si>
  <si>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</si>
  <si>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</si>
  <si>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</si>
  <si>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</si>
  <si>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</si>
  <si>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</si>
  <si>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</si>
  <si>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</si>
  <si>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</si>
  <si>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</si>
  <si>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</si>
  <si>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</si>
  <si>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</si>
  <si>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</si>
  <si>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</si>
  <si>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</si>
  <si>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</si>
  <si>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</si>
  <si>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</si>
  <si>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</si>
  <si>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</si>
  <si>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</si>
  <si>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</si>
  <si>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</si>
  <si>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</si>
  <si>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</si>
  <si>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</si>
  <si>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</si>
  <si>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</si>
  <si>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</si>
  <si>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</si>
  <si>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</si>
  <si>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</si>
  <si>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</si>
  <si>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</si>
  <si>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</si>
  <si>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</si>
  <si>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ÁLVARO MORATA_中锋_84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</si>
  <si>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</si>
  <si>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</si>
  <si>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</si>
  <si>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</si>
  <si>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</si>
  <si>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</si>
  <si>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</si>
  <si>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</si>
  <si>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</si>
  <si>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</si>
  <si>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</si>
  <si>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</si>
  <si>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</si>
  <si>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</si>
  <si>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</si>
  <si>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</si>
  <si>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</si>
  <si>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</si>
  <si>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</si>
  <si>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</si>
  <si>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</si>
  <si>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</si>
  <si>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H. MAGUIRE_中后卫_84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</si>
  <si>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</si>
  <si>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</si>
  <si>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</si>
  <si>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</si>
  <si>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</si>
  <si>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</si>
  <si>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</si>
  <si>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</si>
  <si>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</si>
  <si>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</si>
  <si>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</si>
  <si>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</si>
  <si>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</si>
  <si>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</si>
  <si>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</si>
  <si>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</si>
  <si>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</si>
  <si>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</si>
  <si>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</si>
  <si>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</si>
  <si>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</si>
  <si>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</si>
  <si>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</si>
  <si>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</si>
  <si>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</si>
  <si>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</si>
  <si>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</si>
  <si>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</si>
  <si>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</si>
  <si>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</si>
  <si>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</si>
  <si>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</si>
  <si>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</si>
  <si>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</si>
  <si>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</si>
  <si>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</si>
  <si>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</si>
  <si>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</si>
  <si>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</si>
  <si>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</si>
  <si>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</si>
  <si>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</si>
  <si>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</si>
  <si>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</si>
  <si>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</si>
  <si>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</si>
  <si>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</si>
  <si>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</si>
  <si>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</si>
  <si>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</si>
  <si>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</si>
  <si>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</si>
  <si>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</si>
  <si>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</si>
  <si>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</si>
  <si>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</si>
  <si>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</si>
  <si>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</si>
  <si>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</si>
  <si>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</si>
  <si>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</si>
  <si>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</si>
  <si>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</si>
  <si>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</si>
  <si>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</si>
  <si>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</si>
  <si>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</si>
  <si>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MARCO ASENSIO_左前卫_83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</si>
  <si>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</si>
  <si>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</si>
  <si>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</si>
  <si>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</si>
  <si>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</si>
  <si>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</si>
  <si>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</si>
  <si>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</si>
  <si>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</si>
  <si>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</si>
  <si>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</si>
  <si>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</si>
  <si>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</si>
  <si>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</si>
  <si>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</si>
  <si>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</si>
  <si>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</si>
  <si>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</si>
  <si>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</si>
  <si>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</si>
  <si>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</si>
  <si>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</si>
  <si>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</si>
  <si>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</si>
  <si>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</si>
  <si>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</si>
  <si>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</si>
  <si>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</si>
  <si>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</si>
  <si>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</si>
  <si>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</si>
  <si>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</si>
  <si>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</si>
  <si>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</si>
  <si>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</si>
  <si>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</si>
  <si>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</si>
  <si>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</si>
  <si>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</si>
  <si>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</si>
  <si>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</si>
  <si>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</si>
  <si>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</si>
  <si>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</si>
  <si>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</si>
  <si>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Y. CARRASCO_左边锋_82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</si>
  <si>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</si>
  <si>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</si>
  <si>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</si>
  <si>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</si>
  <si>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</si>
  <si>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</si>
  <si>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</si>
  <si>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</si>
  <si>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</si>
  <si>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</si>
  <si>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</si>
  <si>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</si>
  <si>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</si>
  <si>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</si>
  <si>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</si>
  <si>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</si>
  <si>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</si>
  <si>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</si>
  <si>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EVERTON_左边锋_82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</si>
  <si>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</si>
  <si>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</si>
  <si>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</si>
  <si>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</si>
  <si>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</si>
  <si>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</si>
  <si>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</si>
  <si>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</si>
  <si>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</si>
  <si>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</si>
  <si>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</si>
  <si>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</si>
  <si>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</si>
  <si>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</si>
  <si>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</si>
  <si>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</si>
  <si>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</si>
  <si>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</si>
  <si>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</si>
  <si>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</si>
  <si>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</si>
  <si>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</si>
  <si>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</si>
  <si>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</si>
  <si>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</si>
  <si>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</si>
  <si>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</si>
  <si>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</si>
  <si>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</si>
  <si>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</si>
  <si>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</si>
  <si>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</si>
  <si>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</si>
  <si>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</si>
  <si>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</si>
  <si>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</si>
  <si>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</si>
  <si>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</si>
  <si>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</si>
  <si>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</si>
  <si>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</si>
  <si>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</si>
  <si>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</si>
  <si>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</si>
  <si>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</si>
  <si>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</si>
  <si>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</si>
  <si>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</si>
  <si>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</si>
  <si>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</si>
  <si>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</si>
  <si>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</si>
  <si>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</si>
  <si>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</si>
  <si>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</si>
  <si>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</si>
  <si>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</si>
  <si>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</si>
  <si>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</si>
  <si>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</si>
  <si>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</si>
  <si>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</si>
  <si>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</si>
  <si>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</si>
  <si>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</si>
  <si>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</si>
  <si>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</si>
  <si>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</si>
  <si>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</si>
  <si>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</si>
  <si>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</si>
  <si>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</si>
  <si>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</si>
  <si>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</si>
  <si>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</si>
  <si>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</si>
  <si>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</si>
  <si>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</si>
  <si>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</si>
  <si>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</si>
  <si>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</si>
  <si>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</si>
  <si>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</si>
  <si>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</si>
  <si>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</si>
  <si>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</si>
  <si>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</si>
  <si>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</si>
  <si>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</si>
  <si>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</si>
  <si>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</si>
  <si>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</si>
  <si>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</si>
  <si>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</si>
  <si>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</si>
  <si>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</si>
  <si>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GABRIEL BARBOSA_中锋_81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</si>
  <si>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</si>
  <si>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</si>
  <si>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</si>
  <si>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</si>
  <si>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</si>
  <si>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</si>
  <si>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</si>
  <si>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</si>
  <si>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</si>
  <si>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</si>
  <si>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</si>
  <si>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</si>
  <si>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</si>
  <si>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</si>
  <si>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JOSÉ GAYÁ_左后卫_81</t>
  </si>
  <si>
    <t>A. DIALLO</t>
  </si>
  <si>
    <t>A. DIALLO_中后卫_81</t>
  </si>
  <si>
    <t>G.DE ARRASCAETA_前腰_81</t>
  </si>
  <si>
    <t>S. AZMOUN_中锋_81</t>
  </si>
  <si>
    <t>RICARDO GOULART_前腰_81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</si>
  <si>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</si>
  <si>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</si>
  <si>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</si>
  <si>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</si>
  <si>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</si>
  <si>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</si>
  <si>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</si>
  <si>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</si>
  <si>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</si>
  <si>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</si>
  <si>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</si>
  <si>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IÑAKI WILLIAMS_右边锋_81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</si>
  <si>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</si>
  <si>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</si>
  <si>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</si>
  <si>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</si>
  <si>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</si>
  <si>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</si>
  <si>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</si>
  <si>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</si>
  <si>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</si>
  <si>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</si>
  <si>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</si>
  <si>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</si>
  <si>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</si>
  <si>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</si>
  <si>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</si>
  <si>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</si>
  <si>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</si>
  <si>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</si>
  <si>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</si>
  <si>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</si>
  <si>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</si>
  <si>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</si>
  <si>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</si>
  <si>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</si>
  <si>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</si>
  <si>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</si>
  <si>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</si>
  <si>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</si>
  <si>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</si>
  <si>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</si>
  <si>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</si>
  <si>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</si>
  <si>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</si>
  <si>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</si>
  <si>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</si>
  <si>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</si>
  <si>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</si>
  <si>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</si>
  <si>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</si>
  <si>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</si>
  <si>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</si>
  <si>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</si>
  <si>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</si>
  <si>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</si>
  <si>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</si>
  <si>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</si>
  <si>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</si>
  <si>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</si>
  <si>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JESÚS NAVAS_右前卫_80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</si>
  <si>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</si>
  <si>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</si>
  <si>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</si>
  <si>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</si>
  <si>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</si>
  <si>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</si>
  <si>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</si>
  <si>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</si>
  <si>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</si>
  <si>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</si>
  <si>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</si>
  <si>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</si>
  <si>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</si>
  <si>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</si>
  <si>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</si>
  <si>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</si>
  <si>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</si>
  <si>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</si>
  <si>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</si>
  <si>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</si>
  <si>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</si>
  <si>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VICENTE IBORRA_中场_80</t>
  </si>
  <si>
    <t>SERGIO ASENJO_门将_80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</si>
  <si>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</si>
  <si>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</si>
  <si>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</si>
  <si>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</si>
  <si>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</si>
  <si>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</si>
  <si>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</si>
  <si>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</si>
  <si>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</si>
  <si>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</si>
  <si>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</si>
  <si>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</si>
  <si>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</si>
  <si>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</si>
  <si>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</si>
  <si>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</si>
  <si>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</si>
  <si>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</si>
  <si>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</si>
  <si>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</si>
  <si>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</si>
  <si>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</si>
  <si>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</si>
  <si>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</si>
  <si>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</si>
  <si>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</si>
  <si>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</si>
  <si>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</si>
  <si>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</si>
  <si>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</si>
  <si>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</si>
  <si>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</si>
  <si>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</si>
  <si>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</si>
  <si>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</si>
  <si>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</si>
  <si>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</si>
  <si>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</si>
  <si>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</si>
  <si>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</si>
  <si>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</si>
  <si>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</si>
  <si>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</si>
  <si>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</si>
  <si>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</si>
  <si>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</si>
  <si>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</si>
  <si>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</si>
  <si>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</si>
  <si>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</si>
  <si>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</si>
  <si>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</si>
  <si>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SERGIO ESCUDERO_左后卫_80</t>
  </si>
  <si>
    <t>HUGO MALLO_右后卫_80</t>
  </si>
  <si>
    <t>M. WEISER_右后卫_80</t>
  </si>
  <si>
    <t>L. SHAW_左后卫_80</t>
  </si>
  <si>
    <t>PEDRO GEROMEL_中后卫_80</t>
  </si>
  <si>
    <t>TRIGUEROS_中场_80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</si>
  <si>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</si>
  <si>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</si>
  <si>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</si>
  <si>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</si>
  <si>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</si>
  <si>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</si>
  <si>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</si>
  <si>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</si>
  <si>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</si>
  <si>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</si>
  <si>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</si>
  <si>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</si>
  <si>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</si>
  <si>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</si>
  <si>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</si>
  <si>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</si>
  <si>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</si>
  <si>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</si>
  <si>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</si>
  <si>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</si>
  <si>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</si>
  <si>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</si>
  <si>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</si>
  <si>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</si>
  <si>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</si>
  <si>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</si>
  <si>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</si>
  <si>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</si>
  <si>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</si>
  <si>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</si>
  <si>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</si>
  <si>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</si>
  <si>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</si>
  <si>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</si>
  <si>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</si>
  <si>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</si>
  <si>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</si>
  <si>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ALFONSO PEDRAZA</t>
  </si>
  <si>
    <t>ALFONSO PEDRAZA_左前卫_80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</si>
  <si>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</si>
  <si>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</si>
  <si>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</si>
  <si>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</si>
  <si>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</si>
  <si>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</si>
  <si>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</si>
  <si>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</si>
  <si>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</si>
  <si>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</si>
  <si>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</si>
  <si>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</si>
  <si>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</si>
  <si>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</si>
  <si>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</si>
  <si>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JOÃO FÉLIX_影锋_80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</si>
  <si>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</si>
  <si>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</si>
  <si>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</si>
  <si>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</si>
  <si>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</si>
  <si>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</si>
  <si>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</si>
  <si>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</si>
  <si>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</si>
  <si>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</si>
  <si>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</si>
  <si>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</si>
  <si>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BAYERN MÜNCHEN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</si>
  <si>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</si>
  <si>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</si>
  <si>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</si>
  <si>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</si>
  <si>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</si>
  <si>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</si>
  <si>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</si>
  <si>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</si>
  <si>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</si>
  <si>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</si>
  <si>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</si>
  <si>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</si>
  <si>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</si>
  <si>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</si>
  <si>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</si>
  <si>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</si>
  <si>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</si>
  <si>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</si>
  <si>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</si>
  <si>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</si>
  <si>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</si>
  <si>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</si>
  <si>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</si>
  <si>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</si>
  <si>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</si>
  <si>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</si>
  <si>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</si>
  <si>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</si>
  <si>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</si>
  <si>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</si>
  <si>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</si>
  <si>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</si>
  <si>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</si>
  <si>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</si>
  <si>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</si>
  <si>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</si>
  <si>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</si>
  <si>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</si>
  <si>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</si>
  <si>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</si>
  <si>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</si>
  <si>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</si>
  <si>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</si>
  <si>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</si>
  <si>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</si>
  <si>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</si>
  <si>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</si>
  <si>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</si>
  <si>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</si>
  <si>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</si>
  <si>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</si>
  <si>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</si>
  <si>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</si>
  <si>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</si>
  <si>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</si>
  <si>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</si>
  <si>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</si>
  <si>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</si>
  <si>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</si>
  <si>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</si>
  <si>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</si>
  <si>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</si>
  <si>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</si>
  <si>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</si>
  <si>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</si>
  <si>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</si>
  <si>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</si>
  <si>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</si>
  <si>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</si>
  <si>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</si>
  <si>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</si>
  <si>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</si>
  <si>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</si>
  <si>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</si>
  <si>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</si>
  <si>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</si>
  <si>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</si>
  <si>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</si>
  <si>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</si>
  <si>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北京国安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</si>
  <si>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</si>
  <si>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</si>
  <si>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</si>
  <si>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</si>
  <si>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</si>
  <si>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</si>
  <si>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</si>
  <si>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</si>
  <si>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</si>
  <si>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</si>
  <si>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</si>
  <si>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</si>
  <si>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</si>
  <si>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</si>
  <si>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</si>
  <si>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</si>
  <si>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</si>
  <si>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</si>
  <si>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</si>
  <si>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</si>
  <si>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</si>
  <si>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</si>
  <si>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</si>
  <si>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</si>
  <si>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</si>
  <si>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</si>
  <si>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</si>
  <si>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</si>
  <si>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</si>
  <si>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</si>
  <si>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</si>
  <si>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</si>
  <si>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</si>
  <si>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</si>
  <si>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</si>
  <si>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</si>
  <si>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</si>
  <si>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</si>
  <si>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</si>
  <si>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</si>
  <si>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</si>
  <si>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</si>
  <si>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</si>
  <si>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</si>
  <si>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</si>
  <si>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</si>
  <si>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</si>
  <si>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</si>
  <si>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</si>
  <si>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</si>
  <si>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</si>
  <si>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</si>
  <si>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</si>
  <si>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</si>
  <si>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</si>
  <si>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</si>
  <si>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</si>
  <si>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</si>
  <si>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</si>
  <si>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DUDU_左前卫_82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</si>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</sst>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K. NAVAS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67</c:v>
                </c:pt>
                <c:pt idx="1">
                  <c:v>59.5</c:v>
                </c:pt>
                <c:pt idx="2">
                  <c:v>84.5</c:v>
                </c:pt>
                <c:pt idx="3">
                  <c:v>74.2</c:v>
                </c:pt>
                <c:pt idx="4">
                  <c:v>74.3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DAVID LUIZ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80.5</c:v>
                </c:pt>
                <c:pt idx="2">
                  <c:v>88.5</c:v>
                </c:pt>
                <c:pt idx="3">
                  <c:v>77</c:v>
                </c:pt>
                <c:pt idx="4">
                  <c:v>79.7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2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1446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1447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3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3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1451</v>
      </c>
    </row>
    <row r="8" spans="1:44" x14ac:dyDescent="0.25">
      <c r="A8" s="19">
        <v>7</v>
      </c>
      <c r="B8" s="19" t="s">
        <v>138</v>
      </c>
      <c r="C8" s="20" t="s">
        <v>90</v>
      </c>
      <c r="D8" s="22">
        <f>VLOOKUP(AR:AR,球员!A:F,6,FALSE)</f>
        <v>3</v>
      </c>
      <c r="E8" s="16" t="s">
        <v>87</v>
      </c>
      <c r="F8" s="16" t="s">
        <v>65</v>
      </c>
      <c r="G8" s="16" t="s">
        <v>139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1452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1453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1454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3</v>
      </c>
      <c r="E11" s="16" t="s">
        <v>2140</v>
      </c>
      <c r="F11" s="16" t="s">
        <v>279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1455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1456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1457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3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1458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3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1459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3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1460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3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1461</v>
      </c>
    </row>
    <row r="18" spans="1:44" x14ac:dyDescent="0.25">
      <c r="A18" s="19">
        <v>17</v>
      </c>
      <c r="B18" s="19" t="s">
        <v>146</v>
      </c>
      <c r="C18" s="20" t="s">
        <v>63</v>
      </c>
      <c r="D18" s="22">
        <f>VLOOKUP(AR:AR,球员!A:F,6,FALSE)</f>
        <v>3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1462</v>
      </c>
    </row>
    <row r="19" spans="1:44" x14ac:dyDescent="0.25">
      <c r="A19" s="19">
        <v>18</v>
      </c>
      <c r="B19" s="19" t="s">
        <v>149</v>
      </c>
      <c r="C19" s="20" t="s">
        <v>71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1463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2140</v>
      </c>
      <c r="F20" s="16" t="s">
        <v>279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1464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3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1465</v>
      </c>
    </row>
    <row r="22" spans="1:44" x14ac:dyDescent="0.25">
      <c r="A22" s="15">
        <v>21</v>
      </c>
      <c r="B22" s="15" t="s">
        <v>125</v>
      </c>
      <c r="C22" s="16" t="s">
        <v>126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1466</v>
      </c>
    </row>
    <row r="23" spans="1:44" x14ac:dyDescent="0.25">
      <c r="A23" s="19">
        <v>22</v>
      </c>
      <c r="B23" s="19" t="s">
        <v>215</v>
      </c>
      <c r="C23" s="37" t="s">
        <v>43</v>
      </c>
      <c r="D23" s="22">
        <f>VLOOKUP(AR:AR,球员!A:F,6,FALSE)</f>
        <v>2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1467</v>
      </c>
    </row>
    <row r="24" spans="1:44" x14ac:dyDescent="0.25">
      <c r="A24" s="19">
        <v>23</v>
      </c>
      <c r="B24" s="19" t="s">
        <v>145</v>
      </c>
      <c r="C24" s="37" t="s">
        <v>63</v>
      </c>
      <c r="D24" s="22">
        <f>VLOOKUP(AR:AR,球员!A:F,6,FALSE)</f>
        <v>3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1468</v>
      </c>
    </row>
    <row r="25" spans="1:44" x14ac:dyDescent="0.25">
      <c r="A25" s="15">
        <v>24</v>
      </c>
      <c r="B25" s="15" t="s">
        <v>186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148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1469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1470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1471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3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1474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1475</v>
      </c>
    </row>
    <row r="32" spans="1:44" x14ac:dyDescent="0.25">
      <c r="A32" s="19">
        <v>31</v>
      </c>
      <c r="B32" s="19" t="s">
        <v>131</v>
      </c>
      <c r="C32" s="20" t="s">
        <v>83</v>
      </c>
      <c r="D32" s="22">
        <f>VLOOKUP(AR:AR,球员!A:F,6,FALSE)</f>
        <v>2</v>
      </c>
      <c r="E32" s="16" t="s">
        <v>97</v>
      </c>
      <c r="F32" s="16" t="s">
        <v>65</v>
      </c>
      <c r="G32" s="16" t="s">
        <v>132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1476</v>
      </c>
    </row>
    <row r="33" spans="1:44" x14ac:dyDescent="0.25">
      <c r="A33" s="19">
        <v>32</v>
      </c>
      <c r="B33" s="19" t="s">
        <v>133</v>
      </c>
      <c r="C33" s="37" t="s">
        <v>59</v>
      </c>
      <c r="D33" s="22">
        <f>VLOOKUP(AR:AR,球员!A:F,6,FALSE)</f>
        <v>2</v>
      </c>
      <c r="E33" s="16" t="s">
        <v>2140</v>
      </c>
      <c r="F33" s="16" t="s">
        <v>279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1477</v>
      </c>
    </row>
    <row r="34" spans="1:44" x14ac:dyDescent="0.25">
      <c r="A34" s="19">
        <v>33</v>
      </c>
      <c r="B34" s="19" t="s">
        <v>183</v>
      </c>
      <c r="C34" s="20" t="s">
        <v>59</v>
      </c>
      <c r="D34" s="22">
        <f>VLOOKUP(AR:AR,球员!A:F,6,FALSE)</f>
        <v>2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1478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3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1479</v>
      </c>
    </row>
    <row r="36" spans="1:44" x14ac:dyDescent="0.25">
      <c r="A36" s="19">
        <v>35</v>
      </c>
      <c r="B36" s="19" t="s">
        <v>147</v>
      </c>
      <c r="C36" s="20" t="s">
        <v>90</v>
      </c>
      <c r="D36" s="22">
        <f>VLOOKUP(AR:AR,球员!A:F,6,FALSE)</f>
        <v>3</v>
      </c>
      <c r="E36" s="16" t="s">
        <v>142</v>
      </c>
      <c r="F36" s="16" t="s">
        <v>45</v>
      </c>
      <c r="G36" s="16" t="s">
        <v>148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1480</v>
      </c>
    </row>
    <row r="37" spans="1:44" x14ac:dyDescent="0.25">
      <c r="A37" s="15">
        <v>36</v>
      </c>
      <c r="B37" s="15" t="s">
        <v>192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1481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1482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1483</v>
      </c>
    </row>
    <row r="40" spans="1:44" x14ac:dyDescent="0.25">
      <c r="A40" s="19">
        <v>39</v>
      </c>
      <c r="B40" s="19" t="s">
        <v>151</v>
      </c>
      <c r="C40" s="20" t="s">
        <v>63</v>
      </c>
      <c r="D40" s="22">
        <f>VLOOKUP(AR:AR,球员!A:F,6,FALSE)</f>
        <v>2</v>
      </c>
      <c r="E40" s="16" t="s">
        <v>144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1484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3</v>
      </c>
      <c r="E41" s="16" t="s">
        <v>144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1485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2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1486</v>
      </c>
    </row>
    <row r="43" spans="1:44" x14ac:dyDescent="0.25">
      <c r="A43" s="19">
        <v>42</v>
      </c>
      <c r="B43" s="19" t="s">
        <v>159</v>
      </c>
      <c r="C43" s="20" t="s">
        <v>59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1487</v>
      </c>
    </row>
    <row r="44" spans="1:44" x14ac:dyDescent="0.25">
      <c r="A44" s="19">
        <v>43</v>
      </c>
      <c r="B44" s="19" t="s">
        <v>161</v>
      </c>
      <c r="C44" s="20" t="s">
        <v>126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162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1488</v>
      </c>
    </row>
    <row r="45" spans="1:44" x14ac:dyDescent="0.25">
      <c r="A45" s="19">
        <v>44</v>
      </c>
      <c r="B45" s="19" t="s">
        <v>210</v>
      </c>
      <c r="C45" s="20" t="s">
        <v>105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1489</v>
      </c>
    </row>
    <row r="46" spans="1:44" x14ac:dyDescent="0.25">
      <c r="A46" s="19">
        <v>45</v>
      </c>
      <c r="B46" s="19" t="s">
        <v>170</v>
      </c>
      <c r="C46" s="20" t="s">
        <v>71</v>
      </c>
      <c r="D46" s="22">
        <f>VLOOKUP(AR:AR,球员!A:F,6,FALSE)</f>
        <v>2</v>
      </c>
      <c r="E46" s="16" t="s">
        <v>109</v>
      </c>
      <c r="F46" s="16" t="s">
        <v>65</v>
      </c>
      <c r="G46" s="16" t="s">
        <v>81</v>
      </c>
      <c r="H46" s="15">
        <v>175</v>
      </c>
      <c r="I46" s="15">
        <v>73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1490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2</v>
      </c>
      <c r="E47" s="16" t="s">
        <v>2140</v>
      </c>
      <c r="F47" s="16" t="s">
        <v>279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1491</v>
      </c>
    </row>
    <row r="48" spans="1:44" x14ac:dyDescent="0.25">
      <c r="A48" s="19">
        <v>47</v>
      </c>
      <c r="B48" s="19" t="s">
        <v>181</v>
      </c>
      <c r="C48" s="37" t="s">
        <v>90</v>
      </c>
      <c r="D48" s="22">
        <f>VLOOKUP(AR:AR,球员!A:F,6,FALSE)</f>
        <v>3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1492</v>
      </c>
    </row>
    <row r="49" spans="1:44" x14ac:dyDescent="0.25">
      <c r="A49" s="19">
        <v>48</v>
      </c>
      <c r="B49" s="19" t="s">
        <v>137</v>
      </c>
      <c r="C49" s="20" t="s">
        <v>63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1493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217</v>
      </c>
      <c r="C51" s="20" t="s">
        <v>59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1495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1496</v>
      </c>
    </row>
    <row r="53" spans="1:44" x14ac:dyDescent="0.25">
      <c r="A53" s="19">
        <v>52</v>
      </c>
      <c r="B53" s="19" t="s">
        <v>191</v>
      </c>
      <c r="C53" s="20" t="s">
        <v>59</v>
      </c>
      <c r="D53" s="22">
        <f>VLOOKUP(AR:AR,球员!A:F,6,FALSE)</f>
        <v>3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1497</v>
      </c>
    </row>
    <row r="54" spans="1:44" x14ac:dyDescent="0.25">
      <c r="A54" s="19">
        <v>53</v>
      </c>
      <c r="B54" s="19" t="s">
        <v>193</v>
      </c>
      <c r="C54" s="20" t="s">
        <v>71</v>
      </c>
      <c r="D54" s="22">
        <f>VLOOKUP(AR:AR,球员!A:F,6,FALSE)</f>
        <v>2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1498</v>
      </c>
    </row>
    <row r="55" spans="1:44" x14ac:dyDescent="0.25">
      <c r="A55" s="15">
        <v>54</v>
      </c>
      <c r="B55" s="15" t="s">
        <v>194</v>
      </c>
      <c r="C55" s="16" t="s">
        <v>195</v>
      </c>
      <c r="D55" s="22" t="e">
        <f>VLOOKUP(AR:AR,球员!A:F,6,FALSE)</f>
        <v>#N/A</v>
      </c>
      <c r="E55" s="16" t="s">
        <v>2140</v>
      </c>
      <c r="F55" s="16" t="s">
        <v>279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1499</v>
      </c>
    </row>
    <row r="56" spans="1:44" x14ac:dyDescent="0.25">
      <c r="A56" s="19">
        <v>55</v>
      </c>
      <c r="B56" s="19" t="s">
        <v>301</v>
      </c>
      <c r="C56" s="20" t="s">
        <v>90</v>
      </c>
      <c r="D56" s="22">
        <f>VLOOKUP(AR:AR,球员!A:F,6,FALSE)</f>
        <v>2</v>
      </c>
      <c r="E56" s="16" t="s">
        <v>144</v>
      </c>
      <c r="F56" s="16" t="s">
        <v>45</v>
      </c>
      <c r="G56" s="16" t="s">
        <v>158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1500</v>
      </c>
    </row>
    <row r="57" spans="1:44" x14ac:dyDescent="0.25">
      <c r="A57" s="19">
        <v>56</v>
      </c>
      <c r="B57" s="19" t="s">
        <v>200</v>
      </c>
      <c r="C57" s="20" t="s">
        <v>126</v>
      </c>
      <c r="D57" s="22">
        <f>VLOOKUP(AR:AR,球员!A:F,6,FALSE)</f>
        <v>2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1501</v>
      </c>
    </row>
    <row r="58" spans="1:44" x14ac:dyDescent="0.25">
      <c r="A58" s="19">
        <v>57</v>
      </c>
      <c r="B58" s="19" t="s">
        <v>241</v>
      </c>
      <c r="C58" s="20" t="s">
        <v>90</v>
      </c>
      <c r="D58" s="22">
        <f>VLOOKUP(AR:AR,球员!A:F,6,FALSE)</f>
        <v>2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1502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3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1503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1504</v>
      </c>
    </row>
    <row r="61" spans="1:44" x14ac:dyDescent="0.25">
      <c r="A61" s="19">
        <v>60</v>
      </c>
      <c r="B61" s="19" t="s">
        <v>160</v>
      </c>
      <c r="C61" s="20" t="s">
        <v>86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1505</v>
      </c>
    </row>
    <row r="62" spans="1:44" x14ac:dyDescent="0.25">
      <c r="A62" s="19">
        <v>61</v>
      </c>
      <c r="B62" s="19" t="s">
        <v>163</v>
      </c>
      <c r="C62" s="20" t="s">
        <v>71</v>
      </c>
      <c r="D62" s="22">
        <f>VLOOKUP(AR:AR,球员!A:F,6,FALSE)</f>
        <v>2</v>
      </c>
      <c r="E62" s="16" t="s">
        <v>164</v>
      </c>
      <c r="F62" s="16" t="s">
        <v>45</v>
      </c>
      <c r="G62" s="16" t="s">
        <v>162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1506</v>
      </c>
    </row>
    <row r="63" spans="1:44" x14ac:dyDescent="0.25">
      <c r="A63" s="15">
        <v>62</v>
      </c>
      <c r="B63" s="15" t="s">
        <v>204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1507</v>
      </c>
    </row>
    <row r="64" spans="1:44" x14ac:dyDescent="0.25">
      <c r="A64" s="19">
        <v>63</v>
      </c>
      <c r="B64" s="19" t="s">
        <v>127</v>
      </c>
      <c r="C64" s="20" t="s">
        <v>90</v>
      </c>
      <c r="D64" s="22">
        <f>VLOOKUP(AR:AR,球员!A:F,6,FALSE)</f>
        <v>3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1508</v>
      </c>
    </row>
    <row r="65" spans="1:44" x14ac:dyDescent="0.25">
      <c r="A65" s="15">
        <v>64</v>
      </c>
      <c r="B65" s="15" t="s">
        <v>171</v>
      </c>
      <c r="C65" s="16" t="s">
        <v>49</v>
      </c>
      <c r="D65" s="22" t="e">
        <f>VLOOKUP(AR:AR,球员!A:F,6,FALSE)</f>
        <v>#N/A</v>
      </c>
      <c r="E65" s="16" t="s">
        <v>2140</v>
      </c>
      <c r="F65" s="16" t="s">
        <v>279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1509</v>
      </c>
    </row>
    <row r="66" spans="1:44" x14ac:dyDescent="0.25">
      <c r="A66" s="19">
        <v>65</v>
      </c>
      <c r="B66" s="19" t="s">
        <v>212</v>
      </c>
      <c r="C66" s="20" t="s">
        <v>63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1510</v>
      </c>
    </row>
    <row r="67" spans="1:44" x14ac:dyDescent="0.25">
      <c r="A67" s="19">
        <v>66</v>
      </c>
      <c r="B67" s="19" t="s">
        <v>173</v>
      </c>
      <c r="C67" s="20" t="s">
        <v>71</v>
      </c>
      <c r="D67" s="22">
        <f>VLOOKUP(AR:AR,球员!A:F,6,FALSE)</f>
        <v>3</v>
      </c>
      <c r="E67" s="16" t="s">
        <v>174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1511</v>
      </c>
    </row>
    <row r="68" spans="1:44" x14ac:dyDescent="0.25">
      <c r="A68" s="19">
        <v>67</v>
      </c>
      <c r="B68" s="19" t="s">
        <v>175</v>
      </c>
      <c r="C68" s="20" t="s">
        <v>59</v>
      </c>
      <c r="D68" s="22">
        <f>VLOOKUP(AR:AR,球员!A:F,6,FALSE)</f>
        <v>3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1512</v>
      </c>
    </row>
    <row r="69" spans="1:44" x14ac:dyDescent="0.25">
      <c r="A69" s="19">
        <v>68</v>
      </c>
      <c r="B69" s="19" t="s">
        <v>176</v>
      </c>
      <c r="C69" s="20" t="s">
        <v>105</v>
      </c>
      <c r="D69" s="22">
        <f>VLOOKUP(AR:AR,球员!A:F,6,FALSE)</f>
        <v>3</v>
      </c>
      <c r="E69" s="16" t="s">
        <v>2140</v>
      </c>
      <c r="F69" s="16" t="s">
        <v>279</v>
      </c>
      <c r="G69" s="16" t="s">
        <v>177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1513</v>
      </c>
    </row>
    <row r="70" spans="1:44" x14ac:dyDescent="0.25">
      <c r="A70" s="15">
        <v>69</v>
      </c>
      <c r="B70" s="15" t="s">
        <v>134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135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1514</v>
      </c>
    </row>
    <row r="71" spans="1:44" x14ac:dyDescent="0.25">
      <c r="A71" s="15">
        <v>70</v>
      </c>
      <c r="B71" s="15" t="s">
        <v>178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1515</v>
      </c>
    </row>
    <row r="72" spans="1:44" x14ac:dyDescent="0.25">
      <c r="A72" s="15">
        <v>71</v>
      </c>
      <c r="B72" s="15" t="s">
        <v>136</v>
      </c>
      <c r="C72" s="16" t="s">
        <v>126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1516</v>
      </c>
    </row>
    <row r="73" spans="1:44" x14ac:dyDescent="0.25">
      <c r="A73" s="19">
        <v>72</v>
      </c>
      <c r="B73" s="19" t="s">
        <v>262</v>
      </c>
      <c r="C73" s="20" t="s">
        <v>43</v>
      </c>
      <c r="D73" s="22">
        <f>VLOOKUP(AR:AR,球员!A:F,6,FALSE)</f>
        <v>2</v>
      </c>
      <c r="E73" s="16" t="s">
        <v>97</v>
      </c>
      <c r="F73" s="16" t="s">
        <v>65</v>
      </c>
      <c r="G73" s="16" t="s">
        <v>263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1517</v>
      </c>
    </row>
    <row r="74" spans="1:44" x14ac:dyDescent="0.25">
      <c r="A74" s="19">
        <v>73</v>
      </c>
      <c r="B74" s="19" t="s">
        <v>214</v>
      </c>
      <c r="C74" s="20" t="s">
        <v>63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69</v>
      </c>
      <c r="H74" s="15">
        <v>190</v>
      </c>
      <c r="I74" s="15">
        <v>83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1518</v>
      </c>
    </row>
    <row r="75" spans="1:44" x14ac:dyDescent="0.25">
      <c r="A75" s="15">
        <v>74</v>
      </c>
      <c r="B75" s="15" t="s">
        <v>140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1519</v>
      </c>
    </row>
    <row r="76" spans="1:44" x14ac:dyDescent="0.25">
      <c r="A76" s="19">
        <v>75</v>
      </c>
      <c r="B76" s="19" t="s">
        <v>216</v>
      </c>
      <c r="C76" s="20" t="s">
        <v>90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1520</v>
      </c>
    </row>
    <row r="77" spans="1:44" x14ac:dyDescent="0.25">
      <c r="A77" s="19">
        <v>76</v>
      </c>
      <c r="B77" s="19" t="s">
        <v>141</v>
      </c>
      <c r="C77" s="20" t="s">
        <v>43</v>
      </c>
      <c r="D77" s="22">
        <f>VLOOKUP(AR:AR,球员!A:F,6,FALSE)</f>
        <v>2</v>
      </c>
      <c r="E77" s="16" t="s">
        <v>142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1521</v>
      </c>
    </row>
    <row r="78" spans="1:44" x14ac:dyDescent="0.25">
      <c r="A78" s="19">
        <v>77</v>
      </c>
      <c r="B78" s="19" t="s">
        <v>143</v>
      </c>
      <c r="C78" s="20" t="s">
        <v>71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1522</v>
      </c>
    </row>
    <row r="79" spans="1:44" x14ac:dyDescent="0.25">
      <c r="A79" s="19">
        <v>78</v>
      </c>
      <c r="B79" s="19" t="s">
        <v>220</v>
      </c>
      <c r="C79" s="20" t="s">
        <v>63</v>
      </c>
      <c r="D79" s="22">
        <f>VLOOKUP(AR:AR,球员!A:F,6,FALSE)</f>
        <v>3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1523</v>
      </c>
    </row>
    <row r="80" spans="1:44" x14ac:dyDescent="0.25">
      <c r="A80" s="19">
        <v>79</v>
      </c>
      <c r="B80" s="19" t="s">
        <v>221</v>
      </c>
      <c r="C80" s="20" t="s">
        <v>90</v>
      </c>
      <c r="D80" s="22">
        <f>VLOOKUP(AR:AR,球员!A:F,6,FALSE)</f>
        <v>2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1524</v>
      </c>
    </row>
    <row r="81" spans="1:44" x14ac:dyDescent="0.25">
      <c r="A81" s="19">
        <v>80</v>
      </c>
      <c r="B81" s="19" t="s">
        <v>223</v>
      </c>
      <c r="C81" s="20" t="s">
        <v>43</v>
      </c>
      <c r="D81" s="22">
        <f>VLOOKUP(AR:AR,球员!A:F,6,FALSE)</f>
        <v>2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1525</v>
      </c>
    </row>
    <row r="82" spans="1:44" x14ac:dyDescent="0.25">
      <c r="A82" s="19">
        <v>81</v>
      </c>
      <c r="B82" s="19" t="s">
        <v>225</v>
      </c>
      <c r="C82" s="20" t="s">
        <v>59</v>
      </c>
      <c r="D82" s="22">
        <f>VLOOKUP(AR:AR,球员!A:F,6,FALSE)</f>
        <v>3</v>
      </c>
      <c r="E82" s="16" t="s">
        <v>174</v>
      </c>
      <c r="F82" s="16" t="s">
        <v>45</v>
      </c>
      <c r="G82" s="16" t="s">
        <v>209</v>
      </c>
      <c r="H82" s="15">
        <v>192</v>
      </c>
      <c r="I82" s="15">
        <v>82</v>
      </c>
      <c r="J82" s="15">
        <v>24</v>
      </c>
      <c r="K82" s="16" t="s">
        <v>47</v>
      </c>
      <c r="L82" s="21">
        <v>86</v>
      </c>
      <c r="M82" s="21">
        <v>32</v>
      </c>
      <c r="N82" s="21">
        <v>93</v>
      </c>
      <c r="O82" s="15">
        <v>81</v>
      </c>
      <c r="P82" s="15">
        <v>92</v>
      </c>
      <c r="Q82" s="15">
        <v>83</v>
      </c>
      <c r="R82" s="15">
        <v>78</v>
      </c>
      <c r="S82" s="15">
        <v>84</v>
      </c>
      <c r="T82" s="15">
        <v>83</v>
      </c>
      <c r="U82" s="15">
        <v>78</v>
      </c>
      <c r="V82" s="15">
        <v>86</v>
      </c>
      <c r="W82" s="15">
        <v>77</v>
      </c>
      <c r="X82" s="15">
        <v>80</v>
      </c>
      <c r="Y82" s="15">
        <v>77</v>
      </c>
      <c r="Z82" s="15">
        <v>74</v>
      </c>
      <c r="AA82" s="15">
        <v>86</v>
      </c>
      <c r="AB82" s="15">
        <v>81</v>
      </c>
      <c r="AC82" s="15">
        <v>87</v>
      </c>
      <c r="AD82" s="15">
        <v>70</v>
      </c>
      <c r="AE82" s="15">
        <v>80</v>
      </c>
      <c r="AF82" s="15">
        <v>68</v>
      </c>
      <c r="AG82" s="15">
        <v>67</v>
      </c>
      <c r="AH82" s="15">
        <v>75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3</v>
      </c>
      <c r="AO82" s="15">
        <v>3</v>
      </c>
      <c r="AP82" s="15">
        <v>5</v>
      </c>
      <c r="AQ82" s="15">
        <v>2</v>
      </c>
      <c r="AR82" t="s">
        <v>1526</v>
      </c>
    </row>
    <row r="83" spans="1:44" x14ac:dyDescent="0.25">
      <c r="A83" s="15">
        <v>82</v>
      </c>
      <c r="B83" s="15" t="s">
        <v>381</v>
      </c>
      <c r="C83" s="16" t="s">
        <v>43</v>
      </c>
      <c r="D83" s="22" t="e">
        <f>VLOOKUP(AR:AR,球员!A:F,6,FALSE)</f>
        <v>#N/A</v>
      </c>
      <c r="E83" s="16" t="s">
        <v>50</v>
      </c>
      <c r="F83" s="16" t="s">
        <v>51</v>
      </c>
      <c r="G83" s="16" t="s">
        <v>81</v>
      </c>
      <c r="H83" s="15">
        <v>178</v>
      </c>
      <c r="I83" s="15">
        <v>67</v>
      </c>
      <c r="J83" s="15">
        <v>22</v>
      </c>
      <c r="K83" s="16" t="s">
        <v>47</v>
      </c>
      <c r="L83" s="21">
        <v>86</v>
      </c>
      <c r="M83" s="21">
        <v>38</v>
      </c>
      <c r="N83" s="21">
        <v>94</v>
      </c>
      <c r="O83" s="15">
        <v>81</v>
      </c>
      <c r="P83" s="15">
        <v>88</v>
      </c>
      <c r="Q83" s="15">
        <v>88</v>
      </c>
      <c r="R83" s="15">
        <v>86</v>
      </c>
      <c r="S83" s="15">
        <v>79</v>
      </c>
      <c r="T83" s="15">
        <v>72</v>
      </c>
      <c r="U83" s="15">
        <v>78</v>
      </c>
      <c r="V83" s="15">
        <v>60</v>
      </c>
      <c r="W83" s="15">
        <v>73</v>
      </c>
      <c r="X83" s="15">
        <v>83</v>
      </c>
      <c r="Y83" s="15">
        <v>91</v>
      </c>
      <c r="Z83" s="15">
        <v>93</v>
      </c>
      <c r="AA83" s="15">
        <v>80</v>
      </c>
      <c r="AB83" s="15">
        <v>64</v>
      </c>
      <c r="AC83" s="15">
        <v>65</v>
      </c>
      <c r="AD83" s="15">
        <v>85</v>
      </c>
      <c r="AE83" s="15">
        <v>76</v>
      </c>
      <c r="AF83" s="15">
        <v>51</v>
      </c>
      <c r="AG83" s="15">
        <v>52</v>
      </c>
      <c r="AH83" s="15">
        <v>74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4</v>
      </c>
      <c r="AP83" s="15">
        <v>6</v>
      </c>
      <c r="AQ83" s="15">
        <v>1</v>
      </c>
      <c r="AR83" t="s">
        <v>1527</v>
      </c>
    </row>
    <row r="84" spans="1:44" x14ac:dyDescent="0.25">
      <c r="A84" s="19">
        <v>83</v>
      </c>
      <c r="B84" s="19" t="s">
        <v>660</v>
      </c>
      <c r="C84" s="20" t="s">
        <v>90</v>
      </c>
      <c r="D84" s="22">
        <f>VLOOKUP(AR:AR,球员!A:F,6,FALSE)</f>
        <v>2</v>
      </c>
      <c r="E84" s="16" t="s">
        <v>44</v>
      </c>
      <c r="F84" s="16" t="s">
        <v>45</v>
      </c>
      <c r="G84" s="16" t="s">
        <v>139</v>
      </c>
      <c r="H84" s="15">
        <v>188</v>
      </c>
      <c r="I84" s="15">
        <v>89</v>
      </c>
      <c r="J84" s="15">
        <v>20</v>
      </c>
      <c r="K84" s="16" t="s">
        <v>47</v>
      </c>
      <c r="L84" s="21">
        <v>86</v>
      </c>
      <c r="M84" s="21">
        <v>47</v>
      </c>
      <c r="N84" s="21">
        <v>96</v>
      </c>
      <c r="O84" s="15">
        <v>68</v>
      </c>
      <c r="P84" s="15">
        <v>77</v>
      </c>
      <c r="Q84" s="15">
        <v>73</v>
      </c>
      <c r="R84" s="15">
        <v>75</v>
      </c>
      <c r="S84" s="15">
        <v>79</v>
      </c>
      <c r="T84" s="15">
        <v>78</v>
      </c>
      <c r="U84" s="15">
        <v>64</v>
      </c>
      <c r="V84" s="15">
        <v>87</v>
      </c>
      <c r="W84" s="15">
        <v>60</v>
      </c>
      <c r="X84" s="15">
        <v>63</v>
      </c>
      <c r="Y84" s="15">
        <v>77</v>
      </c>
      <c r="Z84" s="15">
        <v>73</v>
      </c>
      <c r="AA84" s="15">
        <v>82</v>
      </c>
      <c r="AB84" s="15">
        <v>89</v>
      </c>
      <c r="AC84" s="15">
        <v>87</v>
      </c>
      <c r="AD84" s="15">
        <v>70</v>
      </c>
      <c r="AE84" s="15">
        <v>81</v>
      </c>
      <c r="AF84" s="15">
        <v>88</v>
      </c>
      <c r="AG84" s="15">
        <v>88</v>
      </c>
      <c r="AH84" s="15">
        <v>81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3</v>
      </c>
      <c r="AO84" s="15">
        <v>3</v>
      </c>
      <c r="AP84" s="15">
        <v>6</v>
      </c>
      <c r="AQ84" s="15">
        <v>2</v>
      </c>
      <c r="AR84" t="s">
        <v>1528</v>
      </c>
    </row>
    <row r="85" spans="1:44" x14ac:dyDescent="0.25">
      <c r="A85" s="19">
        <v>84</v>
      </c>
      <c r="B85" s="19" t="s">
        <v>233</v>
      </c>
      <c r="C85" s="20" t="s">
        <v>59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81</v>
      </c>
      <c r="H85" s="15">
        <v>180</v>
      </c>
      <c r="I85" s="15">
        <v>75</v>
      </c>
      <c r="J85" s="15">
        <v>32</v>
      </c>
      <c r="K85" s="16" t="s">
        <v>53</v>
      </c>
      <c r="L85" s="21">
        <v>85</v>
      </c>
      <c r="M85" s="21">
        <v>25</v>
      </c>
      <c r="N85" s="21">
        <v>89</v>
      </c>
      <c r="O85" s="15">
        <v>74</v>
      </c>
      <c r="P85" s="15">
        <v>78</v>
      </c>
      <c r="Q85" s="15">
        <v>78</v>
      </c>
      <c r="R85" s="15">
        <v>77</v>
      </c>
      <c r="S85" s="15">
        <v>83</v>
      </c>
      <c r="T85" s="15">
        <v>80</v>
      </c>
      <c r="U85" s="15">
        <v>73</v>
      </c>
      <c r="V85" s="15">
        <v>73</v>
      </c>
      <c r="W85" s="15">
        <v>63</v>
      </c>
      <c r="X85" s="15">
        <v>76</v>
      </c>
      <c r="Y85" s="15">
        <v>79</v>
      </c>
      <c r="Z85" s="15">
        <v>81</v>
      </c>
      <c r="AA85" s="15">
        <v>78</v>
      </c>
      <c r="AB85" s="15">
        <v>83</v>
      </c>
      <c r="AC85" s="15">
        <v>77</v>
      </c>
      <c r="AD85" s="15">
        <v>78</v>
      </c>
      <c r="AE85" s="15">
        <v>93</v>
      </c>
      <c r="AF85" s="15">
        <v>86</v>
      </c>
      <c r="AG85" s="15">
        <v>85</v>
      </c>
      <c r="AH85" s="15">
        <v>86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2</v>
      </c>
      <c r="AO85" s="15">
        <v>2</v>
      </c>
      <c r="AP85" s="15">
        <v>6</v>
      </c>
      <c r="AQ85" s="15">
        <v>3</v>
      </c>
      <c r="AR85" t="s">
        <v>1529</v>
      </c>
    </row>
    <row r="86" spans="1:44" x14ac:dyDescent="0.25">
      <c r="A86" s="19">
        <v>85</v>
      </c>
      <c r="B86" s="19" t="s">
        <v>152</v>
      </c>
      <c r="C86" s="20" t="s">
        <v>90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101</v>
      </c>
      <c r="H86" s="15">
        <v>190</v>
      </c>
      <c r="I86" s="15">
        <v>85</v>
      </c>
      <c r="J86" s="15">
        <v>32</v>
      </c>
      <c r="K86" s="16" t="s">
        <v>47</v>
      </c>
      <c r="L86" s="21">
        <v>85</v>
      </c>
      <c r="M86" s="21">
        <v>25</v>
      </c>
      <c r="N86" s="21">
        <v>91</v>
      </c>
      <c r="O86" s="15">
        <v>68</v>
      </c>
      <c r="P86" s="15">
        <v>74</v>
      </c>
      <c r="Q86" s="15">
        <v>73</v>
      </c>
      <c r="R86" s="15">
        <v>71</v>
      </c>
      <c r="S86" s="15">
        <v>79</v>
      </c>
      <c r="T86" s="15">
        <v>85</v>
      </c>
      <c r="U86" s="15">
        <v>67</v>
      </c>
      <c r="V86" s="15">
        <v>86</v>
      </c>
      <c r="W86" s="15">
        <v>66</v>
      </c>
      <c r="X86" s="15">
        <v>65</v>
      </c>
      <c r="Y86" s="15">
        <v>74</v>
      </c>
      <c r="Z86" s="15">
        <v>68</v>
      </c>
      <c r="AA86" s="15">
        <v>78</v>
      </c>
      <c r="AB86" s="15">
        <v>84</v>
      </c>
      <c r="AC86" s="15">
        <v>84</v>
      </c>
      <c r="AD86" s="15">
        <v>68</v>
      </c>
      <c r="AE86" s="15">
        <v>82</v>
      </c>
      <c r="AF86" s="15">
        <v>88</v>
      </c>
      <c r="AG86" s="15">
        <v>89</v>
      </c>
      <c r="AH86" s="15">
        <v>82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3</v>
      </c>
      <c r="AO86" s="15">
        <v>3</v>
      </c>
      <c r="AP86" s="15">
        <v>4</v>
      </c>
      <c r="AQ86" s="15">
        <v>2</v>
      </c>
      <c r="AR86" t="s">
        <v>1530</v>
      </c>
    </row>
    <row r="87" spans="1:44" x14ac:dyDescent="0.25">
      <c r="A87" s="15">
        <v>86</v>
      </c>
      <c r="B87" s="15" t="s">
        <v>1531</v>
      </c>
      <c r="C87" s="16" t="s">
        <v>126</v>
      </c>
      <c r="D87" s="22" t="e">
        <f>VLOOKUP(AR:AR,球员!A:F,6,FALSE)</f>
        <v>#N/A</v>
      </c>
      <c r="E87" s="16" t="s">
        <v>2140</v>
      </c>
      <c r="F87" s="16" t="s">
        <v>279</v>
      </c>
      <c r="G87" s="16" t="s">
        <v>66</v>
      </c>
      <c r="H87" s="15">
        <v>190</v>
      </c>
      <c r="I87" s="15">
        <v>81</v>
      </c>
      <c r="J87" s="15">
        <v>31</v>
      </c>
      <c r="K87" s="16" t="s">
        <v>47</v>
      </c>
      <c r="L87" s="21">
        <v>85</v>
      </c>
      <c r="M87" s="21">
        <v>26</v>
      </c>
      <c r="N87" s="21">
        <v>91</v>
      </c>
      <c r="O87" s="15">
        <v>68</v>
      </c>
      <c r="P87" s="15">
        <v>85</v>
      </c>
      <c r="Q87" s="15">
        <v>74</v>
      </c>
      <c r="R87" s="15">
        <v>70</v>
      </c>
      <c r="S87" s="15">
        <v>87</v>
      </c>
      <c r="T87" s="15">
        <v>85</v>
      </c>
      <c r="U87" s="15">
        <v>66</v>
      </c>
      <c r="V87" s="15">
        <v>91</v>
      </c>
      <c r="W87" s="15">
        <v>70</v>
      </c>
      <c r="X87" s="15">
        <v>70</v>
      </c>
      <c r="Y87" s="15">
        <v>64</v>
      </c>
      <c r="Z87" s="15">
        <v>60</v>
      </c>
      <c r="AA87" s="15">
        <v>81</v>
      </c>
      <c r="AB87" s="15">
        <v>79</v>
      </c>
      <c r="AC87" s="15">
        <v>87</v>
      </c>
      <c r="AD87" s="15">
        <v>63</v>
      </c>
      <c r="AE87" s="15">
        <v>84</v>
      </c>
      <c r="AF87" s="15">
        <v>89</v>
      </c>
      <c r="AG87" s="15">
        <v>84</v>
      </c>
      <c r="AH87" s="15">
        <v>83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7</v>
      </c>
      <c r="AQ87" s="15">
        <v>1</v>
      </c>
      <c r="AR87" t="s">
        <v>1532</v>
      </c>
    </row>
    <row r="88" spans="1:44" x14ac:dyDescent="0.25">
      <c r="A88" s="19">
        <v>87</v>
      </c>
      <c r="B88" s="19" t="s">
        <v>317</v>
      </c>
      <c r="C88" s="20" t="s">
        <v>90</v>
      </c>
      <c r="D88" s="22">
        <f>VLOOKUP(AR:AR,球员!A:F,6,FALSE)</f>
        <v>2</v>
      </c>
      <c r="E88" s="16" t="s">
        <v>109</v>
      </c>
      <c r="F88" s="16" t="s">
        <v>65</v>
      </c>
      <c r="G88" s="16" t="s">
        <v>57</v>
      </c>
      <c r="H88" s="15">
        <v>189</v>
      </c>
      <c r="I88" s="15">
        <v>84</v>
      </c>
      <c r="J88" s="15">
        <v>32</v>
      </c>
      <c r="K88" s="16" t="s">
        <v>47</v>
      </c>
      <c r="L88" s="21">
        <v>85</v>
      </c>
      <c r="M88" s="21">
        <v>25</v>
      </c>
      <c r="N88" s="21">
        <v>90</v>
      </c>
      <c r="O88" s="15">
        <v>71</v>
      </c>
      <c r="P88" s="15">
        <v>79</v>
      </c>
      <c r="Q88" s="15">
        <v>74</v>
      </c>
      <c r="R88" s="15">
        <v>75</v>
      </c>
      <c r="S88" s="15">
        <v>82</v>
      </c>
      <c r="T88" s="15">
        <v>80</v>
      </c>
      <c r="U88" s="15">
        <v>69</v>
      </c>
      <c r="V88" s="15">
        <v>87</v>
      </c>
      <c r="W88" s="15">
        <v>76</v>
      </c>
      <c r="X88" s="15">
        <v>72</v>
      </c>
      <c r="Y88" s="15">
        <v>75</v>
      </c>
      <c r="Z88" s="15">
        <v>71</v>
      </c>
      <c r="AA88" s="15">
        <v>82</v>
      </c>
      <c r="AB88" s="15">
        <v>86</v>
      </c>
      <c r="AC88" s="15">
        <v>83</v>
      </c>
      <c r="AD88" s="15">
        <v>65</v>
      </c>
      <c r="AE88" s="15">
        <v>78</v>
      </c>
      <c r="AF88" s="15">
        <v>80</v>
      </c>
      <c r="AG88" s="15">
        <v>88</v>
      </c>
      <c r="AH88" s="15">
        <v>87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3</v>
      </c>
      <c r="AO88" s="15">
        <v>3</v>
      </c>
      <c r="AP88" s="15">
        <v>6</v>
      </c>
      <c r="AQ88" s="15">
        <v>2</v>
      </c>
      <c r="AR88" t="s">
        <v>1533</v>
      </c>
    </row>
    <row r="89" spans="1:44" x14ac:dyDescent="0.25">
      <c r="A89" s="19">
        <v>88</v>
      </c>
      <c r="B89" s="19" t="s">
        <v>202</v>
      </c>
      <c r="C89" s="20" t="s">
        <v>195</v>
      </c>
      <c r="D89" s="22">
        <f>VLOOKUP(AR:AR,球员!A:F,6,FALSE)</f>
        <v>2</v>
      </c>
      <c r="E89" s="16" t="s">
        <v>75</v>
      </c>
      <c r="F89" s="16" t="s">
        <v>65</v>
      </c>
      <c r="G89" s="16" t="s">
        <v>66</v>
      </c>
      <c r="H89" s="15">
        <v>178</v>
      </c>
      <c r="I89" s="15">
        <v>78</v>
      </c>
      <c r="J89" s="15">
        <v>30</v>
      </c>
      <c r="K89" s="16" t="s">
        <v>47</v>
      </c>
      <c r="L89" s="21">
        <v>85</v>
      </c>
      <c r="M89" s="21">
        <v>26</v>
      </c>
      <c r="N89" s="21">
        <v>91</v>
      </c>
      <c r="O89" s="15">
        <v>67</v>
      </c>
      <c r="P89" s="15">
        <v>79</v>
      </c>
      <c r="Q89" s="15">
        <v>70</v>
      </c>
      <c r="R89" s="15">
        <v>66</v>
      </c>
      <c r="S89" s="15">
        <v>81</v>
      </c>
      <c r="T89" s="15">
        <v>81</v>
      </c>
      <c r="U89" s="15">
        <v>57</v>
      </c>
      <c r="V89" s="15">
        <v>77</v>
      </c>
      <c r="W89" s="15">
        <v>63</v>
      </c>
      <c r="X89" s="15">
        <v>69</v>
      </c>
      <c r="Y89" s="15">
        <v>79</v>
      </c>
      <c r="Z89" s="15">
        <v>78</v>
      </c>
      <c r="AA89" s="15">
        <v>70</v>
      </c>
      <c r="AB89" s="15">
        <v>79</v>
      </c>
      <c r="AC89" s="15">
        <v>76</v>
      </c>
      <c r="AD89" s="15">
        <v>83</v>
      </c>
      <c r="AE89" s="15">
        <v>92</v>
      </c>
      <c r="AF89" s="15">
        <v>90</v>
      </c>
      <c r="AG89" s="15">
        <v>87</v>
      </c>
      <c r="AH89" s="15">
        <v>85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7</v>
      </c>
      <c r="AQ89" s="15">
        <v>3</v>
      </c>
      <c r="AR89" t="s">
        <v>1534</v>
      </c>
    </row>
    <row r="90" spans="1:44" x14ac:dyDescent="0.25">
      <c r="A90" s="19">
        <v>89</v>
      </c>
      <c r="B90" s="19" t="s">
        <v>245</v>
      </c>
      <c r="C90" s="20" t="s">
        <v>90</v>
      </c>
      <c r="D90" s="22">
        <f>VLOOKUP(AR:AR,球员!A:F,6,FALSE)</f>
        <v>2</v>
      </c>
      <c r="E90" s="16" t="s">
        <v>109</v>
      </c>
      <c r="F90" s="16" t="s">
        <v>65</v>
      </c>
      <c r="G90" s="16" t="s">
        <v>169</v>
      </c>
      <c r="H90" s="15">
        <v>186</v>
      </c>
      <c r="I90" s="15">
        <v>85</v>
      </c>
      <c r="J90" s="15">
        <v>31</v>
      </c>
      <c r="K90" s="16" t="s">
        <v>47</v>
      </c>
      <c r="L90" s="21">
        <v>85</v>
      </c>
      <c r="M90" s="21">
        <v>26</v>
      </c>
      <c r="N90" s="21">
        <v>91</v>
      </c>
      <c r="O90" s="15">
        <v>54</v>
      </c>
      <c r="P90" s="15">
        <v>65</v>
      </c>
      <c r="Q90" s="15">
        <v>62</v>
      </c>
      <c r="R90" s="15">
        <v>65</v>
      </c>
      <c r="S90" s="15">
        <v>70</v>
      </c>
      <c r="T90" s="15">
        <v>64</v>
      </c>
      <c r="U90" s="15">
        <v>54</v>
      </c>
      <c r="V90" s="15">
        <v>87</v>
      </c>
      <c r="W90" s="15">
        <v>60</v>
      </c>
      <c r="X90" s="15">
        <v>51</v>
      </c>
      <c r="Y90" s="15">
        <v>85</v>
      </c>
      <c r="Z90" s="15">
        <v>77</v>
      </c>
      <c r="AA90" s="15">
        <v>78</v>
      </c>
      <c r="AB90" s="15">
        <v>90</v>
      </c>
      <c r="AC90" s="15">
        <v>92</v>
      </c>
      <c r="AD90" s="15">
        <v>69</v>
      </c>
      <c r="AE90" s="15">
        <v>79</v>
      </c>
      <c r="AF90" s="15">
        <v>87</v>
      </c>
      <c r="AG90" s="15">
        <v>90</v>
      </c>
      <c r="AH90" s="15">
        <v>92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1</v>
      </c>
      <c r="AO90" s="15">
        <v>1</v>
      </c>
      <c r="AP90" s="15">
        <v>6</v>
      </c>
      <c r="AQ90" s="15">
        <v>2</v>
      </c>
      <c r="AR90" t="s">
        <v>1535</v>
      </c>
    </row>
    <row r="91" spans="1:44" x14ac:dyDescent="0.25">
      <c r="A91" s="19">
        <v>90</v>
      </c>
      <c r="B91" s="19" t="s">
        <v>122</v>
      </c>
      <c r="C91" s="20" t="s">
        <v>43</v>
      </c>
      <c r="D91" s="22">
        <f>VLOOKUP(AR:AR,球员!A:F,6,FALSE)</f>
        <v>2</v>
      </c>
      <c r="E91" s="16" t="s">
        <v>144</v>
      </c>
      <c r="F91" s="16" t="s">
        <v>45</v>
      </c>
      <c r="G91" s="16" t="s">
        <v>121</v>
      </c>
      <c r="H91" s="15">
        <v>169</v>
      </c>
      <c r="I91" s="15">
        <v>62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81</v>
      </c>
      <c r="P91" s="15">
        <v>84</v>
      </c>
      <c r="Q91" s="15">
        <v>85</v>
      </c>
      <c r="R91" s="15">
        <v>80</v>
      </c>
      <c r="S91" s="15">
        <v>76</v>
      </c>
      <c r="T91" s="15">
        <v>76</v>
      </c>
      <c r="U91" s="15">
        <v>79</v>
      </c>
      <c r="V91" s="15">
        <v>72</v>
      </c>
      <c r="W91" s="15">
        <v>79</v>
      </c>
      <c r="X91" s="15">
        <v>80</v>
      </c>
      <c r="Y91" s="15">
        <v>80</v>
      </c>
      <c r="Z91" s="15">
        <v>87</v>
      </c>
      <c r="AA91" s="15">
        <v>84</v>
      </c>
      <c r="AB91" s="15">
        <v>87</v>
      </c>
      <c r="AC91" s="15">
        <v>72</v>
      </c>
      <c r="AD91" s="15">
        <v>88</v>
      </c>
      <c r="AE91" s="15">
        <v>81</v>
      </c>
      <c r="AF91" s="15">
        <v>58</v>
      </c>
      <c r="AG91" s="15">
        <v>55</v>
      </c>
      <c r="AH91" s="15">
        <v>80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2</v>
      </c>
      <c r="AP91" s="15">
        <v>4</v>
      </c>
      <c r="AQ91" s="15">
        <v>2</v>
      </c>
      <c r="AR91" t="s">
        <v>1536</v>
      </c>
    </row>
    <row r="92" spans="1:44" x14ac:dyDescent="0.25">
      <c r="A92" s="15">
        <v>91</v>
      </c>
      <c r="B92" s="15" t="s">
        <v>123</v>
      </c>
      <c r="C92" s="16" t="s">
        <v>71</v>
      </c>
      <c r="D92" s="22" t="e">
        <f>VLOOKUP(AR:AR,球员!A:F,6,FALSE)</f>
        <v>#N/A</v>
      </c>
      <c r="E92" s="16" t="s">
        <v>80</v>
      </c>
      <c r="F92" s="16" t="s">
        <v>51</v>
      </c>
      <c r="G92" s="16" t="s">
        <v>66</v>
      </c>
      <c r="H92" s="15">
        <v>188</v>
      </c>
      <c r="I92" s="15">
        <v>85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86</v>
      </c>
      <c r="P92" s="15">
        <v>81</v>
      </c>
      <c r="Q92" s="15">
        <v>76</v>
      </c>
      <c r="R92" s="15">
        <v>74</v>
      </c>
      <c r="S92" s="15">
        <v>72</v>
      </c>
      <c r="T92" s="15">
        <v>65</v>
      </c>
      <c r="U92" s="15">
        <v>83</v>
      </c>
      <c r="V92" s="15">
        <v>86</v>
      </c>
      <c r="W92" s="15">
        <v>63</v>
      </c>
      <c r="X92" s="15">
        <v>69</v>
      </c>
      <c r="Y92" s="15">
        <v>82</v>
      </c>
      <c r="Z92" s="15">
        <v>78</v>
      </c>
      <c r="AA92" s="15">
        <v>86</v>
      </c>
      <c r="AB92" s="15">
        <v>79</v>
      </c>
      <c r="AC92" s="15">
        <v>88</v>
      </c>
      <c r="AD92" s="15">
        <v>78</v>
      </c>
      <c r="AE92" s="15">
        <v>83</v>
      </c>
      <c r="AF92" s="15">
        <v>60</v>
      </c>
      <c r="AG92" s="15">
        <v>74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4</v>
      </c>
      <c r="AQ92" s="15">
        <v>1</v>
      </c>
      <c r="AR92" t="s">
        <v>1537</v>
      </c>
    </row>
    <row r="93" spans="1:44" x14ac:dyDescent="0.25">
      <c r="A93" s="19">
        <v>92</v>
      </c>
      <c r="B93" s="19" t="s">
        <v>406</v>
      </c>
      <c r="C93" s="20" t="s">
        <v>126</v>
      </c>
      <c r="D93" s="22">
        <f>VLOOKUP(AR:AR,球员!A:F,6,FALSE)</f>
        <v>2</v>
      </c>
      <c r="E93" s="16" t="s">
        <v>68</v>
      </c>
      <c r="F93" s="16" t="s">
        <v>68</v>
      </c>
      <c r="G93" s="16" t="s">
        <v>76</v>
      </c>
      <c r="H93" s="15">
        <v>186</v>
      </c>
      <c r="I93" s="15">
        <v>73</v>
      </c>
      <c r="J93" s="15">
        <v>30</v>
      </c>
      <c r="K93" s="16" t="s">
        <v>47</v>
      </c>
      <c r="L93" s="21">
        <v>85</v>
      </c>
      <c r="M93" s="21">
        <v>26</v>
      </c>
      <c r="N93" s="21">
        <v>91</v>
      </c>
      <c r="O93" s="15">
        <v>76</v>
      </c>
      <c r="P93" s="15">
        <v>85</v>
      </c>
      <c r="Q93" s="15">
        <v>79</v>
      </c>
      <c r="R93" s="15">
        <v>73</v>
      </c>
      <c r="S93" s="15">
        <v>87</v>
      </c>
      <c r="T93" s="15">
        <v>82</v>
      </c>
      <c r="U93" s="15">
        <v>74</v>
      </c>
      <c r="V93" s="15">
        <v>79</v>
      </c>
      <c r="W93" s="15">
        <v>72</v>
      </c>
      <c r="X93" s="15">
        <v>71</v>
      </c>
      <c r="Y93" s="15">
        <v>76</v>
      </c>
      <c r="Z93" s="15">
        <v>72</v>
      </c>
      <c r="AA93" s="15">
        <v>82</v>
      </c>
      <c r="AB93" s="15">
        <v>74</v>
      </c>
      <c r="AC93" s="15">
        <v>80</v>
      </c>
      <c r="AD93" s="15">
        <v>65</v>
      </c>
      <c r="AE93" s="15">
        <v>88</v>
      </c>
      <c r="AF93" s="15">
        <v>73</v>
      </c>
      <c r="AG93" s="15">
        <v>78</v>
      </c>
      <c r="AH93" s="15">
        <v>82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7</v>
      </c>
      <c r="AQ93" s="15">
        <v>3</v>
      </c>
      <c r="AR93" t="s">
        <v>1538</v>
      </c>
    </row>
    <row r="94" spans="1:44" x14ac:dyDescent="0.25">
      <c r="A94" s="19">
        <v>93</v>
      </c>
      <c r="B94" s="19" t="s">
        <v>248</v>
      </c>
      <c r="C94" s="20" t="s">
        <v>59</v>
      </c>
      <c r="D94" s="22">
        <f>VLOOKUP(AR:AR,球员!A:F,6,FALSE)</f>
        <v>2</v>
      </c>
      <c r="E94" s="16" t="s">
        <v>44</v>
      </c>
      <c r="F94" s="16" t="s">
        <v>45</v>
      </c>
      <c r="G94" s="16" t="s">
        <v>107</v>
      </c>
      <c r="H94" s="15">
        <v>183</v>
      </c>
      <c r="I94" s="15">
        <v>76</v>
      </c>
      <c r="J94" s="15">
        <v>29</v>
      </c>
      <c r="K94" s="16" t="s">
        <v>47</v>
      </c>
      <c r="L94" s="21">
        <v>85</v>
      </c>
      <c r="M94" s="21">
        <v>26</v>
      </c>
      <c r="N94" s="21">
        <v>91</v>
      </c>
      <c r="O94" s="15">
        <v>84</v>
      </c>
      <c r="P94" s="15">
        <v>86</v>
      </c>
      <c r="Q94" s="15">
        <v>84</v>
      </c>
      <c r="R94" s="15">
        <v>80</v>
      </c>
      <c r="S94" s="15">
        <v>86</v>
      </c>
      <c r="T94" s="15">
        <v>83</v>
      </c>
      <c r="U94" s="15">
        <v>76</v>
      </c>
      <c r="V94" s="15">
        <v>63</v>
      </c>
      <c r="W94" s="15">
        <v>68</v>
      </c>
      <c r="X94" s="15">
        <v>72</v>
      </c>
      <c r="Y94" s="15">
        <v>72</v>
      </c>
      <c r="Z94" s="15">
        <v>74</v>
      </c>
      <c r="AA94" s="15">
        <v>81</v>
      </c>
      <c r="AB94" s="15">
        <v>71</v>
      </c>
      <c r="AC94" s="15">
        <v>72</v>
      </c>
      <c r="AD94" s="15">
        <v>82</v>
      </c>
      <c r="AE94" s="15">
        <v>90</v>
      </c>
      <c r="AF94" s="15">
        <v>72</v>
      </c>
      <c r="AG94" s="15">
        <v>75</v>
      </c>
      <c r="AH94" s="15">
        <v>77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1539</v>
      </c>
    </row>
    <row r="95" spans="1:44" x14ac:dyDescent="0.25">
      <c r="A95" s="15">
        <v>94</v>
      </c>
      <c r="B95" s="15" t="s">
        <v>124</v>
      </c>
      <c r="C95" s="16" t="s">
        <v>83</v>
      </c>
      <c r="D95" s="22" t="e">
        <f>VLOOKUP(AR:AR,球员!A:F,6,FALSE)</f>
        <v>#N/A</v>
      </c>
      <c r="E95" s="16" t="s">
        <v>109</v>
      </c>
      <c r="F95" s="16" t="s">
        <v>65</v>
      </c>
      <c r="G95" s="16" t="s">
        <v>69</v>
      </c>
      <c r="H95" s="15">
        <v>180</v>
      </c>
      <c r="I95" s="15">
        <v>76</v>
      </c>
      <c r="J95" s="15">
        <v>31</v>
      </c>
      <c r="K95" s="16" t="s">
        <v>53</v>
      </c>
      <c r="L95" s="21">
        <v>85</v>
      </c>
      <c r="M95" s="21">
        <v>26</v>
      </c>
      <c r="N95" s="21">
        <v>91</v>
      </c>
      <c r="O95" s="15">
        <v>84</v>
      </c>
      <c r="P95" s="15">
        <v>92</v>
      </c>
      <c r="Q95" s="15">
        <v>86</v>
      </c>
      <c r="R95" s="15">
        <v>84</v>
      </c>
      <c r="S95" s="15">
        <v>90</v>
      </c>
      <c r="T95" s="15">
        <v>86</v>
      </c>
      <c r="U95" s="15">
        <v>74</v>
      </c>
      <c r="V95" s="15">
        <v>61</v>
      </c>
      <c r="W95" s="15">
        <v>79</v>
      </c>
      <c r="X95" s="15">
        <v>84</v>
      </c>
      <c r="Y95" s="15">
        <v>74</v>
      </c>
      <c r="Z95" s="15">
        <v>81</v>
      </c>
      <c r="AA95" s="15">
        <v>70</v>
      </c>
      <c r="AB95" s="15">
        <v>63</v>
      </c>
      <c r="AC95" s="15">
        <v>66</v>
      </c>
      <c r="AD95" s="15">
        <v>90</v>
      </c>
      <c r="AE95" s="15">
        <v>76</v>
      </c>
      <c r="AF95" s="15">
        <v>54</v>
      </c>
      <c r="AG95" s="15">
        <v>50</v>
      </c>
      <c r="AH95" s="15">
        <v>60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1</v>
      </c>
      <c r="AP95" s="15">
        <v>3</v>
      </c>
      <c r="AQ95" s="15">
        <v>2</v>
      </c>
      <c r="AR95" t="s">
        <v>1540</v>
      </c>
    </row>
    <row r="96" spans="1:44" x14ac:dyDescent="0.25">
      <c r="A96" s="19">
        <v>95</v>
      </c>
      <c r="B96" s="19" t="s">
        <v>203</v>
      </c>
      <c r="C96" s="20" t="s">
        <v>86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57</v>
      </c>
      <c r="H96" s="15">
        <v>175</v>
      </c>
      <c r="I96" s="15">
        <v>77</v>
      </c>
      <c r="J96" s="15">
        <v>31</v>
      </c>
      <c r="K96" s="16" t="s">
        <v>47</v>
      </c>
      <c r="L96" s="21">
        <v>85</v>
      </c>
      <c r="M96" s="21">
        <v>26</v>
      </c>
      <c r="N96" s="21">
        <v>92</v>
      </c>
      <c r="O96" s="15">
        <v>80</v>
      </c>
      <c r="P96" s="15">
        <v>85</v>
      </c>
      <c r="Q96" s="15">
        <v>89</v>
      </c>
      <c r="R96" s="15">
        <v>84</v>
      </c>
      <c r="S96" s="15">
        <v>81</v>
      </c>
      <c r="T96" s="15">
        <v>80</v>
      </c>
      <c r="U96" s="15">
        <v>76</v>
      </c>
      <c r="V96" s="15">
        <v>60</v>
      </c>
      <c r="W96" s="15">
        <v>85</v>
      </c>
      <c r="X96" s="15">
        <v>86</v>
      </c>
      <c r="Y96" s="15">
        <v>86</v>
      </c>
      <c r="Z96" s="15">
        <v>91</v>
      </c>
      <c r="AA96" s="15">
        <v>78</v>
      </c>
      <c r="AB96" s="15">
        <v>58</v>
      </c>
      <c r="AC96" s="15">
        <v>62</v>
      </c>
      <c r="AD96" s="15">
        <v>86</v>
      </c>
      <c r="AE96" s="15">
        <v>84</v>
      </c>
      <c r="AF96" s="15">
        <v>58</v>
      </c>
      <c r="AG96" s="15">
        <v>57</v>
      </c>
      <c r="AH96" s="15">
        <v>59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2</v>
      </c>
      <c r="AR96" t="s">
        <v>1541</v>
      </c>
    </row>
    <row r="97" spans="1:44" x14ac:dyDescent="0.25">
      <c r="A97" s="15">
        <v>96</v>
      </c>
      <c r="B97" s="15" t="s">
        <v>167</v>
      </c>
      <c r="C97" s="16" t="s">
        <v>71</v>
      </c>
      <c r="D97" s="22" t="e">
        <f>VLOOKUP(AR:AR,球员!A:F,6,FALSE)</f>
        <v>#N/A</v>
      </c>
      <c r="E97" s="16" t="s">
        <v>142</v>
      </c>
      <c r="F97" s="16" t="s">
        <v>45</v>
      </c>
      <c r="G97" s="16" t="s">
        <v>76</v>
      </c>
      <c r="H97" s="15">
        <v>169</v>
      </c>
      <c r="I97" s="15">
        <v>61</v>
      </c>
      <c r="J97" s="15">
        <v>32</v>
      </c>
      <c r="K97" s="16" t="s">
        <v>47</v>
      </c>
      <c r="L97" s="21">
        <v>85</v>
      </c>
      <c r="M97" s="21">
        <v>25</v>
      </c>
      <c r="N97" s="21">
        <v>91</v>
      </c>
      <c r="O97" s="15">
        <v>86</v>
      </c>
      <c r="P97" s="15">
        <v>88</v>
      </c>
      <c r="Q97" s="15">
        <v>87</v>
      </c>
      <c r="R97" s="15">
        <v>91</v>
      </c>
      <c r="S97" s="15">
        <v>82</v>
      </c>
      <c r="T97" s="15">
        <v>76</v>
      </c>
      <c r="U97" s="15">
        <v>84</v>
      </c>
      <c r="V97" s="15">
        <v>65</v>
      </c>
      <c r="W97" s="15">
        <v>82</v>
      </c>
      <c r="X97" s="15">
        <v>83</v>
      </c>
      <c r="Y97" s="15">
        <v>84</v>
      </c>
      <c r="Z97" s="15">
        <v>90</v>
      </c>
      <c r="AA97" s="15">
        <v>80</v>
      </c>
      <c r="AB97" s="15">
        <v>63</v>
      </c>
      <c r="AC97" s="15">
        <v>60</v>
      </c>
      <c r="AD97" s="15">
        <v>87</v>
      </c>
      <c r="AE97" s="15">
        <v>77</v>
      </c>
      <c r="AF97" s="15">
        <v>51</v>
      </c>
      <c r="AG97" s="15">
        <v>47</v>
      </c>
      <c r="AH97" s="15">
        <v>56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1542</v>
      </c>
    </row>
    <row r="98" spans="1:44" x14ac:dyDescent="0.25">
      <c r="A98" s="19">
        <v>97</v>
      </c>
      <c r="B98" s="19" t="s">
        <v>168</v>
      </c>
      <c r="C98" s="20" t="s">
        <v>90</v>
      </c>
      <c r="D98" s="22">
        <f>VLOOKUP(AR:AR,球员!A:F,6,FALSE)</f>
        <v>2</v>
      </c>
      <c r="E98" s="16" t="s">
        <v>142</v>
      </c>
      <c r="F98" s="16" t="s">
        <v>45</v>
      </c>
      <c r="G98" s="16" t="s">
        <v>169</v>
      </c>
      <c r="H98" s="15">
        <v>189</v>
      </c>
      <c r="I98" s="15">
        <v>83</v>
      </c>
      <c r="J98" s="15">
        <v>28</v>
      </c>
      <c r="K98" s="16" t="s">
        <v>47</v>
      </c>
      <c r="L98" s="21">
        <v>85</v>
      </c>
      <c r="M98" s="21">
        <v>27</v>
      </c>
      <c r="N98" s="21">
        <v>92</v>
      </c>
      <c r="O98" s="15">
        <v>57</v>
      </c>
      <c r="P98" s="15">
        <v>66</v>
      </c>
      <c r="Q98" s="15">
        <v>64</v>
      </c>
      <c r="R98" s="15">
        <v>68</v>
      </c>
      <c r="S98" s="15">
        <v>66</v>
      </c>
      <c r="T98" s="15">
        <v>68</v>
      </c>
      <c r="U98" s="15">
        <v>58</v>
      </c>
      <c r="V98" s="15">
        <v>87</v>
      </c>
      <c r="W98" s="15">
        <v>60</v>
      </c>
      <c r="X98" s="15">
        <v>60</v>
      </c>
      <c r="Y98" s="15">
        <v>84</v>
      </c>
      <c r="Z98" s="15">
        <v>82</v>
      </c>
      <c r="AA98" s="15">
        <v>75</v>
      </c>
      <c r="AB98" s="15">
        <v>87</v>
      </c>
      <c r="AC98" s="15">
        <v>86</v>
      </c>
      <c r="AD98" s="15">
        <v>72</v>
      </c>
      <c r="AE98" s="15">
        <v>85</v>
      </c>
      <c r="AF98" s="15">
        <v>90</v>
      </c>
      <c r="AG98" s="15">
        <v>90</v>
      </c>
      <c r="AH98" s="15">
        <v>87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2</v>
      </c>
      <c r="AR98" t="s">
        <v>1543</v>
      </c>
    </row>
    <row r="99" spans="1:44" x14ac:dyDescent="0.25">
      <c r="A99" s="19">
        <v>98</v>
      </c>
      <c r="B99" s="19" t="s">
        <v>128</v>
      </c>
      <c r="C99" s="20" t="s">
        <v>71</v>
      </c>
      <c r="D99" s="22">
        <f>VLOOKUP(AR:AR,球员!A:F,6,FALSE)</f>
        <v>3</v>
      </c>
      <c r="E99" s="16" t="s">
        <v>144</v>
      </c>
      <c r="F99" s="16" t="s">
        <v>45</v>
      </c>
      <c r="G99" s="16" t="s">
        <v>76</v>
      </c>
      <c r="H99" s="15">
        <v>190</v>
      </c>
      <c r="I99" s="15">
        <v>94</v>
      </c>
      <c r="J99" s="15">
        <v>26</v>
      </c>
      <c r="K99" s="16" t="s">
        <v>53</v>
      </c>
      <c r="L99" s="21">
        <v>85</v>
      </c>
      <c r="M99" s="21">
        <v>29</v>
      </c>
      <c r="N99" s="21">
        <v>92</v>
      </c>
      <c r="O99" s="15">
        <v>86</v>
      </c>
      <c r="P99" s="15">
        <v>73</v>
      </c>
      <c r="Q99" s="15">
        <v>80</v>
      </c>
      <c r="R99" s="15">
        <v>70</v>
      </c>
      <c r="S99" s="15">
        <v>75</v>
      </c>
      <c r="T99" s="15">
        <v>78</v>
      </c>
      <c r="U99" s="15">
        <v>85</v>
      </c>
      <c r="V99" s="15">
        <v>86</v>
      </c>
      <c r="W99" s="15">
        <v>70</v>
      </c>
      <c r="X99" s="15">
        <v>80</v>
      </c>
      <c r="Y99" s="15">
        <v>87</v>
      </c>
      <c r="Z99" s="15">
        <v>81</v>
      </c>
      <c r="AA99" s="15">
        <v>87</v>
      </c>
      <c r="AB99" s="15">
        <v>84</v>
      </c>
      <c r="AC99" s="15">
        <v>94</v>
      </c>
      <c r="AD99" s="15">
        <v>72</v>
      </c>
      <c r="AE99" s="15">
        <v>83</v>
      </c>
      <c r="AF99" s="15">
        <v>50</v>
      </c>
      <c r="AG99" s="15">
        <v>50</v>
      </c>
      <c r="AH99" s="15">
        <v>85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2</v>
      </c>
      <c r="AR99" t="s">
        <v>1544</v>
      </c>
    </row>
    <row r="100" spans="1:44" x14ac:dyDescent="0.25">
      <c r="A100" s="19">
        <v>99</v>
      </c>
      <c r="B100" s="19" t="s">
        <v>129</v>
      </c>
      <c r="C100" s="20" t="s">
        <v>90</v>
      </c>
      <c r="D100" s="22">
        <f>VLOOKUP(AR:AR,球员!A:F,6,FALSE)</f>
        <v>3</v>
      </c>
      <c r="E100" s="16" t="s">
        <v>2140</v>
      </c>
      <c r="F100" s="16" t="s">
        <v>279</v>
      </c>
      <c r="G100" s="16" t="s">
        <v>69</v>
      </c>
      <c r="H100" s="15">
        <v>192</v>
      </c>
      <c r="I100" s="15">
        <v>90</v>
      </c>
      <c r="J100" s="15">
        <v>31</v>
      </c>
      <c r="K100" s="16" t="s">
        <v>47</v>
      </c>
      <c r="L100" s="21">
        <v>85</v>
      </c>
      <c r="M100" s="21">
        <v>26</v>
      </c>
      <c r="N100" s="21">
        <v>91</v>
      </c>
      <c r="O100" s="15">
        <v>60</v>
      </c>
      <c r="P100" s="15">
        <v>74</v>
      </c>
      <c r="Q100" s="15">
        <v>68</v>
      </c>
      <c r="R100" s="15">
        <v>65</v>
      </c>
      <c r="S100" s="15">
        <v>78</v>
      </c>
      <c r="T100" s="15">
        <v>81</v>
      </c>
      <c r="U100" s="15">
        <v>55</v>
      </c>
      <c r="V100" s="15">
        <v>90</v>
      </c>
      <c r="W100" s="15">
        <v>60</v>
      </c>
      <c r="X100" s="15">
        <v>61</v>
      </c>
      <c r="Y100" s="15">
        <v>76</v>
      </c>
      <c r="Z100" s="15">
        <v>70</v>
      </c>
      <c r="AA100" s="15">
        <v>80</v>
      </c>
      <c r="AB100" s="15">
        <v>84</v>
      </c>
      <c r="AC100" s="15">
        <v>91</v>
      </c>
      <c r="AD100" s="15">
        <v>64</v>
      </c>
      <c r="AE100" s="15">
        <v>74</v>
      </c>
      <c r="AF100" s="15">
        <v>86</v>
      </c>
      <c r="AG100" s="15">
        <v>92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3</v>
      </c>
      <c r="AP100" s="15">
        <v>4</v>
      </c>
      <c r="AQ100" s="15">
        <v>1</v>
      </c>
      <c r="AR100" t="s">
        <v>1545</v>
      </c>
    </row>
    <row r="101" spans="1:44" x14ac:dyDescent="0.25">
      <c r="A101" s="19">
        <v>100</v>
      </c>
      <c r="B101" s="19" t="s">
        <v>130</v>
      </c>
      <c r="C101" s="20" t="s">
        <v>86</v>
      </c>
      <c r="D101" s="22">
        <f>VLOOKUP(AR:AR,球员!A:F,6,FALSE)</f>
        <v>2</v>
      </c>
      <c r="E101" s="16" t="s">
        <v>44</v>
      </c>
      <c r="F101" s="16" t="s">
        <v>45</v>
      </c>
      <c r="G101" s="16" t="s">
        <v>57</v>
      </c>
      <c r="H101" s="15">
        <v>172</v>
      </c>
      <c r="I101" s="15">
        <v>70</v>
      </c>
      <c r="J101" s="15">
        <v>29</v>
      </c>
      <c r="K101" s="16" t="s">
        <v>53</v>
      </c>
      <c r="L101" s="21">
        <v>85</v>
      </c>
      <c r="M101" s="21">
        <v>26</v>
      </c>
      <c r="N101" s="21">
        <v>92</v>
      </c>
      <c r="O101" s="15">
        <v>76</v>
      </c>
      <c r="P101" s="15">
        <v>87</v>
      </c>
      <c r="Q101" s="15">
        <v>92</v>
      </c>
      <c r="R101" s="15">
        <v>89</v>
      </c>
      <c r="S101" s="15">
        <v>82</v>
      </c>
      <c r="T101" s="15">
        <v>84</v>
      </c>
      <c r="U101" s="15">
        <v>71</v>
      </c>
      <c r="V101" s="15">
        <v>60</v>
      </c>
      <c r="W101" s="15">
        <v>76</v>
      </c>
      <c r="X101" s="15">
        <v>80</v>
      </c>
      <c r="Y101" s="15">
        <v>87</v>
      </c>
      <c r="Z101" s="15">
        <v>92</v>
      </c>
      <c r="AA101" s="15">
        <v>84</v>
      </c>
      <c r="AB101" s="15">
        <v>64</v>
      </c>
      <c r="AC101" s="15">
        <v>67</v>
      </c>
      <c r="AD101" s="15">
        <v>85</v>
      </c>
      <c r="AE101" s="15">
        <v>78</v>
      </c>
      <c r="AF101" s="15">
        <v>55</v>
      </c>
      <c r="AG101" s="15">
        <v>58</v>
      </c>
      <c r="AH101" s="15">
        <v>64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4</v>
      </c>
      <c r="AQ101" s="15">
        <v>1</v>
      </c>
      <c r="AR101" t="s">
        <v>1546</v>
      </c>
    </row>
    <row r="102" spans="1:44" x14ac:dyDescent="0.25">
      <c r="A102" s="19">
        <v>101</v>
      </c>
      <c r="B102" s="19" t="s">
        <v>211</v>
      </c>
      <c r="C102" s="20" t="s">
        <v>90</v>
      </c>
      <c r="D102" s="22">
        <f>VLOOKUP(AR:AR,球员!A:F,6,FALSE)</f>
        <v>3</v>
      </c>
      <c r="E102" s="16" t="s">
        <v>144</v>
      </c>
      <c r="F102" s="16" t="s">
        <v>45</v>
      </c>
      <c r="G102" s="16" t="s">
        <v>139</v>
      </c>
      <c r="H102" s="15">
        <v>189</v>
      </c>
      <c r="I102" s="15">
        <v>78</v>
      </c>
      <c r="J102" s="15">
        <v>27</v>
      </c>
      <c r="K102" s="16" t="s">
        <v>47</v>
      </c>
      <c r="L102" s="21">
        <v>85</v>
      </c>
      <c r="M102" s="21">
        <v>28</v>
      </c>
      <c r="N102" s="21">
        <v>92</v>
      </c>
      <c r="O102" s="15">
        <v>66</v>
      </c>
      <c r="P102" s="15">
        <v>75</v>
      </c>
      <c r="Q102" s="15">
        <v>73</v>
      </c>
      <c r="R102" s="15">
        <v>78</v>
      </c>
      <c r="S102" s="15">
        <v>76</v>
      </c>
      <c r="T102" s="15">
        <v>76</v>
      </c>
      <c r="U102" s="15">
        <v>60</v>
      </c>
      <c r="V102" s="15">
        <v>87</v>
      </c>
      <c r="W102" s="15">
        <v>62</v>
      </c>
      <c r="X102" s="15">
        <v>63</v>
      </c>
      <c r="Y102" s="15">
        <v>75</v>
      </c>
      <c r="Z102" s="15">
        <v>73</v>
      </c>
      <c r="AA102" s="15">
        <v>79</v>
      </c>
      <c r="AB102" s="15">
        <v>85</v>
      </c>
      <c r="AC102" s="15">
        <v>87</v>
      </c>
      <c r="AD102" s="15">
        <v>67</v>
      </c>
      <c r="AE102" s="15">
        <v>81</v>
      </c>
      <c r="AF102" s="15">
        <v>90</v>
      </c>
      <c r="AG102" s="15">
        <v>89</v>
      </c>
      <c r="AH102" s="15">
        <v>88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3</v>
      </c>
      <c r="AO102" s="15">
        <v>3</v>
      </c>
      <c r="AP102" s="15">
        <v>6</v>
      </c>
      <c r="AQ102" s="15">
        <v>3</v>
      </c>
      <c r="AR102" t="s">
        <v>1547</v>
      </c>
    </row>
    <row r="103" spans="1:44" x14ac:dyDescent="0.25">
      <c r="A103" s="19">
        <v>102</v>
      </c>
      <c r="B103" s="19" t="s">
        <v>259</v>
      </c>
      <c r="C103" s="20" t="s">
        <v>195</v>
      </c>
      <c r="D103" s="22">
        <f>VLOOKUP(AR:AR,球员!A:F,6,FALSE)</f>
        <v>2</v>
      </c>
      <c r="E103" s="16" t="s">
        <v>84</v>
      </c>
      <c r="F103" s="16" t="s">
        <v>65</v>
      </c>
      <c r="G103" s="16" t="s">
        <v>98</v>
      </c>
      <c r="H103" s="15">
        <v>183</v>
      </c>
      <c r="I103" s="15">
        <v>83</v>
      </c>
      <c r="J103" s="15">
        <v>29</v>
      </c>
      <c r="K103" s="16" t="s">
        <v>47</v>
      </c>
      <c r="L103" s="21">
        <v>85</v>
      </c>
      <c r="M103" s="21">
        <v>26</v>
      </c>
      <c r="N103" s="21">
        <v>91</v>
      </c>
      <c r="O103" s="15">
        <v>66</v>
      </c>
      <c r="P103" s="15">
        <v>76</v>
      </c>
      <c r="Q103" s="15">
        <v>76</v>
      </c>
      <c r="R103" s="15">
        <v>68</v>
      </c>
      <c r="S103" s="15">
        <v>76</v>
      </c>
      <c r="T103" s="15">
        <v>78</v>
      </c>
      <c r="U103" s="15">
        <v>60</v>
      </c>
      <c r="V103" s="15">
        <v>71</v>
      </c>
      <c r="W103" s="15">
        <v>70</v>
      </c>
      <c r="X103" s="15">
        <v>73</v>
      </c>
      <c r="Y103" s="15">
        <v>95</v>
      </c>
      <c r="Z103" s="15">
        <v>88</v>
      </c>
      <c r="AA103" s="15">
        <v>83</v>
      </c>
      <c r="AB103" s="15">
        <v>82</v>
      </c>
      <c r="AC103" s="15">
        <v>77</v>
      </c>
      <c r="AD103" s="15">
        <v>70</v>
      </c>
      <c r="AE103" s="15">
        <v>87</v>
      </c>
      <c r="AF103" s="15">
        <v>75</v>
      </c>
      <c r="AG103" s="15">
        <v>80</v>
      </c>
      <c r="AH103" s="15">
        <v>75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1</v>
      </c>
      <c r="AO103" s="15">
        <v>2</v>
      </c>
      <c r="AP103" s="15">
        <v>5</v>
      </c>
      <c r="AQ103" s="15">
        <v>2</v>
      </c>
      <c r="AR103" t="s">
        <v>1548</v>
      </c>
    </row>
    <row r="104" spans="1:44" x14ac:dyDescent="0.25">
      <c r="A104" s="15">
        <v>103</v>
      </c>
      <c r="B104" s="15" t="s">
        <v>260</v>
      </c>
      <c r="C104" s="16" t="s">
        <v>49</v>
      </c>
      <c r="D104" s="22" t="e">
        <f>VLOOKUP(AR:AR,球员!A:F,6,FALSE)</f>
        <v>#N/A</v>
      </c>
      <c r="E104" s="16" t="s">
        <v>261</v>
      </c>
      <c r="F104" s="16" t="s">
        <v>45</v>
      </c>
      <c r="G104" s="16" t="s">
        <v>52</v>
      </c>
      <c r="H104" s="15">
        <v>165</v>
      </c>
      <c r="I104" s="15">
        <v>68</v>
      </c>
      <c r="J104" s="15">
        <v>31</v>
      </c>
      <c r="K104" s="16" t="s">
        <v>47</v>
      </c>
      <c r="L104" s="21">
        <v>85</v>
      </c>
      <c r="M104" s="21">
        <v>26</v>
      </c>
      <c r="N104" s="21">
        <v>91</v>
      </c>
      <c r="O104" s="15">
        <v>80</v>
      </c>
      <c r="P104" s="15">
        <v>85</v>
      </c>
      <c r="Q104" s="15">
        <v>88</v>
      </c>
      <c r="R104" s="15">
        <v>85</v>
      </c>
      <c r="S104" s="15">
        <v>82</v>
      </c>
      <c r="T104" s="15">
        <v>83</v>
      </c>
      <c r="U104" s="15">
        <v>77</v>
      </c>
      <c r="V104" s="15">
        <v>54</v>
      </c>
      <c r="W104" s="15">
        <v>83</v>
      </c>
      <c r="X104" s="15">
        <v>85</v>
      </c>
      <c r="Y104" s="15">
        <v>81</v>
      </c>
      <c r="Z104" s="15">
        <v>91</v>
      </c>
      <c r="AA104" s="15">
        <v>83</v>
      </c>
      <c r="AB104" s="15">
        <v>62</v>
      </c>
      <c r="AC104" s="15">
        <v>60</v>
      </c>
      <c r="AD104" s="15">
        <v>88</v>
      </c>
      <c r="AE104" s="15">
        <v>75</v>
      </c>
      <c r="AF104" s="15">
        <v>48</v>
      </c>
      <c r="AG104" s="15">
        <v>50</v>
      </c>
      <c r="AH104" s="15">
        <v>70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4</v>
      </c>
      <c r="AO104" s="15">
        <v>4</v>
      </c>
      <c r="AP104" s="15">
        <v>6</v>
      </c>
      <c r="AQ104" s="15">
        <v>3</v>
      </c>
      <c r="AR104" t="s">
        <v>1549</v>
      </c>
    </row>
    <row r="105" spans="1:44" x14ac:dyDescent="0.25">
      <c r="A105" s="15">
        <v>104</v>
      </c>
      <c r="B105" s="15" t="s">
        <v>182</v>
      </c>
      <c r="C105" s="16" t="s">
        <v>105</v>
      </c>
      <c r="D105" s="22" t="e">
        <f>VLOOKUP(AR:AR,球员!A:F,6,FALSE)</f>
        <v>#N/A</v>
      </c>
      <c r="E105" s="16" t="s">
        <v>44</v>
      </c>
      <c r="F105" s="16" t="s">
        <v>45</v>
      </c>
      <c r="G105" s="16" t="s">
        <v>57</v>
      </c>
      <c r="H105" s="15">
        <v>180</v>
      </c>
      <c r="I105" s="15">
        <v>80</v>
      </c>
      <c r="J105" s="15">
        <v>28</v>
      </c>
      <c r="K105" s="16" t="s">
        <v>53</v>
      </c>
      <c r="L105" s="21">
        <v>85</v>
      </c>
      <c r="M105" s="21">
        <v>27</v>
      </c>
      <c r="N105" s="21">
        <v>92</v>
      </c>
      <c r="O105" s="15">
        <v>73</v>
      </c>
      <c r="P105" s="15">
        <v>80</v>
      </c>
      <c r="Q105" s="15">
        <v>82</v>
      </c>
      <c r="R105" s="15">
        <v>79</v>
      </c>
      <c r="S105" s="15">
        <v>80</v>
      </c>
      <c r="T105" s="15">
        <v>81</v>
      </c>
      <c r="U105" s="15">
        <v>64</v>
      </c>
      <c r="V105" s="15">
        <v>76</v>
      </c>
      <c r="W105" s="15">
        <v>64</v>
      </c>
      <c r="X105" s="15">
        <v>77</v>
      </c>
      <c r="Y105" s="15">
        <v>85</v>
      </c>
      <c r="Z105" s="15">
        <v>83</v>
      </c>
      <c r="AA105" s="15">
        <v>82</v>
      </c>
      <c r="AB105" s="15">
        <v>78</v>
      </c>
      <c r="AC105" s="15">
        <v>79</v>
      </c>
      <c r="AD105" s="15">
        <v>76</v>
      </c>
      <c r="AE105" s="15">
        <v>85</v>
      </c>
      <c r="AF105" s="15">
        <v>73</v>
      </c>
      <c r="AG105" s="15">
        <v>76</v>
      </c>
      <c r="AH105" s="15">
        <v>80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5</v>
      </c>
      <c r="AQ105" s="15">
        <v>2</v>
      </c>
      <c r="AR105" t="s">
        <v>1550</v>
      </c>
    </row>
    <row r="106" spans="1:44" x14ac:dyDescent="0.25">
      <c r="A106" s="15">
        <v>105</v>
      </c>
      <c r="B106" s="15" t="s">
        <v>275</v>
      </c>
      <c r="C106" s="16" t="s">
        <v>59</v>
      </c>
      <c r="D106" s="22" t="e">
        <f>VLOOKUP(AR:AR,球员!A:F,6,FALSE)</f>
        <v>#N/A</v>
      </c>
      <c r="E106" s="16" t="s">
        <v>84</v>
      </c>
      <c r="F106" s="16" t="s">
        <v>65</v>
      </c>
      <c r="G106" s="16" t="s">
        <v>69</v>
      </c>
      <c r="H106" s="15">
        <v>180</v>
      </c>
      <c r="I106" s="15">
        <v>80</v>
      </c>
      <c r="J106" s="15">
        <v>29</v>
      </c>
      <c r="K106" s="16" t="s">
        <v>47</v>
      </c>
      <c r="L106" s="21">
        <v>85</v>
      </c>
      <c r="M106" s="21">
        <v>26</v>
      </c>
      <c r="N106" s="21">
        <v>91</v>
      </c>
      <c r="O106" s="15">
        <v>76</v>
      </c>
      <c r="P106" s="15">
        <v>87</v>
      </c>
      <c r="Q106" s="15">
        <v>86</v>
      </c>
      <c r="R106" s="15">
        <v>83</v>
      </c>
      <c r="S106" s="15">
        <v>89</v>
      </c>
      <c r="T106" s="15">
        <v>82</v>
      </c>
      <c r="U106" s="15">
        <v>70</v>
      </c>
      <c r="V106" s="15">
        <v>60</v>
      </c>
      <c r="W106" s="15">
        <v>77</v>
      </c>
      <c r="X106" s="15">
        <v>80</v>
      </c>
      <c r="Y106" s="15">
        <v>76</v>
      </c>
      <c r="Z106" s="15">
        <v>80</v>
      </c>
      <c r="AA106" s="15">
        <v>77</v>
      </c>
      <c r="AB106" s="15">
        <v>68</v>
      </c>
      <c r="AC106" s="15">
        <v>74</v>
      </c>
      <c r="AD106" s="15">
        <v>84</v>
      </c>
      <c r="AE106" s="15">
        <v>80</v>
      </c>
      <c r="AF106" s="15">
        <v>78</v>
      </c>
      <c r="AG106" s="15">
        <v>69</v>
      </c>
      <c r="AH106" s="15">
        <v>73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1</v>
      </c>
      <c r="AR106" s="24" t="s">
        <v>1551</v>
      </c>
    </row>
    <row r="107" spans="1:44" x14ac:dyDescent="0.25">
      <c r="A107" s="19">
        <v>106</v>
      </c>
      <c r="B107" s="19" t="s">
        <v>218</v>
      </c>
      <c r="C107" s="20" t="s">
        <v>206</v>
      </c>
      <c r="D107" s="22">
        <f>VLOOKUP(AR:AR,球员!A:F,6,FALSE)</f>
        <v>2</v>
      </c>
      <c r="E107" s="16" t="s">
        <v>219</v>
      </c>
      <c r="F107" s="16" t="s">
        <v>56</v>
      </c>
      <c r="G107" s="16" t="s">
        <v>81</v>
      </c>
      <c r="H107" s="15">
        <v>179</v>
      </c>
      <c r="I107" s="15">
        <v>70</v>
      </c>
      <c r="J107" s="15">
        <v>26</v>
      </c>
      <c r="K107" s="16" t="s">
        <v>53</v>
      </c>
      <c r="L107" s="21">
        <v>85</v>
      </c>
      <c r="M107" s="21">
        <v>29</v>
      </c>
      <c r="N107" s="21">
        <v>91</v>
      </c>
      <c r="O107" s="15">
        <v>83</v>
      </c>
      <c r="P107" s="15">
        <v>86</v>
      </c>
      <c r="Q107" s="15">
        <v>87</v>
      </c>
      <c r="R107" s="15">
        <v>86</v>
      </c>
      <c r="S107" s="15">
        <v>83</v>
      </c>
      <c r="T107" s="15">
        <v>84</v>
      </c>
      <c r="U107" s="15">
        <v>82</v>
      </c>
      <c r="V107" s="15">
        <v>75</v>
      </c>
      <c r="W107" s="15">
        <v>78</v>
      </c>
      <c r="X107" s="15">
        <v>82</v>
      </c>
      <c r="Y107" s="15">
        <v>82</v>
      </c>
      <c r="Z107" s="15">
        <v>87</v>
      </c>
      <c r="AA107" s="15">
        <v>83</v>
      </c>
      <c r="AB107" s="15">
        <v>71</v>
      </c>
      <c r="AC107" s="15">
        <v>75</v>
      </c>
      <c r="AD107" s="15">
        <v>85</v>
      </c>
      <c r="AE107" s="15">
        <v>80</v>
      </c>
      <c r="AF107" s="15">
        <v>54</v>
      </c>
      <c r="AG107" s="15">
        <v>52</v>
      </c>
      <c r="AH107" s="15">
        <v>64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2</v>
      </c>
      <c r="AO107" s="15">
        <v>2</v>
      </c>
      <c r="AP107" s="15">
        <v>6</v>
      </c>
      <c r="AQ107" s="15">
        <v>2</v>
      </c>
      <c r="AR107" t="s">
        <v>1552</v>
      </c>
    </row>
    <row r="108" spans="1:44" x14ac:dyDescent="0.25">
      <c r="A108" s="19">
        <v>107</v>
      </c>
      <c r="B108" s="19" t="s">
        <v>280</v>
      </c>
      <c r="C108" s="20" t="s">
        <v>71</v>
      </c>
      <c r="D108" s="22">
        <f>VLOOKUP(AR:AR,球员!A:F,6,FALSE)</f>
        <v>2</v>
      </c>
      <c r="E108" s="16" t="s">
        <v>2146</v>
      </c>
      <c r="F108" s="16" t="s">
        <v>51</v>
      </c>
      <c r="G108" s="16" t="s">
        <v>66</v>
      </c>
      <c r="H108" s="15">
        <v>176</v>
      </c>
      <c r="I108" s="15">
        <v>67</v>
      </c>
      <c r="J108" s="15">
        <v>32</v>
      </c>
      <c r="K108" s="16" t="s">
        <v>53</v>
      </c>
      <c r="L108" s="21">
        <v>85</v>
      </c>
      <c r="M108" s="21">
        <v>25</v>
      </c>
      <c r="N108" s="21">
        <v>91</v>
      </c>
      <c r="O108" s="15">
        <v>88</v>
      </c>
      <c r="P108" s="15">
        <v>83</v>
      </c>
      <c r="Q108" s="15">
        <v>88</v>
      </c>
      <c r="R108" s="15">
        <v>86</v>
      </c>
      <c r="S108" s="15">
        <v>80</v>
      </c>
      <c r="T108" s="15">
        <v>70</v>
      </c>
      <c r="U108" s="15">
        <v>87</v>
      </c>
      <c r="V108" s="15">
        <v>73</v>
      </c>
      <c r="W108" s="15">
        <v>78</v>
      </c>
      <c r="X108" s="15">
        <v>81</v>
      </c>
      <c r="Y108" s="15">
        <v>77</v>
      </c>
      <c r="Z108" s="15">
        <v>85</v>
      </c>
      <c r="AA108" s="15">
        <v>79</v>
      </c>
      <c r="AB108" s="15">
        <v>69</v>
      </c>
      <c r="AC108" s="15">
        <v>62</v>
      </c>
      <c r="AD108" s="15">
        <v>82</v>
      </c>
      <c r="AE108" s="15">
        <v>74</v>
      </c>
      <c r="AF108" s="15">
        <v>49</v>
      </c>
      <c r="AG108" s="15">
        <v>57</v>
      </c>
      <c r="AH108" s="15">
        <v>69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1</v>
      </c>
      <c r="AO108" s="15">
        <v>1</v>
      </c>
      <c r="AP108" s="15">
        <v>7</v>
      </c>
      <c r="AQ108" s="15">
        <v>1</v>
      </c>
      <c r="AR108" t="s">
        <v>1553</v>
      </c>
    </row>
    <row r="109" spans="1:44" x14ac:dyDescent="0.25">
      <c r="A109" s="19">
        <v>108</v>
      </c>
      <c r="B109" s="19" t="s">
        <v>281</v>
      </c>
      <c r="C109" s="20" t="s">
        <v>71</v>
      </c>
      <c r="D109" s="22">
        <f>VLOOKUP(AR:AR,球员!A:F,6,FALSE)</f>
        <v>2</v>
      </c>
      <c r="E109" s="16" t="s">
        <v>188</v>
      </c>
      <c r="F109" s="16" t="s">
        <v>56</v>
      </c>
      <c r="G109" s="16" t="s">
        <v>139</v>
      </c>
      <c r="H109" s="15">
        <v>176</v>
      </c>
      <c r="I109" s="15">
        <v>78</v>
      </c>
      <c r="J109" s="15">
        <v>25</v>
      </c>
      <c r="K109" s="16" t="s">
        <v>47</v>
      </c>
      <c r="L109" s="21">
        <v>85</v>
      </c>
      <c r="M109" s="21">
        <v>32</v>
      </c>
      <c r="N109" s="21">
        <v>92</v>
      </c>
      <c r="O109" s="15">
        <v>81</v>
      </c>
      <c r="P109" s="15">
        <v>86</v>
      </c>
      <c r="Q109" s="15">
        <v>87</v>
      </c>
      <c r="R109" s="15">
        <v>88</v>
      </c>
      <c r="S109" s="15">
        <v>81</v>
      </c>
      <c r="T109" s="15">
        <v>76</v>
      </c>
      <c r="U109" s="15">
        <v>82</v>
      </c>
      <c r="V109" s="15">
        <v>63</v>
      </c>
      <c r="W109" s="15">
        <v>86</v>
      </c>
      <c r="X109" s="15">
        <v>87</v>
      </c>
      <c r="Y109" s="15">
        <v>87</v>
      </c>
      <c r="Z109" s="15">
        <v>90</v>
      </c>
      <c r="AA109" s="15">
        <v>85</v>
      </c>
      <c r="AB109" s="15">
        <v>71</v>
      </c>
      <c r="AC109" s="15">
        <v>74</v>
      </c>
      <c r="AD109" s="15">
        <v>82</v>
      </c>
      <c r="AE109" s="15">
        <v>75</v>
      </c>
      <c r="AF109" s="15">
        <v>49</v>
      </c>
      <c r="AG109" s="15">
        <v>53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2</v>
      </c>
      <c r="AR109" t="s">
        <v>1554</v>
      </c>
    </row>
    <row r="110" spans="1:44" x14ac:dyDescent="0.25">
      <c r="A110" s="15">
        <v>109</v>
      </c>
      <c r="B110" s="15" t="s">
        <v>282</v>
      </c>
      <c r="C110" s="16" t="s">
        <v>83</v>
      </c>
      <c r="D110" s="22" t="e">
        <f>VLOOKUP(AR:AR,球员!A:F,6,FALSE)</f>
        <v>#N/A</v>
      </c>
      <c r="E110" s="16" t="s">
        <v>283</v>
      </c>
      <c r="F110" s="16" t="s">
        <v>284</v>
      </c>
      <c r="G110" s="16" t="s">
        <v>154</v>
      </c>
      <c r="H110" s="15">
        <v>183</v>
      </c>
      <c r="I110" s="15">
        <v>68</v>
      </c>
      <c r="J110" s="15">
        <v>26</v>
      </c>
      <c r="K110" s="16" t="s">
        <v>53</v>
      </c>
      <c r="L110" s="21">
        <v>85</v>
      </c>
      <c r="M110" s="21">
        <v>29</v>
      </c>
      <c r="N110" s="21">
        <v>91</v>
      </c>
      <c r="O110" s="15">
        <v>78</v>
      </c>
      <c r="P110" s="15">
        <v>83</v>
      </c>
      <c r="Q110" s="15">
        <v>82</v>
      </c>
      <c r="R110" s="15">
        <v>86</v>
      </c>
      <c r="S110" s="15">
        <v>83</v>
      </c>
      <c r="T110" s="15">
        <v>87</v>
      </c>
      <c r="U110" s="15">
        <v>77</v>
      </c>
      <c r="V110" s="15">
        <v>65</v>
      </c>
      <c r="W110" s="15">
        <v>83</v>
      </c>
      <c r="X110" s="15">
        <v>85</v>
      </c>
      <c r="Y110" s="15">
        <v>80</v>
      </c>
      <c r="Z110" s="15">
        <v>81</v>
      </c>
      <c r="AA110" s="15">
        <v>83</v>
      </c>
      <c r="AB110" s="15">
        <v>70</v>
      </c>
      <c r="AC110" s="15">
        <v>71</v>
      </c>
      <c r="AD110" s="15">
        <v>81</v>
      </c>
      <c r="AE110" s="15">
        <v>82</v>
      </c>
      <c r="AF110" s="15">
        <v>64</v>
      </c>
      <c r="AG110" s="15">
        <v>68</v>
      </c>
      <c r="AH110" s="15">
        <v>78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2</v>
      </c>
      <c r="AP110" s="15">
        <v>6</v>
      </c>
      <c r="AQ110" s="15">
        <v>3</v>
      </c>
      <c r="AR110" t="s">
        <v>1555</v>
      </c>
    </row>
    <row r="111" spans="1:44" x14ac:dyDescent="0.25">
      <c r="A111" s="19">
        <v>110</v>
      </c>
      <c r="B111" s="19" t="s">
        <v>349</v>
      </c>
      <c r="C111" s="20" t="s">
        <v>90</v>
      </c>
      <c r="D111" s="22">
        <f>VLOOKUP(AR:AR,球员!A:F,6,FALSE)</f>
        <v>2</v>
      </c>
      <c r="E111" s="16" t="s">
        <v>314</v>
      </c>
      <c r="F111" s="16" t="s">
        <v>45</v>
      </c>
      <c r="G111" s="16" t="s">
        <v>101</v>
      </c>
      <c r="H111" s="15">
        <v>188</v>
      </c>
      <c r="I111" s="15">
        <v>78</v>
      </c>
      <c r="J111" s="15">
        <v>24</v>
      </c>
      <c r="K111" s="16" t="s">
        <v>53</v>
      </c>
      <c r="L111" s="21">
        <v>85</v>
      </c>
      <c r="M111" s="21">
        <v>33</v>
      </c>
      <c r="N111" s="21">
        <v>92</v>
      </c>
      <c r="O111" s="15">
        <v>64</v>
      </c>
      <c r="P111" s="15">
        <v>73</v>
      </c>
      <c r="Q111" s="15">
        <v>69</v>
      </c>
      <c r="R111" s="15">
        <v>68</v>
      </c>
      <c r="S111" s="15">
        <v>77</v>
      </c>
      <c r="T111" s="15">
        <v>75</v>
      </c>
      <c r="U111" s="15">
        <v>62</v>
      </c>
      <c r="V111" s="15">
        <v>85</v>
      </c>
      <c r="W111" s="15">
        <v>61</v>
      </c>
      <c r="X111" s="15">
        <v>65</v>
      </c>
      <c r="Y111" s="15">
        <v>78</v>
      </c>
      <c r="Z111" s="15">
        <v>74</v>
      </c>
      <c r="AA111" s="15">
        <v>73</v>
      </c>
      <c r="AB111" s="15">
        <v>87</v>
      </c>
      <c r="AC111" s="15">
        <v>86</v>
      </c>
      <c r="AD111" s="15">
        <v>73</v>
      </c>
      <c r="AE111" s="15">
        <v>83</v>
      </c>
      <c r="AF111" s="15">
        <v>89</v>
      </c>
      <c r="AG111" s="15">
        <v>86</v>
      </c>
      <c r="AH111" s="15">
        <v>86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1556</v>
      </c>
    </row>
    <row r="112" spans="1:44" x14ac:dyDescent="0.25">
      <c r="A112" s="19">
        <v>111</v>
      </c>
      <c r="B112" s="19" t="s">
        <v>184</v>
      </c>
      <c r="C112" s="20" t="s">
        <v>63</v>
      </c>
      <c r="D112" s="22">
        <f>VLOOKUP(AR:AR,球员!A:F,6,FALSE)</f>
        <v>2</v>
      </c>
      <c r="E112" s="16" t="s">
        <v>185</v>
      </c>
      <c r="F112" s="16" t="s">
        <v>65</v>
      </c>
      <c r="G112" s="16" t="s">
        <v>98</v>
      </c>
      <c r="H112" s="15">
        <v>185</v>
      </c>
      <c r="I112" s="15">
        <v>77</v>
      </c>
      <c r="J112" s="15">
        <v>25</v>
      </c>
      <c r="K112" s="16" t="s">
        <v>53</v>
      </c>
      <c r="L112" s="21">
        <v>85</v>
      </c>
      <c r="M112" s="21">
        <v>32</v>
      </c>
      <c r="N112" s="21">
        <v>91</v>
      </c>
      <c r="O112" s="15">
        <v>44</v>
      </c>
      <c r="P112" s="15">
        <v>60</v>
      </c>
      <c r="Q112" s="15">
        <v>43</v>
      </c>
      <c r="R112" s="15">
        <v>45</v>
      </c>
      <c r="S112" s="15">
        <v>60</v>
      </c>
      <c r="T112" s="15">
        <v>65</v>
      </c>
      <c r="U112" s="15">
        <v>42</v>
      </c>
      <c r="V112" s="15">
        <v>60</v>
      </c>
      <c r="W112" s="15">
        <v>60</v>
      </c>
      <c r="X112" s="15">
        <v>48</v>
      </c>
      <c r="Y112" s="15">
        <v>64</v>
      </c>
      <c r="Z112" s="15">
        <v>65</v>
      </c>
      <c r="AA112" s="15">
        <v>80</v>
      </c>
      <c r="AB112" s="15">
        <v>85</v>
      </c>
      <c r="AC112" s="15">
        <v>80</v>
      </c>
      <c r="AD112" s="15">
        <v>75</v>
      </c>
      <c r="AE112" s="15">
        <v>60</v>
      </c>
      <c r="AF112" s="15">
        <v>46</v>
      </c>
      <c r="AG112" s="15">
        <v>50</v>
      </c>
      <c r="AH112" s="15">
        <v>72</v>
      </c>
      <c r="AI112" s="15">
        <v>89</v>
      </c>
      <c r="AJ112" s="15">
        <v>89</v>
      </c>
      <c r="AK112" s="15">
        <v>95</v>
      </c>
      <c r="AL112" s="15">
        <v>94</v>
      </c>
      <c r="AM112" s="15">
        <v>91</v>
      </c>
      <c r="AN112" s="15">
        <v>2</v>
      </c>
      <c r="AO112" s="15">
        <v>3</v>
      </c>
      <c r="AP112" s="15">
        <v>6</v>
      </c>
      <c r="AQ112" s="15">
        <v>2</v>
      </c>
      <c r="AR112" t="s">
        <v>1557</v>
      </c>
    </row>
    <row r="113" spans="1:44" x14ac:dyDescent="0.25">
      <c r="A113" s="19">
        <v>112</v>
      </c>
      <c r="B113" s="19" t="s">
        <v>285</v>
      </c>
      <c r="C113" s="20" t="s">
        <v>90</v>
      </c>
      <c r="D113" s="22">
        <f>VLOOKUP(AR:AR,球员!A:F,6,FALSE)</f>
        <v>2</v>
      </c>
      <c r="E113" s="16" t="s">
        <v>84</v>
      </c>
      <c r="F113" s="16" t="s">
        <v>65</v>
      </c>
      <c r="G113" s="16" t="s">
        <v>98</v>
      </c>
      <c r="H113" s="15">
        <v>188</v>
      </c>
      <c r="I113" s="15">
        <v>70</v>
      </c>
      <c r="J113" s="15">
        <v>25</v>
      </c>
      <c r="K113" s="16" t="s">
        <v>47</v>
      </c>
      <c r="L113" s="21">
        <v>85</v>
      </c>
      <c r="M113" s="21">
        <v>32</v>
      </c>
      <c r="N113" s="21">
        <v>92</v>
      </c>
      <c r="O113" s="15">
        <v>64</v>
      </c>
      <c r="P113" s="15">
        <v>81</v>
      </c>
      <c r="Q113" s="15">
        <v>73</v>
      </c>
      <c r="R113" s="15">
        <v>84</v>
      </c>
      <c r="S113" s="15">
        <v>82</v>
      </c>
      <c r="T113" s="15">
        <v>76</v>
      </c>
      <c r="U113" s="15">
        <v>59</v>
      </c>
      <c r="V113" s="15">
        <v>86</v>
      </c>
      <c r="W113" s="15">
        <v>60</v>
      </c>
      <c r="X113" s="15">
        <v>68</v>
      </c>
      <c r="Y113" s="15">
        <v>76</v>
      </c>
      <c r="Z113" s="15">
        <v>72</v>
      </c>
      <c r="AA113" s="15">
        <v>72</v>
      </c>
      <c r="AB113" s="15">
        <v>85</v>
      </c>
      <c r="AC113" s="15">
        <v>82</v>
      </c>
      <c r="AD113" s="15">
        <v>79</v>
      </c>
      <c r="AE113" s="15">
        <v>83</v>
      </c>
      <c r="AF113" s="15">
        <v>87</v>
      </c>
      <c r="AG113" s="15">
        <v>87</v>
      </c>
      <c r="AH113" s="15">
        <v>85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2</v>
      </c>
      <c r="AP113" s="15">
        <v>6</v>
      </c>
      <c r="AQ113" s="15">
        <v>2</v>
      </c>
      <c r="AR113" t="s">
        <v>1558</v>
      </c>
    </row>
    <row r="114" spans="1:44" x14ac:dyDescent="0.25">
      <c r="A114" s="19">
        <v>113</v>
      </c>
      <c r="B114" s="19" t="s">
        <v>286</v>
      </c>
      <c r="C114" s="20" t="s">
        <v>195</v>
      </c>
      <c r="D114" s="22">
        <f>VLOOKUP(AR:AR,球员!A:F,6,FALSE)</f>
        <v>2</v>
      </c>
      <c r="E114" s="16" t="s">
        <v>84</v>
      </c>
      <c r="F114" s="16" t="s">
        <v>65</v>
      </c>
      <c r="G114" s="16" t="s">
        <v>46</v>
      </c>
      <c r="H114" s="15">
        <v>182</v>
      </c>
      <c r="I114" s="15">
        <v>74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93</v>
      </c>
      <c r="O114" s="15">
        <v>75</v>
      </c>
      <c r="P114" s="15">
        <v>83</v>
      </c>
      <c r="Q114" s="15">
        <v>84</v>
      </c>
      <c r="R114" s="15">
        <v>83</v>
      </c>
      <c r="S114" s="15">
        <v>77</v>
      </c>
      <c r="T114" s="15">
        <v>80</v>
      </c>
      <c r="U114" s="15">
        <v>65</v>
      </c>
      <c r="V114" s="15">
        <v>65</v>
      </c>
      <c r="W114" s="15">
        <v>67</v>
      </c>
      <c r="X114" s="15">
        <v>73</v>
      </c>
      <c r="Y114" s="15">
        <v>87</v>
      </c>
      <c r="Z114" s="15">
        <v>85</v>
      </c>
      <c r="AA114" s="15">
        <v>78</v>
      </c>
      <c r="AB114" s="15">
        <v>74</v>
      </c>
      <c r="AC114" s="15">
        <v>73</v>
      </c>
      <c r="AD114" s="15">
        <v>78</v>
      </c>
      <c r="AE114" s="15">
        <v>86</v>
      </c>
      <c r="AF114" s="15">
        <v>73</v>
      </c>
      <c r="AG114" s="15">
        <v>75</v>
      </c>
      <c r="AH114" s="15">
        <v>75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3</v>
      </c>
      <c r="AO114" s="15">
        <v>3</v>
      </c>
      <c r="AP114" s="15">
        <v>6</v>
      </c>
      <c r="AQ114" s="15">
        <v>2</v>
      </c>
      <c r="AR114" t="s">
        <v>1559</v>
      </c>
    </row>
    <row r="115" spans="1:44" x14ac:dyDescent="0.25">
      <c r="A115" s="19">
        <v>114</v>
      </c>
      <c r="B115" s="19" t="s">
        <v>287</v>
      </c>
      <c r="C115" s="20" t="s">
        <v>195</v>
      </c>
      <c r="D115" s="22">
        <f>VLOOKUP(AR:AR,球员!A:F,6,FALSE)</f>
        <v>2</v>
      </c>
      <c r="E115" s="16" t="s">
        <v>60</v>
      </c>
      <c r="F115" s="16" t="s">
        <v>51</v>
      </c>
      <c r="G115" s="16" t="s">
        <v>66</v>
      </c>
      <c r="H115" s="15">
        <v>173</v>
      </c>
      <c r="I115" s="15">
        <v>73</v>
      </c>
      <c r="J115" s="15">
        <v>27</v>
      </c>
      <c r="K115" s="16" t="s">
        <v>47</v>
      </c>
      <c r="L115" s="21">
        <v>85</v>
      </c>
      <c r="M115" s="21">
        <v>28</v>
      </c>
      <c r="N115" s="21">
        <v>93</v>
      </c>
      <c r="O115" s="15">
        <v>67</v>
      </c>
      <c r="P115" s="15">
        <v>80</v>
      </c>
      <c r="Q115" s="15">
        <v>79</v>
      </c>
      <c r="R115" s="15">
        <v>77</v>
      </c>
      <c r="S115" s="15">
        <v>80</v>
      </c>
      <c r="T115" s="15">
        <v>83</v>
      </c>
      <c r="U115" s="15">
        <v>54</v>
      </c>
      <c r="V115" s="15">
        <v>65</v>
      </c>
      <c r="W115" s="15">
        <v>61</v>
      </c>
      <c r="X115" s="15">
        <v>81</v>
      </c>
      <c r="Y115" s="15">
        <v>85</v>
      </c>
      <c r="Z115" s="15">
        <v>82</v>
      </c>
      <c r="AA115" s="15">
        <v>72</v>
      </c>
      <c r="AB115" s="15">
        <v>77</v>
      </c>
      <c r="AC115" s="15">
        <v>76</v>
      </c>
      <c r="AD115" s="15">
        <v>77</v>
      </c>
      <c r="AE115" s="15">
        <v>87</v>
      </c>
      <c r="AF115" s="15">
        <v>86</v>
      </c>
      <c r="AG115" s="15">
        <v>84</v>
      </c>
      <c r="AH115" s="15">
        <v>83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1</v>
      </c>
      <c r="AP115" s="15">
        <v>5</v>
      </c>
      <c r="AQ115" s="15">
        <v>1</v>
      </c>
      <c r="AR115" t="s">
        <v>1560</v>
      </c>
    </row>
    <row r="116" spans="1:44" x14ac:dyDescent="0.25">
      <c r="A116" s="19">
        <v>115</v>
      </c>
      <c r="B116" s="19" t="s">
        <v>288</v>
      </c>
      <c r="C116" s="20" t="s">
        <v>90</v>
      </c>
      <c r="D116" s="22">
        <f>VLOOKUP(AR:AR,球员!A:F,6,FALSE)</f>
        <v>2</v>
      </c>
      <c r="E116" s="16" t="s">
        <v>80</v>
      </c>
      <c r="F116" s="16" t="s">
        <v>51</v>
      </c>
      <c r="G116" s="16" t="s">
        <v>72</v>
      </c>
      <c r="H116" s="15">
        <v>185</v>
      </c>
      <c r="I116" s="15">
        <v>80</v>
      </c>
      <c r="J116" s="15">
        <v>24</v>
      </c>
      <c r="K116" s="16" t="s">
        <v>47</v>
      </c>
      <c r="L116" s="21">
        <v>85</v>
      </c>
      <c r="M116" s="21">
        <v>33</v>
      </c>
      <c r="N116" s="21">
        <v>92</v>
      </c>
      <c r="O116" s="15">
        <v>60</v>
      </c>
      <c r="P116" s="15">
        <v>69</v>
      </c>
      <c r="Q116" s="15">
        <v>67</v>
      </c>
      <c r="R116" s="15">
        <v>70</v>
      </c>
      <c r="S116" s="15">
        <v>74</v>
      </c>
      <c r="T116" s="15">
        <v>67</v>
      </c>
      <c r="U116" s="15">
        <v>57</v>
      </c>
      <c r="V116" s="15">
        <v>85</v>
      </c>
      <c r="W116" s="15">
        <v>62</v>
      </c>
      <c r="X116" s="15">
        <v>59</v>
      </c>
      <c r="Y116" s="15">
        <v>79</v>
      </c>
      <c r="Z116" s="15">
        <v>75</v>
      </c>
      <c r="AA116" s="15">
        <v>81</v>
      </c>
      <c r="AB116" s="15">
        <v>90</v>
      </c>
      <c r="AC116" s="15">
        <v>88</v>
      </c>
      <c r="AD116" s="15">
        <v>68</v>
      </c>
      <c r="AE116" s="15">
        <v>84</v>
      </c>
      <c r="AF116" s="15">
        <v>86</v>
      </c>
      <c r="AG116" s="15">
        <v>89</v>
      </c>
      <c r="AH116" s="15">
        <v>86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2</v>
      </c>
      <c r="AP116" s="15">
        <v>6</v>
      </c>
      <c r="AQ116" s="15">
        <v>1</v>
      </c>
      <c r="AR116" t="s">
        <v>1561</v>
      </c>
    </row>
    <row r="117" spans="1:44" x14ac:dyDescent="0.25">
      <c r="A117" s="19">
        <v>116</v>
      </c>
      <c r="B117" s="19" t="s">
        <v>222</v>
      </c>
      <c r="C117" s="20" t="s">
        <v>126</v>
      </c>
      <c r="D117" s="22">
        <f>VLOOKUP(AR:AR,球员!A:F,6,FALSE)</f>
        <v>2</v>
      </c>
      <c r="E117" s="16" t="s">
        <v>75</v>
      </c>
      <c r="F117" s="16" t="s">
        <v>65</v>
      </c>
      <c r="G117" s="16" t="s">
        <v>101</v>
      </c>
      <c r="H117" s="15">
        <v>180</v>
      </c>
      <c r="I117" s="15">
        <v>65</v>
      </c>
      <c r="J117" s="15">
        <v>28</v>
      </c>
      <c r="K117" s="16" t="s">
        <v>47</v>
      </c>
      <c r="L117" s="21">
        <v>85</v>
      </c>
      <c r="M117" s="21">
        <v>27</v>
      </c>
      <c r="N117" s="21">
        <v>92</v>
      </c>
      <c r="O117" s="15">
        <v>67</v>
      </c>
      <c r="P117" s="15">
        <v>83</v>
      </c>
      <c r="Q117" s="15">
        <v>80</v>
      </c>
      <c r="R117" s="15">
        <v>87</v>
      </c>
      <c r="S117" s="15">
        <v>90</v>
      </c>
      <c r="T117" s="15">
        <v>86</v>
      </c>
      <c r="U117" s="15">
        <v>66</v>
      </c>
      <c r="V117" s="15">
        <v>66</v>
      </c>
      <c r="W117" s="15">
        <v>79</v>
      </c>
      <c r="X117" s="15">
        <v>76</v>
      </c>
      <c r="Y117" s="15">
        <v>75</v>
      </c>
      <c r="Z117" s="15">
        <v>79</v>
      </c>
      <c r="AA117" s="15">
        <v>75</v>
      </c>
      <c r="AB117" s="15">
        <v>67</v>
      </c>
      <c r="AC117" s="15">
        <v>69</v>
      </c>
      <c r="AD117" s="15">
        <v>75</v>
      </c>
      <c r="AE117" s="15">
        <v>84</v>
      </c>
      <c r="AF117" s="15">
        <v>79</v>
      </c>
      <c r="AG117" s="15">
        <v>79</v>
      </c>
      <c r="AH117" s="15">
        <v>74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6</v>
      </c>
      <c r="AQ117" s="15">
        <v>3</v>
      </c>
      <c r="AR117" t="s">
        <v>1562</v>
      </c>
    </row>
    <row r="118" spans="1:44" x14ac:dyDescent="0.25">
      <c r="A118" s="19">
        <v>117</v>
      </c>
      <c r="B118" s="19" t="s">
        <v>187</v>
      </c>
      <c r="C118" s="37" t="s">
        <v>83</v>
      </c>
      <c r="D118" s="22">
        <f>VLOOKUP(AR:AR,球员!A:F,6,FALSE)</f>
        <v>2</v>
      </c>
      <c r="E118" s="36" t="s">
        <v>379</v>
      </c>
      <c r="F118" s="16" t="s">
        <v>51</v>
      </c>
      <c r="G118" s="16" t="s">
        <v>81</v>
      </c>
      <c r="H118" s="15">
        <v>173</v>
      </c>
      <c r="I118" s="15">
        <v>72</v>
      </c>
      <c r="J118" s="15">
        <v>26</v>
      </c>
      <c r="K118" s="16" t="s">
        <v>53</v>
      </c>
      <c r="L118" s="21">
        <v>85</v>
      </c>
      <c r="M118" s="21">
        <v>29</v>
      </c>
      <c r="N118" s="21">
        <v>93</v>
      </c>
      <c r="O118" s="15">
        <v>84</v>
      </c>
      <c r="P118" s="15">
        <v>86</v>
      </c>
      <c r="Q118" s="15">
        <v>89</v>
      </c>
      <c r="R118" s="15">
        <v>87</v>
      </c>
      <c r="S118" s="15">
        <v>79</v>
      </c>
      <c r="T118" s="15">
        <v>80</v>
      </c>
      <c r="U118" s="15">
        <v>84</v>
      </c>
      <c r="V118" s="15">
        <v>60</v>
      </c>
      <c r="W118" s="15">
        <v>83</v>
      </c>
      <c r="X118" s="15">
        <v>80</v>
      </c>
      <c r="Y118" s="15">
        <v>80</v>
      </c>
      <c r="Z118" s="15">
        <v>86</v>
      </c>
      <c r="AA118" s="15">
        <v>87</v>
      </c>
      <c r="AB118" s="15">
        <v>62</v>
      </c>
      <c r="AC118" s="15">
        <v>77</v>
      </c>
      <c r="AD118" s="15">
        <v>85</v>
      </c>
      <c r="AE118" s="15">
        <v>77</v>
      </c>
      <c r="AF118" s="15">
        <v>48</v>
      </c>
      <c r="AG118" s="15">
        <v>52</v>
      </c>
      <c r="AH118" s="15">
        <v>70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1</v>
      </c>
      <c r="AR118" t="s">
        <v>1563</v>
      </c>
    </row>
    <row r="119" spans="1:44" x14ac:dyDescent="0.25">
      <c r="A119" s="15">
        <v>118</v>
      </c>
      <c r="B119" s="15" t="s">
        <v>291</v>
      </c>
      <c r="C119" s="16" t="s">
        <v>59</v>
      </c>
      <c r="D119" s="22" t="e">
        <f>VLOOKUP(AR:AR,球员!A:F,6,FALSE)</f>
        <v>#N/A</v>
      </c>
      <c r="E119" s="16" t="s">
        <v>2140</v>
      </c>
      <c r="F119" s="16" t="s">
        <v>279</v>
      </c>
      <c r="G119" s="16" t="s">
        <v>69</v>
      </c>
      <c r="H119" s="15">
        <v>189</v>
      </c>
      <c r="I119" s="15">
        <v>79</v>
      </c>
      <c r="J119" s="15">
        <v>24</v>
      </c>
      <c r="K119" s="16" t="s">
        <v>47</v>
      </c>
      <c r="L119" s="21">
        <v>85</v>
      </c>
      <c r="M119" s="21">
        <v>33</v>
      </c>
      <c r="N119" s="21">
        <v>93</v>
      </c>
      <c r="O119" s="15">
        <v>75</v>
      </c>
      <c r="P119" s="15">
        <v>85</v>
      </c>
      <c r="Q119" s="15">
        <v>83</v>
      </c>
      <c r="R119" s="15">
        <v>78</v>
      </c>
      <c r="S119" s="15">
        <v>85</v>
      </c>
      <c r="T119" s="15">
        <v>79</v>
      </c>
      <c r="U119" s="15">
        <v>73</v>
      </c>
      <c r="V119" s="15">
        <v>86</v>
      </c>
      <c r="W119" s="15">
        <v>78</v>
      </c>
      <c r="X119" s="15">
        <v>77</v>
      </c>
      <c r="Y119" s="15">
        <v>83</v>
      </c>
      <c r="Z119" s="15">
        <v>80</v>
      </c>
      <c r="AA119" s="15">
        <v>82</v>
      </c>
      <c r="AB119" s="15">
        <v>81</v>
      </c>
      <c r="AC119" s="15">
        <v>85</v>
      </c>
      <c r="AD119" s="15">
        <v>80</v>
      </c>
      <c r="AE119" s="15">
        <v>85</v>
      </c>
      <c r="AF119" s="15">
        <v>73</v>
      </c>
      <c r="AG119" s="15">
        <v>77</v>
      </c>
      <c r="AH119" s="15">
        <v>72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2</v>
      </c>
      <c r="AP119" s="15">
        <v>6</v>
      </c>
      <c r="AQ119" s="15">
        <v>1</v>
      </c>
      <c r="AR119" t="s">
        <v>1564</v>
      </c>
    </row>
    <row r="120" spans="1:44" x14ac:dyDescent="0.25">
      <c r="A120" s="19">
        <v>119</v>
      </c>
      <c r="B120" s="19" t="s">
        <v>615</v>
      </c>
      <c r="C120" s="20" t="s">
        <v>83</v>
      </c>
      <c r="D120" s="22">
        <f>VLOOKUP(AR:AR,球员!A:F,6,FALSE)</f>
        <v>2</v>
      </c>
      <c r="E120" s="16" t="s">
        <v>616</v>
      </c>
      <c r="F120" s="16" t="s">
        <v>229</v>
      </c>
      <c r="G120" s="16" t="s">
        <v>46</v>
      </c>
      <c r="H120" s="15">
        <v>173</v>
      </c>
      <c r="I120" s="15">
        <v>75</v>
      </c>
      <c r="J120" s="15">
        <v>25</v>
      </c>
      <c r="K120" s="16" t="s">
        <v>47</v>
      </c>
      <c r="L120" s="21">
        <v>85</v>
      </c>
      <c r="M120" s="21">
        <v>32</v>
      </c>
      <c r="N120" s="21">
        <v>92</v>
      </c>
      <c r="O120" s="15">
        <v>80</v>
      </c>
      <c r="P120" s="15">
        <v>86</v>
      </c>
      <c r="Q120" s="15">
        <v>82</v>
      </c>
      <c r="R120" s="15">
        <v>81</v>
      </c>
      <c r="S120" s="15">
        <v>87</v>
      </c>
      <c r="T120" s="15">
        <v>84</v>
      </c>
      <c r="U120" s="15">
        <v>76</v>
      </c>
      <c r="V120" s="15">
        <v>61</v>
      </c>
      <c r="W120" s="15">
        <v>83</v>
      </c>
      <c r="X120" s="15">
        <v>84</v>
      </c>
      <c r="Y120" s="15">
        <v>79</v>
      </c>
      <c r="Z120" s="15">
        <v>81</v>
      </c>
      <c r="AA120" s="15">
        <v>89</v>
      </c>
      <c r="AB120" s="15">
        <v>62</v>
      </c>
      <c r="AC120" s="15">
        <v>69</v>
      </c>
      <c r="AD120" s="15">
        <v>79</v>
      </c>
      <c r="AE120" s="15">
        <v>85</v>
      </c>
      <c r="AF120" s="15">
        <v>69</v>
      </c>
      <c r="AG120" s="15">
        <v>65</v>
      </c>
      <c r="AH120" s="15">
        <v>71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3</v>
      </c>
      <c r="AR120" t="s">
        <v>1565</v>
      </c>
    </row>
    <row r="121" spans="1:44" x14ac:dyDescent="0.25">
      <c r="A121" s="19">
        <v>120</v>
      </c>
      <c r="B121" s="19" t="s">
        <v>189</v>
      </c>
      <c r="C121" s="20" t="s">
        <v>86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190</v>
      </c>
      <c r="H121" s="15">
        <v>179</v>
      </c>
      <c r="I121" s="15">
        <v>67</v>
      </c>
      <c r="J121" s="15">
        <v>28</v>
      </c>
      <c r="K121" s="16" t="s">
        <v>53</v>
      </c>
      <c r="L121" s="21">
        <v>85</v>
      </c>
      <c r="M121" s="21">
        <v>27</v>
      </c>
      <c r="N121" s="21">
        <v>92</v>
      </c>
      <c r="O121" s="15">
        <v>80</v>
      </c>
      <c r="P121" s="15">
        <v>89</v>
      </c>
      <c r="Q121" s="15">
        <v>89</v>
      </c>
      <c r="R121" s="15">
        <v>90</v>
      </c>
      <c r="S121" s="15">
        <v>79</v>
      </c>
      <c r="T121" s="15">
        <v>80</v>
      </c>
      <c r="U121" s="15">
        <v>80</v>
      </c>
      <c r="V121" s="15">
        <v>60</v>
      </c>
      <c r="W121" s="15">
        <v>79</v>
      </c>
      <c r="X121" s="15">
        <v>83</v>
      </c>
      <c r="Y121" s="15">
        <v>84</v>
      </c>
      <c r="Z121" s="15">
        <v>89</v>
      </c>
      <c r="AA121" s="15">
        <v>80</v>
      </c>
      <c r="AB121" s="15">
        <v>62</v>
      </c>
      <c r="AC121" s="15">
        <v>65</v>
      </c>
      <c r="AD121" s="15">
        <v>87</v>
      </c>
      <c r="AE121" s="15">
        <v>77</v>
      </c>
      <c r="AF121" s="15">
        <v>54</v>
      </c>
      <c r="AG121" s="15">
        <v>52</v>
      </c>
      <c r="AH121" s="15">
        <v>60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6</v>
      </c>
      <c r="AQ121" s="15">
        <v>2</v>
      </c>
      <c r="AR121" t="s">
        <v>1566</v>
      </c>
    </row>
    <row r="122" spans="1:44" x14ac:dyDescent="0.25">
      <c r="A122" s="19">
        <v>121</v>
      </c>
      <c r="B122" s="19" t="s">
        <v>292</v>
      </c>
      <c r="C122" s="20" t="s">
        <v>126</v>
      </c>
      <c r="D122" s="22">
        <f>VLOOKUP(AR:AR,球员!A:F,6,FALSE)</f>
        <v>2</v>
      </c>
      <c r="E122" s="16" t="s">
        <v>87</v>
      </c>
      <c r="F122" s="16" t="s">
        <v>65</v>
      </c>
      <c r="G122" s="16" t="s">
        <v>57</v>
      </c>
      <c r="H122" s="15">
        <v>188</v>
      </c>
      <c r="I122" s="15">
        <v>78</v>
      </c>
      <c r="J122" s="15">
        <v>26</v>
      </c>
      <c r="K122" s="16" t="s">
        <v>47</v>
      </c>
      <c r="L122" s="21">
        <v>85</v>
      </c>
      <c r="M122" s="21">
        <v>29</v>
      </c>
      <c r="N122" s="21">
        <v>92</v>
      </c>
      <c r="O122" s="15">
        <v>70</v>
      </c>
      <c r="P122" s="15">
        <v>82</v>
      </c>
      <c r="Q122" s="15">
        <v>75</v>
      </c>
      <c r="R122" s="15">
        <v>85</v>
      </c>
      <c r="S122" s="15">
        <v>83</v>
      </c>
      <c r="T122" s="15">
        <v>81</v>
      </c>
      <c r="U122" s="15">
        <v>68</v>
      </c>
      <c r="V122" s="15">
        <v>78</v>
      </c>
      <c r="W122" s="15">
        <v>71</v>
      </c>
      <c r="X122" s="15">
        <v>76</v>
      </c>
      <c r="Y122" s="15">
        <v>76</v>
      </c>
      <c r="Z122" s="15">
        <v>74</v>
      </c>
      <c r="AA122" s="15">
        <v>78</v>
      </c>
      <c r="AB122" s="15">
        <v>75</v>
      </c>
      <c r="AC122" s="15">
        <v>82</v>
      </c>
      <c r="AD122" s="15">
        <v>72</v>
      </c>
      <c r="AE122" s="15">
        <v>83</v>
      </c>
      <c r="AF122" s="15">
        <v>82</v>
      </c>
      <c r="AG122" s="15">
        <v>83</v>
      </c>
      <c r="AH122" s="15">
        <v>84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2</v>
      </c>
      <c r="AO122" s="15">
        <v>3</v>
      </c>
      <c r="AP122" s="15">
        <v>6</v>
      </c>
      <c r="AQ122" s="15">
        <v>3</v>
      </c>
      <c r="AR122" t="s">
        <v>1567</v>
      </c>
    </row>
    <row r="123" spans="1:44" x14ac:dyDescent="0.25">
      <c r="A123" s="15">
        <v>122</v>
      </c>
      <c r="B123" s="15" t="s">
        <v>482</v>
      </c>
      <c r="C123" s="16" t="s">
        <v>105</v>
      </c>
      <c r="D123" s="22" t="e">
        <f>VLOOKUP(AR:AR,球员!A:F,6,FALSE)</f>
        <v>#N/A</v>
      </c>
      <c r="E123" s="16" t="s">
        <v>87</v>
      </c>
      <c r="F123" s="16" t="s">
        <v>65</v>
      </c>
      <c r="G123" s="16" t="s">
        <v>483</v>
      </c>
      <c r="H123" s="15">
        <v>178</v>
      </c>
      <c r="I123" s="15">
        <v>64</v>
      </c>
      <c r="J123" s="15">
        <v>25</v>
      </c>
      <c r="K123" s="16" t="s">
        <v>53</v>
      </c>
      <c r="L123" s="21">
        <v>85</v>
      </c>
      <c r="M123" s="21">
        <v>32</v>
      </c>
      <c r="N123" s="21">
        <v>93</v>
      </c>
      <c r="O123" s="15">
        <v>71</v>
      </c>
      <c r="P123" s="15">
        <v>78</v>
      </c>
      <c r="Q123" s="15">
        <v>77</v>
      </c>
      <c r="R123" s="15">
        <v>79</v>
      </c>
      <c r="S123" s="15">
        <v>78</v>
      </c>
      <c r="T123" s="15">
        <v>84</v>
      </c>
      <c r="U123" s="15">
        <v>60</v>
      </c>
      <c r="V123" s="15">
        <v>64</v>
      </c>
      <c r="W123" s="15">
        <v>60</v>
      </c>
      <c r="X123" s="15">
        <v>81</v>
      </c>
      <c r="Y123" s="15">
        <v>88</v>
      </c>
      <c r="Z123" s="15">
        <v>85</v>
      </c>
      <c r="AA123" s="15">
        <v>77</v>
      </c>
      <c r="AB123" s="15">
        <v>64</v>
      </c>
      <c r="AC123" s="15">
        <v>70</v>
      </c>
      <c r="AD123" s="15">
        <v>72</v>
      </c>
      <c r="AE123" s="15">
        <v>92</v>
      </c>
      <c r="AF123" s="15">
        <v>82</v>
      </c>
      <c r="AG123" s="15">
        <v>84</v>
      </c>
      <c r="AH123" s="15">
        <v>90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1</v>
      </c>
      <c r="AO123" s="15">
        <v>2</v>
      </c>
      <c r="AP123" s="15">
        <v>6</v>
      </c>
      <c r="AQ123" s="15">
        <v>3</v>
      </c>
      <c r="AR123" t="s">
        <v>1568</v>
      </c>
    </row>
    <row r="124" spans="1:44" x14ac:dyDescent="0.25">
      <c r="A124" s="19">
        <v>123</v>
      </c>
      <c r="B124" s="19" t="s">
        <v>370</v>
      </c>
      <c r="C124" s="20" t="s">
        <v>90</v>
      </c>
      <c r="D124" s="22">
        <f>VLOOKUP(AR:AR,球员!A:F,6,FALSE)</f>
        <v>2</v>
      </c>
      <c r="E124" s="16" t="s">
        <v>50</v>
      </c>
      <c r="F124" s="16" t="s">
        <v>51</v>
      </c>
      <c r="G124" s="16" t="s">
        <v>81</v>
      </c>
      <c r="H124" s="15">
        <v>186</v>
      </c>
      <c r="I124" s="15">
        <v>81</v>
      </c>
      <c r="J124" s="15">
        <v>24</v>
      </c>
      <c r="K124" s="16" t="s">
        <v>53</v>
      </c>
      <c r="L124" s="21">
        <v>85</v>
      </c>
      <c r="M124" s="21">
        <v>33</v>
      </c>
      <c r="N124" s="21">
        <v>92</v>
      </c>
      <c r="O124" s="15">
        <v>63</v>
      </c>
      <c r="P124" s="15">
        <v>74</v>
      </c>
      <c r="Q124" s="15">
        <v>67</v>
      </c>
      <c r="R124" s="15">
        <v>76</v>
      </c>
      <c r="S124" s="15">
        <v>81</v>
      </c>
      <c r="T124" s="15">
        <v>75</v>
      </c>
      <c r="U124" s="15">
        <v>57</v>
      </c>
      <c r="V124" s="15">
        <v>86</v>
      </c>
      <c r="W124" s="15">
        <v>60</v>
      </c>
      <c r="X124" s="15">
        <v>62</v>
      </c>
      <c r="Y124" s="15">
        <v>77</v>
      </c>
      <c r="Z124" s="15">
        <v>73</v>
      </c>
      <c r="AA124" s="15">
        <v>78</v>
      </c>
      <c r="AB124" s="15">
        <v>88</v>
      </c>
      <c r="AC124" s="15">
        <v>86</v>
      </c>
      <c r="AD124" s="15">
        <v>70</v>
      </c>
      <c r="AE124" s="15">
        <v>84</v>
      </c>
      <c r="AF124" s="15">
        <v>89</v>
      </c>
      <c r="AG124" s="15">
        <v>88</v>
      </c>
      <c r="AH124" s="15">
        <v>82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4</v>
      </c>
      <c r="AP124" s="15">
        <v>6</v>
      </c>
      <c r="AQ124" s="15">
        <v>2</v>
      </c>
      <c r="AR124" t="s">
        <v>1569</v>
      </c>
    </row>
    <row r="125" spans="1:44" x14ac:dyDescent="0.25">
      <c r="A125" s="19">
        <v>124</v>
      </c>
      <c r="B125" s="19" t="s">
        <v>372</v>
      </c>
      <c r="C125" s="20" t="s">
        <v>90</v>
      </c>
      <c r="D125" s="22">
        <f>VLOOKUP(AR:AR,球员!A:F,6,FALSE)</f>
        <v>2</v>
      </c>
      <c r="E125" s="16" t="s">
        <v>2140</v>
      </c>
      <c r="F125" s="16" t="s">
        <v>279</v>
      </c>
      <c r="G125" s="16" t="s">
        <v>81</v>
      </c>
      <c r="H125" s="15">
        <v>182</v>
      </c>
      <c r="I125" s="15">
        <v>76</v>
      </c>
      <c r="J125" s="15">
        <v>23</v>
      </c>
      <c r="K125" s="16" t="s">
        <v>53</v>
      </c>
      <c r="L125" s="21">
        <v>85</v>
      </c>
      <c r="M125" s="21">
        <v>34</v>
      </c>
      <c r="N125" s="21">
        <v>93</v>
      </c>
      <c r="O125" s="15">
        <v>65</v>
      </c>
      <c r="P125" s="15">
        <v>78</v>
      </c>
      <c r="Q125" s="15">
        <v>75</v>
      </c>
      <c r="R125" s="15">
        <v>75</v>
      </c>
      <c r="S125" s="15">
        <v>77</v>
      </c>
      <c r="T125" s="15">
        <v>75</v>
      </c>
      <c r="U125" s="15">
        <v>57</v>
      </c>
      <c r="V125" s="15">
        <v>84</v>
      </c>
      <c r="W125" s="15">
        <v>61</v>
      </c>
      <c r="X125" s="15">
        <v>75</v>
      </c>
      <c r="Y125" s="15">
        <v>84</v>
      </c>
      <c r="Z125" s="15">
        <v>86</v>
      </c>
      <c r="AA125" s="15">
        <v>75</v>
      </c>
      <c r="AB125" s="15">
        <v>88</v>
      </c>
      <c r="AC125" s="15">
        <v>81</v>
      </c>
      <c r="AD125" s="15">
        <v>80</v>
      </c>
      <c r="AE125" s="15">
        <v>84</v>
      </c>
      <c r="AF125" s="15">
        <v>87</v>
      </c>
      <c r="AG125" s="15">
        <v>85</v>
      </c>
      <c r="AH125" s="15">
        <v>86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5</v>
      </c>
      <c r="AQ125" s="15">
        <v>1</v>
      </c>
      <c r="AR125" t="s">
        <v>1570</v>
      </c>
    </row>
    <row r="126" spans="1:44" x14ac:dyDescent="0.25">
      <c r="A126" s="19">
        <v>125</v>
      </c>
      <c r="B126" s="19" t="s">
        <v>224</v>
      </c>
      <c r="C126" s="20" t="s">
        <v>71</v>
      </c>
      <c r="D126" s="22">
        <f>VLOOKUP(AR:AR,球员!A:F,6,FALSE)</f>
        <v>2</v>
      </c>
      <c r="E126" s="16" t="s">
        <v>84</v>
      </c>
      <c r="F126" s="16" t="s">
        <v>65</v>
      </c>
      <c r="G126" s="16" t="s">
        <v>57</v>
      </c>
      <c r="H126" s="15">
        <v>175</v>
      </c>
      <c r="I126" s="15">
        <v>73</v>
      </c>
      <c r="J126" s="15">
        <v>22</v>
      </c>
      <c r="K126" s="16" t="s">
        <v>47</v>
      </c>
      <c r="L126" s="21">
        <v>85</v>
      </c>
      <c r="M126" s="21">
        <v>39</v>
      </c>
      <c r="N126" s="21">
        <v>95</v>
      </c>
      <c r="O126" s="15">
        <v>88</v>
      </c>
      <c r="P126" s="15">
        <v>84</v>
      </c>
      <c r="Q126" s="15">
        <v>85</v>
      </c>
      <c r="R126" s="15">
        <v>81</v>
      </c>
      <c r="S126" s="15">
        <v>74</v>
      </c>
      <c r="T126" s="15">
        <v>65</v>
      </c>
      <c r="U126" s="15">
        <v>85</v>
      </c>
      <c r="V126" s="15">
        <v>75</v>
      </c>
      <c r="W126" s="15">
        <v>70</v>
      </c>
      <c r="X126" s="15">
        <v>74</v>
      </c>
      <c r="Y126" s="15">
        <v>85</v>
      </c>
      <c r="Z126" s="15">
        <v>88</v>
      </c>
      <c r="AA126" s="15">
        <v>79</v>
      </c>
      <c r="AB126" s="15">
        <v>80</v>
      </c>
      <c r="AC126" s="15">
        <v>70</v>
      </c>
      <c r="AD126" s="15">
        <v>90</v>
      </c>
      <c r="AE126" s="15">
        <v>84</v>
      </c>
      <c r="AF126" s="15">
        <v>47</v>
      </c>
      <c r="AG126" s="15">
        <v>51</v>
      </c>
      <c r="AH126" s="15">
        <v>75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3</v>
      </c>
      <c r="AP126" s="15">
        <v>6</v>
      </c>
      <c r="AQ126" s="15">
        <v>2</v>
      </c>
      <c r="AR126" t="s">
        <v>1571</v>
      </c>
    </row>
    <row r="127" spans="1:44" x14ac:dyDescent="0.25">
      <c r="A127" s="19">
        <v>126</v>
      </c>
      <c r="B127" s="19" t="s">
        <v>377</v>
      </c>
      <c r="C127" s="20" t="s">
        <v>63</v>
      </c>
      <c r="D127" s="22">
        <f>VLOOKUP(AR:AR,球员!A:F,6,FALSE)</f>
        <v>2</v>
      </c>
      <c r="E127" s="16" t="s">
        <v>314</v>
      </c>
      <c r="F127" s="16" t="s">
        <v>45</v>
      </c>
      <c r="G127" s="16" t="s">
        <v>101</v>
      </c>
      <c r="H127" s="15">
        <v>196</v>
      </c>
      <c r="I127" s="15">
        <v>76</v>
      </c>
      <c r="J127" s="15">
        <v>20</v>
      </c>
      <c r="K127" s="16" t="s">
        <v>47</v>
      </c>
      <c r="L127" s="21">
        <v>85</v>
      </c>
      <c r="M127" s="21">
        <v>47</v>
      </c>
      <c r="N127" s="21">
        <v>93</v>
      </c>
      <c r="O127" s="15">
        <v>40</v>
      </c>
      <c r="P127" s="15">
        <v>60</v>
      </c>
      <c r="Q127" s="15">
        <v>51</v>
      </c>
      <c r="R127" s="15">
        <v>51</v>
      </c>
      <c r="S127" s="15">
        <v>61</v>
      </c>
      <c r="T127" s="15">
        <v>60</v>
      </c>
      <c r="U127" s="15">
        <v>40</v>
      </c>
      <c r="V127" s="15">
        <v>72</v>
      </c>
      <c r="W127" s="15">
        <v>60</v>
      </c>
      <c r="X127" s="15">
        <v>56</v>
      </c>
      <c r="Y127" s="15">
        <v>62</v>
      </c>
      <c r="Z127" s="15">
        <v>69</v>
      </c>
      <c r="AA127" s="15">
        <v>81</v>
      </c>
      <c r="AB127" s="15">
        <v>80</v>
      </c>
      <c r="AC127" s="15">
        <v>81</v>
      </c>
      <c r="AD127" s="15">
        <v>70</v>
      </c>
      <c r="AE127" s="15">
        <v>72</v>
      </c>
      <c r="AF127" s="15">
        <v>63</v>
      </c>
      <c r="AG127" s="15">
        <v>65</v>
      </c>
      <c r="AH127" s="15">
        <v>55</v>
      </c>
      <c r="AI127" s="15">
        <v>91</v>
      </c>
      <c r="AJ127" s="15">
        <v>90</v>
      </c>
      <c r="AK127" s="15">
        <v>89</v>
      </c>
      <c r="AL127" s="15">
        <v>96</v>
      </c>
      <c r="AM127" s="15">
        <v>92</v>
      </c>
      <c r="AN127" s="15">
        <v>2</v>
      </c>
      <c r="AO127" s="15">
        <v>2</v>
      </c>
      <c r="AP127" s="15">
        <v>7</v>
      </c>
      <c r="AQ127" s="15">
        <v>3</v>
      </c>
      <c r="AR127" t="s">
        <v>1572</v>
      </c>
    </row>
    <row r="128" spans="1:44" x14ac:dyDescent="0.25">
      <c r="A128" s="15">
        <v>127</v>
      </c>
      <c r="B128" s="15" t="s">
        <v>771</v>
      </c>
      <c r="C128" s="16" t="s">
        <v>59</v>
      </c>
      <c r="D128" s="22" t="e">
        <f>VLOOKUP(AR:AR,球员!A:F,6,FALSE)</f>
        <v>#N/A</v>
      </c>
      <c r="E128" s="16" t="s">
        <v>50</v>
      </c>
      <c r="F128" s="16" t="s">
        <v>51</v>
      </c>
      <c r="G128" s="16" t="s">
        <v>139</v>
      </c>
      <c r="H128" s="15">
        <v>180</v>
      </c>
      <c r="I128" s="15">
        <v>68</v>
      </c>
      <c r="J128" s="15">
        <v>22</v>
      </c>
      <c r="K128" s="16" t="s">
        <v>47</v>
      </c>
      <c r="L128" s="21">
        <v>85</v>
      </c>
      <c r="M128" s="21">
        <v>39</v>
      </c>
      <c r="N128" s="21">
        <v>93</v>
      </c>
      <c r="O128" s="15">
        <v>77</v>
      </c>
      <c r="P128" s="15">
        <v>86</v>
      </c>
      <c r="Q128" s="15">
        <v>85</v>
      </c>
      <c r="R128" s="15">
        <v>88</v>
      </c>
      <c r="S128" s="15">
        <v>85</v>
      </c>
      <c r="T128" s="15">
        <v>80</v>
      </c>
      <c r="U128" s="15">
        <v>67</v>
      </c>
      <c r="V128" s="15">
        <v>74</v>
      </c>
      <c r="W128" s="15">
        <v>70</v>
      </c>
      <c r="X128" s="15">
        <v>71</v>
      </c>
      <c r="Y128" s="15">
        <v>81</v>
      </c>
      <c r="Z128" s="15">
        <v>83</v>
      </c>
      <c r="AA128" s="15">
        <v>74</v>
      </c>
      <c r="AB128" s="15">
        <v>78</v>
      </c>
      <c r="AC128" s="15">
        <v>72</v>
      </c>
      <c r="AD128" s="15">
        <v>80</v>
      </c>
      <c r="AE128" s="15">
        <v>84</v>
      </c>
      <c r="AF128" s="15">
        <v>70</v>
      </c>
      <c r="AG128" s="15">
        <v>75</v>
      </c>
      <c r="AH128" s="15">
        <v>78</v>
      </c>
      <c r="AI128" s="15">
        <v>40</v>
      </c>
      <c r="AJ128" s="15">
        <v>40</v>
      </c>
      <c r="AK128" s="15">
        <v>40</v>
      </c>
      <c r="AL128" s="15">
        <v>40</v>
      </c>
      <c r="AM128" s="15">
        <v>40</v>
      </c>
      <c r="AN128" s="15">
        <v>3</v>
      </c>
      <c r="AO128" s="15">
        <v>3</v>
      </c>
      <c r="AP128" s="15">
        <v>6</v>
      </c>
      <c r="AQ128" s="15">
        <v>2</v>
      </c>
      <c r="AR128" t="s">
        <v>1573</v>
      </c>
    </row>
    <row r="129" spans="1:44" x14ac:dyDescent="0.25">
      <c r="A129" s="19">
        <v>128</v>
      </c>
      <c r="B129" s="19" t="s">
        <v>502</v>
      </c>
      <c r="C129" s="37" t="s">
        <v>126</v>
      </c>
      <c r="D129" s="22">
        <f>VLOOKUP(AR:AR,球员!A:F,6,FALSE)</f>
        <v>2</v>
      </c>
      <c r="E129" s="16" t="s">
        <v>84</v>
      </c>
      <c r="F129" s="16" t="s">
        <v>65</v>
      </c>
      <c r="G129" s="16" t="s">
        <v>66</v>
      </c>
      <c r="H129" s="15">
        <v>191</v>
      </c>
      <c r="I129" s="15">
        <v>82</v>
      </c>
      <c r="J129" s="15">
        <v>23</v>
      </c>
      <c r="K129" s="16" t="s">
        <v>47</v>
      </c>
      <c r="L129" s="21">
        <v>85</v>
      </c>
      <c r="M129" s="21">
        <v>34</v>
      </c>
      <c r="N129" s="21">
        <v>93</v>
      </c>
      <c r="O129" s="15">
        <v>64</v>
      </c>
      <c r="P129" s="15">
        <v>85</v>
      </c>
      <c r="Q129" s="15">
        <v>72</v>
      </c>
      <c r="R129" s="15">
        <v>80</v>
      </c>
      <c r="S129" s="15">
        <v>89</v>
      </c>
      <c r="T129" s="15">
        <v>85</v>
      </c>
      <c r="U129" s="15">
        <v>58</v>
      </c>
      <c r="V129" s="15">
        <v>76</v>
      </c>
      <c r="W129" s="15">
        <v>70</v>
      </c>
      <c r="X129" s="15">
        <v>61</v>
      </c>
      <c r="Y129" s="15">
        <v>77</v>
      </c>
      <c r="Z129" s="15">
        <v>75</v>
      </c>
      <c r="AA129" s="15">
        <v>71</v>
      </c>
      <c r="AB129" s="15">
        <v>75</v>
      </c>
      <c r="AC129" s="15">
        <v>79</v>
      </c>
      <c r="AD129" s="15">
        <v>72</v>
      </c>
      <c r="AE129" s="15">
        <v>87</v>
      </c>
      <c r="AF129" s="15">
        <v>88</v>
      </c>
      <c r="AG129" s="15">
        <v>89</v>
      </c>
      <c r="AH129" s="15">
        <v>86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2</v>
      </c>
      <c r="AO129" s="15">
        <v>2</v>
      </c>
      <c r="AP129" s="15">
        <v>6</v>
      </c>
      <c r="AQ129" s="15">
        <v>3</v>
      </c>
      <c r="AR129" t="s">
        <v>1574</v>
      </c>
    </row>
    <row r="130" spans="1:44" x14ac:dyDescent="0.25">
      <c r="A130" s="19">
        <v>129</v>
      </c>
      <c r="B130" s="19" t="s">
        <v>305</v>
      </c>
      <c r="C130" s="37" t="s">
        <v>90</v>
      </c>
      <c r="D130" s="22">
        <f>VLOOKUP(AR:AR,球员!A:F,6,FALSE)</f>
        <v>2</v>
      </c>
      <c r="E130" s="16" t="s">
        <v>2140</v>
      </c>
      <c r="F130" s="16" t="s">
        <v>279</v>
      </c>
      <c r="G130" s="16" t="s">
        <v>69</v>
      </c>
      <c r="H130" s="15">
        <v>195</v>
      </c>
      <c r="I130" s="15">
        <v>97</v>
      </c>
      <c r="J130" s="15">
        <v>24</v>
      </c>
      <c r="K130" s="16" t="s">
        <v>47</v>
      </c>
      <c r="L130" s="21">
        <v>85</v>
      </c>
      <c r="M130" s="21">
        <v>33</v>
      </c>
      <c r="N130" s="21">
        <v>92</v>
      </c>
      <c r="O130" s="15">
        <v>63</v>
      </c>
      <c r="P130" s="15">
        <v>70</v>
      </c>
      <c r="Q130" s="15">
        <v>66</v>
      </c>
      <c r="R130" s="15">
        <v>63</v>
      </c>
      <c r="S130" s="15">
        <v>75</v>
      </c>
      <c r="T130" s="15">
        <v>72</v>
      </c>
      <c r="U130" s="15">
        <v>60</v>
      </c>
      <c r="V130" s="15">
        <v>92</v>
      </c>
      <c r="W130" s="15">
        <v>60</v>
      </c>
      <c r="X130" s="15">
        <v>66</v>
      </c>
      <c r="Y130" s="15">
        <v>76</v>
      </c>
      <c r="Z130" s="15">
        <v>71</v>
      </c>
      <c r="AA130" s="15">
        <v>85</v>
      </c>
      <c r="AB130" s="15">
        <v>83</v>
      </c>
      <c r="AC130" s="15">
        <v>91</v>
      </c>
      <c r="AD130" s="15">
        <v>70</v>
      </c>
      <c r="AE130" s="15">
        <v>76</v>
      </c>
      <c r="AF130" s="15">
        <v>86</v>
      </c>
      <c r="AG130" s="15">
        <v>88</v>
      </c>
      <c r="AH130" s="15">
        <v>90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2</v>
      </c>
      <c r="AR130" t="s">
        <v>1575</v>
      </c>
    </row>
    <row r="131" spans="1:44" x14ac:dyDescent="0.25">
      <c r="A131" s="19">
        <v>130</v>
      </c>
      <c r="B131" s="19" t="s">
        <v>226</v>
      </c>
      <c r="C131" s="20" t="s">
        <v>71</v>
      </c>
      <c r="D131" s="22">
        <f>VLOOKUP(AR:AR,球员!A:F,6,FALSE)</f>
        <v>2</v>
      </c>
      <c r="E131" s="16" t="s">
        <v>68</v>
      </c>
      <c r="F131" s="16" t="s">
        <v>68</v>
      </c>
      <c r="G131" s="16" t="s">
        <v>69</v>
      </c>
      <c r="H131" s="15">
        <v>180</v>
      </c>
      <c r="I131" s="15">
        <v>75</v>
      </c>
      <c r="J131" s="15">
        <v>23</v>
      </c>
      <c r="K131" s="16" t="s">
        <v>47</v>
      </c>
      <c r="L131" s="21">
        <v>85</v>
      </c>
      <c r="M131" s="21">
        <v>34</v>
      </c>
      <c r="N131" s="21">
        <v>93</v>
      </c>
      <c r="O131" s="15">
        <v>86</v>
      </c>
      <c r="P131" s="15">
        <v>77</v>
      </c>
      <c r="Q131" s="15">
        <v>84</v>
      </c>
      <c r="R131" s="15">
        <v>75</v>
      </c>
      <c r="S131" s="15">
        <v>72</v>
      </c>
      <c r="T131" s="15">
        <v>60</v>
      </c>
      <c r="U131" s="15">
        <v>84</v>
      </c>
      <c r="V131" s="15">
        <v>79</v>
      </c>
      <c r="W131" s="15">
        <v>74</v>
      </c>
      <c r="X131" s="15">
        <v>68</v>
      </c>
      <c r="Y131" s="15">
        <v>92</v>
      </c>
      <c r="Z131" s="15">
        <v>95</v>
      </c>
      <c r="AA131" s="15">
        <v>79</v>
      </c>
      <c r="AB131" s="15">
        <v>85</v>
      </c>
      <c r="AC131" s="15">
        <v>76</v>
      </c>
      <c r="AD131" s="15">
        <v>86</v>
      </c>
      <c r="AE131" s="15">
        <v>89</v>
      </c>
      <c r="AF131" s="15">
        <v>58</v>
      </c>
      <c r="AG131" s="15">
        <v>57</v>
      </c>
      <c r="AH131" s="15">
        <v>49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3</v>
      </c>
      <c r="AP131" s="15">
        <v>6</v>
      </c>
      <c r="AQ131" s="15">
        <v>3</v>
      </c>
      <c r="AR131" t="s">
        <v>1576</v>
      </c>
    </row>
    <row r="132" spans="1:44" x14ac:dyDescent="0.25">
      <c r="A132" s="19">
        <v>131</v>
      </c>
      <c r="B132" s="19" t="s">
        <v>150</v>
      </c>
      <c r="C132" s="20" t="s">
        <v>63</v>
      </c>
      <c r="D132" s="22">
        <f>VLOOKUP(AR:AR,球员!A:F,6,FALSE)</f>
        <v>2</v>
      </c>
      <c r="E132" s="16" t="s">
        <v>44</v>
      </c>
      <c r="F132" s="16" t="s">
        <v>45</v>
      </c>
      <c r="G132" s="16" t="s">
        <v>101</v>
      </c>
      <c r="H132" s="15">
        <v>191</v>
      </c>
      <c r="I132" s="15">
        <v>83</v>
      </c>
      <c r="J132" s="15">
        <v>41</v>
      </c>
      <c r="K132" s="16" t="s">
        <v>47</v>
      </c>
      <c r="L132" s="21">
        <v>84</v>
      </c>
      <c r="M132" s="21">
        <v>13</v>
      </c>
      <c r="N132" s="21">
        <v>86</v>
      </c>
      <c r="O132" s="15">
        <v>40</v>
      </c>
      <c r="P132" s="15">
        <v>60</v>
      </c>
      <c r="Q132" s="15">
        <v>51</v>
      </c>
      <c r="R132" s="15">
        <v>49</v>
      </c>
      <c r="S132" s="15">
        <v>60</v>
      </c>
      <c r="T132" s="15">
        <v>62</v>
      </c>
      <c r="U132" s="15">
        <v>40</v>
      </c>
      <c r="V132" s="15">
        <v>70</v>
      </c>
      <c r="W132" s="15">
        <v>60</v>
      </c>
      <c r="X132" s="15">
        <v>56</v>
      </c>
      <c r="Y132" s="15">
        <v>54</v>
      </c>
      <c r="Z132" s="15">
        <v>50</v>
      </c>
      <c r="AA132" s="15">
        <v>80</v>
      </c>
      <c r="AB132" s="15">
        <v>77</v>
      </c>
      <c r="AC132" s="15">
        <v>83</v>
      </c>
      <c r="AD132" s="15">
        <v>64</v>
      </c>
      <c r="AE132" s="15">
        <v>60</v>
      </c>
      <c r="AF132" s="15">
        <v>54</v>
      </c>
      <c r="AG132" s="15">
        <v>55</v>
      </c>
      <c r="AH132" s="15">
        <v>51</v>
      </c>
      <c r="AI132" s="15">
        <v>97</v>
      </c>
      <c r="AJ132" s="15">
        <v>85</v>
      </c>
      <c r="AK132" s="15">
        <v>87</v>
      </c>
      <c r="AL132" s="15">
        <v>89</v>
      </c>
      <c r="AM132" s="15">
        <v>89</v>
      </c>
      <c r="AN132" s="15">
        <v>2</v>
      </c>
      <c r="AO132" s="15">
        <v>2</v>
      </c>
      <c r="AP132" s="15">
        <v>7</v>
      </c>
      <c r="AQ132" s="15">
        <v>3</v>
      </c>
      <c r="AR132" t="s">
        <v>1577</v>
      </c>
    </row>
    <row r="133" spans="1:44" x14ac:dyDescent="0.25">
      <c r="A133" s="19">
        <v>132</v>
      </c>
      <c r="B133" s="19" t="s">
        <v>196</v>
      </c>
      <c r="C133" s="37" t="s">
        <v>90</v>
      </c>
      <c r="D133" s="22">
        <f>VLOOKUP(AR:AR,球员!A:F,6,FALSE)</f>
        <v>2</v>
      </c>
      <c r="E133" s="16" t="s">
        <v>809</v>
      </c>
      <c r="F133" s="16" t="s">
        <v>534</v>
      </c>
      <c r="G133" s="16" t="s">
        <v>76</v>
      </c>
      <c r="H133" s="15">
        <v>193</v>
      </c>
      <c r="I133" s="15">
        <v>85</v>
      </c>
      <c r="J133" s="15">
        <v>33</v>
      </c>
      <c r="K133" s="16" t="s">
        <v>47</v>
      </c>
      <c r="L133" s="21">
        <v>84</v>
      </c>
      <c r="M133" s="21">
        <v>25</v>
      </c>
      <c r="N133" s="21">
        <v>91</v>
      </c>
      <c r="O133" s="15">
        <v>59</v>
      </c>
      <c r="P133" s="15">
        <v>72</v>
      </c>
      <c r="Q133" s="15">
        <v>65</v>
      </c>
      <c r="R133" s="15">
        <v>70</v>
      </c>
      <c r="S133" s="15">
        <v>75</v>
      </c>
      <c r="T133" s="15">
        <v>73</v>
      </c>
      <c r="U133" s="15">
        <v>57</v>
      </c>
      <c r="V133" s="15">
        <v>89</v>
      </c>
      <c r="W133" s="15">
        <v>62</v>
      </c>
      <c r="X133" s="15">
        <v>64</v>
      </c>
      <c r="Y133" s="15">
        <v>72</v>
      </c>
      <c r="Z133" s="15">
        <v>67</v>
      </c>
      <c r="AA133" s="15">
        <v>83</v>
      </c>
      <c r="AB133" s="15">
        <v>81</v>
      </c>
      <c r="AC133" s="15">
        <v>91</v>
      </c>
      <c r="AD133" s="15">
        <v>62</v>
      </c>
      <c r="AE133" s="15">
        <v>72</v>
      </c>
      <c r="AF133" s="15">
        <v>93</v>
      </c>
      <c r="AG133" s="15">
        <v>90</v>
      </c>
      <c r="AH133" s="15">
        <v>91</v>
      </c>
      <c r="AI133" s="15">
        <v>40</v>
      </c>
      <c r="AJ133" s="15">
        <v>40</v>
      </c>
      <c r="AK133" s="15">
        <v>40</v>
      </c>
      <c r="AL133" s="15">
        <v>40</v>
      </c>
      <c r="AM133" s="15">
        <v>40</v>
      </c>
      <c r="AN133" s="15">
        <v>2</v>
      </c>
      <c r="AO133" s="15">
        <v>2</v>
      </c>
      <c r="AP133" s="15">
        <v>6</v>
      </c>
      <c r="AQ133" s="15">
        <v>1</v>
      </c>
      <c r="AR133" t="s">
        <v>1578</v>
      </c>
    </row>
    <row r="134" spans="1:44" x14ac:dyDescent="0.25">
      <c r="A134" s="19">
        <v>133</v>
      </c>
      <c r="B134" s="19" t="s">
        <v>394</v>
      </c>
      <c r="C134" s="20" t="s">
        <v>63</v>
      </c>
      <c r="D134" s="22">
        <f>VLOOKUP(AR:AR,球员!A:F,6,FALSE)</f>
        <v>2</v>
      </c>
      <c r="E134" s="16" t="s">
        <v>364</v>
      </c>
      <c r="F134" s="16" t="s">
        <v>65</v>
      </c>
      <c r="G134" s="16" t="s">
        <v>132</v>
      </c>
      <c r="H134" s="15">
        <v>189</v>
      </c>
      <c r="I134" s="15">
        <v>89</v>
      </c>
      <c r="J134" s="15">
        <v>33</v>
      </c>
      <c r="K134" s="16" t="s">
        <v>47</v>
      </c>
      <c r="L134" s="21">
        <v>84</v>
      </c>
      <c r="M134" s="21">
        <v>25</v>
      </c>
      <c r="N134" s="21">
        <v>89</v>
      </c>
      <c r="O134" s="15">
        <v>44</v>
      </c>
      <c r="P134" s="15">
        <v>55</v>
      </c>
      <c r="Q134" s="15">
        <v>46</v>
      </c>
      <c r="R134" s="15">
        <v>46</v>
      </c>
      <c r="S134" s="15">
        <v>58</v>
      </c>
      <c r="T134" s="15">
        <v>61</v>
      </c>
      <c r="U134" s="15">
        <v>44</v>
      </c>
      <c r="V134" s="15">
        <v>60</v>
      </c>
      <c r="W134" s="15">
        <v>55</v>
      </c>
      <c r="X134" s="15">
        <v>43</v>
      </c>
      <c r="Y134" s="15">
        <v>68</v>
      </c>
      <c r="Z134" s="15">
        <v>67</v>
      </c>
      <c r="AA134" s="15">
        <v>66</v>
      </c>
      <c r="AB134" s="15">
        <v>70</v>
      </c>
      <c r="AC134" s="15">
        <v>82</v>
      </c>
      <c r="AD134" s="15">
        <v>67</v>
      </c>
      <c r="AE134" s="15">
        <v>55</v>
      </c>
      <c r="AF134" s="15">
        <v>51</v>
      </c>
      <c r="AG134" s="15">
        <v>52</v>
      </c>
      <c r="AH134" s="15">
        <v>47</v>
      </c>
      <c r="AI134" s="15">
        <v>89</v>
      </c>
      <c r="AJ134" s="15">
        <v>89</v>
      </c>
      <c r="AK134" s="15">
        <v>90</v>
      </c>
      <c r="AL134" s="15">
        <v>96</v>
      </c>
      <c r="AM134" s="15">
        <v>93</v>
      </c>
      <c r="AN134" s="15">
        <v>2</v>
      </c>
      <c r="AO134" s="15">
        <v>2</v>
      </c>
      <c r="AP134" s="15">
        <v>5</v>
      </c>
      <c r="AQ134" s="15">
        <v>2</v>
      </c>
      <c r="AR134" t="s">
        <v>1579</v>
      </c>
    </row>
    <row r="135" spans="1:44" x14ac:dyDescent="0.25">
      <c r="A135" s="15">
        <v>134</v>
      </c>
      <c r="B135" s="15" t="s">
        <v>1580</v>
      </c>
      <c r="C135" s="16" t="s">
        <v>43</v>
      </c>
      <c r="D135" s="22" t="e">
        <f>VLOOKUP(AR:AR,球员!A:F,6,FALSE)</f>
        <v>#N/A</v>
      </c>
      <c r="E135" s="16" t="s">
        <v>510</v>
      </c>
      <c r="F135" s="16" t="s">
        <v>45</v>
      </c>
      <c r="G135" s="16" t="s">
        <v>81</v>
      </c>
      <c r="H135" s="15">
        <v>170</v>
      </c>
      <c r="I135" s="15">
        <v>72</v>
      </c>
      <c r="J135" s="15">
        <v>36</v>
      </c>
      <c r="K135" s="16" t="s">
        <v>47</v>
      </c>
      <c r="L135" s="21">
        <v>84</v>
      </c>
      <c r="M135" s="21">
        <v>20</v>
      </c>
      <c r="N135" s="21">
        <v>89</v>
      </c>
      <c r="O135" s="15">
        <v>78</v>
      </c>
      <c r="P135" s="15">
        <v>90</v>
      </c>
      <c r="Q135" s="15">
        <v>92</v>
      </c>
      <c r="R135" s="15">
        <v>88</v>
      </c>
      <c r="S135" s="15">
        <v>83</v>
      </c>
      <c r="T135" s="15">
        <v>79</v>
      </c>
      <c r="U135" s="15">
        <v>80</v>
      </c>
      <c r="V135" s="15">
        <v>51</v>
      </c>
      <c r="W135" s="15">
        <v>82</v>
      </c>
      <c r="X135" s="15">
        <v>85</v>
      </c>
      <c r="Y135" s="15">
        <v>79</v>
      </c>
      <c r="Z135" s="15">
        <v>85</v>
      </c>
      <c r="AA135" s="15">
        <v>78</v>
      </c>
      <c r="AB135" s="15">
        <v>60</v>
      </c>
      <c r="AC135" s="15">
        <v>65</v>
      </c>
      <c r="AD135" s="15">
        <v>87</v>
      </c>
      <c r="AE135" s="15">
        <v>65</v>
      </c>
      <c r="AF135" s="15">
        <v>56</v>
      </c>
      <c r="AG135" s="15">
        <v>54</v>
      </c>
      <c r="AH135" s="15">
        <v>77</v>
      </c>
      <c r="AI135" s="15">
        <v>40</v>
      </c>
      <c r="AJ135" s="15">
        <v>40</v>
      </c>
      <c r="AK135" s="15">
        <v>40</v>
      </c>
      <c r="AL135" s="15">
        <v>40</v>
      </c>
      <c r="AM135" s="15">
        <v>40</v>
      </c>
      <c r="AN135" s="15">
        <v>3</v>
      </c>
      <c r="AO135" s="15">
        <v>3</v>
      </c>
      <c r="AP135" s="15">
        <v>6</v>
      </c>
      <c r="AQ135" s="15">
        <v>1</v>
      </c>
      <c r="AR135" t="s">
        <v>1581</v>
      </c>
    </row>
    <row r="136" spans="1:44" x14ac:dyDescent="0.25">
      <c r="A136" s="19">
        <v>135</v>
      </c>
      <c r="B136" s="19" t="s">
        <v>521</v>
      </c>
      <c r="C136" s="20" t="s">
        <v>59</v>
      </c>
      <c r="D136" s="22">
        <f>VLOOKUP(AR:AR,球员!A:F,6,FALSE)</f>
        <v>2</v>
      </c>
      <c r="E136" s="16" t="s">
        <v>2151</v>
      </c>
      <c r="F136" s="16" t="s">
        <v>65</v>
      </c>
      <c r="G136" s="16" t="s">
        <v>46</v>
      </c>
      <c r="H136" s="15">
        <v>170</v>
      </c>
      <c r="I136" s="15">
        <v>61</v>
      </c>
      <c r="J136" s="15">
        <v>33</v>
      </c>
      <c r="K136" s="16" t="s">
        <v>47</v>
      </c>
      <c r="L136" s="21">
        <v>84</v>
      </c>
      <c r="M136" s="21">
        <v>25</v>
      </c>
      <c r="N136" s="21">
        <v>90</v>
      </c>
      <c r="O136" s="15">
        <v>75</v>
      </c>
      <c r="P136" s="15">
        <v>85</v>
      </c>
      <c r="Q136" s="15">
        <v>81</v>
      </c>
      <c r="R136" s="15">
        <v>76</v>
      </c>
      <c r="S136" s="15">
        <v>86</v>
      </c>
      <c r="T136" s="15">
        <v>85</v>
      </c>
      <c r="U136" s="15">
        <v>74</v>
      </c>
      <c r="V136" s="15">
        <v>70</v>
      </c>
      <c r="W136" s="15">
        <v>81</v>
      </c>
      <c r="X136" s="15">
        <v>85</v>
      </c>
      <c r="Y136" s="15">
        <v>69</v>
      </c>
      <c r="Z136" s="15">
        <v>71</v>
      </c>
      <c r="AA136" s="15">
        <v>77</v>
      </c>
      <c r="AB136" s="15">
        <v>76</v>
      </c>
      <c r="AC136" s="15">
        <v>66</v>
      </c>
      <c r="AD136" s="15">
        <v>85</v>
      </c>
      <c r="AE136" s="15">
        <v>82</v>
      </c>
      <c r="AF136" s="15">
        <v>74</v>
      </c>
      <c r="AG136" s="15">
        <v>74</v>
      </c>
      <c r="AH136" s="15">
        <v>73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2</v>
      </c>
      <c r="AO136" s="15">
        <v>3</v>
      </c>
      <c r="AP136" s="15">
        <v>5</v>
      </c>
      <c r="AQ136" s="15">
        <v>2</v>
      </c>
      <c r="AR136" t="s">
        <v>1582</v>
      </c>
    </row>
    <row r="137" spans="1:44" x14ac:dyDescent="0.25">
      <c r="A137" s="15">
        <v>136</v>
      </c>
      <c r="B137" s="15" t="s">
        <v>526</v>
      </c>
      <c r="C137" s="16" t="s">
        <v>71</v>
      </c>
      <c r="D137" s="22" t="e">
        <f>VLOOKUP(AR:AR,球员!A:F,6,FALSE)</f>
        <v>#N/A</v>
      </c>
      <c r="E137" s="16" t="s">
        <v>527</v>
      </c>
      <c r="F137" s="16" t="s">
        <v>45</v>
      </c>
      <c r="G137" s="16" t="s">
        <v>101</v>
      </c>
      <c r="H137" s="15">
        <v>180</v>
      </c>
      <c r="I137" s="15">
        <v>79</v>
      </c>
      <c r="J137" s="15">
        <v>36</v>
      </c>
      <c r="K137" s="16" t="s">
        <v>47</v>
      </c>
      <c r="L137" s="21">
        <v>84</v>
      </c>
      <c r="M137" s="21">
        <v>20</v>
      </c>
      <c r="N137" s="21">
        <v>89</v>
      </c>
      <c r="O137" s="15">
        <v>87</v>
      </c>
      <c r="P137" s="15">
        <v>83</v>
      </c>
      <c r="Q137" s="15">
        <v>78</v>
      </c>
      <c r="R137" s="15">
        <v>80</v>
      </c>
      <c r="S137" s="15">
        <v>76</v>
      </c>
      <c r="T137" s="15">
        <v>74</v>
      </c>
      <c r="U137" s="15">
        <v>86</v>
      </c>
      <c r="V137" s="15">
        <v>77</v>
      </c>
      <c r="W137" s="15">
        <v>80</v>
      </c>
      <c r="X137" s="15">
        <v>80</v>
      </c>
      <c r="Y137" s="15">
        <v>72</v>
      </c>
      <c r="Z137" s="15">
        <v>76</v>
      </c>
      <c r="AA137" s="15">
        <v>86</v>
      </c>
      <c r="AB137" s="15">
        <v>75</v>
      </c>
      <c r="AC137" s="15">
        <v>79</v>
      </c>
      <c r="AD137" s="15">
        <v>77</v>
      </c>
      <c r="AE137" s="15">
        <v>80</v>
      </c>
      <c r="AF137" s="15">
        <v>55</v>
      </c>
      <c r="AG137" s="15">
        <v>51</v>
      </c>
      <c r="AH137" s="15">
        <v>62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3</v>
      </c>
      <c r="AO137" s="15">
        <v>3</v>
      </c>
      <c r="AP137" s="15">
        <v>7</v>
      </c>
      <c r="AQ137" s="15">
        <v>3</v>
      </c>
      <c r="AR137" t="s">
        <v>1583</v>
      </c>
    </row>
    <row r="138" spans="1:44" x14ac:dyDescent="0.25">
      <c r="A138" s="19">
        <v>137</v>
      </c>
      <c r="B138" s="19" t="s">
        <v>103</v>
      </c>
      <c r="C138" s="20" t="s">
        <v>71</v>
      </c>
      <c r="D138" s="22">
        <f>VLOOKUP(AR:AR,球员!A:F,6,FALSE)</f>
        <v>2</v>
      </c>
      <c r="E138" s="16" t="s">
        <v>44</v>
      </c>
      <c r="F138" s="16" t="s">
        <v>45</v>
      </c>
      <c r="G138" s="16" t="s">
        <v>52</v>
      </c>
      <c r="H138" s="15">
        <v>184</v>
      </c>
      <c r="I138" s="15">
        <v>82</v>
      </c>
      <c r="J138" s="15">
        <v>32</v>
      </c>
      <c r="K138" s="16" t="s">
        <v>47</v>
      </c>
      <c r="L138" s="21">
        <v>84</v>
      </c>
      <c r="M138" s="21">
        <v>26</v>
      </c>
      <c r="N138" s="21">
        <v>91</v>
      </c>
      <c r="O138" s="15">
        <v>91</v>
      </c>
      <c r="P138" s="15">
        <v>82</v>
      </c>
      <c r="Q138" s="15">
        <v>79</v>
      </c>
      <c r="R138" s="15">
        <v>84</v>
      </c>
      <c r="S138" s="15">
        <v>75</v>
      </c>
      <c r="T138" s="15">
        <v>68</v>
      </c>
      <c r="U138" s="15">
        <v>85</v>
      </c>
      <c r="V138" s="15">
        <v>80</v>
      </c>
      <c r="W138" s="15">
        <v>67</v>
      </c>
      <c r="X138" s="15">
        <v>76</v>
      </c>
      <c r="Y138" s="15">
        <v>72</v>
      </c>
      <c r="Z138" s="15">
        <v>68</v>
      </c>
      <c r="AA138" s="15">
        <v>87</v>
      </c>
      <c r="AB138" s="15">
        <v>78</v>
      </c>
      <c r="AC138" s="15">
        <v>85</v>
      </c>
      <c r="AD138" s="15">
        <v>70</v>
      </c>
      <c r="AE138" s="15">
        <v>73</v>
      </c>
      <c r="AF138" s="15">
        <v>47</v>
      </c>
      <c r="AG138" s="15">
        <v>52</v>
      </c>
      <c r="AH138" s="15">
        <v>60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4</v>
      </c>
      <c r="AP138" s="15">
        <v>5</v>
      </c>
      <c r="AQ138" s="15">
        <v>3</v>
      </c>
      <c r="AR138" t="s">
        <v>1584</v>
      </c>
    </row>
    <row r="139" spans="1:44" x14ac:dyDescent="0.25">
      <c r="A139" s="19">
        <v>138</v>
      </c>
      <c r="B139" s="19" t="s">
        <v>153</v>
      </c>
      <c r="C139" s="20" t="s">
        <v>90</v>
      </c>
      <c r="D139" s="22">
        <f>VLOOKUP(AR:AR,球员!A:F,6,FALSE)</f>
        <v>2</v>
      </c>
      <c r="E139" s="16" t="s">
        <v>68</v>
      </c>
      <c r="F139" s="16" t="s">
        <v>68</v>
      </c>
      <c r="G139" s="16" t="s">
        <v>154</v>
      </c>
      <c r="H139" s="15">
        <v>190</v>
      </c>
      <c r="I139" s="15">
        <v>88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60</v>
      </c>
      <c r="P139" s="15">
        <v>72</v>
      </c>
      <c r="Q139" s="15">
        <v>68</v>
      </c>
      <c r="R139" s="15">
        <v>65</v>
      </c>
      <c r="S139" s="15">
        <v>75</v>
      </c>
      <c r="T139" s="15">
        <v>70</v>
      </c>
      <c r="U139" s="15">
        <v>60</v>
      </c>
      <c r="V139" s="15">
        <v>87</v>
      </c>
      <c r="W139" s="15">
        <v>55</v>
      </c>
      <c r="X139" s="15">
        <v>65</v>
      </c>
      <c r="Y139" s="15">
        <v>79</v>
      </c>
      <c r="Z139" s="15">
        <v>74</v>
      </c>
      <c r="AA139" s="15">
        <v>77</v>
      </c>
      <c r="AB139" s="15">
        <v>84</v>
      </c>
      <c r="AC139" s="15">
        <v>90</v>
      </c>
      <c r="AD139" s="15">
        <v>62</v>
      </c>
      <c r="AE139" s="15">
        <v>78</v>
      </c>
      <c r="AF139" s="15">
        <v>91</v>
      </c>
      <c r="AG139" s="15">
        <v>90</v>
      </c>
      <c r="AH139" s="15">
        <v>90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2</v>
      </c>
      <c r="AO139" s="15">
        <v>2</v>
      </c>
      <c r="AP139" s="15">
        <v>6</v>
      </c>
      <c r="AQ139" s="15">
        <v>2</v>
      </c>
      <c r="AR139" t="s">
        <v>1585</v>
      </c>
    </row>
    <row r="140" spans="1:44" x14ac:dyDescent="0.25">
      <c r="A140" s="19">
        <v>139</v>
      </c>
      <c r="B140" s="19" t="s">
        <v>155</v>
      </c>
      <c r="C140" s="20" t="s">
        <v>59</v>
      </c>
      <c r="D140" s="22">
        <f>VLOOKUP(AR:AR,球员!A:F,6,FALSE)</f>
        <v>2</v>
      </c>
      <c r="E140" s="16" t="s">
        <v>156</v>
      </c>
      <c r="F140" s="16" t="s">
        <v>157</v>
      </c>
      <c r="G140" s="16" t="s">
        <v>158</v>
      </c>
      <c r="H140" s="15">
        <v>183</v>
      </c>
      <c r="I140" s="15">
        <v>79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90</v>
      </c>
      <c r="O140" s="15">
        <v>79</v>
      </c>
      <c r="P140" s="15">
        <v>84</v>
      </c>
      <c r="Q140" s="15">
        <v>82</v>
      </c>
      <c r="R140" s="15">
        <v>77</v>
      </c>
      <c r="S140" s="15">
        <v>85</v>
      </c>
      <c r="T140" s="15">
        <v>84</v>
      </c>
      <c r="U140" s="15">
        <v>78</v>
      </c>
      <c r="V140" s="15">
        <v>77</v>
      </c>
      <c r="W140" s="15">
        <v>75</v>
      </c>
      <c r="X140" s="15">
        <v>82</v>
      </c>
      <c r="Y140" s="15">
        <v>78</v>
      </c>
      <c r="Z140" s="15">
        <v>80</v>
      </c>
      <c r="AA140" s="15">
        <v>85</v>
      </c>
      <c r="AB140" s="15">
        <v>77</v>
      </c>
      <c r="AC140" s="15">
        <v>80</v>
      </c>
      <c r="AD140" s="15">
        <v>74</v>
      </c>
      <c r="AE140" s="15">
        <v>77</v>
      </c>
      <c r="AF140" s="15">
        <v>64</v>
      </c>
      <c r="AG140" s="15">
        <v>71</v>
      </c>
      <c r="AH140" s="15">
        <v>82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4</v>
      </c>
      <c r="AP140" s="15">
        <v>6</v>
      </c>
      <c r="AQ140" s="15">
        <v>3</v>
      </c>
      <c r="AR140" t="s">
        <v>1586</v>
      </c>
    </row>
    <row r="141" spans="1:44" x14ac:dyDescent="0.25">
      <c r="A141" s="15">
        <v>140</v>
      </c>
      <c r="B141" s="15" t="s">
        <v>531</v>
      </c>
      <c r="C141" s="16" t="s">
        <v>63</v>
      </c>
      <c r="D141" s="22" t="e">
        <f>VLOOKUP(AR:AR,球员!A:F,6,FALSE)</f>
        <v>#N/A</v>
      </c>
      <c r="E141" s="16" t="s">
        <v>316</v>
      </c>
      <c r="F141" s="16" t="s">
        <v>65</v>
      </c>
      <c r="G141" s="16" t="s">
        <v>78</v>
      </c>
      <c r="H141" s="15">
        <v>190</v>
      </c>
      <c r="I141" s="15">
        <v>83</v>
      </c>
      <c r="J141" s="15">
        <v>34</v>
      </c>
      <c r="K141" s="16" t="s">
        <v>47</v>
      </c>
      <c r="L141" s="21">
        <v>84</v>
      </c>
      <c r="M141" s="21">
        <v>24</v>
      </c>
      <c r="N141" s="21">
        <v>89</v>
      </c>
      <c r="O141" s="15">
        <v>45</v>
      </c>
      <c r="P141" s="15">
        <v>55</v>
      </c>
      <c r="Q141" s="15">
        <v>46</v>
      </c>
      <c r="R141" s="15">
        <v>48</v>
      </c>
      <c r="S141" s="15">
        <v>55</v>
      </c>
      <c r="T141" s="15">
        <v>57</v>
      </c>
      <c r="U141" s="15">
        <v>43</v>
      </c>
      <c r="V141" s="15">
        <v>60</v>
      </c>
      <c r="W141" s="15">
        <v>55</v>
      </c>
      <c r="X141" s="15">
        <v>48</v>
      </c>
      <c r="Y141" s="15">
        <v>67</v>
      </c>
      <c r="Z141" s="15">
        <v>66</v>
      </c>
      <c r="AA141" s="15">
        <v>76</v>
      </c>
      <c r="AB141" s="15">
        <v>82</v>
      </c>
      <c r="AC141" s="15">
        <v>75</v>
      </c>
      <c r="AD141" s="15">
        <v>66</v>
      </c>
      <c r="AE141" s="15">
        <v>55</v>
      </c>
      <c r="AF141" s="15">
        <v>51</v>
      </c>
      <c r="AG141" s="15">
        <v>47</v>
      </c>
      <c r="AH141" s="15">
        <v>50</v>
      </c>
      <c r="AI141" s="15">
        <v>93</v>
      </c>
      <c r="AJ141" s="15">
        <v>94</v>
      </c>
      <c r="AK141" s="15">
        <v>81</v>
      </c>
      <c r="AL141" s="15">
        <v>96</v>
      </c>
      <c r="AM141" s="15">
        <v>91</v>
      </c>
      <c r="AN141" s="15">
        <v>2</v>
      </c>
      <c r="AO141" s="15">
        <v>2</v>
      </c>
      <c r="AP141" s="15">
        <v>7</v>
      </c>
      <c r="AQ141" s="15">
        <v>2</v>
      </c>
      <c r="AR141" t="s">
        <v>1587</v>
      </c>
    </row>
    <row r="142" spans="1:44" x14ac:dyDescent="0.25">
      <c r="A142" s="19">
        <v>141</v>
      </c>
      <c r="B142" s="19" t="s">
        <v>240</v>
      </c>
      <c r="C142" s="20" t="s">
        <v>63</v>
      </c>
      <c r="D142" s="22">
        <f>VLOOKUP(AR:AR,球员!A:F,6,FALSE)</f>
        <v>2</v>
      </c>
      <c r="E142" s="16" t="s">
        <v>2151</v>
      </c>
      <c r="F142" s="16" t="s">
        <v>65</v>
      </c>
      <c r="G142" s="16" t="s">
        <v>46</v>
      </c>
      <c r="H142" s="15">
        <v>190</v>
      </c>
      <c r="I142" s="15">
        <v>84</v>
      </c>
      <c r="J142" s="15">
        <v>31</v>
      </c>
      <c r="K142" s="16" t="s">
        <v>53</v>
      </c>
      <c r="L142" s="21">
        <v>84</v>
      </c>
      <c r="M142" s="21">
        <v>27</v>
      </c>
      <c r="N142" s="21">
        <v>89</v>
      </c>
      <c r="O142" s="15">
        <v>40</v>
      </c>
      <c r="P142" s="15">
        <v>61</v>
      </c>
      <c r="Q142" s="15">
        <v>58</v>
      </c>
      <c r="R142" s="15">
        <v>46</v>
      </c>
      <c r="S142" s="15">
        <v>55</v>
      </c>
      <c r="T142" s="15">
        <v>63</v>
      </c>
      <c r="U142" s="15">
        <v>45</v>
      </c>
      <c r="V142" s="15">
        <v>60</v>
      </c>
      <c r="W142" s="15">
        <v>55</v>
      </c>
      <c r="X142" s="15">
        <v>45</v>
      </c>
      <c r="Y142" s="15">
        <v>69</v>
      </c>
      <c r="Z142" s="15">
        <v>71</v>
      </c>
      <c r="AA142" s="15">
        <v>83</v>
      </c>
      <c r="AB142" s="15">
        <v>83</v>
      </c>
      <c r="AC142" s="15">
        <v>82</v>
      </c>
      <c r="AD142" s="15">
        <v>70</v>
      </c>
      <c r="AE142" s="15">
        <v>63</v>
      </c>
      <c r="AF142" s="15">
        <v>55</v>
      </c>
      <c r="AG142" s="15">
        <v>52</v>
      </c>
      <c r="AH142" s="15">
        <v>47</v>
      </c>
      <c r="AI142" s="15">
        <v>92</v>
      </c>
      <c r="AJ142" s="15">
        <v>89</v>
      </c>
      <c r="AK142" s="15">
        <v>83</v>
      </c>
      <c r="AL142" s="15">
        <v>92</v>
      </c>
      <c r="AM142" s="15">
        <v>92</v>
      </c>
      <c r="AN142" s="15">
        <v>2</v>
      </c>
      <c r="AO142" s="15">
        <v>2</v>
      </c>
      <c r="AP142" s="15">
        <v>7</v>
      </c>
      <c r="AQ142" s="15">
        <v>3</v>
      </c>
      <c r="AR142" t="s">
        <v>1588</v>
      </c>
    </row>
    <row r="143" spans="1:44" x14ac:dyDescent="0.25">
      <c r="A143" s="19">
        <v>142</v>
      </c>
      <c r="B143" s="19" t="s">
        <v>242</v>
      </c>
      <c r="C143" s="20" t="s">
        <v>63</v>
      </c>
      <c r="D143" s="22">
        <f>VLOOKUP(AR:AR,球员!A:F,6,FALSE)</f>
        <v>2</v>
      </c>
      <c r="E143" s="16" t="s">
        <v>243</v>
      </c>
      <c r="F143" s="16" t="s">
        <v>56</v>
      </c>
      <c r="G143" s="16" t="s">
        <v>81</v>
      </c>
      <c r="H143" s="15">
        <v>188</v>
      </c>
      <c r="I143" s="15">
        <v>93</v>
      </c>
      <c r="J143" s="15">
        <v>33</v>
      </c>
      <c r="K143" s="16" t="s">
        <v>47</v>
      </c>
      <c r="L143" s="21">
        <v>84</v>
      </c>
      <c r="M143" s="21">
        <v>25</v>
      </c>
      <c r="N143" s="21">
        <v>89</v>
      </c>
      <c r="O143" s="15">
        <v>40</v>
      </c>
      <c r="P143" s="15">
        <v>55</v>
      </c>
      <c r="Q143" s="15">
        <v>46</v>
      </c>
      <c r="R143" s="15">
        <v>45</v>
      </c>
      <c r="S143" s="15">
        <v>55</v>
      </c>
      <c r="T143" s="15">
        <v>59</v>
      </c>
      <c r="U143" s="15">
        <v>40</v>
      </c>
      <c r="V143" s="15">
        <v>70</v>
      </c>
      <c r="W143" s="15">
        <v>55</v>
      </c>
      <c r="X143" s="15">
        <v>48</v>
      </c>
      <c r="Y143" s="15">
        <v>56</v>
      </c>
      <c r="Z143" s="15">
        <v>58</v>
      </c>
      <c r="AA143" s="15">
        <v>81</v>
      </c>
      <c r="AB143" s="15">
        <v>77</v>
      </c>
      <c r="AC143" s="15">
        <v>82</v>
      </c>
      <c r="AD143" s="15">
        <v>63</v>
      </c>
      <c r="AE143" s="15">
        <v>60</v>
      </c>
      <c r="AF143" s="15">
        <v>48</v>
      </c>
      <c r="AG143" s="15">
        <v>47</v>
      </c>
      <c r="AH143" s="15">
        <v>49</v>
      </c>
      <c r="AI143" s="15">
        <v>91</v>
      </c>
      <c r="AJ143" s="15">
        <v>89</v>
      </c>
      <c r="AK143" s="15">
        <v>87</v>
      </c>
      <c r="AL143" s="15">
        <v>92</v>
      </c>
      <c r="AM143" s="15">
        <v>91</v>
      </c>
      <c r="AN143" s="15">
        <v>1</v>
      </c>
      <c r="AO143" s="15">
        <v>2</v>
      </c>
      <c r="AP143" s="15">
        <v>6</v>
      </c>
      <c r="AQ143" s="15">
        <v>3</v>
      </c>
      <c r="AR143" t="s">
        <v>1589</v>
      </c>
    </row>
    <row r="144" spans="1:44" x14ac:dyDescent="0.25">
      <c r="A144" s="19">
        <v>143</v>
      </c>
      <c r="B144" s="19" t="s">
        <v>320</v>
      </c>
      <c r="C144" s="20" t="s">
        <v>126</v>
      </c>
      <c r="D144" s="22">
        <f>VLOOKUP(AR:AR,球员!A:F,6,FALSE)</f>
        <v>2</v>
      </c>
      <c r="E144" s="16" t="s">
        <v>174</v>
      </c>
      <c r="F144" s="16" t="s">
        <v>45</v>
      </c>
      <c r="G144" s="16" t="s">
        <v>57</v>
      </c>
      <c r="H144" s="15">
        <v>179</v>
      </c>
      <c r="I144" s="15">
        <v>74</v>
      </c>
      <c r="J144" s="15">
        <v>32</v>
      </c>
      <c r="K144" s="16" t="s">
        <v>47</v>
      </c>
      <c r="L144" s="21">
        <v>84</v>
      </c>
      <c r="M144" s="21">
        <v>26</v>
      </c>
      <c r="N144" s="21">
        <v>91</v>
      </c>
      <c r="O144" s="15">
        <v>72</v>
      </c>
      <c r="P144" s="15">
        <v>84</v>
      </c>
      <c r="Q144" s="15">
        <v>74</v>
      </c>
      <c r="R144" s="15">
        <v>80</v>
      </c>
      <c r="S144" s="15">
        <v>83</v>
      </c>
      <c r="T144" s="15">
        <v>82</v>
      </c>
      <c r="U144" s="15">
        <v>68</v>
      </c>
      <c r="V144" s="15">
        <v>77</v>
      </c>
      <c r="W144" s="15">
        <v>66</v>
      </c>
      <c r="X144" s="15">
        <v>68</v>
      </c>
      <c r="Y144" s="15">
        <v>70</v>
      </c>
      <c r="Z144" s="15">
        <v>75</v>
      </c>
      <c r="AA144" s="15">
        <v>78</v>
      </c>
      <c r="AB144" s="15">
        <v>72</v>
      </c>
      <c r="AC144" s="15">
        <v>72</v>
      </c>
      <c r="AD144" s="15">
        <v>79</v>
      </c>
      <c r="AE144" s="15">
        <v>85</v>
      </c>
      <c r="AF144" s="15">
        <v>85</v>
      </c>
      <c r="AG144" s="15">
        <v>85</v>
      </c>
      <c r="AH144" s="15">
        <v>87</v>
      </c>
      <c r="AI144" s="15">
        <v>40</v>
      </c>
      <c r="AJ144" s="15">
        <v>40</v>
      </c>
      <c r="AK144" s="15">
        <v>40</v>
      </c>
      <c r="AL144" s="15">
        <v>40</v>
      </c>
      <c r="AM144" s="15">
        <v>40</v>
      </c>
      <c r="AN144" s="15">
        <v>2</v>
      </c>
      <c r="AO144" s="15">
        <v>2</v>
      </c>
      <c r="AP144" s="15">
        <v>7</v>
      </c>
      <c r="AQ144" s="15">
        <v>1</v>
      </c>
      <c r="AR144" t="s">
        <v>1590</v>
      </c>
    </row>
    <row r="145" spans="1:44" x14ac:dyDescent="0.25">
      <c r="A145" s="19">
        <v>144</v>
      </c>
      <c r="B145" s="19" t="s">
        <v>321</v>
      </c>
      <c r="C145" s="20" t="s">
        <v>59</v>
      </c>
      <c r="D145" s="22">
        <f>VLOOKUP(AR:AR,球员!A:F,6,FALSE)</f>
        <v>2</v>
      </c>
      <c r="E145" s="16" t="s">
        <v>87</v>
      </c>
      <c r="F145" s="16" t="s">
        <v>65</v>
      </c>
      <c r="G145" s="16" t="s">
        <v>139</v>
      </c>
      <c r="H145" s="15">
        <v>175</v>
      </c>
      <c r="I145" s="15">
        <v>69</v>
      </c>
      <c r="J145" s="15">
        <v>29</v>
      </c>
      <c r="K145" s="16" t="s">
        <v>47</v>
      </c>
      <c r="L145" s="21">
        <v>84</v>
      </c>
      <c r="M145" s="21">
        <v>27</v>
      </c>
      <c r="N145" s="21">
        <v>91</v>
      </c>
      <c r="O145" s="15">
        <v>78</v>
      </c>
      <c r="P145" s="15">
        <v>83</v>
      </c>
      <c r="Q145" s="15">
        <v>83</v>
      </c>
      <c r="R145" s="15">
        <v>85</v>
      </c>
      <c r="S145" s="15">
        <v>84</v>
      </c>
      <c r="T145" s="15">
        <v>77</v>
      </c>
      <c r="U145" s="15">
        <v>72</v>
      </c>
      <c r="V145" s="15">
        <v>75</v>
      </c>
      <c r="W145" s="15">
        <v>70</v>
      </c>
      <c r="X145" s="15">
        <v>74</v>
      </c>
      <c r="Y145" s="15">
        <v>81</v>
      </c>
      <c r="Z145" s="15">
        <v>79</v>
      </c>
      <c r="AA145" s="15">
        <v>79</v>
      </c>
      <c r="AB145" s="15">
        <v>88</v>
      </c>
      <c r="AC145" s="15">
        <v>74</v>
      </c>
      <c r="AD145" s="15">
        <v>82</v>
      </c>
      <c r="AE145" s="15">
        <v>85</v>
      </c>
      <c r="AF145" s="15">
        <v>72</v>
      </c>
      <c r="AG145" s="15">
        <v>75</v>
      </c>
      <c r="AH145" s="15">
        <v>76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5</v>
      </c>
      <c r="AQ145" s="15">
        <v>2</v>
      </c>
      <c r="AR145" t="s">
        <v>1591</v>
      </c>
    </row>
    <row r="146" spans="1:44" x14ac:dyDescent="0.25">
      <c r="A146" s="19">
        <v>145</v>
      </c>
      <c r="B146" s="19" t="s">
        <v>322</v>
      </c>
      <c r="C146" s="20" t="s">
        <v>63</v>
      </c>
      <c r="D146" s="22">
        <f>VLOOKUP(AR:AR,球员!A:F,6,FALSE)</f>
        <v>2</v>
      </c>
      <c r="E146" s="16" t="s">
        <v>68</v>
      </c>
      <c r="F146" s="16" t="s">
        <v>68</v>
      </c>
      <c r="G146" s="16" t="s">
        <v>323</v>
      </c>
      <c r="H146" s="15">
        <v>183</v>
      </c>
      <c r="I146" s="15">
        <v>79</v>
      </c>
      <c r="J146" s="15">
        <v>31</v>
      </c>
      <c r="K146" s="16" t="s">
        <v>47</v>
      </c>
      <c r="L146" s="21">
        <v>84</v>
      </c>
      <c r="M146" s="21">
        <v>27</v>
      </c>
      <c r="N146" s="21">
        <v>90</v>
      </c>
      <c r="O146" s="15">
        <v>40</v>
      </c>
      <c r="P146" s="15">
        <v>55</v>
      </c>
      <c r="Q146" s="15">
        <v>50</v>
      </c>
      <c r="R146" s="15">
        <v>53</v>
      </c>
      <c r="S146" s="15">
        <v>57</v>
      </c>
      <c r="T146" s="15">
        <v>61</v>
      </c>
      <c r="U146" s="15">
        <v>40</v>
      </c>
      <c r="V146" s="15">
        <v>63</v>
      </c>
      <c r="W146" s="15">
        <v>55</v>
      </c>
      <c r="X146" s="15">
        <v>54</v>
      </c>
      <c r="Y146" s="15">
        <v>58</v>
      </c>
      <c r="Z146" s="15">
        <v>59</v>
      </c>
      <c r="AA146" s="15">
        <v>80</v>
      </c>
      <c r="AB146" s="15">
        <v>86</v>
      </c>
      <c r="AC146" s="15">
        <v>80</v>
      </c>
      <c r="AD146" s="15">
        <v>67</v>
      </c>
      <c r="AE146" s="15">
        <v>61</v>
      </c>
      <c r="AF146" s="15">
        <v>56</v>
      </c>
      <c r="AG146" s="15">
        <v>55</v>
      </c>
      <c r="AH146" s="15">
        <v>55</v>
      </c>
      <c r="AI146" s="15">
        <v>91</v>
      </c>
      <c r="AJ146" s="15">
        <v>90</v>
      </c>
      <c r="AK146" s="15">
        <v>92</v>
      </c>
      <c r="AL146" s="15">
        <v>95</v>
      </c>
      <c r="AM146" s="15">
        <v>86</v>
      </c>
      <c r="AN146" s="15">
        <v>2</v>
      </c>
      <c r="AO146" s="15">
        <v>2</v>
      </c>
      <c r="AP146" s="15">
        <v>6</v>
      </c>
      <c r="AQ146" s="15">
        <v>3</v>
      </c>
      <c r="AR146" t="s">
        <v>1592</v>
      </c>
    </row>
    <row r="147" spans="1:44" x14ac:dyDescent="0.25">
      <c r="A147" s="19">
        <v>146</v>
      </c>
      <c r="B147" s="19" t="s">
        <v>246</v>
      </c>
      <c r="C147" s="20" t="s">
        <v>71</v>
      </c>
      <c r="D147" s="22">
        <f>VLOOKUP(AR:AR,球员!A:F,6,FALSE)</f>
        <v>2</v>
      </c>
      <c r="E147" s="16" t="s">
        <v>44</v>
      </c>
      <c r="F147" s="16" t="s">
        <v>45</v>
      </c>
      <c r="G147" s="16" t="s">
        <v>61</v>
      </c>
      <c r="H147" s="15">
        <v>190</v>
      </c>
      <c r="I147" s="15">
        <v>85</v>
      </c>
      <c r="J147" s="15">
        <v>33</v>
      </c>
      <c r="K147" s="16" t="s">
        <v>47</v>
      </c>
      <c r="L147" s="21">
        <v>84</v>
      </c>
      <c r="M147" s="21">
        <v>25</v>
      </c>
      <c r="N147" s="21">
        <v>90</v>
      </c>
      <c r="O147" s="15">
        <v>88</v>
      </c>
      <c r="P147" s="15">
        <v>75</v>
      </c>
      <c r="Q147" s="15">
        <v>77</v>
      </c>
      <c r="R147" s="15">
        <v>74</v>
      </c>
      <c r="S147" s="15">
        <v>77</v>
      </c>
      <c r="T147" s="15">
        <v>77</v>
      </c>
      <c r="U147" s="15">
        <v>84</v>
      </c>
      <c r="V147" s="15">
        <v>87</v>
      </c>
      <c r="W147" s="15">
        <v>65</v>
      </c>
      <c r="X147" s="15">
        <v>72</v>
      </c>
      <c r="Y147" s="15">
        <v>77</v>
      </c>
      <c r="Z147" s="15">
        <v>73</v>
      </c>
      <c r="AA147" s="15">
        <v>79</v>
      </c>
      <c r="AB147" s="15">
        <v>83</v>
      </c>
      <c r="AC147" s="15">
        <v>87</v>
      </c>
      <c r="AD147" s="15">
        <v>73</v>
      </c>
      <c r="AE147" s="15">
        <v>86</v>
      </c>
      <c r="AF147" s="15">
        <v>60</v>
      </c>
      <c r="AG147" s="15">
        <v>67</v>
      </c>
      <c r="AH147" s="15">
        <v>82</v>
      </c>
      <c r="AI147" s="15">
        <v>40</v>
      </c>
      <c r="AJ147" s="15">
        <v>40</v>
      </c>
      <c r="AK147" s="15">
        <v>40</v>
      </c>
      <c r="AL147" s="15">
        <v>40</v>
      </c>
      <c r="AM147" s="15">
        <v>40</v>
      </c>
      <c r="AN147" s="15">
        <v>3</v>
      </c>
      <c r="AO147" s="15">
        <v>3</v>
      </c>
      <c r="AP147" s="15">
        <v>5</v>
      </c>
      <c r="AQ147" s="15">
        <v>2</v>
      </c>
      <c r="AR147" t="s">
        <v>1593</v>
      </c>
    </row>
    <row r="148" spans="1:44" x14ac:dyDescent="0.25">
      <c r="A148" s="19">
        <v>147</v>
      </c>
      <c r="B148" s="19" t="s">
        <v>250</v>
      </c>
      <c r="C148" s="20" t="s">
        <v>251</v>
      </c>
      <c r="D148" s="22">
        <f>VLOOKUP(AR:AR,球员!A:F,6,FALSE)</f>
        <v>2</v>
      </c>
      <c r="E148" s="16" t="s">
        <v>2140</v>
      </c>
      <c r="F148" s="16" t="s">
        <v>279</v>
      </c>
      <c r="G148" s="16" t="s">
        <v>61</v>
      </c>
      <c r="H148" s="15">
        <v>186</v>
      </c>
      <c r="I148" s="15">
        <v>79</v>
      </c>
      <c r="J148" s="15">
        <v>30</v>
      </c>
      <c r="K148" s="16" t="s">
        <v>53</v>
      </c>
      <c r="L148" s="21">
        <v>84</v>
      </c>
      <c r="M148" s="21">
        <v>27</v>
      </c>
      <c r="N148" s="21">
        <v>91</v>
      </c>
      <c r="O148" s="15">
        <v>83</v>
      </c>
      <c r="P148" s="15">
        <v>84</v>
      </c>
      <c r="Q148" s="15">
        <v>83</v>
      </c>
      <c r="R148" s="15">
        <v>83</v>
      </c>
      <c r="S148" s="15">
        <v>81</v>
      </c>
      <c r="T148" s="15">
        <v>80</v>
      </c>
      <c r="U148" s="15">
        <v>80</v>
      </c>
      <c r="V148" s="15">
        <v>78</v>
      </c>
      <c r="W148" s="15">
        <v>75</v>
      </c>
      <c r="X148" s="15">
        <v>77</v>
      </c>
      <c r="Y148" s="15">
        <v>86</v>
      </c>
      <c r="Z148" s="15">
        <v>83</v>
      </c>
      <c r="AA148" s="15">
        <v>83</v>
      </c>
      <c r="AB148" s="15">
        <v>82</v>
      </c>
      <c r="AC148" s="15">
        <v>76</v>
      </c>
      <c r="AD148" s="15">
        <v>75</v>
      </c>
      <c r="AE148" s="15">
        <v>86</v>
      </c>
      <c r="AF148" s="15">
        <v>62</v>
      </c>
      <c r="AG148" s="15">
        <v>57</v>
      </c>
      <c r="AH148" s="15">
        <v>64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4</v>
      </c>
      <c r="AP148" s="15">
        <v>6</v>
      </c>
      <c r="AQ148" s="15">
        <v>2</v>
      </c>
      <c r="AR148" t="s">
        <v>1594</v>
      </c>
    </row>
    <row r="149" spans="1:44" x14ac:dyDescent="0.25">
      <c r="A149" s="19">
        <v>148</v>
      </c>
      <c r="B149" s="19" t="s">
        <v>252</v>
      </c>
      <c r="C149" s="20" t="s">
        <v>71</v>
      </c>
      <c r="D149" s="22">
        <f>VLOOKUP(AR:AR,球员!A:F,6,FALSE)</f>
        <v>2</v>
      </c>
      <c r="E149" s="16" t="s">
        <v>75</v>
      </c>
      <c r="F149" s="16" t="s">
        <v>65</v>
      </c>
      <c r="G149" s="16" t="s">
        <v>81</v>
      </c>
      <c r="H149" s="15">
        <v>192</v>
      </c>
      <c r="I149" s="15">
        <v>88</v>
      </c>
      <c r="J149" s="15">
        <v>33</v>
      </c>
      <c r="K149" s="16" t="s">
        <v>53</v>
      </c>
      <c r="L149" s="21">
        <v>84</v>
      </c>
      <c r="M149" s="21">
        <v>25</v>
      </c>
      <c r="N149" s="21">
        <v>90</v>
      </c>
      <c r="O149" s="15">
        <v>85</v>
      </c>
      <c r="P149" s="15">
        <v>85</v>
      </c>
      <c r="Q149" s="15">
        <v>72</v>
      </c>
      <c r="R149" s="15">
        <v>67</v>
      </c>
      <c r="S149" s="15">
        <v>78</v>
      </c>
      <c r="T149" s="15">
        <v>69</v>
      </c>
      <c r="U149" s="15">
        <v>84</v>
      </c>
      <c r="V149" s="15">
        <v>92</v>
      </c>
      <c r="W149" s="15">
        <v>75</v>
      </c>
      <c r="X149" s="15">
        <v>75</v>
      </c>
      <c r="Y149" s="15">
        <v>66</v>
      </c>
      <c r="Z149" s="15">
        <v>64</v>
      </c>
      <c r="AA149" s="15">
        <v>84</v>
      </c>
      <c r="AB149" s="15">
        <v>86</v>
      </c>
      <c r="AC149" s="15">
        <v>92</v>
      </c>
      <c r="AD149" s="15">
        <v>67</v>
      </c>
      <c r="AE149" s="15">
        <v>74</v>
      </c>
      <c r="AF149" s="15">
        <v>57</v>
      </c>
      <c r="AG149" s="15">
        <v>57</v>
      </c>
      <c r="AH149" s="15">
        <v>78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2</v>
      </c>
      <c r="AO149" s="15">
        <v>3</v>
      </c>
      <c r="AP149" s="15">
        <v>6</v>
      </c>
      <c r="AQ149" s="15">
        <v>2</v>
      </c>
      <c r="AR149" t="s">
        <v>1595</v>
      </c>
    </row>
    <row r="150" spans="1:44" x14ac:dyDescent="0.25">
      <c r="A150" s="19">
        <v>149</v>
      </c>
      <c r="B150" s="19" t="s">
        <v>253</v>
      </c>
      <c r="C150" s="20" t="s">
        <v>59</v>
      </c>
      <c r="D150" s="22">
        <f>VLOOKUP(AR:AR,球员!A:F,6,FALSE)</f>
        <v>2</v>
      </c>
      <c r="E150" s="16" t="s">
        <v>254</v>
      </c>
      <c r="F150" s="16" t="s">
        <v>51</v>
      </c>
      <c r="G150" s="16" t="s">
        <v>66</v>
      </c>
      <c r="H150" s="15">
        <v>182</v>
      </c>
      <c r="I150" s="15">
        <v>73</v>
      </c>
      <c r="J150" s="15">
        <v>30</v>
      </c>
      <c r="K150" s="16" t="s">
        <v>47</v>
      </c>
      <c r="L150" s="21">
        <v>84</v>
      </c>
      <c r="M150" s="21">
        <v>27</v>
      </c>
      <c r="N150" s="21">
        <v>91</v>
      </c>
      <c r="O150" s="15">
        <v>73</v>
      </c>
      <c r="P150" s="15">
        <v>89</v>
      </c>
      <c r="Q150" s="15">
        <v>80</v>
      </c>
      <c r="R150" s="15">
        <v>90</v>
      </c>
      <c r="S150" s="15">
        <v>91</v>
      </c>
      <c r="T150" s="15">
        <v>87</v>
      </c>
      <c r="U150" s="15">
        <v>84</v>
      </c>
      <c r="V150" s="15">
        <v>61</v>
      </c>
      <c r="W150" s="15">
        <v>86</v>
      </c>
      <c r="X150" s="15">
        <v>82</v>
      </c>
      <c r="Y150" s="15">
        <v>68</v>
      </c>
      <c r="Z150" s="15">
        <v>72</v>
      </c>
      <c r="AA150" s="15">
        <v>77</v>
      </c>
      <c r="AB150" s="15">
        <v>67</v>
      </c>
      <c r="AC150" s="15">
        <v>73</v>
      </c>
      <c r="AD150" s="15">
        <v>71</v>
      </c>
      <c r="AE150" s="15">
        <v>78</v>
      </c>
      <c r="AF150" s="15">
        <v>67</v>
      </c>
      <c r="AG150" s="15">
        <v>65</v>
      </c>
      <c r="AH150" s="15">
        <v>74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3</v>
      </c>
      <c r="AO150" s="15">
        <v>3</v>
      </c>
      <c r="AP150" s="15">
        <v>7</v>
      </c>
      <c r="AQ150" s="15">
        <v>1</v>
      </c>
      <c r="AR150" t="s">
        <v>1596</v>
      </c>
    </row>
    <row r="151" spans="1:44" x14ac:dyDescent="0.25">
      <c r="A151" s="19">
        <v>150</v>
      </c>
      <c r="B151" s="19" t="s">
        <v>165</v>
      </c>
      <c r="C151" s="20" t="s">
        <v>63</v>
      </c>
      <c r="D151" s="22">
        <f>VLOOKUP(AR:AR,球员!A:F,6,FALSE)</f>
        <v>3</v>
      </c>
      <c r="E151" s="16" t="s">
        <v>55</v>
      </c>
      <c r="F151" s="16" t="s">
        <v>56</v>
      </c>
      <c r="G151" s="16" t="s">
        <v>166</v>
      </c>
      <c r="H151" s="15">
        <v>185</v>
      </c>
      <c r="I151" s="15">
        <v>80</v>
      </c>
      <c r="J151" s="15">
        <v>33</v>
      </c>
      <c r="K151" s="16" t="s">
        <v>47</v>
      </c>
      <c r="L151" s="21">
        <v>84</v>
      </c>
      <c r="M151" s="21">
        <v>25</v>
      </c>
      <c r="N151" s="21">
        <v>88</v>
      </c>
      <c r="O151" s="15">
        <v>40</v>
      </c>
      <c r="P151" s="15">
        <v>62</v>
      </c>
      <c r="Q151" s="15">
        <v>57</v>
      </c>
      <c r="R151" s="15">
        <v>51</v>
      </c>
      <c r="S151" s="15">
        <v>73</v>
      </c>
      <c r="T151" s="15">
        <v>79</v>
      </c>
      <c r="U151" s="15">
        <v>52</v>
      </c>
      <c r="V151" s="15">
        <v>67</v>
      </c>
      <c r="W151" s="15">
        <v>62</v>
      </c>
      <c r="X151" s="15">
        <v>52</v>
      </c>
      <c r="Y151" s="15">
        <v>73</v>
      </c>
      <c r="Z151" s="15">
        <v>75</v>
      </c>
      <c r="AA151" s="15">
        <v>81</v>
      </c>
      <c r="AB151" s="15">
        <v>88</v>
      </c>
      <c r="AC151" s="15">
        <v>77</v>
      </c>
      <c r="AD151" s="15">
        <v>70</v>
      </c>
      <c r="AE151" s="15">
        <v>80</v>
      </c>
      <c r="AF151" s="15">
        <v>73</v>
      </c>
      <c r="AG151" s="15">
        <v>57</v>
      </c>
      <c r="AH151" s="15">
        <v>47</v>
      </c>
      <c r="AI151" s="15">
        <v>90</v>
      </c>
      <c r="AJ151" s="15">
        <v>89</v>
      </c>
      <c r="AK151" s="15">
        <v>88</v>
      </c>
      <c r="AL151" s="15">
        <v>96</v>
      </c>
      <c r="AM151" s="15">
        <v>87</v>
      </c>
      <c r="AN151" s="15">
        <v>2</v>
      </c>
      <c r="AO151" s="15">
        <v>2</v>
      </c>
      <c r="AP151" s="15">
        <v>6</v>
      </c>
      <c r="AQ151" s="15">
        <v>1</v>
      </c>
      <c r="AR151" t="s">
        <v>1597</v>
      </c>
    </row>
    <row r="152" spans="1:44" x14ac:dyDescent="0.25">
      <c r="A152" s="19">
        <v>151</v>
      </c>
      <c r="B152" s="19" t="s">
        <v>208</v>
      </c>
      <c r="C152" s="20" t="s">
        <v>126</v>
      </c>
      <c r="D152" s="22">
        <f>VLOOKUP(AR:AR,球员!A:F,6,FALSE)</f>
        <v>2</v>
      </c>
      <c r="E152" s="16" t="s">
        <v>64</v>
      </c>
      <c r="F152" s="16" t="s">
        <v>65</v>
      </c>
      <c r="G152" s="16" t="s">
        <v>209</v>
      </c>
      <c r="H152" s="15">
        <v>194</v>
      </c>
      <c r="I152" s="15">
        <v>84</v>
      </c>
      <c r="J152" s="15">
        <v>31</v>
      </c>
      <c r="K152" s="16" t="s">
        <v>53</v>
      </c>
      <c r="L152" s="21">
        <v>84</v>
      </c>
      <c r="M152" s="21">
        <v>27</v>
      </c>
      <c r="N152" s="21">
        <v>91</v>
      </c>
      <c r="O152" s="15">
        <v>67</v>
      </c>
      <c r="P152" s="15">
        <v>79</v>
      </c>
      <c r="Q152" s="15">
        <v>74</v>
      </c>
      <c r="R152" s="15">
        <v>75</v>
      </c>
      <c r="S152" s="15">
        <v>85</v>
      </c>
      <c r="T152" s="15">
        <v>83</v>
      </c>
      <c r="U152" s="15">
        <v>65</v>
      </c>
      <c r="V152" s="15">
        <v>82</v>
      </c>
      <c r="W152" s="15">
        <v>68</v>
      </c>
      <c r="X152" s="15">
        <v>70</v>
      </c>
      <c r="Y152" s="15">
        <v>76</v>
      </c>
      <c r="Z152" s="15">
        <v>72</v>
      </c>
      <c r="AA152" s="15">
        <v>83</v>
      </c>
      <c r="AB152" s="15">
        <v>74</v>
      </c>
      <c r="AC152" s="15">
        <v>87</v>
      </c>
      <c r="AD152" s="15">
        <v>62</v>
      </c>
      <c r="AE152" s="15">
        <v>85</v>
      </c>
      <c r="AF152" s="15">
        <v>87</v>
      </c>
      <c r="AG152" s="15">
        <v>87</v>
      </c>
      <c r="AH152" s="15">
        <v>82</v>
      </c>
      <c r="AI152" s="15">
        <v>40</v>
      </c>
      <c r="AJ152" s="15">
        <v>40</v>
      </c>
      <c r="AK152" s="15">
        <v>40</v>
      </c>
      <c r="AL152" s="15">
        <v>40</v>
      </c>
      <c r="AM152" s="15">
        <v>40</v>
      </c>
      <c r="AN152" s="15">
        <v>2</v>
      </c>
      <c r="AO152" s="15">
        <v>2</v>
      </c>
      <c r="AP152" s="15">
        <v>6</v>
      </c>
      <c r="AQ152" s="15">
        <v>3</v>
      </c>
      <c r="AR152" t="s">
        <v>1598</v>
      </c>
    </row>
    <row r="153" spans="1:44" x14ac:dyDescent="0.25">
      <c r="A153" s="15">
        <v>152</v>
      </c>
      <c r="B153" s="15" t="s">
        <v>556</v>
      </c>
      <c r="C153" s="16" t="s">
        <v>59</v>
      </c>
      <c r="D153" s="22" t="e">
        <f>VLOOKUP(AR:AR,球员!A:F,6,FALSE)</f>
        <v>#N/A</v>
      </c>
      <c r="E153" s="16" t="s">
        <v>87</v>
      </c>
      <c r="F153" s="16" t="s">
        <v>65</v>
      </c>
      <c r="G153" s="16" t="s">
        <v>98</v>
      </c>
      <c r="H153" s="15">
        <v>182</v>
      </c>
      <c r="I153" s="15">
        <v>67</v>
      </c>
      <c r="J153" s="15">
        <v>29</v>
      </c>
      <c r="K153" s="16" t="s">
        <v>47</v>
      </c>
      <c r="L153" s="21">
        <v>84</v>
      </c>
      <c r="M153" s="21">
        <v>27</v>
      </c>
      <c r="N153" s="21">
        <v>91</v>
      </c>
      <c r="O153" s="15">
        <v>75</v>
      </c>
      <c r="P153" s="15">
        <v>81</v>
      </c>
      <c r="Q153" s="15">
        <v>80</v>
      </c>
      <c r="R153" s="15">
        <v>84</v>
      </c>
      <c r="S153" s="15">
        <v>85</v>
      </c>
      <c r="T153" s="15">
        <v>84</v>
      </c>
      <c r="U153" s="15">
        <v>68</v>
      </c>
      <c r="V153" s="15">
        <v>69</v>
      </c>
      <c r="W153" s="15">
        <v>75</v>
      </c>
      <c r="X153" s="15">
        <v>81</v>
      </c>
      <c r="Y153" s="15">
        <v>75</v>
      </c>
      <c r="Z153" s="15">
        <v>72</v>
      </c>
      <c r="AA153" s="15">
        <v>83</v>
      </c>
      <c r="AB153" s="15">
        <v>79</v>
      </c>
      <c r="AC153" s="15">
        <v>80</v>
      </c>
      <c r="AD153" s="15">
        <v>73</v>
      </c>
      <c r="AE153" s="15">
        <v>84</v>
      </c>
      <c r="AF153" s="15">
        <v>80</v>
      </c>
      <c r="AG153" s="15">
        <v>85</v>
      </c>
      <c r="AH153" s="15">
        <v>87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1</v>
      </c>
      <c r="AR153" t="s">
        <v>1599</v>
      </c>
    </row>
    <row r="154" spans="1:44" x14ac:dyDescent="0.25">
      <c r="A154" s="19">
        <v>153</v>
      </c>
      <c r="B154" s="19" t="s">
        <v>255</v>
      </c>
      <c r="C154" s="20" t="s">
        <v>90</v>
      </c>
      <c r="D154" s="22">
        <f>VLOOKUP(AR:AR,球员!A:F,6,FALSE)</f>
        <v>2</v>
      </c>
      <c r="E154" s="16" t="s">
        <v>667</v>
      </c>
      <c r="F154" s="16" t="s">
        <v>56</v>
      </c>
      <c r="G154" s="16" t="s">
        <v>81</v>
      </c>
      <c r="H154" s="15">
        <v>186</v>
      </c>
      <c r="I154" s="15">
        <v>75</v>
      </c>
      <c r="J154" s="15">
        <v>34</v>
      </c>
      <c r="K154" s="16" t="s">
        <v>47</v>
      </c>
      <c r="L154" s="21">
        <v>84</v>
      </c>
      <c r="M154" s="21">
        <v>24</v>
      </c>
      <c r="N154" s="21">
        <v>90</v>
      </c>
      <c r="O154" s="15">
        <v>56</v>
      </c>
      <c r="P154" s="15">
        <v>72</v>
      </c>
      <c r="Q154" s="15">
        <v>66</v>
      </c>
      <c r="R154" s="15">
        <v>69</v>
      </c>
      <c r="S154" s="15">
        <v>76</v>
      </c>
      <c r="T154" s="15">
        <v>71</v>
      </c>
      <c r="U154" s="15">
        <v>58</v>
      </c>
      <c r="V154" s="15">
        <v>86</v>
      </c>
      <c r="W154" s="15">
        <v>60</v>
      </c>
      <c r="X154" s="15">
        <v>58</v>
      </c>
      <c r="Y154" s="15">
        <v>79</v>
      </c>
      <c r="Z154" s="15">
        <v>78</v>
      </c>
      <c r="AA154" s="15">
        <v>72</v>
      </c>
      <c r="AB154" s="15">
        <v>87</v>
      </c>
      <c r="AC154" s="15">
        <v>82</v>
      </c>
      <c r="AD154" s="15">
        <v>71</v>
      </c>
      <c r="AE154" s="15">
        <v>78</v>
      </c>
      <c r="AF154" s="15">
        <v>90</v>
      </c>
      <c r="AG154" s="15">
        <v>89</v>
      </c>
      <c r="AH154" s="15">
        <v>88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4</v>
      </c>
      <c r="AQ154" s="15">
        <v>1</v>
      </c>
      <c r="AR154" t="s">
        <v>1600</v>
      </c>
    </row>
    <row r="155" spans="1:44" x14ac:dyDescent="0.25">
      <c r="A155" s="19">
        <v>154</v>
      </c>
      <c r="B155" s="19" t="s">
        <v>256</v>
      </c>
      <c r="C155" s="20" t="s">
        <v>63</v>
      </c>
      <c r="D155" s="22">
        <f>VLOOKUP(AR:AR,球员!A:F,6,FALSE)</f>
        <v>2</v>
      </c>
      <c r="E155" s="16" t="s">
        <v>44</v>
      </c>
      <c r="F155" s="16" t="s">
        <v>45</v>
      </c>
      <c r="G155" s="16" t="s">
        <v>101</v>
      </c>
      <c r="H155" s="15">
        <v>194</v>
      </c>
      <c r="I155" s="15">
        <v>85</v>
      </c>
      <c r="J155" s="15">
        <v>27</v>
      </c>
      <c r="K155" s="16" t="s">
        <v>47</v>
      </c>
      <c r="L155" s="21">
        <v>84</v>
      </c>
      <c r="M155" s="21">
        <v>29</v>
      </c>
      <c r="N155" s="21">
        <v>89</v>
      </c>
      <c r="O155" s="15">
        <v>52</v>
      </c>
      <c r="P155" s="15">
        <v>58</v>
      </c>
      <c r="Q155" s="15">
        <v>56</v>
      </c>
      <c r="R155" s="15">
        <v>52</v>
      </c>
      <c r="S155" s="15">
        <v>62</v>
      </c>
      <c r="T155" s="15">
        <v>65</v>
      </c>
      <c r="U155" s="15">
        <v>50</v>
      </c>
      <c r="V155" s="15">
        <v>70</v>
      </c>
      <c r="W155" s="15">
        <v>55</v>
      </c>
      <c r="X155" s="15">
        <v>52</v>
      </c>
      <c r="Y155" s="15">
        <v>66</v>
      </c>
      <c r="Z155" s="15">
        <v>66</v>
      </c>
      <c r="AA155" s="15">
        <v>78</v>
      </c>
      <c r="AB155" s="15">
        <v>84</v>
      </c>
      <c r="AC155" s="15">
        <v>82</v>
      </c>
      <c r="AD155" s="15">
        <v>65</v>
      </c>
      <c r="AE155" s="15">
        <v>66</v>
      </c>
      <c r="AF155" s="15">
        <v>50</v>
      </c>
      <c r="AG155" s="15">
        <v>52</v>
      </c>
      <c r="AH155" s="15">
        <v>50</v>
      </c>
      <c r="AI155" s="15">
        <v>91</v>
      </c>
      <c r="AJ155" s="15">
        <v>88</v>
      </c>
      <c r="AK155" s="15">
        <v>87</v>
      </c>
      <c r="AL155" s="15">
        <v>90</v>
      </c>
      <c r="AM155" s="15">
        <v>89</v>
      </c>
      <c r="AN155" s="15">
        <v>2</v>
      </c>
      <c r="AO155" s="15">
        <v>2</v>
      </c>
      <c r="AP155" s="15">
        <v>5</v>
      </c>
      <c r="AQ155" s="15">
        <v>1</v>
      </c>
      <c r="AR155" t="s">
        <v>1601</v>
      </c>
    </row>
    <row r="156" spans="1:44" x14ac:dyDescent="0.25">
      <c r="A156" s="19">
        <v>155</v>
      </c>
      <c r="B156" s="19" t="s">
        <v>172</v>
      </c>
      <c r="C156" s="20" t="s">
        <v>90</v>
      </c>
      <c r="D156" s="22">
        <f>VLOOKUP(AR:AR,球员!A:F,6,FALSE)</f>
        <v>2</v>
      </c>
      <c r="E156" s="16" t="s">
        <v>84</v>
      </c>
      <c r="F156" s="16" t="s">
        <v>65</v>
      </c>
      <c r="G156" s="16" t="s">
        <v>52</v>
      </c>
      <c r="H156" s="15">
        <v>183</v>
      </c>
      <c r="I156" s="15">
        <v>81</v>
      </c>
      <c r="J156" s="15">
        <v>31</v>
      </c>
      <c r="K156" s="16" t="s">
        <v>47</v>
      </c>
      <c r="L156" s="21">
        <v>84</v>
      </c>
      <c r="M156" s="21">
        <v>27</v>
      </c>
      <c r="N156" s="21">
        <v>91</v>
      </c>
      <c r="O156" s="15">
        <v>61</v>
      </c>
      <c r="P156" s="15">
        <v>69</v>
      </c>
      <c r="Q156" s="15">
        <v>68</v>
      </c>
      <c r="R156" s="15">
        <v>71</v>
      </c>
      <c r="S156" s="15">
        <v>76</v>
      </c>
      <c r="T156" s="15">
        <v>74</v>
      </c>
      <c r="U156" s="15">
        <v>60</v>
      </c>
      <c r="V156" s="15">
        <v>88</v>
      </c>
      <c r="W156" s="15">
        <v>58</v>
      </c>
      <c r="X156" s="15">
        <v>61</v>
      </c>
      <c r="Y156" s="15">
        <v>73</v>
      </c>
      <c r="Z156" s="15">
        <v>68</v>
      </c>
      <c r="AA156" s="15">
        <v>70</v>
      </c>
      <c r="AB156" s="15">
        <v>90</v>
      </c>
      <c r="AC156" s="15">
        <v>89</v>
      </c>
      <c r="AD156" s="15">
        <v>70</v>
      </c>
      <c r="AE156" s="15">
        <v>80</v>
      </c>
      <c r="AF156" s="15">
        <v>87</v>
      </c>
      <c r="AG156" s="15">
        <v>89</v>
      </c>
      <c r="AH156" s="15">
        <v>90</v>
      </c>
      <c r="AI156" s="15">
        <v>40</v>
      </c>
      <c r="AJ156" s="15">
        <v>40</v>
      </c>
      <c r="AK156" s="15">
        <v>40</v>
      </c>
      <c r="AL156" s="15">
        <v>40</v>
      </c>
      <c r="AM156" s="15">
        <v>40</v>
      </c>
      <c r="AN156" s="15">
        <v>2</v>
      </c>
      <c r="AO156" s="15">
        <v>2</v>
      </c>
      <c r="AP156" s="15">
        <v>6</v>
      </c>
      <c r="AQ156" s="15">
        <v>3</v>
      </c>
      <c r="AR156" t="s">
        <v>1602</v>
      </c>
    </row>
    <row r="157" spans="1:44" x14ac:dyDescent="0.25">
      <c r="A157" s="19">
        <v>156</v>
      </c>
      <c r="B157" s="19" t="s">
        <v>258</v>
      </c>
      <c r="C157" s="20" t="s">
        <v>63</v>
      </c>
      <c r="D157" s="22">
        <f>VLOOKUP(AR:AR,球员!A:F,6,FALSE)</f>
        <v>2</v>
      </c>
      <c r="E157" s="16" t="s">
        <v>188</v>
      </c>
      <c r="F157" s="16" t="s">
        <v>56</v>
      </c>
      <c r="G157" s="16" t="s">
        <v>46</v>
      </c>
      <c r="H157" s="15">
        <v>184</v>
      </c>
      <c r="I157" s="15">
        <v>81</v>
      </c>
      <c r="J157" s="15">
        <v>29</v>
      </c>
      <c r="K157" s="16" t="s">
        <v>53</v>
      </c>
      <c r="L157" s="21">
        <v>84</v>
      </c>
      <c r="M157" s="21">
        <v>27</v>
      </c>
      <c r="N157" s="21">
        <v>89</v>
      </c>
      <c r="O157" s="15">
        <v>46</v>
      </c>
      <c r="P157" s="15">
        <v>61</v>
      </c>
      <c r="Q157" s="15">
        <v>57</v>
      </c>
      <c r="R157" s="15">
        <v>53</v>
      </c>
      <c r="S157" s="15">
        <v>64</v>
      </c>
      <c r="T157" s="15">
        <v>59</v>
      </c>
      <c r="U157" s="15">
        <v>46</v>
      </c>
      <c r="V157" s="15">
        <v>61</v>
      </c>
      <c r="W157" s="15">
        <v>55</v>
      </c>
      <c r="X157" s="15">
        <v>54</v>
      </c>
      <c r="Y157" s="15">
        <v>62</v>
      </c>
      <c r="Z157" s="15">
        <v>68</v>
      </c>
      <c r="AA157" s="15">
        <v>78</v>
      </c>
      <c r="AB157" s="15">
        <v>89</v>
      </c>
      <c r="AC157" s="15">
        <v>75</v>
      </c>
      <c r="AD157" s="15">
        <v>64</v>
      </c>
      <c r="AE157" s="15">
        <v>68</v>
      </c>
      <c r="AF157" s="15">
        <v>65</v>
      </c>
      <c r="AG157" s="15">
        <v>61</v>
      </c>
      <c r="AH157" s="15">
        <v>59</v>
      </c>
      <c r="AI157" s="15">
        <v>93</v>
      </c>
      <c r="AJ157" s="15">
        <v>88</v>
      </c>
      <c r="AK157" s="15">
        <v>90</v>
      </c>
      <c r="AL157" s="15">
        <v>94</v>
      </c>
      <c r="AM157" s="15">
        <v>85</v>
      </c>
      <c r="AN157" s="15">
        <v>2</v>
      </c>
      <c r="AO157" s="15">
        <v>2</v>
      </c>
      <c r="AP157" s="15">
        <v>5</v>
      </c>
      <c r="AQ157" s="15">
        <v>3</v>
      </c>
      <c r="AR157" t="s">
        <v>1603</v>
      </c>
    </row>
    <row r="158" spans="1:44" x14ac:dyDescent="0.25">
      <c r="A158" s="15">
        <v>157</v>
      </c>
      <c r="B158" s="15" t="s">
        <v>213</v>
      </c>
      <c r="C158" s="16" t="s">
        <v>59</v>
      </c>
      <c r="D158" s="22" t="e">
        <f>VLOOKUP(AR:AR,球员!A:F,6,FALSE)</f>
        <v>#N/A</v>
      </c>
      <c r="E158" s="16" t="s">
        <v>639</v>
      </c>
      <c r="F158" s="16" t="s">
        <v>45</v>
      </c>
      <c r="G158" s="16" t="s">
        <v>76</v>
      </c>
      <c r="H158" s="15">
        <v>176</v>
      </c>
      <c r="I158" s="15">
        <v>77</v>
      </c>
      <c r="J158" s="15">
        <v>31</v>
      </c>
      <c r="K158" s="16" t="s">
        <v>47</v>
      </c>
      <c r="L158" s="21">
        <v>84</v>
      </c>
      <c r="M158" s="21">
        <v>27</v>
      </c>
      <c r="N158" s="21">
        <v>91</v>
      </c>
      <c r="O158" s="15">
        <v>77</v>
      </c>
      <c r="P158" s="15">
        <v>81</v>
      </c>
      <c r="Q158" s="15">
        <v>79</v>
      </c>
      <c r="R158" s="15">
        <v>81</v>
      </c>
      <c r="S158" s="15">
        <v>83</v>
      </c>
      <c r="T158" s="15">
        <v>80</v>
      </c>
      <c r="U158" s="15">
        <v>76</v>
      </c>
      <c r="V158" s="15">
        <v>62</v>
      </c>
      <c r="W158" s="15">
        <v>67</v>
      </c>
      <c r="X158" s="15">
        <v>70</v>
      </c>
      <c r="Y158" s="15">
        <v>76</v>
      </c>
      <c r="Z158" s="15">
        <v>78</v>
      </c>
      <c r="AA158" s="15">
        <v>84</v>
      </c>
      <c r="AB158" s="15">
        <v>74</v>
      </c>
      <c r="AC158" s="15">
        <v>77</v>
      </c>
      <c r="AD158" s="15">
        <v>80</v>
      </c>
      <c r="AE158" s="15">
        <v>90</v>
      </c>
      <c r="AF158" s="15">
        <v>78</v>
      </c>
      <c r="AG158" s="15">
        <v>84</v>
      </c>
      <c r="AH158" s="15">
        <v>85</v>
      </c>
      <c r="AI158" s="15">
        <v>40</v>
      </c>
      <c r="AJ158" s="15">
        <v>40</v>
      </c>
      <c r="AK158" s="15">
        <v>40</v>
      </c>
      <c r="AL158" s="15">
        <v>40</v>
      </c>
      <c r="AM158" s="15">
        <v>40</v>
      </c>
      <c r="AN158" s="15">
        <v>3</v>
      </c>
      <c r="AO158" s="15">
        <v>3</v>
      </c>
      <c r="AP158" s="15">
        <v>7</v>
      </c>
      <c r="AQ158" s="15">
        <v>3</v>
      </c>
      <c r="AR158" t="s">
        <v>1604</v>
      </c>
    </row>
    <row r="159" spans="1:44" x14ac:dyDescent="0.25">
      <c r="A159" s="19">
        <v>158</v>
      </c>
      <c r="B159" s="19" t="s">
        <v>565</v>
      </c>
      <c r="C159" s="20" t="s">
        <v>105</v>
      </c>
      <c r="D159" s="22">
        <f>VLOOKUP(AR:AR,球员!A:F,6,FALSE)</f>
        <v>2</v>
      </c>
      <c r="E159" s="16" t="s">
        <v>283</v>
      </c>
      <c r="F159" s="16" t="s">
        <v>284</v>
      </c>
      <c r="G159" s="16" t="s">
        <v>52</v>
      </c>
      <c r="H159" s="15">
        <v>172</v>
      </c>
      <c r="I159" s="15">
        <v>65</v>
      </c>
      <c r="J159" s="15">
        <v>27</v>
      </c>
      <c r="K159" s="16" t="s">
        <v>53</v>
      </c>
      <c r="L159" s="21">
        <v>84</v>
      </c>
      <c r="M159" s="21">
        <v>29</v>
      </c>
      <c r="N159" s="21">
        <v>91</v>
      </c>
      <c r="O159" s="15">
        <v>76</v>
      </c>
      <c r="P159" s="15">
        <v>77</v>
      </c>
      <c r="Q159" s="15">
        <v>76</v>
      </c>
      <c r="R159" s="15">
        <v>76</v>
      </c>
      <c r="S159" s="15">
        <v>75</v>
      </c>
      <c r="T159" s="15">
        <v>73</v>
      </c>
      <c r="U159" s="15">
        <v>69</v>
      </c>
      <c r="V159" s="15">
        <v>82</v>
      </c>
      <c r="W159" s="15">
        <v>64</v>
      </c>
      <c r="X159" s="15">
        <v>77</v>
      </c>
      <c r="Y159" s="15">
        <v>82</v>
      </c>
      <c r="Z159" s="15">
        <v>81</v>
      </c>
      <c r="AA159" s="15">
        <v>76</v>
      </c>
      <c r="AB159" s="15">
        <v>89</v>
      </c>
      <c r="AC159" s="15">
        <v>72</v>
      </c>
      <c r="AD159" s="15">
        <v>78</v>
      </c>
      <c r="AE159" s="15">
        <v>84</v>
      </c>
      <c r="AF159" s="15">
        <v>74</v>
      </c>
      <c r="AG159" s="15">
        <v>76</v>
      </c>
      <c r="AH159" s="15">
        <v>86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2</v>
      </c>
      <c r="AR159" t="s">
        <v>1605</v>
      </c>
    </row>
    <row r="160" spans="1:44" x14ac:dyDescent="0.25">
      <c r="A160" s="19">
        <v>159</v>
      </c>
      <c r="B160" s="19" t="s">
        <v>335</v>
      </c>
      <c r="C160" s="20" t="s">
        <v>71</v>
      </c>
      <c r="D160" s="22">
        <f>VLOOKUP(AR:AR,球员!A:F,6,FALSE)</f>
        <v>2</v>
      </c>
      <c r="E160" s="16" t="s">
        <v>198</v>
      </c>
      <c r="F160" s="16" t="s">
        <v>56</v>
      </c>
      <c r="G160" s="16" t="s">
        <v>81</v>
      </c>
      <c r="H160" s="15">
        <v>170</v>
      </c>
      <c r="I160" s="15">
        <v>68</v>
      </c>
      <c r="J160" s="15">
        <v>29</v>
      </c>
      <c r="K160" s="16" t="s">
        <v>47</v>
      </c>
      <c r="L160" s="21">
        <v>84</v>
      </c>
      <c r="M160" s="21">
        <v>27</v>
      </c>
      <c r="N160" s="21">
        <v>91</v>
      </c>
      <c r="O160" s="15">
        <v>87</v>
      </c>
      <c r="P160" s="15">
        <v>84</v>
      </c>
      <c r="Q160" s="15">
        <v>86</v>
      </c>
      <c r="R160" s="15">
        <v>86</v>
      </c>
      <c r="S160" s="15">
        <v>75</v>
      </c>
      <c r="T160" s="15">
        <v>67</v>
      </c>
      <c r="U160" s="15">
        <v>85</v>
      </c>
      <c r="V160" s="15">
        <v>68</v>
      </c>
      <c r="W160" s="15">
        <v>68</v>
      </c>
      <c r="X160" s="15">
        <v>73</v>
      </c>
      <c r="Y160" s="15">
        <v>78</v>
      </c>
      <c r="Z160" s="15">
        <v>83</v>
      </c>
      <c r="AA160" s="15">
        <v>76</v>
      </c>
      <c r="AB160" s="15">
        <v>73</v>
      </c>
      <c r="AC160" s="15">
        <v>72</v>
      </c>
      <c r="AD160" s="15">
        <v>84</v>
      </c>
      <c r="AE160" s="15">
        <v>79</v>
      </c>
      <c r="AF160" s="15">
        <v>55</v>
      </c>
      <c r="AG160" s="15">
        <v>51</v>
      </c>
      <c r="AH160" s="15">
        <v>63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4</v>
      </c>
      <c r="AO160" s="15">
        <v>3</v>
      </c>
      <c r="AP160" s="15">
        <v>7</v>
      </c>
      <c r="AQ160" s="15">
        <v>3</v>
      </c>
      <c r="AR160" t="s">
        <v>1606</v>
      </c>
    </row>
    <row r="161" spans="1:44" x14ac:dyDescent="0.25">
      <c r="A161" s="19">
        <v>160</v>
      </c>
      <c r="B161" s="19" t="s">
        <v>706</v>
      </c>
      <c r="C161" s="20" t="s">
        <v>83</v>
      </c>
      <c r="D161" s="22">
        <f>VLOOKUP(AR:AR,球员!A:F,6,FALSE)</f>
        <v>2</v>
      </c>
      <c r="E161" s="16" t="s">
        <v>283</v>
      </c>
      <c r="F161" s="16" t="s">
        <v>284</v>
      </c>
      <c r="G161" s="16" t="s">
        <v>209</v>
      </c>
      <c r="H161" s="15">
        <v>181</v>
      </c>
      <c r="I161" s="15">
        <v>76</v>
      </c>
      <c r="J161" s="15">
        <v>31</v>
      </c>
      <c r="K161" s="16" t="s">
        <v>53</v>
      </c>
      <c r="L161" s="21">
        <v>84</v>
      </c>
      <c r="M161" s="21">
        <v>27</v>
      </c>
      <c r="N161" s="21">
        <v>91</v>
      </c>
      <c r="O161" s="15">
        <v>85</v>
      </c>
      <c r="P161" s="15">
        <v>85</v>
      </c>
      <c r="Q161" s="15">
        <v>84</v>
      </c>
      <c r="R161" s="15">
        <v>81</v>
      </c>
      <c r="S161" s="15">
        <v>83</v>
      </c>
      <c r="T161" s="15">
        <v>79</v>
      </c>
      <c r="U161" s="15">
        <v>81</v>
      </c>
      <c r="V161" s="15">
        <v>67</v>
      </c>
      <c r="W161" s="15">
        <v>78</v>
      </c>
      <c r="X161" s="15">
        <v>82</v>
      </c>
      <c r="Y161" s="15">
        <v>77</v>
      </c>
      <c r="Z161" s="15">
        <v>79</v>
      </c>
      <c r="AA161" s="15">
        <v>79</v>
      </c>
      <c r="AB161" s="15">
        <v>70</v>
      </c>
      <c r="AC161" s="15">
        <v>73</v>
      </c>
      <c r="AD161" s="15">
        <v>89</v>
      </c>
      <c r="AE161" s="15">
        <v>78</v>
      </c>
      <c r="AF161" s="15">
        <v>52</v>
      </c>
      <c r="AG161" s="15">
        <v>53</v>
      </c>
      <c r="AH161" s="15">
        <v>73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1</v>
      </c>
      <c r="AO161" s="15">
        <v>2</v>
      </c>
      <c r="AP161" s="15">
        <v>5</v>
      </c>
      <c r="AQ161" s="15">
        <v>3</v>
      </c>
      <c r="AR161" t="s">
        <v>1607</v>
      </c>
    </row>
    <row r="162" spans="1:44" x14ac:dyDescent="0.25">
      <c r="A162" s="15">
        <v>161</v>
      </c>
      <c r="B162" s="15" t="s">
        <v>336</v>
      </c>
      <c r="C162" s="16" t="s">
        <v>126</v>
      </c>
      <c r="D162" s="22" t="e">
        <f>VLOOKUP(AR:AR,球员!A:F,6,FALSE)</f>
        <v>#N/A</v>
      </c>
      <c r="E162" s="16" t="s">
        <v>109</v>
      </c>
      <c r="F162" s="16" t="s">
        <v>65</v>
      </c>
      <c r="G162" s="16" t="s">
        <v>323</v>
      </c>
      <c r="H162" s="15">
        <v>185</v>
      </c>
      <c r="I162" s="15">
        <v>82</v>
      </c>
      <c r="J162" s="15">
        <v>27</v>
      </c>
      <c r="K162" s="16" t="s">
        <v>53</v>
      </c>
      <c r="L162" s="21">
        <v>84</v>
      </c>
      <c r="M162" s="21">
        <v>29</v>
      </c>
      <c r="N162" s="21">
        <v>91</v>
      </c>
      <c r="O162" s="15">
        <v>77</v>
      </c>
      <c r="P162" s="15">
        <v>83</v>
      </c>
      <c r="Q162" s="15">
        <v>72</v>
      </c>
      <c r="R162" s="15">
        <v>69</v>
      </c>
      <c r="S162" s="15">
        <v>86</v>
      </c>
      <c r="T162" s="15">
        <v>87</v>
      </c>
      <c r="U162" s="15">
        <v>66</v>
      </c>
      <c r="V162" s="15">
        <v>66</v>
      </c>
      <c r="W162" s="15">
        <v>82</v>
      </c>
      <c r="X162" s="15">
        <v>78</v>
      </c>
      <c r="Y162" s="15">
        <v>65</v>
      </c>
      <c r="Z162" s="15">
        <v>63</v>
      </c>
      <c r="AA162" s="15">
        <v>92</v>
      </c>
      <c r="AB162" s="15">
        <v>66</v>
      </c>
      <c r="AC162" s="15">
        <v>79</v>
      </c>
      <c r="AD162" s="15">
        <v>72</v>
      </c>
      <c r="AE162" s="15">
        <v>84</v>
      </c>
      <c r="AF162" s="15">
        <v>73</v>
      </c>
      <c r="AG162" s="15">
        <v>74</v>
      </c>
      <c r="AH162" s="15">
        <v>92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4</v>
      </c>
      <c r="AQ162" s="15">
        <v>2</v>
      </c>
      <c r="AR162" t="s">
        <v>1608</v>
      </c>
    </row>
    <row r="163" spans="1:44" x14ac:dyDescent="0.25">
      <c r="A163" s="19">
        <v>162</v>
      </c>
      <c r="B163" s="19" t="s">
        <v>179</v>
      </c>
      <c r="C163" s="20" t="s">
        <v>59</v>
      </c>
      <c r="D163" s="22">
        <f>VLOOKUP(AR:AR,球员!A:F,6,FALSE)</f>
        <v>2</v>
      </c>
      <c r="E163" s="16" t="s">
        <v>180</v>
      </c>
      <c r="F163" s="16" t="s">
        <v>157</v>
      </c>
      <c r="G163" s="16" t="s">
        <v>57</v>
      </c>
      <c r="H163" s="15">
        <v>182</v>
      </c>
      <c r="I163" s="15">
        <v>71</v>
      </c>
      <c r="J163" s="15">
        <v>31</v>
      </c>
      <c r="K163" s="16" t="s">
        <v>47</v>
      </c>
      <c r="L163" s="21">
        <v>84</v>
      </c>
      <c r="M163" s="21">
        <v>27</v>
      </c>
      <c r="N163" s="21">
        <v>90</v>
      </c>
      <c r="O163" s="15">
        <v>82</v>
      </c>
      <c r="P163" s="15">
        <v>81</v>
      </c>
      <c r="Q163" s="15">
        <v>80</v>
      </c>
      <c r="R163" s="15">
        <v>82</v>
      </c>
      <c r="S163" s="15">
        <v>82</v>
      </c>
      <c r="T163" s="15">
        <v>78</v>
      </c>
      <c r="U163" s="15">
        <v>76</v>
      </c>
      <c r="V163" s="15">
        <v>83</v>
      </c>
      <c r="W163" s="15">
        <v>72</v>
      </c>
      <c r="X163" s="15">
        <v>71</v>
      </c>
      <c r="Y163" s="15">
        <v>75</v>
      </c>
      <c r="Z163" s="15">
        <v>76</v>
      </c>
      <c r="AA163" s="15">
        <v>83</v>
      </c>
      <c r="AB163" s="15">
        <v>83</v>
      </c>
      <c r="AC163" s="15">
        <v>82</v>
      </c>
      <c r="AD163" s="15">
        <v>75</v>
      </c>
      <c r="AE163" s="15">
        <v>86</v>
      </c>
      <c r="AF163" s="15">
        <v>76</v>
      </c>
      <c r="AG163" s="15">
        <v>79</v>
      </c>
      <c r="AH163" s="15">
        <v>80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3</v>
      </c>
      <c r="AO163" s="15">
        <v>3</v>
      </c>
      <c r="AP163" s="15">
        <v>6</v>
      </c>
      <c r="AQ163" s="15">
        <v>3</v>
      </c>
      <c r="AR163" t="s">
        <v>1609</v>
      </c>
    </row>
    <row r="164" spans="1:44" x14ac:dyDescent="0.25">
      <c r="A164" s="19">
        <v>163</v>
      </c>
      <c r="B164" s="19" t="s">
        <v>339</v>
      </c>
      <c r="C164" s="20" t="s">
        <v>63</v>
      </c>
      <c r="D164" s="22">
        <f>VLOOKUP(AR:AR,球员!A:F,6,FALSE)</f>
        <v>2</v>
      </c>
      <c r="E164" s="16" t="s">
        <v>60</v>
      </c>
      <c r="F164" s="16" t="s">
        <v>51</v>
      </c>
      <c r="G164" s="16" t="s">
        <v>81</v>
      </c>
      <c r="H164" s="15">
        <v>195</v>
      </c>
      <c r="I164" s="15">
        <v>94</v>
      </c>
      <c r="J164" s="15">
        <v>26</v>
      </c>
      <c r="K164" s="16" t="s">
        <v>47</v>
      </c>
      <c r="L164" s="21">
        <v>84</v>
      </c>
      <c r="M164" s="21">
        <v>30</v>
      </c>
      <c r="N164" s="21">
        <v>90</v>
      </c>
      <c r="O164" s="15">
        <v>40</v>
      </c>
      <c r="P164" s="15">
        <v>58</v>
      </c>
      <c r="Q164" s="15">
        <v>55</v>
      </c>
      <c r="R164" s="15">
        <v>50</v>
      </c>
      <c r="S164" s="15">
        <v>60</v>
      </c>
      <c r="T164" s="15">
        <v>64</v>
      </c>
      <c r="U164" s="15">
        <v>40</v>
      </c>
      <c r="V164" s="15">
        <v>70</v>
      </c>
      <c r="W164" s="15">
        <v>56</v>
      </c>
      <c r="X164" s="15">
        <v>62</v>
      </c>
      <c r="Y164" s="15">
        <v>63</v>
      </c>
      <c r="Z164" s="15">
        <v>65</v>
      </c>
      <c r="AA164" s="15">
        <v>83</v>
      </c>
      <c r="AB164" s="15">
        <v>88</v>
      </c>
      <c r="AC164" s="15">
        <v>85</v>
      </c>
      <c r="AD164" s="15">
        <v>70</v>
      </c>
      <c r="AE164" s="15">
        <v>65</v>
      </c>
      <c r="AF164" s="15">
        <v>56</v>
      </c>
      <c r="AG164" s="15">
        <v>55</v>
      </c>
      <c r="AH164" s="15">
        <v>58</v>
      </c>
      <c r="AI164" s="15">
        <v>90</v>
      </c>
      <c r="AJ164" s="15">
        <v>88</v>
      </c>
      <c r="AK164" s="15">
        <v>87</v>
      </c>
      <c r="AL164" s="15">
        <v>91</v>
      </c>
      <c r="AM164" s="15">
        <v>89</v>
      </c>
      <c r="AN164" s="15">
        <v>2</v>
      </c>
      <c r="AO164" s="15">
        <v>3</v>
      </c>
      <c r="AP164" s="15">
        <v>6</v>
      </c>
      <c r="AQ164" s="15">
        <v>3</v>
      </c>
      <c r="AR164" t="s">
        <v>1610</v>
      </c>
    </row>
    <row r="165" spans="1:44" x14ac:dyDescent="0.25">
      <c r="A165" s="19">
        <v>164</v>
      </c>
      <c r="B165" s="19" t="s">
        <v>432</v>
      </c>
      <c r="C165" s="20" t="s">
        <v>86</v>
      </c>
      <c r="D165" s="22">
        <f>VLOOKUP(AR:AR,球员!A:F,6,FALSE)</f>
        <v>2</v>
      </c>
      <c r="E165" s="16" t="s">
        <v>97</v>
      </c>
      <c r="F165" s="16" t="s">
        <v>65</v>
      </c>
      <c r="G165" s="16" t="s">
        <v>57</v>
      </c>
      <c r="H165" s="15">
        <v>172</v>
      </c>
      <c r="I165" s="15">
        <v>72</v>
      </c>
      <c r="J165" s="15">
        <v>27</v>
      </c>
      <c r="K165" s="16" t="s">
        <v>47</v>
      </c>
      <c r="L165" s="21">
        <v>84</v>
      </c>
      <c r="M165" s="21">
        <v>29</v>
      </c>
      <c r="N165" s="21">
        <v>91</v>
      </c>
      <c r="O165" s="15">
        <v>84</v>
      </c>
      <c r="P165" s="15">
        <v>81</v>
      </c>
      <c r="Q165" s="15">
        <v>86</v>
      </c>
      <c r="R165" s="15">
        <v>77</v>
      </c>
      <c r="S165" s="15">
        <v>75</v>
      </c>
      <c r="T165" s="15">
        <v>73</v>
      </c>
      <c r="U165" s="15">
        <v>82</v>
      </c>
      <c r="V165" s="15">
        <v>60</v>
      </c>
      <c r="W165" s="15">
        <v>74</v>
      </c>
      <c r="X165" s="15">
        <v>72</v>
      </c>
      <c r="Y165" s="15">
        <v>89</v>
      </c>
      <c r="Z165" s="15">
        <v>93</v>
      </c>
      <c r="AA165" s="15">
        <v>78</v>
      </c>
      <c r="AB165" s="15">
        <v>72</v>
      </c>
      <c r="AC165" s="15">
        <v>65</v>
      </c>
      <c r="AD165" s="15">
        <v>82</v>
      </c>
      <c r="AE165" s="15">
        <v>77</v>
      </c>
      <c r="AF165" s="15">
        <v>51</v>
      </c>
      <c r="AG165" s="15">
        <v>53</v>
      </c>
      <c r="AH165" s="15">
        <v>70</v>
      </c>
      <c r="AI165" s="15">
        <v>40</v>
      </c>
      <c r="AJ165" s="15">
        <v>40</v>
      </c>
      <c r="AK165" s="15">
        <v>40</v>
      </c>
      <c r="AL165" s="15">
        <v>40</v>
      </c>
      <c r="AM165" s="15">
        <v>40</v>
      </c>
      <c r="AN165" s="15">
        <v>2</v>
      </c>
      <c r="AO165" s="15">
        <v>3</v>
      </c>
      <c r="AP165" s="15">
        <v>6</v>
      </c>
      <c r="AQ165" s="15">
        <v>3</v>
      </c>
      <c r="AR165" t="s">
        <v>1611</v>
      </c>
    </row>
    <row r="166" spans="1:44" x14ac:dyDescent="0.25">
      <c r="A166" s="15">
        <v>165</v>
      </c>
      <c r="B166" s="15" t="s">
        <v>266</v>
      </c>
      <c r="C166" s="16" t="s">
        <v>71</v>
      </c>
      <c r="D166" s="22" t="e">
        <f>VLOOKUP(AR:AR,球员!A:F,6,FALSE)</f>
        <v>#N/A</v>
      </c>
      <c r="E166" s="16" t="s">
        <v>80</v>
      </c>
      <c r="F166" s="16" t="s">
        <v>51</v>
      </c>
      <c r="G166" s="16" t="s">
        <v>66</v>
      </c>
      <c r="H166" s="15">
        <v>189</v>
      </c>
      <c r="I166" s="15">
        <v>85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86</v>
      </c>
      <c r="P166" s="15">
        <v>83</v>
      </c>
      <c r="Q166" s="15">
        <v>83</v>
      </c>
      <c r="R166" s="15">
        <v>79</v>
      </c>
      <c r="S166" s="15">
        <v>78</v>
      </c>
      <c r="T166" s="15">
        <v>73</v>
      </c>
      <c r="U166" s="15">
        <v>82</v>
      </c>
      <c r="V166" s="15">
        <v>87</v>
      </c>
      <c r="W166" s="15">
        <v>64</v>
      </c>
      <c r="X166" s="15">
        <v>78</v>
      </c>
      <c r="Y166" s="15">
        <v>86</v>
      </c>
      <c r="Z166" s="15">
        <v>79</v>
      </c>
      <c r="AA166" s="15">
        <v>81</v>
      </c>
      <c r="AB166" s="15">
        <v>82</v>
      </c>
      <c r="AC166" s="15">
        <v>80</v>
      </c>
      <c r="AD166" s="15">
        <v>70</v>
      </c>
      <c r="AE166" s="15">
        <v>75</v>
      </c>
      <c r="AF166" s="15">
        <v>47</v>
      </c>
      <c r="AG166" s="15">
        <v>45</v>
      </c>
      <c r="AH166" s="15">
        <v>60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1</v>
      </c>
      <c r="AR166" t="s">
        <v>1612</v>
      </c>
    </row>
    <row r="167" spans="1:44" x14ac:dyDescent="0.25">
      <c r="A167" s="19">
        <v>166</v>
      </c>
      <c r="B167" s="19" t="s">
        <v>442</v>
      </c>
      <c r="C167" s="20" t="s">
        <v>90</v>
      </c>
      <c r="D167" s="22">
        <f>VLOOKUP(AR:AR,球员!A:F,6,FALSE)</f>
        <v>2</v>
      </c>
      <c r="E167" s="16" t="s">
        <v>174</v>
      </c>
      <c r="F167" s="16" t="s">
        <v>45</v>
      </c>
      <c r="G167" s="16" t="s">
        <v>101</v>
      </c>
      <c r="H167" s="15">
        <v>192</v>
      </c>
      <c r="I167" s="15">
        <v>88</v>
      </c>
      <c r="J167" s="15">
        <v>31</v>
      </c>
      <c r="K167" s="16" t="s">
        <v>53</v>
      </c>
      <c r="L167" s="21">
        <v>84</v>
      </c>
      <c r="M167" s="21">
        <v>27</v>
      </c>
      <c r="N167" s="21">
        <v>90</v>
      </c>
      <c r="O167" s="15">
        <v>63</v>
      </c>
      <c r="P167" s="15">
        <v>74</v>
      </c>
      <c r="Q167" s="15">
        <v>66</v>
      </c>
      <c r="R167" s="15">
        <v>72</v>
      </c>
      <c r="S167" s="15">
        <v>75</v>
      </c>
      <c r="T167" s="15">
        <v>74</v>
      </c>
      <c r="U167" s="15">
        <v>60</v>
      </c>
      <c r="V167" s="15">
        <v>84</v>
      </c>
      <c r="W167" s="15">
        <v>65</v>
      </c>
      <c r="X167" s="15">
        <v>60</v>
      </c>
      <c r="Y167" s="15">
        <v>73</v>
      </c>
      <c r="Z167" s="15">
        <v>65</v>
      </c>
      <c r="AA167" s="15">
        <v>83</v>
      </c>
      <c r="AB167" s="15">
        <v>84</v>
      </c>
      <c r="AC167" s="15">
        <v>86</v>
      </c>
      <c r="AD167" s="15">
        <v>69</v>
      </c>
      <c r="AE167" s="15">
        <v>82</v>
      </c>
      <c r="AF167" s="15">
        <v>89</v>
      </c>
      <c r="AG167" s="15">
        <v>88</v>
      </c>
      <c r="AH167" s="15">
        <v>85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8</v>
      </c>
      <c r="AQ167" s="15">
        <v>3</v>
      </c>
      <c r="AR167" t="s">
        <v>1613</v>
      </c>
    </row>
    <row r="168" spans="1:44" x14ac:dyDescent="0.25">
      <c r="A168" s="19">
        <v>167</v>
      </c>
      <c r="B168" s="19" t="s">
        <v>274</v>
      </c>
      <c r="C168" s="20" t="s">
        <v>59</v>
      </c>
      <c r="D168" s="22">
        <f>VLOOKUP(AR:AR,球员!A:F,6,FALSE)</f>
        <v>2</v>
      </c>
      <c r="E168" s="16" t="s">
        <v>142</v>
      </c>
      <c r="F168" s="16" t="s">
        <v>45</v>
      </c>
      <c r="G168" s="16" t="s">
        <v>57</v>
      </c>
      <c r="H168" s="15">
        <v>175</v>
      </c>
      <c r="I168" s="15">
        <v>74</v>
      </c>
      <c r="J168" s="15">
        <v>28</v>
      </c>
      <c r="K168" s="16" t="s">
        <v>47</v>
      </c>
      <c r="L168" s="21">
        <v>84</v>
      </c>
      <c r="M168" s="21">
        <v>27</v>
      </c>
      <c r="N168" s="21">
        <v>90</v>
      </c>
      <c r="O168" s="15">
        <v>72</v>
      </c>
      <c r="P168" s="15">
        <v>82</v>
      </c>
      <c r="Q168" s="15">
        <v>82</v>
      </c>
      <c r="R168" s="15">
        <v>78</v>
      </c>
      <c r="S168" s="15">
        <v>83</v>
      </c>
      <c r="T168" s="15">
        <v>75</v>
      </c>
      <c r="U168" s="15">
        <v>73</v>
      </c>
      <c r="V168" s="15">
        <v>60</v>
      </c>
      <c r="W168" s="15">
        <v>59</v>
      </c>
      <c r="X168" s="15">
        <v>64</v>
      </c>
      <c r="Y168" s="15">
        <v>78</v>
      </c>
      <c r="Z168" s="15">
        <v>82</v>
      </c>
      <c r="AA168" s="15">
        <v>75</v>
      </c>
      <c r="AB168" s="15">
        <v>72</v>
      </c>
      <c r="AC168" s="15">
        <v>82</v>
      </c>
      <c r="AD168" s="15">
        <v>86</v>
      </c>
      <c r="AE168" s="15">
        <v>93</v>
      </c>
      <c r="AF168" s="15">
        <v>84</v>
      </c>
      <c r="AG168" s="15">
        <v>88</v>
      </c>
      <c r="AH168" s="15">
        <v>90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2</v>
      </c>
      <c r="AP168" s="15">
        <v>8</v>
      </c>
      <c r="AQ168" s="15">
        <v>3</v>
      </c>
      <c r="AR168" t="s">
        <v>1614</v>
      </c>
    </row>
    <row r="169" spans="1:44" x14ac:dyDescent="0.25">
      <c r="A169" s="19">
        <v>168</v>
      </c>
      <c r="B169" s="19" t="s">
        <v>276</v>
      </c>
      <c r="C169" s="20" t="s">
        <v>83</v>
      </c>
      <c r="D169" s="22">
        <f>VLOOKUP(AR:AR,球员!A:F,6,FALSE)</f>
        <v>2</v>
      </c>
      <c r="E169" s="16" t="s">
        <v>55</v>
      </c>
      <c r="F169" s="16" t="s">
        <v>56</v>
      </c>
      <c r="G169" s="16" t="s">
        <v>69</v>
      </c>
      <c r="H169" s="15">
        <v>187</v>
      </c>
      <c r="I169" s="15">
        <v>76</v>
      </c>
      <c r="J169" s="15">
        <v>26</v>
      </c>
      <c r="K169" s="16" t="s">
        <v>47</v>
      </c>
      <c r="L169" s="21">
        <v>84</v>
      </c>
      <c r="M169" s="21">
        <v>30</v>
      </c>
      <c r="N169" s="21">
        <v>92</v>
      </c>
      <c r="O169" s="15">
        <v>77</v>
      </c>
      <c r="P169" s="15">
        <v>88</v>
      </c>
      <c r="Q169" s="15">
        <v>85</v>
      </c>
      <c r="R169" s="15">
        <v>84</v>
      </c>
      <c r="S169" s="15">
        <v>88</v>
      </c>
      <c r="T169" s="15">
        <v>85</v>
      </c>
      <c r="U169" s="15">
        <v>75</v>
      </c>
      <c r="V169" s="15">
        <v>67</v>
      </c>
      <c r="W169" s="15">
        <v>71</v>
      </c>
      <c r="X169" s="15">
        <v>83</v>
      </c>
      <c r="Y169" s="15">
        <v>80</v>
      </c>
      <c r="Z169" s="15">
        <v>87</v>
      </c>
      <c r="AA169" s="15">
        <v>84</v>
      </c>
      <c r="AB169" s="15">
        <v>63</v>
      </c>
      <c r="AC169" s="15">
        <v>69</v>
      </c>
      <c r="AD169" s="15">
        <v>73</v>
      </c>
      <c r="AE169" s="15">
        <v>77</v>
      </c>
      <c r="AF169" s="15">
        <v>54</v>
      </c>
      <c r="AG169" s="15">
        <v>57</v>
      </c>
      <c r="AH169" s="15">
        <v>62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4</v>
      </c>
      <c r="AP169" s="15">
        <v>5</v>
      </c>
      <c r="AQ169" s="15">
        <v>1</v>
      </c>
      <c r="AR169" t="s">
        <v>1615</v>
      </c>
    </row>
    <row r="170" spans="1:44" x14ac:dyDescent="0.25">
      <c r="A170" s="15">
        <v>169</v>
      </c>
      <c r="B170" s="15" t="s">
        <v>348</v>
      </c>
      <c r="C170" s="16" t="s">
        <v>59</v>
      </c>
      <c r="D170" s="22" t="e">
        <f>VLOOKUP(AR:AR,球员!A:F,6,FALSE)</f>
        <v>#N/A</v>
      </c>
      <c r="E170" s="16" t="s">
        <v>44</v>
      </c>
      <c r="F170" s="16" t="s">
        <v>45</v>
      </c>
      <c r="G170" s="16" t="s">
        <v>81</v>
      </c>
      <c r="H170" s="15">
        <v>189</v>
      </c>
      <c r="I170" s="15">
        <v>71</v>
      </c>
      <c r="J170" s="15">
        <v>24</v>
      </c>
      <c r="K170" s="16" t="s">
        <v>53</v>
      </c>
      <c r="L170" s="21">
        <v>84</v>
      </c>
      <c r="M170" s="21">
        <v>34</v>
      </c>
      <c r="N170" s="21">
        <v>92</v>
      </c>
      <c r="O170" s="15">
        <v>75</v>
      </c>
      <c r="P170" s="15">
        <v>85</v>
      </c>
      <c r="Q170" s="15">
        <v>82</v>
      </c>
      <c r="R170" s="15">
        <v>79</v>
      </c>
      <c r="S170" s="15">
        <v>81</v>
      </c>
      <c r="T170" s="15">
        <v>82</v>
      </c>
      <c r="U170" s="15">
        <v>72</v>
      </c>
      <c r="V170" s="15">
        <v>75</v>
      </c>
      <c r="W170" s="15">
        <v>66</v>
      </c>
      <c r="X170" s="15">
        <v>69</v>
      </c>
      <c r="Y170" s="15">
        <v>76</v>
      </c>
      <c r="Z170" s="15">
        <v>79</v>
      </c>
      <c r="AA170" s="15">
        <v>82</v>
      </c>
      <c r="AB170" s="15">
        <v>78</v>
      </c>
      <c r="AC170" s="15">
        <v>84</v>
      </c>
      <c r="AD170" s="15">
        <v>78</v>
      </c>
      <c r="AE170" s="15">
        <v>83</v>
      </c>
      <c r="AF170" s="15">
        <v>78</v>
      </c>
      <c r="AG170" s="15">
        <v>82</v>
      </c>
      <c r="AH170" s="15">
        <v>75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1</v>
      </c>
      <c r="AO170" s="15">
        <v>2</v>
      </c>
      <c r="AP170" s="15">
        <v>5</v>
      </c>
      <c r="AQ170" s="15">
        <v>2</v>
      </c>
      <c r="AR170" t="s">
        <v>1616</v>
      </c>
    </row>
    <row r="171" spans="1:44" x14ac:dyDescent="0.25">
      <c r="A171" s="15">
        <v>170</v>
      </c>
      <c r="B171" s="15" t="s">
        <v>736</v>
      </c>
      <c r="C171" s="16" t="s">
        <v>71</v>
      </c>
      <c r="D171" s="22" t="e">
        <f>VLOOKUP(AR:AR,球员!A:F,6,FALSE)</f>
        <v>#N/A</v>
      </c>
      <c r="E171" s="16" t="s">
        <v>261</v>
      </c>
      <c r="F171" s="16" t="s">
        <v>45</v>
      </c>
      <c r="G171" s="16" t="s">
        <v>135</v>
      </c>
      <c r="H171" s="15">
        <v>189</v>
      </c>
      <c r="I171" s="15">
        <v>88</v>
      </c>
      <c r="J171" s="15">
        <v>28</v>
      </c>
      <c r="K171" s="16" t="s">
        <v>47</v>
      </c>
      <c r="L171" s="21">
        <v>84</v>
      </c>
      <c r="M171" s="21">
        <v>27</v>
      </c>
      <c r="N171" s="21">
        <v>91</v>
      </c>
      <c r="O171" s="15">
        <v>84</v>
      </c>
      <c r="P171" s="15">
        <v>82</v>
      </c>
      <c r="Q171" s="15">
        <v>78</v>
      </c>
      <c r="R171" s="15">
        <v>83</v>
      </c>
      <c r="S171" s="15">
        <v>70</v>
      </c>
      <c r="T171" s="15">
        <v>60</v>
      </c>
      <c r="U171" s="15">
        <v>86</v>
      </c>
      <c r="V171" s="15">
        <v>83</v>
      </c>
      <c r="W171" s="15">
        <v>66</v>
      </c>
      <c r="X171" s="15">
        <v>68</v>
      </c>
      <c r="Y171" s="15">
        <v>81</v>
      </c>
      <c r="Z171" s="15">
        <v>78</v>
      </c>
      <c r="AA171" s="15">
        <v>85</v>
      </c>
      <c r="AB171" s="15">
        <v>82</v>
      </c>
      <c r="AC171" s="15">
        <v>93</v>
      </c>
      <c r="AD171" s="15">
        <v>71</v>
      </c>
      <c r="AE171" s="15">
        <v>79</v>
      </c>
      <c r="AF171" s="15">
        <v>54</v>
      </c>
      <c r="AG171" s="15">
        <v>50</v>
      </c>
      <c r="AH171" s="15">
        <v>71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2</v>
      </c>
      <c r="AO171" s="15">
        <v>2</v>
      </c>
      <c r="AP171" s="15">
        <v>6</v>
      </c>
      <c r="AQ171" s="15">
        <v>3</v>
      </c>
      <c r="AR171" t="s">
        <v>1617</v>
      </c>
    </row>
    <row r="172" spans="1:44" x14ac:dyDescent="0.25">
      <c r="A172" s="15">
        <v>171</v>
      </c>
      <c r="B172" s="15" t="s">
        <v>1618</v>
      </c>
      <c r="C172" s="16" t="s">
        <v>43</v>
      </c>
      <c r="D172" s="22" t="e">
        <f>VLOOKUP(AR:AR,球员!A:F,6,FALSE)</f>
        <v>#N/A</v>
      </c>
      <c r="E172" s="16" t="s">
        <v>2140</v>
      </c>
      <c r="F172" s="16" t="s">
        <v>279</v>
      </c>
      <c r="G172" s="16" t="s">
        <v>81</v>
      </c>
      <c r="H172" s="15">
        <v>178</v>
      </c>
      <c r="I172" s="15">
        <v>71</v>
      </c>
      <c r="J172" s="15">
        <v>23</v>
      </c>
      <c r="K172" s="16" t="s">
        <v>47</v>
      </c>
      <c r="L172" s="21">
        <v>84</v>
      </c>
      <c r="M172" s="21">
        <v>35</v>
      </c>
      <c r="N172" s="21">
        <v>92</v>
      </c>
      <c r="O172" s="15">
        <v>73</v>
      </c>
      <c r="P172" s="15">
        <v>84</v>
      </c>
      <c r="Q172" s="15">
        <v>88</v>
      </c>
      <c r="R172" s="15">
        <v>84</v>
      </c>
      <c r="S172" s="15">
        <v>75</v>
      </c>
      <c r="T172" s="15">
        <v>70</v>
      </c>
      <c r="U172" s="15">
        <v>78</v>
      </c>
      <c r="V172" s="15">
        <v>62</v>
      </c>
      <c r="W172" s="15">
        <v>70</v>
      </c>
      <c r="X172" s="15">
        <v>81</v>
      </c>
      <c r="Y172" s="15">
        <v>94</v>
      </c>
      <c r="Z172" s="15">
        <v>95</v>
      </c>
      <c r="AA172" s="15">
        <v>79</v>
      </c>
      <c r="AB172" s="15">
        <v>75</v>
      </c>
      <c r="AC172" s="15">
        <v>64</v>
      </c>
      <c r="AD172" s="15">
        <v>86</v>
      </c>
      <c r="AE172" s="15">
        <v>80</v>
      </c>
      <c r="AF172" s="15">
        <v>54</v>
      </c>
      <c r="AG172" s="15">
        <v>53</v>
      </c>
      <c r="AH172" s="15">
        <v>50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3</v>
      </c>
      <c r="AO172" s="15">
        <v>3</v>
      </c>
      <c r="AP172" s="15">
        <v>5</v>
      </c>
      <c r="AQ172" s="15">
        <v>1</v>
      </c>
      <c r="AR172" t="s">
        <v>1619</v>
      </c>
    </row>
    <row r="173" spans="1:44" x14ac:dyDescent="0.25">
      <c r="A173" s="15">
        <v>172</v>
      </c>
      <c r="B173" s="15" t="s">
        <v>1620</v>
      </c>
      <c r="C173" s="16" t="s">
        <v>86</v>
      </c>
      <c r="D173" s="22" t="e">
        <f>VLOOKUP(AR:AR,球员!A:F,6,FALSE)</f>
        <v>#N/A</v>
      </c>
      <c r="E173" s="16" t="s">
        <v>2140</v>
      </c>
      <c r="F173" s="16" t="s">
        <v>279</v>
      </c>
      <c r="G173" s="16" t="s">
        <v>69</v>
      </c>
      <c r="H173" s="15">
        <v>175</v>
      </c>
      <c r="I173" s="15">
        <v>75</v>
      </c>
      <c r="J173" s="15">
        <v>24</v>
      </c>
      <c r="K173" s="16" t="s">
        <v>47</v>
      </c>
      <c r="L173" s="21">
        <v>84</v>
      </c>
      <c r="M173" s="21">
        <v>34</v>
      </c>
      <c r="N173" s="21">
        <v>92</v>
      </c>
      <c r="O173" s="15">
        <v>76</v>
      </c>
      <c r="P173" s="15">
        <v>85</v>
      </c>
      <c r="Q173" s="15">
        <v>86</v>
      </c>
      <c r="R173" s="15">
        <v>87</v>
      </c>
      <c r="S173" s="15">
        <v>79</v>
      </c>
      <c r="T173" s="15">
        <v>73</v>
      </c>
      <c r="U173" s="15">
        <v>74</v>
      </c>
      <c r="V173" s="15">
        <v>67</v>
      </c>
      <c r="W173" s="15">
        <v>70</v>
      </c>
      <c r="X173" s="15">
        <v>80</v>
      </c>
      <c r="Y173" s="15">
        <v>85</v>
      </c>
      <c r="Z173" s="15">
        <v>93</v>
      </c>
      <c r="AA173" s="15">
        <v>79</v>
      </c>
      <c r="AB173" s="15">
        <v>74</v>
      </c>
      <c r="AC173" s="15">
        <v>76</v>
      </c>
      <c r="AD173" s="15">
        <v>87</v>
      </c>
      <c r="AE173" s="15">
        <v>80</v>
      </c>
      <c r="AF173" s="15">
        <v>52</v>
      </c>
      <c r="AG173" s="15">
        <v>56</v>
      </c>
      <c r="AH173" s="15">
        <v>59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2</v>
      </c>
      <c r="AO173" s="15">
        <v>2</v>
      </c>
      <c r="AP173" s="15">
        <v>6</v>
      </c>
      <c r="AQ173" s="15">
        <v>2</v>
      </c>
      <c r="AR173" t="s">
        <v>1621</v>
      </c>
    </row>
    <row r="174" spans="1:44" x14ac:dyDescent="0.25">
      <c r="A174" s="19">
        <v>173</v>
      </c>
      <c r="B174" s="19" t="s">
        <v>358</v>
      </c>
      <c r="C174" s="20" t="s">
        <v>43</v>
      </c>
      <c r="D174" s="22">
        <f>VLOOKUP(AR:AR,球员!A:F,6,FALSE)</f>
        <v>2</v>
      </c>
      <c r="E174" s="16" t="s">
        <v>68</v>
      </c>
      <c r="F174" s="16" t="s">
        <v>68</v>
      </c>
      <c r="G174" s="16" t="s">
        <v>69</v>
      </c>
      <c r="H174" s="15">
        <v>185</v>
      </c>
      <c r="I174" s="15">
        <v>82</v>
      </c>
      <c r="J174" s="15">
        <v>23</v>
      </c>
      <c r="K174" s="16" t="s">
        <v>47</v>
      </c>
      <c r="L174" s="21">
        <v>84</v>
      </c>
      <c r="M174" s="21">
        <v>35</v>
      </c>
      <c r="N174" s="21">
        <v>92</v>
      </c>
      <c r="O174" s="15">
        <v>81</v>
      </c>
      <c r="P174" s="15">
        <v>86</v>
      </c>
      <c r="Q174" s="15">
        <v>87</v>
      </c>
      <c r="R174" s="15">
        <v>84</v>
      </c>
      <c r="S174" s="15">
        <v>82</v>
      </c>
      <c r="T174" s="15">
        <v>77</v>
      </c>
      <c r="U174" s="15">
        <v>77</v>
      </c>
      <c r="V174" s="15">
        <v>64</v>
      </c>
      <c r="W174" s="15">
        <v>76</v>
      </c>
      <c r="X174" s="15">
        <v>75</v>
      </c>
      <c r="Y174" s="15">
        <v>87</v>
      </c>
      <c r="Z174" s="15">
        <v>84</v>
      </c>
      <c r="AA174" s="15">
        <v>81</v>
      </c>
      <c r="AB174" s="15">
        <v>69</v>
      </c>
      <c r="AC174" s="15">
        <v>74</v>
      </c>
      <c r="AD174" s="15">
        <v>79</v>
      </c>
      <c r="AE174" s="15">
        <v>74</v>
      </c>
      <c r="AF174" s="15">
        <v>55</v>
      </c>
      <c r="AG174" s="15">
        <v>54</v>
      </c>
      <c r="AH174" s="15">
        <v>49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3</v>
      </c>
      <c r="AO174" s="15">
        <v>3</v>
      </c>
      <c r="AP174" s="15">
        <v>6</v>
      </c>
      <c r="AQ174" s="15">
        <v>3</v>
      </c>
      <c r="AR174" t="s">
        <v>1622</v>
      </c>
    </row>
    <row r="175" spans="1:44" x14ac:dyDescent="0.25">
      <c r="A175" s="15">
        <v>174</v>
      </c>
      <c r="B175" s="15" t="s">
        <v>359</v>
      </c>
      <c r="C175" s="16" t="s">
        <v>90</v>
      </c>
      <c r="D175" s="22" t="e">
        <f>VLOOKUP(AR:AR,球员!A:F,6,FALSE)</f>
        <v>#N/A</v>
      </c>
      <c r="E175" s="16" t="s">
        <v>68</v>
      </c>
      <c r="F175" s="16" t="s">
        <v>68</v>
      </c>
      <c r="G175" s="16" t="s">
        <v>69</v>
      </c>
      <c r="H175" s="15">
        <v>188</v>
      </c>
      <c r="I175" s="15">
        <v>83</v>
      </c>
      <c r="J175" s="15">
        <v>25</v>
      </c>
      <c r="K175" s="16" t="s">
        <v>47</v>
      </c>
      <c r="L175" s="21">
        <v>84</v>
      </c>
      <c r="M175" s="21">
        <v>33</v>
      </c>
      <c r="N175" s="21">
        <v>91</v>
      </c>
      <c r="O175" s="15">
        <v>67</v>
      </c>
      <c r="P175" s="15">
        <v>81</v>
      </c>
      <c r="Q175" s="15">
        <v>72</v>
      </c>
      <c r="R175" s="15">
        <v>70</v>
      </c>
      <c r="S175" s="15">
        <v>85</v>
      </c>
      <c r="T175" s="15">
        <v>83</v>
      </c>
      <c r="U175" s="15">
        <v>69</v>
      </c>
      <c r="V175" s="15">
        <v>85</v>
      </c>
      <c r="W175" s="15">
        <v>60</v>
      </c>
      <c r="X175" s="15">
        <v>76</v>
      </c>
      <c r="Y175" s="15">
        <v>77</v>
      </c>
      <c r="Z175" s="15">
        <v>74</v>
      </c>
      <c r="AA175" s="15">
        <v>75</v>
      </c>
      <c r="AB175" s="15">
        <v>78</v>
      </c>
      <c r="AC175" s="15">
        <v>80</v>
      </c>
      <c r="AD175" s="15">
        <v>75</v>
      </c>
      <c r="AE175" s="15">
        <v>85</v>
      </c>
      <c r="AF175" s="15">
        <v>89</v>
      </c>
      <c r="AG175" s="15">
        <v>83</v>
      </c>
      <c r="AH175" s="15">
        <v>79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2</v>
      </c>
      <c r="AO175" s="15">
        <v>3</v>
      </c>
      <c r="AP175" s="15">
        <v>7</v>
      </c>
      <c r="AQ175" s="15">
        <v>2</v>
      </c>
      <c r="AR175" t="s">
        <v>1623</v>
      </c>
    </row>
    <row r="176" spans="1:44" x14ac:dyDescent="0.25">
      <c r="A176" s="15">
        <v>175</v>
      </c>
      <c r="B176" s="15" t="s">
        <v>362</v>
      </c>
      <c r="C176" s="23" t="s">
        <v>83</v>
      </c>
      <c r="D176" s="22" t="e">
        <f>VLOOKUP(AR:AR,球员!A:F,6,FALSE)</f>
        <v>#N/A</v>
      </c>
      <c r="E176" s="16" t="s">
        <v>180</v>
      </c>
      <c r="F176" s="16" t="s">
        <v>157</v>
      </c>
      <c r="G176" s="16" t="s">
        <v>57</v>
      </c>
      <c r="H176" s="15">
        <v>191</v>
      </c>
      <c r="I176" s="15">
        <v>80</v>
      </c>
      <c r="J176" s="15">
        <v>25</v>
      </c>
      <c r="K176" s="16" t="s">
        <v>53</v>
      </c>
      <c r="L176" s="21">
        <v>84</v>
      </c>
      <c r="M176" s="21">
        <v>33</v>
      </c>
      <c r="N176" s="21">
        <v>91</v>
      </c>
      <c r="O176" s="15">
        <v>77</v>
      </c>
      <c r="P176" s="15">
        <v>83</v>
      </c>
      <c r="Q176" s="15">
        <v>82</v>
      </c>
      <c r="R176" s="15">
        <v>82</v>
      </c>
      <c r="S176" s="15">
        <v>82</v>
      </c>
      <c r="T176" s="15">
        <v>84</v>
      </c>
      <c r="U176" s="15">
        <v>83</v>
      </c>
      <c r="V176" s="15">
        <v>87</v>
      </c>
      <c r="W176" s="15">
        <v>90</v>
      </c>
      <c r="X176" s="15">
        <v>90</v>
      </c>
      <c r="Y176" s="15">
        <v>74</v>
      </c>
      <c r="Z176" s="15">
        <v>77</v>
      </c>
      <c r="AA176" s="15">
        <v>86</v>
      </c>
      <c r="AB176" s="15">
        <v>78</v>
      </c>
      <c r="AC176" s="15">
        <v>72</v>
      </c>
      <c r="AD176" s="15">
        <v>77</v>
      </c>
      <c r="AE176" s="15">
        <v>85</v>
      </c>
      <c r="AF176" s="15">
        <v>50</v>
      </c>
      <c r="AG176" s="15">
        <v>50</v>
      </c>
      <c r="AH176" s="15">
        <v>60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1</v>
      </c>
      <c r="AP176" s="15">
        <v>7</v>
      </c>
      <c r="AQ176" s="15">
        <v>3</v>
      </c>
      <c r="AR176" t="s">
        <v>1624</v>
      </c>
    </row>
    <row r="177" spans="1:44" x14ac:dyDescent="0.25">
      <c r="A177" s="15">
        <v>176</v>
      </c>
      <c r="B177" s="15" t="s">
        <v>293</v>
      </c>
      <c r="C177" s="16" t="s">
        <v>86</v>
      </c>
      <c r="D177" s="22" t="e">
        <f>VLOOKUP(AR:AR,球员!A:F,6,FALSE)</f>
        <v>#N/A</v>
      </c>
      <c r="E177" s="16" t="s">
        <v>44</v>
      </c>
      <c r="F177" s="16" t="s">
        <v>45</v>
      </c>
      <c r="G177" s="16" t="s">
        <v>101</v>
      </c>
      <c r="H177" s="15">
        <v>185</v>
      </c>
      <c r="I177" s="15">
        <v>77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92</v>
      </c>
      <c r="O177" s="15">
        <v>79</v>
      </c>
      <c r="P177" s="15">
        <v>85</v>
      </c>
      <c r="Q177" s="15">
        <v>86</v>
      </c>
      <c r="R177" s="15">
        <v>85</v>
      </c>
      <c r="S177" s="15">
        <v>80</v>
      </c>
      <c r="T177" s="15">
        <v>77</v>
      </c>
      <c r="U177" s="15">
        <v>76</v>
      </c>
      <c r="V177" s="15">
        <v>65</v>
      </c>
      <c r="W177" s="15">
        <v>81</v>
      </c>
      <c r="X177" s="15">
        <v>83</v>
      </c>
      <c r="Y177" s="15">
        <v>83</v>
      </c>
      <c r="Z177" s="15">
        <v>86</v>
      </c>
      <c r="AA177" s="15">
        <v>83</v>
      </c>
      <c r="AB177" s="15">
        <v>67</v>
      </c>
      <c r="AC177" s="15">
        <v>77</v>
      </c>
      <c r="AD177" s="15">
        <v>82</v>
      </c>
      <c r="AE177" s="15">
        <v>82</v>
      </c>
      <c r="AF177" s="15">
        <v>52</v>
      </c>
      <c r="AG177" s="15">
        <v>54</v>
      </c>
      <c r="AH177" s="15">
        <v>69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3</v>
      </c>
      <c r="AP177" s="15">
        <v>5</v>
      </c>
      <c r="AQ177" s="15">
        <v>2</v>
      </c>
      <c r="AR177" t="s">
        <v>1625</v>
      </c>
    </row>
    <row r="178" spans="1:44" x14ac:dyDescent="0.25">
      <c r="A178" s="19">
        <v>177</v>
      </c>
      <c r="B178" s="19" t="s">
        <v>479</v>
      </c>
      <c r="C178" s="20" t="s">
        <v>71</v>
      </c>
      <c r="D178" s="22">
        <f>VLOOKUP(AR:AR,球员!A:F,6,FALSE)</f>
        <v>2</v>
      </c>
      <c r="E178" s="16" t="s">
        <v>480</v>
      </c>
      <c r="F178" s="16" t="s">
        <v>45</v>
      </c>
      <c r="G178" s="16" t="s">
        <v>101</v>
      </c>
      <c r="H178" s="15">
        <v>181</v>
      </c>
      <c r="I178" s="15">
        <v>72</v>
      </c>
      <c r="J178" s="15">
        <v>26</v>
      </c>
      <c r="K178" s="16" t="s">
        <v>47</v>
      </c>
      <c r="L178" s="21">
        <v>84</v>
      </c>
      <c r="M178" s="21">
        <v>30</v>
      </c>
      <c r="N178" s="21">
        <v>91</v>
      </c>
      <c r="O178" s="15">
        <v>85</v>
      </c>
      <c r="P178" s="15">
        <v>78</v>
      </c>
      <c r="Q178" s="15">
        <v>76</v>
      </c>
      <c r="R178" s="15">
        <v>78</v>
      </c>
      <c r="S178" s="15">
        <v>72</v>
      </c>
      <c r="T178" s="15">
        <v>66</v>
      </c>
      <c r="U178" s="15">
        <v>84</v>
      </c>
      <c r="V178" s="15">
        <v>84</v>
      </c>
      <c r="W178" s="15">
        <v>72</v>
      </c>
      <c r="X178" s="15">
        <v>66</v>
      </c>
      <c r="Y178" s="15">
        <v>82</v>
      </c>
      <c r="Z178" s="15">
        <v>79</v>
      </c>
      <c r="AA178" s="15">
        <v>86</v>
      </c>
      <c r="AB178" s="15">
        <v>86</v>
      </c>
      <c r="AC178" s="15">
        <v>82</v>
      </c>
      <c r="AD178" s="15">
        <v>77</v>
      </c>
      <c r="AE178" s="15">
        <v>85</v>
      </c>
      <c r="AF178" s="15">
        <v>59</v>
      </c>
      <c r="AG178" s="15">
        <v>54</v>
      </c>
      <c r="AH178" s="15">
        <v>74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3</v>
      </c>
      <c r="AO178" s="15">
        <v>3</v>
      </c>
      <c r="AP178" s="15">
        <v>5</v>
      </c>
      <c r="AQ178" s="15">
        <v>2</v>
      </c>
      <c r="AR178" t="s">
        <v>1626</v>
      </c>
    </row>
    <row r="179" spans="1:44" x14ac:dyDescent="0.25">
      <c r="A179" s="19">
        <v>178</v>
      </c>
      <c r="B179" s="19" t="s">
        <v>367</v>
      </c>
      <c r="C179" s="20" t="s">
        <v>43</v>
      </c>
      <c r="D179" s="22">
        <f>VLOOKUP(AR:AR,球员!A:F,6,FALSE)</f>
        <v>2</v>
      </c>
      <c r="E179" s="16" t="s">
        <v>80</v>
      </c>
      <c r="F179" s="16" t="s">
        <v>51</v>
      </c>
      <c r="G179" s="16" t="s">
        <v>81</v>
      </c>
      <c r="H179" s="15">
        <v>171</v>
      </c>
      <c r="I179" s="15">
        <v>62</v>
      </c>
      <c r="J179" s="15">
        <v>24</v>
      </c>
      <c r="K179" s="16" t="s">
        <v>53</v>
      </c>
      <c r="L179" s="21">
        <v>84</v>
      </c>
      <c r="M179" s="21">
        <v>34</v>
      </c>
      <c r="N179" s="21">
        <v>91</v>
      </c>
      <c r="O179" s="15">
        <v>77</v>
      </c>
      <c r="P179" s="15">
        <v>84</v>
      </c>
      <c r="Q179" s="15">
        <v>84</v>
      </c>
      <c r="R179" s="15">
        <v>86</v>
      </c>
      <c r="S179" s="15">
        <v>83</v>
      </c>
      <c r="T179" s="15">
        <v>76</v>
      </c>
      <c r="U179" s="15">
        <v>73</v>
      </c>
      <c r="V179" s="15">
        <v>64</v>
      </c>
      <c r="W179" s="15">
        <v>80</v>
      </c>
      <c r="X179" s="15">
        <v>80</v>
      </c>
      <c r="Y179" s="15">
        <v>85</v>
      </c>
      <c r="Z179" s="15">
        <v>89</v>
      </c>
      <c r="AA179" s="15">
        <v>80</v>
      </c>
      <c r="AB179" s="15">
        <v>72</v>
      </c>
      <c r="AC179" s="15">
        <v>68</v>
      </c>
      <c r="AD179" s="15">
        <v>86</v>
      </c>
      <c r="AE179" s="15">
        <v>79</v>
      </c>
      <c r="AF179" s="15">
        <v>62</v>
      </c>
      <c r="AG179" s="15">
        <v>62</v>
      </c>
      <c r="AH179" s="15">
        <v>64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1</v>
      </c>
      <c r="AO179" s="15">
        <v>1</v>
      </c>
      <c r="AP179" s="15">
        <v>5</v>
      </c>
      <c r="AQ179" s="15">
        <v>1</v>
      </c>
      <c r="AR179" t="s">
        <v>1627</v>
      </c>
    </row>
    <row r="180" spans="1:44" x14ac:dyDescent="0.25">
      <c r="A180" s="19">
        <v>179</v>
      </c>
      <c r="B180" s="19" t="s">
        <v>294</v>
      </c>
      <c r="C180" s="20" t="s">
        <v>126</v>
      </c>
      <c r="D180" s="22">
        <f>VLOOKUP(AR:AR,球员!A:F,6,FALSE)</f>
        <v>2</v>
      </c>
      <c r="E180" s="16" t="s">
        <v>80</v>
      </c>
      <c r="F180" s="16" t="s">
        <v>51</v>
      </c>
      <c r="G180" s="16" t="s">
        <v>295</v>
      </c>
      <c r="H180" s="15">
        <v>185</v>
      </c>
      <c r="I180" s="15">
        <v>78</v>
      </c>
      <c r="J180" s="15">
        <v>26</v>
      </c>
      <c r="K180" s="16" t="s">
        <v>47</v>
      </c>
      <c r="L180" s="21">
        <v>84</v>
      </c>
      <c r="M180" s="21">
        <v>30</v>
      </c>
      <c r="N180" s="21">
        <v>91</v>
      </c>
      <c r="O180" s="15">
        <v>77</v>
      </c>
      <c r="P180" s="15">
        <v>87</v>
      </c>
      <c r="Q180" s="15">
        <v>77</v>
      </c>
      <c r="R180" s="15">
        <v>76</v>
      </c>
      <c r="S180" s="15">
        <v>83</v>
      </c>
      <c r="T180" s="15">
        <v>76</v>
      </c>
      <c r="U180" s="15">
        <v>71</v>
      </c>
      <c r="V180" s="15">
        <v>72</v>
      </c>
      <c r="W180" s="15">
        <v>61</v>
      </c>
      <c r="X180" s="15">
        <v>59</v>
      </c>
      <c r="Y180" s="15">
        <v>76</v>
      </c>
      <c r="Z180" s="15">
        <v>77</v>
      </c>
      <c r="AA180" s="15">
        <v>82</v>
      </c>
      <c r="AB180" s="15">
        <v>82</v>
      </c>
      <c r="AC180" s="15">
        <v>82</v>
      </c>
      <c r="AD180" s="15">
        <v>67</v>
      </c>
      <c r="AE180" s="15">
        <v>87</v>
      </c>
      <c r="AF180" s="15">
        <v>82</v>
      </c>
      <c r="AG180" s="15">
        <v>87</v>
      </c>
      <c r="AH180" s="15">
        <v>82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3</v>
      </c>
      <c r="AO180" s="15">
        <v>3</v>
      </c>
      <c r="AP180" s="15">
        <v>6</v>
      </c>
      <c r="AQ180" s="15">
        <v>2</v>
      </c>
      <c r="AR180" t="s">
        <v>1628</v>
      </c>
    </row>
    <row r="181" spans="1:44" x14ac:dyDescent="0.25">
      <c r="A181" s="19">
        <v>180</v>
      </c>
      <c r="B181" s="19" t="s">
        <v>297</v>
      </c>
      <c r="C181" s="20" t="s">
        <v>90</v>
      </c>
      <c r="D181" s="22">
        <f>VLOOKUP(AR:AR,球员!A:F,6,FALSE)</f>
        <v>2</v>
      </c>
      <c r="E181" s="16" t="s">
        <v>97</v>
      </c>
      <c r="F181" s="16" t="s">
        <v>65</v>
      </c>
      <c r="G181" s="16" t="s">
        <v>135</v>
      </c>
      <c r="H181" s="15">
        <v>187</v>
      </c>
      <c r="I181" s="15">
        <v>81</v>
      </c>
      <c r="J181" s="15">
        <v>23</v>
      </c>
      <c r="K181" s="16" t="s">
        <v>47</v>
      </c>
      <c r="L181" s="21">
        <v>84</v>
      </c>
      <c r="M181" s="21">
        <v>35</v>
      </c>
      <c r="N181" s="21">
        <v>92</v>
      </c>
      <c r="O181" s="15">
        <v>59</v>
      </c>
      <c r="P181" s="15">
        <v>73</v>
      </c>
      <c r="Q181" s="15">
        <v>65</v>
      </c>
      <c r="R181" s="15">
        <v>70</v>
      </c>
      <c r="S181" s="15">
        <v>75</v>
      </c>
      <c r="T181" s="15">
        <v>71</v>
      </c>
      <c r="U181" s="15">
        <v>60</v>
      </c>
      <c r="V181" s="15">
        <v>84</v>
      </c>
      <c r="W181" s="15">
        <v>57</v>
      </c>
      <c r="X181" s="15">
        <v>60</v>
      </c>
      <c r="Y181" s="15">
        <v>82</v>
      </c>
      <c r="Z181" s="15">
        <v>76</v>
      </c>
      <c r="AA181" s="15">
        <v>76</v>
      </c>
      <c r="AB181" s="15">
        <v>83</v>
      </c>
      <c r="AC181" s="15">
        <v>89</v>
      </c>
      <c r="AD181" s="15">
        <v>65</v>
      </c>
      <c r="AE181" s="15">
        <v>81</v>
      </c>
      <c r="AF181" s="15">
        <v>87</v>
      </c>
      <c r="AG181" s="15">
        <v>91</v>
      </c>
      <c r="AH181" s="15">
        <v>88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2</v>
      </c>
      <c r="AO181" s="15">
        <v>3</v>
      </c>
      <c r="AP181" s="15">
        <v>5</v>
      </c>
      <c r="AQ181" s="15">
        <v>2</v>
      </c>
      <c r="AR181" t="s">
        <v>1629</v>
      </c>
    </row>
    <row r="182" spans="1:44" x14ac:dyDescent="0.25">
      <c r="A182" s="19">
        <v>181</v>
      </c>
      <c r="B182" s="19" t="s">
        <v>644</v>
      </c>
      <c r="C182" s="20" t="s">
        <v>90</v>
      </c>
      <c r="D182" s="22">
        <f>VLOOKUP(AR:AR,球员!A:F,6,FALSE)</f>
        <v>2</v>
      </c>
      <c r="E182" s="16" t="s">
        <v>2140</v>
      </c>
      <c r="F182" s="16" t="s">
        <v>279</v>
      </c>
      <c r="G182" s="16" t="s">
        <v>81</v>
      </c>
      <c r="H182" s="15">
        <v>186</v>
      </c>
      <c r="I182" s="15">
        <v>76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67</v>
      </c>
      <c r="P182" s="15">
        <v>78</v>
      </c>
      <c r="Q182" s="15">
        <v>73</v>
      </c>
      <c r="R182" s="15">
        <v>70</v>
      </c>
      <c r="S182" s="15">
        <v>80</v>
      </c>
      <c r="T182" s="15">
        <v>83</v>
      </c>
      <c r="U182" s="15">
        <v>66</v>
      </c>
      <c r="V182" s="15">
        <v>83</v>
      </c>
      <c r="W182" s="15">
        <v>67</v>
      </c>
      <c r="X182" s="15">
        <v>77</v>
      </c>
      <c r="Y182" s="15">
        <v>82</v>
      </c>
      <c r="Z182" s="15">
        <v>76</v>
      </c>
      <c r="AA182" s="15">
        <v>75</v>
      </c>
      <c r="AB182" s="15">
        <v>87</v>
      </c>
      <c r="AC182" s="15">
        <v>80</v>
      </c>
      <c r="AD182" s="15">
        <v>78</v>
      </c>
      <c r="AE182" s="15">
        <v>83</v>
      </c>
      <c r="AF182" s="15">
        <v>85</v>
      </c>
      <c r="AG182" s="15">
        <v>84</v>
      </c>
      <c r="AH182" s="15">
        <v>79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2</v>
      </c>
      <c r="AP182" s="15">
        <v>5</v>
      </c>
      <c r="AQ182" s="15">
        <v>2</v>
      </c>
      <c r="AR182" t="s">
        <v>1630</v>
      </c>
    </row>
    <row r="183" spans="1:44" x14ac:dyDescent="0.25">
      <c r="A183" s="15">
        <v>182</v>
      </c>
      <c r="B183" s="15" t="s">
        <v>299</v>
      </c>
      <c r="C183" s="16" t="s">
        <v>83</v>
      </c>
      <c r="D183" s="22" t="e">
        <f>VLOOKUP(AR:AR,球员!A:F,6,FALSE)</f>
        <v>#N/A</v>
      </c>
      <c r="E183" s="16" t="s">
        <v>97</v>
      </c>
      <c r="F183" s="16" t="s">
        <v>65</v>
      </c>
      <c r="G183" s="16" t="s">
        <v>98</v>
      </c>
      <c r="H183" s="15">
        <v>188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83</v>
      </c>
      <c r="P183" s="15">
        <v>85</v>
      </c>
      <c r="Q183" s="15">
        <v>83</v>
      </c>
      <c r="R183" s="15">
        <v>88</v>
      </c>
      <c r="S183" s="15">
        <v>84</v>
      </c>
      <c r="T183" s="15">
        <v>76</v>
      </c>
      <c r="U183" s="15">
        <v>78</v>
      </c>
      <c r="V183" s="15">
        <v>80</v>
      </c>
      <c r="W183" s="15">
        <v>69</v>
      </c>
      <c r="X183" s="15">
        <v>75</v>
      </c>
      <c r="Y183" s="15">
        <v>75</v>
      </c>
      <c r="Z183" s="15">
        <v>75</v>
      </c>
      <c r="AA183" s="15">
        <v>78</v>
      </c>
      <c r="AB183" s="15">
        <v>69</v>
      </c>
      <c r="AC183" s="15">
        <v>71</v>
      </c>
      <c r="AD183" s="15">
        <v>75</v>
      </c>
      <c r="AE183" s="15">
        <v>88</v>
      </c>
      <c r="AF183" s="15">
        <v>69</v>
      </c>
      <c r="AG183" s="15">
        <v>69</v>
      </c>
      <c r="AH183" s="15">
        <v>85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1631</v>
      </c>
    </row>
    <row r="184" spans="1:44" x14ac:dyDescent="0.25">
      <c r="A184" s="19">
        <v>183</v>
      </c>
      <c r="B184" s="19" t="s">
        <v>646</v>
      </c>
      <c r="C184" s="20" t="s">
        <v>59</v>
      </c>
      <c r="D184" s="22">
        <f>VLOOKUP(AR:AR,球员!A:F,6,FALSE)</f>
        <v>2</v>
      </c>
      <c r="E184" s="16" t="s">
        <v>50</v>
      </c>
      <c r="F184" s="16" t="s">
        <v>51</v>
      </c>
      <c r="G184" s="16" t="s">
        <v>57</v>
      </c>
      <c r="H184" s="15">
        <v>171</v>
      </c>
      <c r="I184" s="15">
        <v>73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91</v>
      </c>
      <c r="O184" s="15">
        <v>73</v>
      </c>
      <c r="P184" s="15">
        <v>85</v>
      </c>
      <c r="Q184" s="15">
        <v>83</v>
      </c>
      <c r="R184" s="15">
        <v>82</v>
      </c>
      <c r="S184" s="15">
        <v>87</v>
      </c>
      <c r="T184" s="15">
        <v>84</v>
      </c>
      <c r="U184" s="15">
        <v>71</v>
      </c>
      <c r="V184" s="15">
        <v>63</v>
      </c>
      <c r="W184" s="15">
        <v>69</v>
      </c>
      <c r="X184" s="15">
        <v>74</v>
      </c>
      <c r="Y184" s="15">
        <v>76</v>
      </c>
      <c r="Z184" s="15">
        <v>80</v>
      </c>
      <c r="AA184" s="15">
        <v>75</v>
      </c>
      <c r="AB184" s="15">
        <v>66</v>
      </c>
      <c r="AC184" s="15">
        <v>72</v>
      </c>
      <c r="AD184" s="15">
        <v>85</v>
      </c>
      <c r="AE184" s="15">
        <v>79</v>
      </c>
      <c r="AF184" s="15">
        <v>70</v>
      </c>
      <c r="AG184" s="15">
        <v>73</v>
      </c>
      <c r="AH184" s="15">
        <v>74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3</v>
      </c>
      <c r="AP184" s="15">
        <v>5</v>
      </c>
      <c r="AQ184" s="15">
        <v>2</v>
      </c>
      <c r="AR184" t="s">
        <v>1632</v>
      </c>
    </row>
    <row r="185" spans="1:44" x14ac:dyDescent="0.25">
      <c r="A185" s="15">
        <v>184</v>
      </c>
      <c r="B185" s="15" t="s">
        <v>768</v>
      </c>
      <c r="C185" s="16" t="s">
        <v>86</v>
      </c>
      <c r="D185" s="22" t="e">
        <f>VLOOKUP(AR:AR,球员!A:F,6,FALSE)</f>
        <v>#N/A</v>
      </c>
      <c r="E185" s="16" t="s">
        <v>109</v>
      </c>
      <c r="F185" s="16" t="s">
        <v>65</v>
      </c>
      <c r="G185" s="16" t="s">
        <v>290</v>
      </c>
      <c r="H185" s="15">
        <v>183</v>
      </c>
      <c r="I185" s="15">
        <v>73</v>
      </c>
      <c r="J185" s="15">
        <v>24</v>
      </c>
      <c r="K185" s="16" t="s">
        <v>53</v>
      </c>
      <c r="L185" s="21">
        <v>84</v>
      </c>
      <c r="M185" s="21">
        <v>34</v>
      </c>
      <c r="N185" s="21">
        <v>92</v>
      </c>
      <c r="O185" s="15">
        <v>81</v>
      </c>
      <c r="P185" s="15">
        <v>84</v>
      </c>
      <c r="Q185" s="15">
        <v>88</v>
      </c>
      <c r="R185" s="15">
        <v>88</v>
      </c>
      <c r="S185" s="15">
        <v>76</v>
      </c>
      <c r="T185" s="15">
        <v>70</v>
      </c>
      <c r="U185" s="15">
        <v>82</v>
      </c>
      <c r="V185" s="15">
        <v>63</v>
      </c>
      <c r="W185" s="15">
        <v>71</v>
      </c>
      <c r="X185" s="15">
        <v>78</v>
      </c>
      <c r="Y185" s="15">
        <v>89</v>
      </c>
      <c r="Z185" s="15">
        <v>90</v>
      </c>
      <c r="AA185" s="15">
        <v>79</v>
      </c>
      <c r="AB185" s="15">
        <v>73</v>
      </c>
      <c r="AC185" s="15">
        <v>66</v>
      </c>
      <c r="AD185" s="15">
        <v>81</v>
      </c>
      <c r="AE185" s="15">
        <v>81</v>
      </c>
      <c r="AF185" s="15">
        <v>50</v>
      </c>
      <c r="AG185" s="15">
        <v>51</v>
      </c>
      <c r="AH185" s="15">
        <v>53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2</v>
      </c>
      <c r="AP185" s="15">
        <v>6</v>
      </c>
      <c r="AQ185" s="15">
        <v>3</v>
      </c>
      <c r="AR185" t="s">
        <v>1633</v>
      </c>
    </row>
    <row r="186" spans="1:44" x14ac:dyDescent="0.25">
      <c r="A186" s="19">
        <v>185</v>
      </c>
      <c r="B186" s="19" t="s">
        <v>300</v>
      </c>
      <c r="C186" s="20" t="s">
        <v>126</v>
      </c>
      <c r="D186" s="22">
        <f>VLOOKUP(AR:AR,球员!A:F,6,FALSE)</f>
        <v>2</v>
      </c>
      <c r="E186" s="16" t="s">
        <v>109</v>
      </c>
      <c r="F186" s="16" t="s">
        <v>65</v>
      </c>
      <c r="G186" s="16" t="s">
        <v>72</v>
      </c>
      <c r="H186" s="15">
        <v>168</v>
      </c>
      <c r="I186" s="15">
        <v>64</v>
      </c>
      <c r="J186" s="15">
        <v>23</v>
      </c>
      <c r="K186" s="16" t="s">
        <v>47</v>
      </c>
      <c r="L186" s="21">
        <v>84</v>
      </c>
      <c r="M186" s="21">
        <v>35</v>
      </c>
      <c r="N186" s="21">
        <v>93</v>
      </c>
      <c r="O186" s="15">
        <v>66</v>
      </c>
      <c r="P186" s="15">
        <v>82</v>
      </c>
      <c r="Q186" s="15">
        <v>77</v>
      </c>
      <c r="R186" s="15">
        <v>85</v>
      </c>
      <c r="S186" s="15">
        <v>84</v>
      </c>
      <c r="T186" s="15">
        <v>78</v>
      </c>
      <c r="U186" s="15">
        <v>66</v>
      </c>
      <c r="V186" s="15">
        <v>60</v>
      </c>
      <c r="W186" s="15">
        <v>79</v>
      </c>
      <c r="X186" s="15">
        <v>70</v>
      </c>
      <c r="Y186" s="15">
        <v>76</v>
      </c>
      <c r="Z186" s="15">
        <v>81</v>
      </c>
      <c r="AA186" s="15">
        <v>81</v>
      </c>
      <c r="AB186" s="15">
        <v>71</v>
      </c>
      <c r="AC186" s="15">
        <v>67</v>
      </c>
      <c r="AD186" s="15">
        <v>90</v>
      </c>
      <c r="AE186" s="15">
        <v>86</v>
      </c>
      <c r="AF186" s="15">
        <v>86</v>
      </c>
      <c r="AG186" s="15">
        <v>86</v>
      </c>
      <c r="AH186" s="15">
        <v>87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1634</v>
      </c>
    </row>
    <row r="187" spans="1:44" x14ac:dyDescent="0.25">
      <c r="A187" s="19">
        <v>186</v>
      </c>
      <c r="B187" s="19" t="s">
        <v>380</v>
      </c>
      <c r="C187" s="20" t="s">
        <v>90</v>
      </c>
      <c r="D187" s="22">
        <f>VLOOKUP(AR:AR,球员!A:F,6,FALSE)</f>
        <v>2</v>
      </c>
      <c r="E187" s="16" t="s">
        <v>64</v>
      </c>
      <c r="F187" s="16" t="s">
        <v>65</v>
      </c>
      <c r="G187" s="16" t="s">
        <v>98</v>
      </c>
      <c r="H187" s="15">
        <v>194</v>
      </c>
      <c r="I187" s="15">
        <v>100</v>
      </c>
      <c r="J187" s="15">
        <v>26</v>
      </c>
      <c r="K187" s="16" t="s">
        <v>47</v>
      </c>
      <c r="L187" s="21">
        <v>84</v>
      </c>
      <c r="M187" s="21">
        <v>30</v>
      </c>
      <c r="N187" s="21">
        <v>91</v>
      </c>
      <c r="O187" s="15">
        <v>64</v>
      </c>
      <c r="P187" s="15">
        <v>78</v>
      </c>
      <c r="Q187" s="15">
        <v>73</v>
      </c>
      <c r="R187" s="15">
        <v>69</v>
      </c>
      <c r="S187" s="15">
        <v>79</v>
      </c>
      <c r="T187" s="15">
        <v>75</v>
      </c>
      <c r="U187" s="15">
        <v>58</v>
      </c>
      <c r="V187" s="15">
        <v>88</v>
      </c>
      <c r="W187" s="15">
        <v>61</v>
      </c>
      <c r="X187" s="15">
        <v>62</v>
      </c>
      <c r="Y187" s="15">
        <v>66</v>
      </c>
      <c r="Z187" s="15">
        <v>65</v>
      </c>
      <c r="AA187" s="15">
        <v>73</v>
      </c>
      <c r="AB187" s="15">
        <v>79</v>
      </c>
      <c r="AC187" s="15">
        <v>93</v>
      </c>
      <c r="AD187" s="15">
        <v>68</v>
      </c>
      <c r="AE187" s="15">
        <v>83</v>
      </c>
      <c r="AF187" s="15">
        <v>85</v>
      </c>
      <c r="AG187" s="15">
        <v>88</v>
      </c>
      <c r="AH187" s="15">
        <v>88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1635</v>
      </c>
    </row>
    <row r="188" spans="1:44" x14ac:dyDescent="0.25">
      <c r="A188" s="19">
        <v>187</v>
      </c>
      <c r="B188" s="19" t="s">
        <v>382</v>
      </c>
      <c r="C188" s="20" t="s">
        <v>43</v>
      </c>
      <c r="D188" s="22">
        <f>VLOOKUP(AR:AR,球员!A:F,6,FALSE)</f>
        <v>2</v>
      </c>
      <c r="E188" s="16" t="s">
        <v>185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1636</v>
      </c>
    </row>
    <row r="189" spans="1:44" x14ac:dyDescent="0.25">
      <c r="A189" s="19">
        <v>188</v>
      </c>
      <c r="B189" s="19" t="s">
        <v>383</v>
      </c>
      <c r="C189" s="20" t="s">
        <v>43</v>
      </c>
      <c r="D189" s="22">
        <f>VLOOKUP(AR:AR,球员!A:F,6,FALSE)</f>
        <v>2</v>
      </c>
      <c r="E189" s="16" t="s">
        <v>142</v>
      </c>
      <c r="F189" s="16" t="s">
        <v>45</v>
      </c>
      <c r="G189" s="16" t="s">
        <v>355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1637</v>
      </c>
    </row>
    <row r="190" spans="1:44" x14ac:dyDescent="0.25">
      <c r="A190" s="15">
        <v>189</v>
      </c>
      <c r="B190" s="15" t="s">
        <v>1638</v>
      </c>
      <c r="C190" s="16" t="s">
        <v>195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1639</v>
      </c>
    </row>
    <row r="191" spans="1:44" x14ac:dyDescent="0.25">
      <c r="A191" s="15">
        <v>190</v>
      </c>
      <c r="B191" s="15" t="s">
        <v>508</v>
      </c>
      <c r="C191" s="16" t="s">
        <v>59</v>
      </c>
      <c r="D191" s="22" t="e">
        <f>VLOOKUP(AR:AR,球员!A:F,6,FALSE)</f>
        <v>#N/A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1640</v>
      </c>
    </row>
    <row r="192" spans="1:44" x14ac:dyDescent="0.25">
      <c r="A192" s="15">
        <v>191</v>
      </c>
      <c r="B192" s="15" t="s">
        <v>805</v>
      </c>
      <c r="C192" s="16" t="s">
        <v>71</v>
      </c>
      <c r="D192" s="22" t="e">
        <f>VLOOKUP(AR:AR,球员!A:F,6,FALSE)</f>
        <v>#N/A</v>
      </c>
      <c r="E192" s="16" t="s">
        <v>314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1641</v>
      </c>
    </row>
    <row r="193" spans="1:44" x14ac:dyDescent="0.25">
      <c r="A193" s="19">
        <v>192</v>
      </c>
      <c r="B193" s="19" t="s">
        <v>513</v>
      </c>
      <c r="C193" s="20" t="s">
        <v>59</v>
      </c>
      <c r="D193" s="22">
        <f>VLOOKUP(AR:AR,球员!A:F,6,FALSE)</f>
        <v>2</v>
      </c>
      <c r="E193" s="16" t="s">
        <v>87</v>
      </c>
      <c r="F193" s="16" t="s">
        <v>65</v>
      </c>
      <c r="G193" s="16" t="s">
        <v>98</v>
      </c>
      <c r="H193" s="15">
        <v>175</v>
      </c>
      <c r="I193" s="15">
        <v>70</v>
      </c>
      <c r="J193" s="15">
        <v>33</v>
      </c>
      <c r="K193" s="16" t="s">
        <v>47</v>
      </c>
      <c r="L193" s="21">
        <v>83</v>
      </c>
      <c r="M193" s="21">
        <v>26</v>
      </c>
      <c r="N193" s="21">
        <v>88</v>
      </c>
      <c r="O193" s="15">
        <v>75</v>
      </c>
      <c r="P193" s="15">
        <v>78</v>
      </c>
      <c r="Q193" s="15">
        <v>76</v>
      </c>
      <c r="R193" s="15">
        <v>84</v>
      </c>
      <c r="S193" s="15">
        <v>83</v>
      </c>
      <c r="T193" s="15">
        <v>85</v>
      </c>
      <c r="U193" s="15">
        <v>68</v>
      </c>
      <c r="V193" s="15">
        <v>68</v>
      </c>
      <c r="W193" s="15">
        <v>79</v>
      </c>
      <c r="X193" s="15">
        <v>80</v>
      </c>
      <c r="Y193" s="15">
        <v>70</v>
      </c>
      <c r="Z193" s="15">
        <v>72</v>
      </c>
      <c r="AA193" s="15">
        <v>82</v>
      </c>
      <c r="AB193" s="15">
        <v>66</v>
      </c>
      <c r="AC193" s="15">
        <v>75</v>
      </c>
      <c r="AD193" s="15">
        <v>74</v>
      </c>
      <c r="AE193" s="15">
        <v>86</v>
      </c>
      <c r="AF193" s="15">
        <v>75</v>
      </c>
      <c r="AG193" s="15">
        <v>79</v>
      </c>
      <c r="AH193" s="15">
        <v>83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2</v>
      </c>
      <c r="AO193" s="15">
        <v>3</v>
      </c>
      <c r="AP193" s="15">
        <v>6</v>
      </c>
      <c r="AQ193" s="15">
        <v>3</v>
      </c>
      <c r="AR193" t="s">
        <v>1642</v>
      </c>
    </row>
    <row r="194" spans="1:44" x14ac:dyDescent="0.25">
      <c r="A194" s="15">
        <v>193</v>
      </c>
      <c r="B194" s="15" t="s">
        <v>308</v>
      </c>
      <c r="C194" s="16" t="s">
        <v>90</v>
      </c>
      <c r="D194" s="22" t="e">
        <f>VLOOKUP(AR:AR,球员!A:F,6,FALSE)</f>
        <v>#N/A</v>
      </c>
      <c r="E194" s="16" t="s">
        <v>405</v>
      </c>
      <c r="F194" s="16" t="s">
        <v>51</v>
      </c>
      <c r="G194" s="16" t="s">
        <v>66</v>
      </c>
      <c r="H194" s="15">
        <v>190</v>
      </c>
      <c r="I194" s="15">
        <v>82</v>
      </c>
      <c r="J194" s="15">
        <v>34</v>
      </c>
      <c r="K194" s="16" t="s">
        <v>47</v>
      </c>
      <c r="L194" s="21">
        <v>83</v>
      </c>
      <c r="M194" s="21">
        <v>24</v>
      </c>
      <c r="N194" s="21">
        <v>88</v>
      </c>
      <c r="O194" s="15">
        <v>59</v>
      </c>
      <c r="P194" s="15">
        <v>75</v>
      </c>
      <c r="Q194" s="15">
        <v>64</v>
      </c>
      <c r="R194" s="15">
        <v>59</v>
      </c>
      <c r="S194" s="15">
        <v>77</v>
      </c>
      <c r="T194" s="15">
        <v>74</v>
      </c>
      <c r="U194" s="15">
        <v>64</v>
      </c>
      <c r="V194" s="15">
        <v>85</v>
      </c>
      <c r="W194" s="15">
        <v>63</v>
      </c>
      <c r="X194" s="15">
        <v>59</v>
      </c>
      <c r="Y194" s="15">
        <v>73</v>
      </c>
      <c r="Z194" s="15">
        <v>70</v>
      </c>
      <c r="AA194" s="15">
        <v>75</v>
      </c>
      <c r="AB194" s="15">
        <v>82</v>
      </c>
      <c r="AC194" s="15">
        <v>85</v>
      </c>
      <c r="AD194" s="15">
        <v>70</v>
      </c>
      <c r="AE194" s="15">
        <v>77</v>
      </c>
      <c r="AF194" s="15">
        <v>90</v>
      </c>
      <c r="AG194" s="15">
        <v>88</v>
      </c>
      <c r="AH194" s="15">
        <v>82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2</v>
      </c>
      <c r="AP194" s="15">
        <v>6</v>
      </c>
      <c r="AQ194" s="15">
        <v>2</v>
      </c>
      <c r="AR194" t="s">
        <v>1643</v>
      </c>
    </row>
    <row r="195" spans="1:44" x14ac:dyDescent="0.25">
      <c r="A195" s="15">
        <v>194</v>
      </c>
      <c r="B195" s="15" t="s">
        <v>668</v>
      </c>
      <c r="C195" s="16" t="s">
        <v>59</v>
      </c>
      <c r="D195" s="22" t="e">
        <f>VLOOKUP(AR:AR,球员!A:F,6,FALSE)</f>
        <v>#N/A</v>
      </c>
      <c r="E195" s="16" t="s">
        <v>405</v>
      </c>
      <c r="F195" s="16" t="s">
        <v>51</v>
      </c>
      <c r="G195" s="16" t="s">
        <v>66</v>
      </c>
      <c r="H195" s="15">
        <v>168</v>
      </c>
      <c r="I195" s="15">
        <v>65</v>
      </c>
      <c r="J195" s="15">
        <v>35</v>
      </c>
      <c r="K195" s="16" t="s">
        <v>47</v>
      </c>
      <c r="L195" s="21">
        <v>83</v>
      </c>
      <c r="M195" s="21">
        <v>22</v>
      </c>
      <c r="N195" s="21">
        <v>88</v>
      </c>
      <c r="O195" s="15">
        <v>79</v>
      </c>
      <c r="P195" s="15">
        <v>92</v>
      </c>
      <c r="Q195" s="15">
        <v>83</v>
      </c>
      <c r="R195" s="15">
        <v>86</v>
      </c>
      <c r="S195" s="15">
        <v>85</v>
      </c>
      <c r="T195" s="15">
        <v>84</v>
      </c>
      <c r="U195" s="15">
        <v>75</v>
      </c>
      <c r="V195" s="15">
        <v>62</v>
      </c>
      <c r="W195" s="15">
        <v>79</v>
      </c>
      <c r="X195" s="15">
        <v>85</v>
      </c>
      <c r="Y195" s="15">
        <v>66</v>
      </c>
      <c r="Z195" s="15">
        <v>72</v>
      </c>
      <c r="AA195" s="15">
        <v>78</v>
      </c>
      <c r="AB195" s="15">
        <v>65</v>
      </c>
      <c r="AC195" s="15">
        <v>64</v>
      </c>
      <c r="AD195" s="15">
        <v>89</v>
      </c>
      <c r="AE195" s="15">
        <v>71</v>
      </c>
      <c r="AF195" s="15">
        <v>68</v>
      </c>
      <c r="AG195" s="15">
        <v>65</v>
      </c>
      <c r="AH195" s="15">
        <v>68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4</v>
      </c>
      <c r="AO195" s="15">
        <v>4</v>
      </c>
      <c r="AP195" s="15">
        <v>5</v>
      </c>
      <c r="AQ195" s="15">
        <v>1</v>
      </c>
      <c r="AR195" t="s">
        <v>1644</v>
      </c>
    </row>
    <row r="196" spans="1:44" x14ac:dyDescent="0.25">
      <c r="A196" s="19">
        <v>195</v>
      </c>
      <c r="B196" s="19" t="s">
        <v>230</v>
      </c>
      <c r="C196" s="20" t="s">
        <v>86</v>
      </c>
      <c r="D196" s="22">
        <f>VLOOKUP(AR:AR,球员!A:F,6,FALSE)</f>
        <v>2</v>
      </c>
      <c r="E196" s="16" t="s">
        <v>231</v>
      </c>
      <c r="F196" s="16" t="s">
        <v>157</v>
      </c>
      <c r="G196" s="16" t="s">
        <v>57</v>
      </c>
      <c r="H196" s="15">
        <v>180</v>
      </c>
      <c r="I196" s="15">
        <v>85</v>
      </c>
      <c r="J196" s="15">
        <v>33</v>
      </c>
      <c r="K196" s="16" t="s">
        <v>53</v>
      </c>
      <c r="L196" s="21">
        <v>83</v>
      </c>
      <c r="M196" s="21">
        <v>26</v>
      </c>
      <c r="N196" s="21">
        <v>89</v>
      </c>
      <c r="O196" s="15">
        <v>81</v>
      </c>
      <c r="P196" s="15">
        <v>80</v>
      </c>
      <c r="Q196" s="15">
        <v>83</v>
      </c>
      <c r="R196" s="15">
        <v>79</v>
      </c>
      <c r="S196" s="15">
        <v>80</v>
      </c>
      <c r="T196" s="15">
        <v>80</v>
      </c>
      <c r="U196" s="15">
        <v>82</v>
      </c>
      <c r="V196" s="15">
        <v>68</v>
      </c>
      <c r="W196" s="15">
        <v>83</v>
      </c>
      <c r="X196" s="15">
        <v>80</v>
      </c>
      <c r="Y196" s="15">
        <v>81</v>
      </c>
      <c r="Z196" s="15">
        <v>82</v>
      </c>
      <c r="AA196" s="15">
        <v>95</v>
      </c>
      <c r="AB196" s="15">
        <v>67</v>
      </c>
      <c r="AC196" s="15">
        <v>91</v>
      </c>
      <c r="AD196" s="15">
        <v>64</v>
      </c>
      <c r="AE196" s="15">
        <v>78</v>
      </c>
      <c r="AF196" s="15">
        <v>50</v>
      </c>
      <c r="AG196" s="15">
        <v>51</v>
      </c>
      <c r="AH196" s="15">
        <v>80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2</v>
      </c>
      <c r="AO196" s="15">
        <v>2</v>
      </c>
      <c r="AP196" s="15">
        <v>7</v>
      </c>
      <c r="AQ196" s="15">
        <v>2</v>
      </c>
      <c r="AR196" t="s">
        <v>1645</v>
      </c>
    </row>
    <row r="197" spans="1:44" x14ac:dyDescent="0.25">
      <c r="A197" s="19">
        <v>196</v>
      </c>
      <c r="B197" s="19" t="s">
        <v>232</v>
      </c>
      <c r="C197" s="20" t="s">
        <v>71</v>
      </c>
      <c r="D197" s="22">
        <f>VLOOKUP(AR:AR,球员!A:F,6,FALSE)</f>
        <v>2</v>
      </c>
      <c r="E197" s="16" t="s">
        <v>400</v>
      </c>
      <c r="F197" s="16" t="s">
        <v>388</v>
      </c>
      <c r="G197" s="16" t="s">
        <v>135</v>
      </c>
      <c r="H197" s="15">
        <v>177</v>
      </c>
      <c r="I197" s="15">
        <v>72</v>
      </c>
      <c r="J197" s="15">
        <v>33</v>
      </c>
      <c r="K197" s="16" t="s">
        <v>47</v>
      </c>
      <c r="L197" s="21">
        <v>83</v>
      </c>
      <c r="M197" s="21">
        <v>26</v>
      </c>
      <c r="N197" s="21">
        <v>90</v>
      </c>
      <c r="O197" s="15">
        <v>88</v>
      </c>
      <c r="P197" s="15">
        <v>84</v>
      </c>
      <c r="Q197" s="15">
        <v>75</v>
      </c>
      <c r="R197" s="15">
        <v>83</v>
      </c>
      <c r="S197" s="15">
        <v>70</v>
      </c>
      <c r="T197" s="15">
        <v>65</v>
      </c>
      <c r="U197" s="15">
        <v>86</v>
      </c>
      <c r="V197" s="15">
        <v>83</v>
      </c>
      <c r="W197" s="15">
        <v>77</v>
      </c>
      <c r="X197" s="15">
        <v>80</v>
      </c>
      <c r="Y197" s="15">
        <v>75</v>
      </c>
      <c r="Z197" s="15">
        <v>76</v>
      </c>
      <c r="AA197" s="15">
        <v>82</v>
      </c>
      <c r="AB197" s="15">
        <v>84</v>
      </c>
      <c r="AC197" s="15">
        <v>74</v>
      </c>
      <c r="AD197" s="15">
        <v>78</v>
      </c>
      <c r="AE197" s="15">
        <v>75</v>
      </c>
      <c r="AF197" s="15">
        <v>45</v>
      </c>
      <c r="AG197" s="15">
        <v>47</v>
      </c>
      <c r="AH197" s="15">
        <v>58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3</v>
      </c>
      <c r="AP197" s="15">
        <v>6</v>
      </c>
      <c r="AQ197" s="15">
        <v>1</v>
      </c>
      <c r="AR197" t="s">
        <v>1646</v>
      </c>
    </row>
    <row r="198" spans="1:44" x14ac:dyDescent="0.25">
      <c r="A198" s="15">
        <v>197</v>
      </c>
      <c r="B198" s="15" t="s">
        <v>1647</v>
      </c>
      <c r="C198" s="16" t="s">
        <v>71</v>
      </c>
      <c r="D198" s="22" t="e">
        <f>VLOOKUP(AR:AR,球员!A:F,6,FALSE)</f>
        <v>#N/A</v>
      </c>
      <c r="E198" s="16" t="s">
        <v>611</v>
      </c>
      <c r="F198" s="16" t="s">
        <v>375</v>
      </c>
      <c r="G198" s="16" t="s">
        <v>52</v>
      </c>
      <c r="H198" s="15">
        <v>174</v>
      </c>
      <c r="I198" s="15">
        <v>74</v>
      </c>
      <c r="J198" s="15">
        <v>36</v>
      </c>
      <c r="K198" s="16" t="s">
        <v>47</v>
      </c>
      <c r="L198" s="21">
        <v>83</v>
      </c>
      <c r="M198" s="21">
        <v>21</v>
      </c>
      <c r="N198" s="21">
        <v>88</v>
      </c>
      <c r="O198" s="15">
        <v>85</v>
      </c>
      <c r="P198" s="15">
        <v>82</v>
      </c>
      <c r="Q198" s="15">
        <v>78</v>
      </c>
      <c r="R198" s="15">
        <v>73</v>
      </c>
      <c r="S198" s="15">
        <v>80</v>
      </c>
      <c r="T198" s="15">
        <v>72</v>
      </c>
      <c r="U198" s="15">
        <v>82</v>
      </c>
      <c r="V198" s="15">
        <v>78</v>
      </c>
      <c r="W198" s="15">
        <v>70</v>
      </c>
      <c r="X198" s="15">
        <v>77</v>
      </c>
      <c r="Y198" s="15">
        <v>74</v>
      </c>
      <c r="Z198" s="15">
        <v>68</v>
      </c>
      <c r="AA198" s="15">
        <v>76</v>
      </c>
      <c r="AB198" s="15">
        <v>82</v>
      </c>
      <c r="AC198" s="15">
        <v>78</v>
      </c>
      <c r="AD198" s="15">
        <v>79</v>
      </c>
      <c r="AE198" s="15">
        <v>76</v>
      </c>
      <c r="AF198" s="15">
        <v>65</v>
      </c>
      <c r="AG198" s="15">
        <v>56</v>
      </c>
      <c r="AH198" s="15">
        <v>70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3</v>
      </c>
      <c r="AO198" s="15">
        <v>3</v>
      </c>
      <c r="AP198" s="15">
        <v>5</v>
      </c>
      <c r="AQ198" s="15">
        <v>1</v>
      </c>
      <c r="AR198" t="s">
        <v>1648</v>
      </c>
    </row>
    <row r="199" spans="1:44" x14ac:dyDescent="0.25">
      <c r="A199" s="19">
        <v>198</v>
      </c>
      <c r="B199" s="19" t="s">
        <v>529</v>
      </c>
      <c r="C199" s="20" t="s">
        <v>63</v>
      </c>
      <c r="D199" s="22">
        <f>VLOOKUP(AR:AR,球员!A:F,6,FALSE)</f>
        <v>2</v>
      </c>
      <c r="E199" s="16" t="s">
        <v>480</v>
      </c>
      <c r="F199" s="16" t="s">
        <v>45</v>
      </c>
      <c r="G199" s="16" t="s">
        <v>101</v>
      </c>
      <c r="H199" s="15">
        <v>192</v>
      </c>
      <c r="I199" s="15">
        <v>80</v>
      </c>
      <c r="J199" s="15">
        <v>32</v>
      </c>
      <c r="K199" s="16" t="s">
        <v>47</v>
      </c>
      <c r="L199" s="21">
        <v>83</v>
      </c>
      <c r="M199" s="21">
        <v>27</v>
      </c>
      <c r="N199" s="21">
        <v>89</v>
      </c>
      <c r="O199" s="15">
        <v>40</v>
      </c>
      <c r="P199" s="15">
        <v>57</v>
      </c>
      <c r="Q199" s="15">
        <v>51</v>
      </c>
      <c r="R199" s="15">
        <v>49</v>
      </c>
      <c r="S199" s="15">
        <v>58</v>
      </c>
      <c r="T199" s="15">
        <v>65</v>
      </c>
      <c r="U199" s="15">
        <v>40</v>
      </c>
      <c r="V199" s="15">
        <v>70</v>
      </c>
      <c r="W199" s="15">
        <v>55</v>
      </c>
      <c r="X199" s="15">
        <v>45</v>
      </c>
      <c r="Y199" s="15">
        <v>65</v>
      </c>
      <c r="Z199" s="15">
        <v>66</v>
      </c>
      <c r="AA199" s="15">
        <v>81</v>
      </c>
      <c r="AB199" s="15">
        <v>82</v>
      </c>
      <c r="AC199" s="15">
        <v>80</v>
      </c>
      <c r="AD199" s="15">
        <v>63</v>
      </c>
      <c r="AE199" s="15">
        <v>60</v>
      </c>
      <c r="AF199" s="15">
        <v>53</v>
      </c>
      <c r="AG199" s="15">
        <v>50</v>
      </c>
      <c r="AH199" s="15">
        <v>48</v>
      </c>
      <c r="AI199" s="15">
        <v>90</v>
      </c>
      <c r="AJ199" s="15">
        <v>87</v>
      </c>
      <c r="AK199" s="15">
        <v>89</v>
      </c>
      <c r="AL199" s="15">
        <v>93</v>
      </c>
      <c r="AM199" s="15">
        <v>89</v>
      </c>
      <c r="AN199" s="15">
        <v>1</v>
      </c>
      <c r="AO199" s="15">
        <v>1</v>
      </c>
      <c r="AP199" s="15">
        <v>8</v>
      </c>
      <c r="AQ199" s="15">
        <v>2</v>
      </c>
      <c r="AR199" t="s">
        <v>1649</v>
      </c>
    </row>
    <row r="200" spans="1:44" x14ac:dyDescent="0.25">
      <c r="A200" s="15">
        <v>199</v>
      </c>
      <c r="B200" s="15" t="s">
        <v>239</v>
      </c>
      <c r="C200" s="16" t="s">
        <v>83</v>
      </c>
      <c r="D200" s="22" t="e">
        <f>VLOOKUP(AR:AR,球员!A:F,6,FALSE)</f>
        <v>#N/A</v>
      </c>
      <c r="E200" s="16" t="s">
        <v>219</v>
      </c>
      <c r="F200" s="16" t="s">
        <v>56</v>
      </c>
      <c r="G200" s="16" t="s">
        <v>81</v>
      </c>
      <c r="H200" s="15">
        <v>175</v>
      </c>
      <c r="I200" s="15">
        <v>77</v>
      </c>
      <c r="J200" s="15">
        <v>32</v>
      </c>
      <c r="K200" s="16" t="s">
        <v>47</v>
      </c>
      <c r="L200" s="21">
        <v>83</v>
      </c>
      <c r="M200" s="21">
        <v>27</v>
      </c>
      <c r="N200" s="21">
        <v>90</v>
      </c>
      <c r="O200" s="15">
        <v>80</v>
      </c>
      <c r="P200" s="15">
        <v>87</v>
      </c>
      <c r="Q200" s="15">
        <v>84</v>
      </c>
      <c r="R200" s="15">
        <v>85</v>
      </c>
      <c r="S200" s="15">
        <v>84</v>
      </c>
      <c r="T200" s="15">
        <v>88</v>
      </c>
      <c r="U200" s="15">
        <v>76</v>
      </c>
      <c r="V200" s="15">
        <v>62</v>
      </c>
      <c r="W200" s="15">
        <v>89</v>
      </c>
      <c r="X200" s="15">
        <v>88</v>
      </c>
      <c r="Y200" s="15">
        <v>76</v>
      </c>
      <c r="Z200" s="15">
        <v>78</v>
      </c>
      <c r="AA200" s="15">
        <v>82</v>
      </c>
      <c r="AB200" s="15">
        <v>64</v>
      </c>
      <c r="AC200" s="15">
        <v>73</v>
      </c>
      <c r="AD200" s="15">
        <v>82</v>
      </c>
      <c r="AE200" s="15">
        <v>76</v>
      </c>
      <c r="AF200" s="15">
        <v>46</v>
      </c>
      <c r="AG200" s="15">
        <v>47</v>
      </c>
      <c r="AH200" s="15">
        <v>45</v>
      </c>
      <c r="AI200" s="15">
        <v>40</v>
      </c>
      <c r="AJ200" s="15">
        <v>40</v>
      </c>
      <c r="AK200" s="15">
        <v>40</v>
      </c>
      <c r="AL200" s="15">
        <v>40</v>
      </c>
      <c r="AM200" s="15">
        <v>40</v>
      </c>
      <c r="AN200" s="15">
        <v>3</v>
      </c>
      <c r="AO200" s="15">
        <v>4</v>
      </c>
      <c r="AP200" s="15">
        <v>4</v>
      </c>
      <c r="AQ200" s="15">
        <v>1</v>
      </c>
      <c r="AR200" t="s">
        <v>1650</v>
      </c>
    </row>
    <row r="201" spans="1:44" x14ac:dyDescent="0.25">
      <c r="A201" s="19">
        <v>200</v>
      </c>
      <c r="B201" s="19" t="s">
        <v>399</v>
      </c>
      <c r="C201" s="20" t="s">
        <v>63</v>
      </c>
      <c r="D201" s="22">
        <f>VLOOKUP(AR:AR,球员!A:F,6,FALSE)</f>
        <v>2</v>
      </c>
      <c r="E201" s="16" t="s">
        <v>400</v>
      </c>
      <c r="F201" s="16" t="s">
        <v>388</v>
      </c>
      <c r="G201" s="16" t="s">
        <v>72</v>
      </c>
      <c r="H201" s="15">
        <v>190</v>
      </c>
      <c r="I201" s="15">
        <v>84</v>
      </c>
      <c r="J201" s="15">
        <v>33</v>
      </c>
      <c r="K201" s="16" t="s">
        <v>47</v>
      </c>
      <c r="L201" s="21">
        <v>83</v>
      </c>
      <c r="M201" s="21">
        <v>26</v>
      </c>
      <c r="N201" s="21">
        <v>89</v>
      </c>
      <c r="O201" s="15">
        <v>42</v>
      </c>
      <c r="P201" s="15">
        <v>64</v>
      </c>
      <c r="Q201" s="15">
        <v>57</v>
      </c>
      <c r="R201" s="15">
        <v>65</v>
      </c>
      <c r="S201" s="15">
        <v>71</v>
      </c>
      <c r="T201" s="15">
        <v>76</v>
      </c>
      <c r="U201" s="15">
        <v>42</v>
      </c>
      <c r="V201" s="15">
        <v>60</v>
      </c>
      <c r="W201" s="15">
        <v>60</v>
      </c>
      <c r="X201" s="15">
        <v>51</v>
      </c>
      <c r="Y201" s="15">
        <v>69</v>
      </c>
      <c r="Z201" s="15">
        <v>68</v>
      </c>
      <c r="AA201" s="15">
        <v>84</v>
      </c>
      <c r="AB201" s="15">
        <v>85</v>
      </c>
      <c r="AC201" s="15">
        <v>82</v>
      </c>
      <c r="AD201" s="15">
        <v>71</v>
      </c>
      <c r="AE201" s="15">
        <v>66</v>
      </c>
      <c r="AF201" s="15">
        <v>59</v>
      </c>
      <c r="AG201" s="15">
        <v>47</v>
      </c>
      <c r="AH201" s="15">
        <v>55</v>
      </c>
      <c r="AI201" s="15">
        <v>90</v>
      </c>
      <c r="AJ201" s="15">
        <v>88</v>
      </c>
      <c r="AK201" s="15">
        <v>86</v>
      </c>
      <c r="AL201" s="15">
        <v>95</v>
      </c>
      <c r="AM201" s="15">
        <v>87</v>
      </c>
      <c r="AN201" s="15">
        <v>2</v>
      </c>
      <c r="AO201" s="15">
        <v>2</v>
      </c>
      <c r="AP201" s="15">
        <v>7</v>
      </c>
      <c r="AQ201" s="15">
        <v>3</v>
      </c>
      <c r="AR201" t="s">
        <v>1651</v>
      </c>
    </row>
    <row r="202" spans="1:44" x14ac:dyDescent="0.25">
      <c r="A202" s="19">
        <v>201</v>
      </c>
      <c r="B202" s="19" t="s">
        <v>401</v>
      </c>
      <c r="C202" s="20" t="s">
        <v>105</v>
      </c>
      <c r="D202" s="22">
        <f>VLOOKUP(AR:AR,球员!A:F,6,FALSE)</f>
        <v>2</v>
      </c>
      <c r="E202" s="16" t="s">
        <v>164</v>
      </c>
      <c r="F202" s="16" t="s">
        <v>45</v>
      </c>
      <c r="G202" s="16" t="s">
        <v>209</v>
      </c>
      <c r="H202" s="15">
        <v>187</v>
      </c>
      <c r="I202" s="15">
        <v>81</v>
      </c>
      <c r="J202" s="15">
        <v>34</v>
      </c>
      <c r="K202" s="16" t="s">
        <v>53</v>
      </c>
      <c r="L202" s="21">
        <v>83</v>
      </c>
      <c r="M202" s="21">
        <v>24</v>
      </c>
      <c r="N202" s="21">
        <v>89</v>
      </c>
      <c r="O202" s="15">
        <v>74</v>
      </c>
      <c r="P202" s="15">
        <v>76</v>
      </c>
      <c r="Q202" s="15">
        <v>78</v>
      </c>
      <c r="R202" s="15">
        <v>79</v>
      </c>
      <c r="S202" s="15">
        <v>76</v>
      </c>
      <c r="T202" s="15">
        <v>84</v>
      </c>
      <c r="U202" s="15">
        <v>70</v>
      </c>
      <c r="V202" s="15">
        <v>76</v>
      </c>
      <c r="W202" s="15">
        <v>85</v>
      </c>
      <c r="X202" s="15">
        <v>81</v>
      </c>
      <c r="Y202" s="15">
        <v>74</v>
      </c>
      <c r="Z202" s="15">
        <v>72</v>
      </c>
      <c r="AA202" s="15">
        <v>90</v>
      </c>
      <c r="AB202" s="15">
        <v>78</v>
      </c>
      <c r="AC202" s="15">
        <v>81</v>
      </c>
      <c r="AD202" s="15">
        <v>61</v>
      </c>
      <c r="AE202" s="15">
        <v>83</v>
      </c>
      <c r="AF202" s="15">
        <v>79</v>
      </c>
      <c r="AG202" s="15">
        <v>77</v>
      </c>
      <c r="AH202" s="15">
        <v>84</v>
      </c>
      <c r="AI202" s="15">
        <v>40</v>
      </c>
      <c r="AJ202" s="15">
        <v>40</v>
      </c>
      <c r="AK202" s="15">
        <v>40</v>
      </c>
      <c r="AL202" s="15">
        <v>40</v>
      </c>
      <c r="AM202" s="15">
        <v>40</v>
      </c>
      <c r="AN202" s="15">
        <v>1</v>
      </c>
      <c r="AO202" s="15">
        <v>2</v>
      </c>
      <c r="AP202" s="15">
        <v>6</v>
      </c>
      <c r="AQ202" s="15">
        <v>2</v>
      </c>
      <c r="AR202" t="s">
        <v>1652</v>
      </c>
    </row>
    <row r="203" spans="1:44" x14ac:dyDescent="0.25">
      <c r="A203" s="15">
        <v>202</v>
      </c>
      <c r="B203" s="15" t="s">
        <v>1653</v>
      </c>
      <c r="C203" s="16" t="s">
        <v>59</v>
      </c>
      <c r="D203" s="22" t="e">
        <f>VLOOKUP(AR:AR,球员!A:F,6,FALSE)</f>
        <v>#N/A</v>
      </c>
      <c r="E203" s="16" t="s">
        <v>97</v>
      </c>
      <c r="F203" s="16" t="s">
        <v>65</v>
      </c>
      <c r="G203" s="16" t="s">
        <v>81</v>
      </c>
      <c r="H203" s="15">
        <v>187</v>
      </c>
      <c r="I203" s="15">
        <v>83</v>
      </c>
      <c r="J203" s="15">
        <v>30</v>
      </c>
      <c r="K203" s="16" t="s">
        <v>47</v>
      </c>
      <c r="L203" s="21">
        <v>83</v>
      </c>
      <c r="M203" s="21">
        <v>28</v>
      </c>
      <c r="N203" s="21">
        <v>89</v>
      </c>
      <c r="O203" s="15">
        <v>73</v>
      </c>
      <c r="P203" s="15">
        <v>78</v>
      </c>
      <c r="Q203" s="15">
        <v>81</v>
      </c>
      <c r="R203" s="15">
        <v>70</v>
      </c>
      <c r="S203" s="15">
        <v>80</v>
      </c>
      <c r="T203" s="15">
        <v>76</v>
      </c>
      <c r="U203" s="15">
        <v>69</v>
      </c>
      <c r="V203" s="15">
        <v>74</v>
      </c>
      <c r="W203" s="15">
        <v>74</v>
      </c>
      <c r="X203" s="15">
        <v>71</v>
      </c>
      <c r="Y203" s="15">
        <v>84</v>
      </c>
      <c r="Z203" s="15">
        <v>78</v>
      </c>
      <c r="AA203" s="15">
        <v>86</v>
      </c>
      <c r="AB203" s="15">
        <v>79</v>
      </c>
      <c r="AC203" s="15">
        <v>90</v>
      </c>
      <c r="AD203" s="15">
        <v>70</v>
      </c>
      <c r="AE203" s="15">
        <v>91</v>
      </c>
      <c r="AF203" s="15">
        <v>74</v>
      </c>
      <c r="AG203" s="15">
        <v>81</v>
      </c>
      <c r="AH203" s="15">
        <v>85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2</v>
      </c>
      <c r="AO203" s="15">
        <v>3</v>
      </c>
      <c r="AP203" s="15">
        <v>6</v>
      </c>
      <c r="AQ203" s="15">
        <v>2</v>
      </c>
      <c r="AR203" t="s">
        <v>1654</v>
      </c>
    </row>
    <row r="204" spans="1:44" x14ac:dyDescent="0.25">
      <c r="A204" s="15">
        <v>203</v>
      </c>
      <c r="B204" s="15" t="s">
        <v>683</v>
      </c>
      <c r="C204" s="16" t="s">
        <v>71</v>
      </c>
      <c r="D204" s="22" t="e">
        <f>VLOOKUP(AR:AR,球员!A:F,6,FALSE)</f>
        <v>#N/A</v>
      </c>
      <c r="E204" s="16" t="s">
        <v>2156</v>
      </c>
      <c r="F204" s="16" t="s">
        <v>2134</v>
      </c>
      <c r="G204" s="16" t="s">
        <v>72</v>
      </c>
      <c r="H204" s="15">
        <v>186</v>
      </c>
      <c r="I204" s="15">
        <v>77</v>
      </c>
      <c r="J204" s="15">
        <v>33</v>
      </c>
      <c r="K204" s="16" t="s">
        <v>47</v>
      </c>
      <c r="L204" s="21">
        <v>83</v>
      </c>
      <c r="M204" s="21">
        <v>26</v>
      </c>
      <c r="N204" s="21">
        <v>90</v>
      </c>
      <c r="O204" s="15">
        <v>86</v>
      </c>
      <c r="P204" s="15">
        <v>76</v>
      </c>
      <c r="Q204" s="15">
        <v>73</v>
      </c>
      <c r="R204" s="15">
        <v>75</v>
      </c>
      <c r="S204" s="15">
        <v>73</v>
      </c>
      <c r="T204" s="15">
        <v>69</v>
      </c>
      <c r="U204" s="15">
        <v>88</v>
      </c>
      <c r="V204" s="15">
        <v>86</v>
      </c>
      <c r="W204" s="15">
        <v>70</v>
      </c>
      <c r="X204" s="15">
        <v>70</v>
      </c>
      <c r="Y204" s="15">
        <v>77</v>
      </c>
      <c r="Z204" s="15">
        <v>74</v>
      </c>
      <c r="AA204" s="15">
        <v>83</v>
      </c>
      <c r="AB204" s="15">
        <v>88</v>
      </c>
      <c r="AC204" s="15">
        <v>81</v>
      </c>
      <c r="AD204" s="15">
        <v>72</v>
      </c>
      <c r="AE204" s="15">
        <v>83</v>
      </c>
      <c r="AF204" s="15">
        <v>50</v>
      </c>
      <c r="AG204" s="15">
        <v>56</v>
      </c>
      <c r="AH204" s="15">
        <v>77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2</v>
      </c>
      <c r="AP204" s="15">
        <v>6</v>
      </c>
      <c r="AQ204" s="15">
        <v>1</v>
      </c>
      <c r="AR204" t="s">
        <v>1655</v>
      </c>
    </row>
    <row r="205" spans="1:44" x14ac:dyDescent="0.25">
      <c r="A205" s="19">
        <v>204</v>
      </c>
      <c r="B205" s="19" t="s">
        <v>249</v>
      </c>
      <c r="C205" s="20" t="s">
        <v>86</v>
      </c>
      <c r="D205" s="22">
        <f>VLOOKUP(AR:AR,球员!A:F,6,FALSE)</f>
        <v>2</v>
      </c>
      <c r="E205" s="16" t="s">
        <v>142</v>
      </c>
      <c r="F205" s="16" t="s">
        <v>45</v>
      </c>
      <c r="G205" s="16" t="s">
        <v>66</v>
      </c>
      <c r="H205" s="15">
        <v>178</v>
      </c>
      <c r="I205" s="15">
        <v>73</v>
      </c>
      <c r="J205" s="15">
        <v>32</v>
      </c>
      <c r="K205" s="16" t="s">
        <v>47</v>
      </c>
      <c r="L205" s="21">
        <v>83</v>
      </c>
      <c r="M205" s="21">
        <v>27</v>
      </c>
      <c r="N205" s="21">
        <v>90</v>
      </c>
      <c r="O205" s="15">
        <v>85</v>
      </c>
      <c r="P205" s="15">
        <v>84</v>
      </c>
      <c r="Q205" s="15">
        <v>81</v>
      </c>
      <c r="R205" s="15">
        <v>80</v>
      </c>
      <c r="S205" s="15">
        <v>80</v>
      </c>
      <c r="T205" s="15">
        <v>74</v>
      </c>
      <c r="U205" s="15">
        <v>79</v>
      </c>
      <c r="V205" s="15">
        <v>65</v>
      </c>
      <c r="W205" s="15">
        <v>70</v>
      </c>
      <c r="X205" s="15">
        <v>75</v>
      </c>
      <c r="Y205" s="15">
        <v>85</v>
      </c>
      <c r="Z205" s="15">
        <v>84</v>
      </c>
      <c r="AA205" s="15">
        <v>80</v>
      </c>
      <c r="AB205" s="15">
        <v>75</v>
      </c>
      <c r="AC205" s="15">
        <v>61</v>
      </c>
      <c r="AD205" s="15">
        <v>75</v>
      </c>
      <c r="AE205" s="15">
        <v>90</v>
      </c>
      <c r="AF205" s="15">
        <v>66</v>
      </c>
      <c r="AG205" s="15">
        <v>59</v>
      </c>
      <c r="AH205" s="15">
        <v>57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3</v>
      </c>
      <c r="AR205" t="s">
        <v>1656</v>
      </c>
    </row>
    <row r="206" spans="1:44" x14ac:dyDescent="0.25">
      <c r="A206" s="19">
        <v>205</v>
      </c>
      <c r="B206" s="19" t="s">
        <v>410</v>
      </c>
      <c r="C206" s="20" t="s">
        <v>86</v>
      </c>
      <c r="D206" s="22">
        <f>VLOOKUP(AR:AR,球员!A:F,6,FALSE)</f>
        <v>2</v>
      </c>
      <c r="E206" s="16" t="s">
        <v>75</v>
      </c>
      <c r="F206" s="16" t="s">
        <v>65</v>
      </c>
      <c r="G206" s="16" t="s">
        <v>66</v>
      </c>
      <c r="H206" s="15">
        <v>169</v>
      </c>
      <c r="I206" s="15">
        <v>65</v>
      </c>
      <c r="J206" s="15">
        <v>32</v>
      </c>
      <c r="K206" s="16" t="s">
        <v>47</v>
      </c>
      <c r="L206" s="21">
        <v>83</v>
      </c>
      <c r="M206" s="21">
        <v>27</v>
      </c>
      <c r="N206" s="21">
        <v>89</v>
      </c>
      <c r="O206" s="15">
        <v>83</v>
      </c>
      <c r="P206" s="15">
        <v>85</v>
      </c>
      <c r="Q206" s="15">
        <v>84</v>
      </c>
      <c r="R206" s="15">
        <v>84</v>
      </c>
      <c r="S206" s="15">
        <v>82</v>
      </c>
      <c r="T206" s="15">
        <v>79</v>
      </c>
      <c r="U206" s="15">
        <v>80</v>
      </c>
      <c r="V206" s="15">
        <v>60</v>
      </c>
      <c r="W206" s="15">
        <v>64</v>
      </c>
      <c r="X206" s="15">
        <v>82</v>
      </c>
      <c r="Y206" s="15">
        <v>78</v>
      </c>
      <c r="Z206" s="15">
        <v>84</v>
      </c>
      <c r="AA206" s="15">
        <v>76</v>
      </c>
      <c r="AB206" s="15">
        <v>68</v>
      </c>
      <c r="AC206" s="15">
        <v>65</v>
      </c>
      <c r="AD206" s="15">
        <v>85</v>
      </c>
      <c r="AE206" s="15">
        <v>75</v>
      </c>
      <c r="AF206" s="15">
        <v>50</v>
      </c>
      <c r="AG206" s="15">
        <v>52</v>
      </c>
      <c r="AH206" s="15">
        <v>61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3</v>
      </c>
      <c r="AO206" s="15">
        <v>4</v>
      </c>
      <c r="AP206" s="15">
        <v>6</v>
      </c>
      <c r="AQ206" s="15">
        <v>3</v>
      </c>
      <c r="AR206" t="s">
        <v>1657</v>
      </c>
    </row>
    <row r="207" spans="1:44" x14ac:dyDescent="0.25">
      <c r="A207" s="15">
        <v>206</v>
      </c>
      <c r="B207" s="15" t="s">
        <v>689</v>
      </c>
      <c r="C207" s="16" t="s">
        <v>63</v>
      </c>
      <c r="D207" s="22" t="e">
        <f>VLOOKUP(AR:AR,球员!A:F,6,FALSE)</f>
        <v>#N/A</v>
      </c>
      <c r="E207" s="16" t="s">
        <v>68</v>
      </c>
      <c r="F207" s="16" t="s">
        <v>68</v>
      </c>
      <c r="G207" s="16" t="s">
        <v>690</v>
      </c>
      <c r="H207" s="15">
        <v>192</v>
      </c>
      <c r="I207" s="15">
        <v>86</v>
      </c>
      <c r="J207" s="15">
        <v>29</v>
      </c>
      <c r="K207" s="16" t="s">
        <v>47</v>
      </c>
      <c r="L207" s="21">
        <v>83</v>
      </c>
      <c r="M207" s="21">
        <v>28</v>
      </c>
      <c r="N207" s="21">
        <v>88</v>
      </c>
      <c r="O207" s="15">
        <v>40</v>
      </c>
      <c r="P207" s="15">
        <v>55</v>
      </c>
      <c r="Q207" s="15">
        <v>45</v>
      </c>
      <c r="R207" s="15">
        <v>46</v>
      </c>
      <c r="S207" s="15">
        <v>58</v>
      </c>
      <c r="T207" s="15">
        <v>66</v>
      </c>
      <c r="U207" s="15">
        <v>40</v>
      </c>
      <c r="V207" s="15">
        <v>73</v>
      </c>
      <c r="W207" s="15">
        <v>55</v>
      </c>
      <c r="X207" s="15">
        <v>42</v>
      </c>
      <c r="Y207" s="15">
        <v>61</v>
      </c>
      <c r="Z207" s="15">
        <v>57</v>
      </c>
      <c r="AA207" s="15">
        <v>75</v>
      </c>
      <c r="AB207" s="15">
        <v>85</v>
      </c>
      <c r="AC207" s="15">
        <v>83</v>
      </c>
      <c r="AD207" s="15">
        <v>61</v>
      </c>
      <c r="AE207" s="15">
        <v>68</v>
      </c>
      <c r="AF207" s="15">
        <v>60</v>
      </c>
      <c r="AG207" s="15">
        <v>52</v>
      </c>
      <c r="AH207" s="15">
        <v>47</v>
      </c>
      <c r="AI207" s="15">
        <v>90</v>
      </c>
      <c r="AJ207" s="15">
        <v>84</v>
      </c>
      <c r="AK207" s="15">
        <v>88</v>
      </c>
      <c r="AL207" s="15">
        <v>86</v>
      </c>
      <c r="AM207" s="15">
        <v>90</v>
      </c>
      <c r="AN207" s="15">
        <v>2</v>
      </c>
      <c r="AO207" s="15">
        <v>2</v>
      </c>
      <c r="AP207" s="15">
        <v>7</v>
      </c>
      <c r="AQ207" s="15">
        <v>3</v>
      </c>
      <c r="AR207" t="s">
        <v>1658</v>
      </c>
    </row>
    <row r="208" spans="1:44" x14ac:dyDescent="0.25">
      <c r="A208" s="19">
        <v>207</v>
      </c>
      <c r="B208" s="19" t="s">
        <v>412</v>
      </c>
      <c r="C208" s="20" t="s">
        <v>63</v>
      </c>
      <c r="D208" s="22">
        <f>VLOOKUP(AR:AR,球员!A:F,6,FALSE)</f>
        <v>2</v>
      </c>
      <c r="E208" s="16" t="s">
        <v>384</v>
      </c>
      <c r="F208" s="16" t="s">
        <v>284</v>
      </c>
      <c r="G208" s="16" t="s">
        <v>139</v>
      </c>
      <c r="H208" s="15">
        <v>186</v>
      </c>
      <c r="I208" s="15">
        <v>76</v>
      </c>
      <c r="J208" s="15">
        <v>28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42</v>
      </c>
      <c r="P208" s="15">
        <v>69</v>
      </c>
      <c r="Q208" s="15">
        <v>55</v>
      </c>
      <c r="R208" s="15">
        <v>46</v>
      </c>
      <c r="S208" s="15">
        <v>67</v>
      </c>
      <c r="T208" s="15">
        <v>71</v>
      </c>
      <c r="U208" s="15">
        <v>43</v>
      </c>
      <c r="V208" s="15">
        <v>61</v>
      </c>
      <c r="W208" s="15">
        <v>61</v>
      </c>
      <c r="X208" s="15">
        <v>50</v>
      </c>
      <c r="Y208" s="15">
        <v>67</v>
      </c>
      <c r="Z208" s="15">
        <v>65</v>
      </c>
      <c r="AA208" s="15">
        <v>83</v>
      </c>
      <c r="AB208" s="15">
        <v>87</v>
      </c>
      <c r="AC208" s="15">
        <v>84</v>
      </c>
      <c r="AD208" s="15">
        <v>69</v>
      </c>
      <c r="AE208" s="15">
        <v>75</v>
      </c>
      <c r="AF208" s="15">
        <v>67</v>
      </c>
      <c r="AG208" s="15">
        <v>57</v>
      </c>
      <c r="AH208" s="15">
        <v>47</v>
      </c>
      <c r="AI208" s="15">
        <v>89</v>
      </c>
      <c r="AJ208" s="15">
        <v>87</v>
      </c>
      <c r="AK208" s="15">
        <v>88</v>
      </c>
      <c r="AL208" s="15">
        <v>89</v>
      </c>
      <c r="AM208" s="15">
        <v>86</v>
      </c>
      <c r="AN208" s="15">
        <v>2</v>
      </c>
      <c r="AO208" s="15">
        <v>2</v>
      </c>
      <c r="AP208" s="15">
        <v>6</v>
      </c>
      <c r="AQ208" s="15">
        <v>3</v>
      </c>
      <c r="AR208" t="s">
        <v>1659</v>
      </c>
    </row>
    <row r="209" spans="1:44" x14ac:dyDescent="0.25">
      <c r="A209" s="15">
        <v>208</v>
      </c>
      <c r="B209" s="15" t="s">
        <v>415</v>
      </c>
      <c r="C209" s="16" t="s">
        <v>206</v>
      </c>
      <c r="D209" s="22" t="e">
        <f>VLOOKUP(AR:AR,球员!A:F,6,FALSE)</f>
        <v>#N/A</v>
      </c>
      <c r="E209" s="16" t="s">
        <v>87</v>
      </c>
      <c r="F209" s="16" t="s">
        <v>65</v>
      </c>
      <c r="G209" s="16" t="s">
        <v>323</v>
      </c>
      <c r="H209" s="15">
        <v>169</v>
      </c>
      <c r="I209" s="15">
        <v>72</v>
      </c>
      <c r="J209" s="15">
        <v>28</v>
      </c>
      <c r="K209" s="16" t="s">
        <v>53</v>
      </c>
      <c r="L209" s="21">
        <v>83</v>
      </c>
      <c r="M209" s="21">
        <v>28</v>
      </c>
      <c r="N209" s="21">
        <v>88</v>
      </c>
      <c r="O209" s="15">
        <v>80</v>
      </c>
      <c r="P209" s="15">
        <v>83</v>
      </c>
      <c r="Q209" s="15">
        <v>84</v>
      </c>
      <c r="R209" s="15">
        <v>81</v>
      </c>
      <c r="S209" s="15">
        <v>80</v>
      </c>
      <c r="T209" s="15">
        <v>78</v>
      </c>
      <c r="U209" s="15">
        <v>77</v>
      </c>
      <c r="V209" s="15">
        <v>55</v>
      </c>
      <c r="W209" s="15">
        <v>84</v>
      </c>
      <c r="X209" s="15">
        <v>85</v>
      </c>
      <c r="Y209" s="15">
        <v>84</v>
      </c>
      <c r="Z209" s="15">
        <v>87</v>
      </c>
      <c r="AA209" s="15">
        <v>82</v>
      </c>
      <c r="AB209" s="15">
        <v>60</v>
      </c>
      <c r="AC209" s="15">
        <v>70</v>
      </c>
      <c r="AD209" s="15">
        <v>85</v>
      </c>
      <c r="AE209" s="15">
        <v>76</v>
      </c>
      <c r="AF209" s="15">
        <v>46</v>
      </c>
      <c r="AG209" s="15">
        <v>50</v>
      </c>
      <c r="AH209" s="15">
        <v>78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3</v>
      </c>
      <c r="AP209" s="15">
        <v>5</v>
      </c>
      <c r="AQ209" s="15">
        <v>2</v>
      </c>
      <c r="AR209" t="s">
        <v>1660</v>
      </c>
    </row>
    <row r="210" spans="1:44" x14ac:dyDescent="0.25">
      <c r="A210" s="19">
        <v>209</v>
      </c>
      <c r="B210" s="19" t="s">
        <v>257</v>
      </c>
      <c r="C210" s="20" t="s">
        <v>206</v>
      </c>
      <c r="D210" s="22">
        <f>VLOOKUP(AR:AR,球员!A:F,6,FALSE)</f>
        <v>2</v>
      </c>
      <c r="E210" s="16" t="s">
        <v>44</v>
      </c>
      <c r="F210" s="16" t="s">
        <v>45</v>
      </c>
      <c r="G210" s="16" t="s">
        <v>135</v>
      </c>
      <c r="H210" s="15">
        <v>179</v>
      </c>
      <c r="I210" s="15">
        <v>72</v>
      </c>
      <c r="J210" s="15">
        <v>31</v>
      </c>
      <c r="K210" s="16" t="s">
        <v>47</v>
      </c>
      <c r="L210" s="21">
        <v>83</v>
      </c>
      <c r="M210" s="21">
        <v>27</v>
      </c>
      <c r="N210" s="21">
        <v>89</v>
      </c>
      <c r="O210" s="15">
        <v>75</v>
      </c>
      <c r="P210" s="15">
        <v>84</v>
      </c>
      <c r="Q210" s="15">
        <v>85</v>
      </c>
      <c r="R210" s="15">
        <v>84</v>
      </c>
      <c r="S210" s="15">
        <v>77</v>
      </c>
      <c r="T210" s="15">
        <v>78</v>
      </c>
      <c r="U210" s="15">
        <v>70</v>
      </c>
      <c r="V210" s="15">
        <v>70</v>
      </c>
      <c r="W210" s="15">
        <v>72</v>
      </c>
      <c r="X210" s="15">
        <v>76</v>
      </c>
      <c r="Y210" s="15">
        <v>87</v>
      </c>
      <c r="Z210" s="15">
        <v>87</v>
      </c>
      <c r="AA210" s="15">
        <v>83</v>
      </c>
      <c r="AB210" s="15">
        <v>75</v>
      </c>
      <c r="AC210" s="15">
        <v>65</v>
      </c>
      <c r="AD210" s="15">
        <v>80</v>
      </c>
      <c r="AE210" s="15">
        <v>80</v>
      </c>
      <c r="AF210" s="15">
        <v>63</v>
      </c>
      <c r="AG210" s="15">
        <v>65</v>
      </c>
      <c r="AH210" s="15">
        <v>80</v>
      </c>
      <c r="AI210" s="15">
        <v>40</v>
      </c>
      <c r="AJ210" s="15">
        <v>40</v>
      </c>
      <c r="AK210" s="15">
        <v>40</v>
      </c>
      <c r="AL210" s="15">
        <v>40</v>
      </c>
      <c r="AM210" s="15">
        <v>40</v>
      </c>
      <c r="AN210" s="15">
        <v>2</v>
      </c>
      <c r="AO210" s="15">
        <v>3</v>
      </c>
      <c r="AP210" s="15">
        <v>5</v>
      </c>
      <c r="AQ210" s="15">
        <v>1</v>
      </c>
      <c r="AR210" t="s">
        <v>1661</v>
      </c>
    </row>
    <row r="211" spans="1:44" x14ac:dyDescent="0.25">
      <c r="A211" s="19">
        <v>210</v>
      </c>
      <c r="B211" s="19" t="s">
        <v>419</v>
      </c>
      <c r="C211" s="20" t="s">
        <v>90</v>
      </c>
      <c r="D211" s="22">
        <f>VLOOKUP(AR:AR,球员!A:F,6,FALSE)</f>
        <v>2</v>
      </c>
      <c r="E211" s="16" t="s">
        <v>87</v>
      </c>
      <c r="F211" s="16" t="s">
        <v>65</v>
      </c>
      <c r="G211" s="16" t="s">
        <v>420</v>
      </c>
      <c r="H211" s="15">
        <v>195</v>
      </c>
      <c r="I211" s="15">
        <v>90</v>
      </c>
      <c r="J211" s="15">
        <v>28</v>
      </c>
      <c r="K211" s="16" t="s">
        <v>47</v>
      </c>
      <c r="L211" s="21">
        <v>83</v>
      </c>
      <c r="M211" s="21">
        <v>28</v>
      </c>
      <c r="N211" s="21">
        <v>90</v>
      </c>
      <c r="O211" s="15">
        <v>62</v>
      </c>
      <c r="P211" s="15">
        <v>73</v>
      </c>
      <c r="Q211" s="15">
        <v>69</v>
      </c>
      <c r="R211" s="15">
        <v>74</v>
      </c>
      <c r="S211" s="15">
        <v>80</v>
      </c>
      <c r="T211" s="15">
        <v>77</v>
      </c>
      <c r="U211" s="15">
        <v>56</v>
      </c>
      <c r="V211" s="15">
        <v>90</v>
      </c>
      <c r="W211" s="15">
        <v>56</v>
      </c>
      <c r="X211" s="15">
        <v>68</v>
      </c>
      <c r="Y211" s="15">
        <v>73</v>
      </c>
      <c r="Z211" s="15">
        <v>68</v>
      </c>
      <c r="AA211" s="15">
        <v>78</v>
      </c>
      <c r="AB211" s="15">
        <v>76</v>
      </c>
      <c r="AC211" s="15">
        <v>90</v>
      </c>
      <c r="AD211" s="15">
        <v>61</v>
      </c>
      <c r="AE211" s="15">
        <v>83</v>
      </c>
      <c r="AF211" s="15">
        <v>86</v>
      </c>
      <c r="AG211" s="15">
        <v>87</v>
      </c>
      <c r="AH211" s="15">
        <v>85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1</v>
      </c>
      <c r="AO211" s="15">
        <v>2</v>
      </c>
      <c r="AP211" s="15">
        <v>6</v>
      </c>
      <c r="AQ211" s="15">
        <v>2</v>
      </c>
      <c r="AR211" t="s">
        <v>1662</v>
      </c>
    </row>
    <row r="212" spans="1:44" x14ac:dyDescent="0.25">
      <c r="A212" s="19">
        <v>211</v>
      </c>
      <c r="B212" s="19" t="s">
        <v>338</v>
      </c>
      <c r="C212" s="20" t="s">
        <v>59</v>
      </c>
      <c r="D212" s="22">
        <f>VLOOKUP(AR:AR,球员!A:F,6,FALSE)</f>
        <v>2</v>
      </c>
      <c r="E212" s="16" t="s">
        <v>55</v>
      </c>
      <c r="F212" s="16" t="s">
        <v>56</v>
      </c>
      <c r="G212" s="16" t="s">
        <v>148</v>
      </c>
      <c r="H212" s="15">
        <v>174</v>
      </c>
      <c r="I212" s="15">
        <v>66</v>
      </c>
      <c r="J212" s="15">
        <v>30</v>
      </c>
      <c r="K212" s="16" t="s">
        <v>47</v>
      </c>
      <c r="L212" s="21">
        <v>83</v>
      </c>
      <c r="M212" s="21">
        <v>28</v>
      </c>
      <c r="N212" s="21">
        <v>89</v>
      </c>
      <c r="O212" s="15">
        <v>67</v>
      </c>
      <c r="P212" s="15">
        <v>82</v>
      </c>
      <c r="Q212" s="15">
        <v>77</v>
      </c>
      <c r="R212" s="15">
        <v>83</v>
      </c>
      <c r="S212" s="15">
        <v>79</v>
      </c>
      <c r="T212" s="15">
        <v>77</v>
      </c>
      <c r="U212" s="15">
        <v>63</v>
      </c>
      <c r="V212" s="15">
        <v>72</v>
      </c>
      <c r="W212" s="15">
        <v>65</v>
      </c>
      <c r="X212" s="15">
        <v>58</v>
      </c>
      <c r="Y212" s="15">
        <v>76</v>
      </c>
      <c r="Z212" s="15">
        <v>80</v>
      </c>
      <c r="AA212" s="15">
        <v>82</v>
      </c>
      <c r="AB212" s="15">
        <v>85</v>
      </c>
      <c r="AC212" s="15">
        <v>74</v>
      </c>
      <c r="AD212" s="15">
        <v>82</v>
      </c>
      <c r="AE212" s="15">
        <v>88</v>
      </c>
      <c r="AF212" s="15">
        <v>88</v>
      </c>
      <c r="AG212" s="15">
        <v>91</v>
      </c>
      <c r="AH212" s="15">
        <v>90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2</v>
      </c>
      <c r="AP212" s="15">
        <v>7</v>
      </c>
      <c r="AQ212" s="15">
        <v>3</v>
      </c>
      <c r="AR212" t="s">
        <v>1663</v>
      </c>
    </row>
    <row r="213" spans="1:44" x14ac:dyDescent="0.25">
      <c r="A213" s="19">
        <v>212</v>
      </c>
      <c r="B213" s="19" t="s">
        <v>430</v>
      </c>
      <c r="C213" s="20" t="s">
        <v>83</v>
      </c>
      <c r="D213" s="22">
        <f>VLOOKUP(AR:AR,球员!A:F,6,FALSE)</f>
        <v>2</v>
      </c>
      <c r="E213" s="16" t="s">
        <v>261</v>
      </c>
      <c r="F213" s="16" t="s">
        <v>45</v>
      </c>
      <c r="G213" s="16" t="s">
        <v>95</v>
      </c>
      <c r="H213" s="15">
        <v>190</v>
      </c>
      <c r="I213" s="15">
        <v>79</v>
      </c>
      <c r="J213" s="15">
        <v>31</v>
      </c>
      <c r="K213" s="16" t="s">
        <v>53</v>
      </c>
      <c r="L213" s="21">
        <v>83</v>
      </c>
      <c r="M213" s="21">
        <v>27</v>
      </c>
      <c r="N213" s="21">
        <v>90</v>
      </c>
      <c r="O213" s="15">
        <v>83</v>
      </c>
      <c r="P213" s="15">
        <v>88</v>
      </c>
      <c r="Q213" s="15">
        <v>85</v>
      </c>
      <c r="R213" s="15">
        <v>82</v>
      </c>
      <c r="S213" s="15">
        <v>82</v>
      </c>
      <c r="T213" s="15">
        <v>81</v>
      </c>
      <c r="U213" s="15">
        <v>80</v>
      </c>
      <c r="V213" s="15">
        <v>65</v>
      </c>
      <c r="W213" s="15">
        <v>83</v>
      </c>
      <c r="X213" s="15">
        <v>85</v>
      </c>
      <c r="Y213" s="15">
        <v>77</v>
      </c>
      <c r="Z213" s="15">
        <v>72</v>
      </c>
      <c r="AA213" s="15">
        <v>87</v>
      </c>
      <c r="AB213" s="15">
        <v>66</v>
      </c>
      <c r="AC213" s="15">
        <v>78</v>
      </c>
      <c r="AD213" s="15">
        <v>71</v>
      </c>
      <c r="AE213" s="15">
        <v>79</v>
      </c>
      <c r="AF213" s="15">
        <v>43</v>
      </c>
      <c r="AG213" s="15">
        <v>42</v>
      </c>
      <c r="AH213" s="15">
        <v>64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2</v>
      </c>
      <c r="AO213" s="15">
        <v>2</v>
      </c>
      <c r="AP213" s="15">
        <v>4</v>
      </c>
      <c r="AQ213" s="15">
        <v>2</v>
      </c>
      <c r="AR213" t="s">
        <v>1664</v>
      </c>
    </row>
    <row r="214" spans="1:44" x14ac:dyDescent="0.25">
      <c r="A214" s="19">
        <v>213</v>
      </c>
      <c r="B214" s="19" t="s">
        <v>431</v>
      </c>
      <c r="C214" s="20" t="s">
        <v>195</v>
      </c>
      <c r="D214" s="22">
        <f>VLOOKUP(AR:AR,球员!A:F,6,FALSE)</f>
        <v>2</v>
      </c>
      <c r="E214" s="16" t="s">
        <v>50</v>
      </c>
      <c r="F214" s="16" t="s">
        <v>51</v>
      </c>
      <c r="G214" s="16" t="s">
        <v>66</v>
      </c>
      <c r="H214" s="15">
        <v>178</v>
      </c>
      <c r="I214" s="15">
        <v>68</v>
      </c>
      <c r="J214" s="15">
        <v>27</v>
      </c>
      <c r="K214" s="16" t="s">
        <v>47</v>
      </c>
      <c r="L214" s="21">
        <v>83</v>
      </c>
      <c r="M214" s="21">
        <v>30</v>
      </c>
      <c r="N214" s="21">
        <v>90</v>
      </c>
      <c r="O214" s="15">
        <v>72</v>
      </c>
      <c r="P214" s="15">
        <v>82</v>
      </c>
      <c r="Q214" s="15">
        <v>80</v>
      </c>
      <c r="R214" s="15">
        <v>83</v>
      </c>
      <c r="S214" s="15">
        <v>85</v>
      </c>
      <c r="T214" s="15">
        <v>84</v>
      </c>
      <c r="U214" s="15">
        <v>67</v>
      </c>
      <c r="V214" s="15">
        <v>62</v>
      </c>
      <c r="W214" s="15">
        <v>69</v>
      </c>
      <c r="X214" s="15">
        <v>74</v>
      </c>
      <c r="Y214" s="15">
        <v>82</v>
      </c>
      <c r="Z214" s="15">
        <v>78</v>
      </c>
      <c r="AA214" s="15">
        <v>71</v>
      </c>
      <c r="AB214" s="15">
        <v>71</v>
      </c>
      <c r="AC214" s="15">
        <v>72</v>
      </c>
      <c r="AD214" s="15">
        <v>79</v>
      </c>
      <c r="AE214" s="15">
        <v>85</v>
      </c>
      <c r="AF214" s="15">
        <v>75</v>
      </c>
      <c r="AG214" s="15">
        <v>79</v>
      </c>
      <c r="AH214" s="15">
        <v>77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1</v>
      </c>
      <c r="AO214" s="15">
        <v>2</v>
      </c>
      <c r="AP214" s="15">
        <v>6</v>
      </c>
      <c r="AQ214" s="15">
        <v>3</v>
      </c>
      <c r="AR214" t="s">
        <v>1665</v>
      </c>
    </row>
    <row r="215" spans="1:44" x14ac:dyDescent="0.25">
      <c r="A215" s="19">
        <v>214</v>
      </c>
      <c r="B215" s="19" t="s">
        <v>572</v>
      </c>
      <c r="C215" s="20" t="s">
        <v>206</v>
      </c>
      <c r="D215" s="22">
        <f>VLOOKUP(AR:AR,球员!A:F,6,FALSE)</f>
        <v>2</v>
      </c>
      <c r="E215" s="16" t="s">
        <v>55</v>
      </c>
      <c r="F215" s="16" t="s">
        <v>56</v>
      </c>
      <c r="G215" s="16" t="s">
        <v>66</v>
      </c>
      <c r="H215" s="15">
        <v>178</v>
      </c>
      <c r="I215" s="15">
        <v>70</v>
      </c>
      <c r="J215" s="15">
        <v>27</v>
      </c>
      <c r="K215" s="16" t="s">
        <v>53</v>
      </c>
      <c r="L215" s="21">
        <v>83</v>
      </c>
      <c r="M215" s="21">
        <v>30</v>
      </c>
      <c r="N215" s="21">
        <v>89</v>
      </c>
      <c r="O215" s="15">
        <v>75</v>
      </c>
      <c r="P215" s="15">
        <v>85</v>
      </c>
      <c r="Q215" s="15">
        <v>87</v>
      </c>
      <c r="R215" s="15">
        <v>82</v>
      </c>
      <c r="S215" s="15">
        <v>79</v>
      </c>
      <c r="T215" s="15">
        <v>81</v>
      </c>
      <c r="U215" s="15">
        <v>80</v>
      </c>
      <c r="V215" s="15">
        <v>60</v>
      </c>
      <c r="W215" s="15">
        <v>77</v>
      </c>
      <c r="X215" s="15">
        <v>74</v>
      </c>
      <c r="Y215" s="15">
        <v>86</v>
      </c>
      <c r="Z215" s="15">
        <v>85</v>
      </c>
      <c r="AA215" s="15">
        <v>72</v>
      </c>
      <c r="AB215" s="15">
        <v>63</v>
      </c>
      <c r="AC215" s="15">
        <v>73</v>
      </c>
      <c r="AD215" s="15">
        <v>86</v>
      </c>
      <c r="AE215" s="15">
        <v>82</v>
      </c>
      <c r="AF215" s="15">
        <v>68</v>
      </c>
      <c r="AG215" s="15">
        <v>61</v>
      </c>
      <c r="AH215" s="15">
        <v>68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1</v>
      </c>
      <c r="AO215" s="15">
        <v>2</v>
      </c>
      <c r="AP215" s="15">
        <v>6</v>
      </c>
      <c r="AQ215" s="15">
        <v>1</v>
      </c>
      <c r="AR215" t="s">
        <v>1666</v>
      </c>
    </row>
    <row r="216" spans="1:44" x14ac:dyDescent="0.25">
      <c r="A216" s="19">
        <v>215</v>
      </c>
      <c r="B216" s="19" t="s">
        <v>341</v>
      </c>
      <c r="C216" s="37" t="s">
        <v>90</v>
      </c>
      <c r="D216" s="22">
        <f>VLOOKUP(AR:AR,球员!A:F,6,FALSE)</f>
        <v>2</v>
      </c>
      <c r="E216" s="16" t="s">
        <v>80</v>
      </c>
      <c r="F216" s="16" t="s">
        <v>51</v>
      </c>
      <c r="G216" s="16" t="s">
        <v>342</v>
      </c>
      <c r="H216" s="15">
        <v>187</v>
      </c>
      <c r="I216" s="15">
        <v>79</v>
      </c>
      <c r="J216" s="15">
        <v>28</v>
      </c>
      <c r="K216" s="16" t="s">
        <v>47</v>
      </c>
      <c r="L216" s="21">
        <v>83</v>
      </c>
      <c r="M216" s="21">
        <v>28</v>
      </c>
      <c r="N216" s="21">
        <v>90</v>
      </c>
      <c r="O216" s="15">
        <v>63</v>
      </c>
      <c r="P216" s="15">
        <v>73</v>
      </c>
      <c r="Q216" s="15">
        <v>67</v>
      </c>
      <c r="R216" s="15">
        <v>65</v>
      </c>
      <c r="S216" s="15">
        <v>72</v>
      </c>
      <c r="T216" s="15">
        <v>76</v>
      </c>
      <c r="U216" s="15">
        <v>59</v>
      </c>
      <c r="V216" s="15">
        <v>87</v>
      </c>
      <c r="W216" s="15">
        <v>58</v>
      </c>
      <c r="X216" s="15">
        <v>60</v>
      </c>
      <c r="Y216" s="15">
        <v>74</v>
      </c>
      <c r="Z216" s="15">
        <v>72</v>
      </c>
      <c r="AA216" s="15">
        <v>71</v>
      </c>
      <c r="AB216" s="15">
        <v>86</v>
      </c>
      <c r="AC216" s="15">
        <v>86</v>
      </c>
      <c r="AD216" s="15">
        <v>68</v>
      </c>
      <c r="AE216" s="15">
        <v>78</v>
      </c>
      <c r="AF216" s="15">
        <v>88</v>
      </c>
      <c r="AG216" s="15">
        <v>87</v>
      </c>
      <c r="AH216" s="15">
        <v>84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3</v>
      </c>
      <c r="AO216" s="15">
        <v>2</v>
      </c>
      <c r="AP216" s="15">
        <v>4</v>
      </c>
      <c r="AQ216" s="15">
        <v>1</v>
      </c>
      <c r="AR216" t="s">
        <v>1667</v>
      </c>
    </row>
    <row r="217" spans="1:44" x14ac:dyDescent="0.25">
      <c r="A217" s="19">
        <v>216</v>
      </c>
      <c r="B217" s="19" t="s">
        <v>270</v>
      </c>
      <c r="C217" s="37" t="s">
        <v>83</v>
      </c>
      <c r="D217" s="22">
        <f>VLOOKUP(AR:AR,球员!A:F,6,FALSE)</f>
        <v>2</v>
      </c>
      <c r="E217" s="16" t="s">
        <v>185</v>
      </c>
      <c r="F217" s="16" t="s">
        <v>65</v>
      </c>
      <c r="G217" s="16" t="s">
        <v>271</v>
      </c>
      <c r="H217" s="15">
        <v>186</v>
      </c>
      <c r="I217" s="15">
        <v>79</v>
      </c>
      <c r="J217" s="15">
        <v>30</v>
      </c>
      <c r="K217" s="16" t="s">
        <v>47</v>
      </c>
      <c r="L217" s="21">
        <v>83</v>
      </c>
      <c r="M217" s="21">
        <v>28</v>
      </c>
      <c r="N217" s="21">
        <v>89</v>
      </c>
      <c r="O217" s="15">
        <v>76</v>
      </c>
      <c r="P217" s="15">
        <v>86</v>
      </c>
      <c r="Q217" s="15">
        <v>78</v>
      </c>
      <c r="R217" s="15">
        <v>80</v>
      </c>
      <c r="S217" s="15">
        <v>83</v>
      </c>
      <c r="T217" s="15">
        <v>84</v>
      </c>
      <c r="U217" s="15">
        <v>81</v>
      </c>
      <c r="V217" s="15">
        <v>62</v>
      </c>
      <c r="W217" s="15">
        <v>86</v>
      </c>
      <c r="X217" s="15">
        <v>87</v>
      </c>
      <c r="Y217" s="15">
        <v>74</v>
      </c>
      <c r="Z217" s="15">
        <v>70</v>
      </c>
      <c r="AA217" s="15">
        <v>84</v>
      </c>
      <c r="AB217" s="15">
        <v>70</v>
      </c>
      <c r="AC217" s="15">
        <v>76</v>
      </c>
      <c r="AD217" s="15">
        <v>83</v>
      </c>
      <c r="AE217" s="15">
        <v>79</v>
      </c>
      <c r="AF217" s="15">
        <v>60</v>
      </c>
      <c r="AG217" s="15">
        <v>62</v>
      </c>
      <c r="AH217" s="15">
        <v>66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2</v>
      </c>
      <c r="AO217" s="15">
        <v>3</v>
      </c>
      <c r="AP217" s="15">
        <v>7</v>
      </c>
      <c r="AQ217" s="15">
        <v>2</v>
      </c>
      <c r="AR217" t="s">
        <v>1668</v>
      </c>
    </row>
    <row r="218" spans="1:44" x14ac:dyDescent="0.25">
      <c r="A218" s="19">
        <v>217</v>
      </c>
      <c r="B218" s="19" t="s">
        <v>441</v>
      </c>
      <c r="C218" s="20" t="s">
        <v>251</v>
      </c>
      <c r="D218" s="22">
        <f>VLOOKUP(AR:AR,球员!A:F,6,FALSE)</f>
        <v>2</v>
      </c>
      <c r="E218" s="16" t="s">
        <v>316</v>
      </c>
      <c r="F218" s="16" t="s">
        <v>65</v>
      </c>
      <c r="G218" s="16" t="s">
        <v>57</v>
      </c>
      <c r="H218" s="15">
        <v>175</v>
      </c>
      <c r="I218" s="15">
        <v>69</v>
      </c>
      <c r="J218" s="15">
        <v>26</v>
      </c>
      <c r="K218" s="16" t="s">
        <v>47</v>
      </c>
      <c r="L218" s="21">
        <v>83</v>
      </c>
      <c r="M218" s="21">
        <v>31</v>
      </c>
      <c r="N218" s="21">
        <v>91</v>
      </c>
      <c r="O218" s="15">
        <v>76</v>
      </c>
      <c r="P218" s="15">
        <v>86</v>
      </c>
      <c r="Q218" s="15">
        <v>88</v>
      </c>
      <c r="R218" s="15">
        <v>87</v>
      </c>
      <c r="S218" s="15">
        <v>80</v>
      </c>
      <c r="T218" s="15">
        <v>79</v>
      </c>
      <c r="U218" s="15">
        <v>74</v>
      </c>
      <c r="V218" s="15">
        <v>62</v>
      </c>
      <c r="W218" s="15">
        <v>70</v>
      </c>
      <c r="X218" s="15">
        <v>70</v>
      </c>
      <c r="Y218" s="15">
        <v>88</v>
      </c>
      <c r="Z218" s="15">
        <v>91</v>
      </c>
      <c r="AA218" s="15">
        <v>84</v>
      </c>
      <c r="AB218" s="15">
        <v>60</v>
      </c>
      <c r="AC218" s="15">
        <v>65</v>
      </c>
      <c r="AD218" s="15">
        <v>78</v>
      </c>
      <c r="AE218" s="15">
        <v>76</v>
      </c>
      <c r="AF218" s="15">
        <v>55</v>
      </c>
      <c r="AG218" s="15">
        <v>58</v>
      </c>
      <c r="AH218" s="15">
        <v>65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4</v>
      </c>
      <c r="AP218" s="15">
        <v>6</v>
      </c>
      <c r="AQ218" s="15">
        <v>2</v>
      </c>
      <c r="AR218" t="s">
        <v>1669</v>
      </c>
    </row>
    <row r="219" spans="1:44" x14ac:dyDescent="0.25">
      <c r="A219" s="15">
        <v>218</v>
      </c>
      <c r="B219" s="15" t="s">
        <v>578</v>
      </c>
      <c r="C219" s="16" t="s">
        <v>86</v>
      </c>
      <c r="D219" s="22" t="e">
        <f>VLOOKUP(AR:AR,球员!A:F,6,FALSE)</f>
        <v>#N/A</v>
      </c>
      <c r="E219" s="16" t="s">
        <v>579</v>
      </c>
      <c r="F219" s="16" t="s">
        <v>284</v>
      </c>
      <c r="G219" s="16" t="s">
        <v>139</v>
      </c>
      <c r="H219" s="15">
        <v>182</v>
      </c>
      <c r="I219" s="15">
        <v>72</v>
      </c>
      <c r="J219" s="15">
        <v>28</v>
      </c>
      <c r="K219" s="16" t="s">
        <v>53</v>
      </c>
      <c r="L219" s="21">
        <v>83</v>
      </c>
      <c r="M219" s="21">
        <v>28</v>
      </c>
      <c r="N219" s="21">
        <v>88</v>
      </c>
      <c r="O219" s="15">
        <v>79</v>
      </c>
      <c r="P219" s="15">
        <v>84</v>
      </c>
      <c r="Q219" s="15">
        <v>84</v>
      </c>
      <c r="R219" s="15">
        <v>85</v>
      </c>
      <c r="S219" s="15">
        <v>79</v>
      </c>
      <c r="T219" s="15">
        <v>80</v>
      </c>
      <c r="U219" s="15">
        <v>77</v>
      </c>
      <c r="V219" s="15">
        <v>66</v>
      </c>
      <c r="W219" s="15">
        <v>79</v>
      </c>
      <c r="X219" s="15">
        <v>85</v>
      </c>
      <c r="Y219" s="15">
        <v>78</v>
      </c>
      <c r="Z219" s="15">
        <v>82</v>
      </c>
      <c r="AA219" s="15">
        <v>84</v>
      </c>
      <c r="AB219" s="15">
        <v>70</v>
      </c>
      <c r="AC219" s="15">
        <v>73</v>
      </c>
      <c r="AD219" s="15">
        <v>77</v>
      </c>
      <c r="AE219" s="15">
        <v>72</v>
      </c>
      <c r="AF219" s="15">
        <v>52</v>
      </c>
      <c r="AG219" s="15">
        <v>56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2</v>
      </c>
      <c r="AP219" s="15">
        <v>5</v>
      </c>
      <c r="AQ219" s="15">
        <v>2</v>
      </c>
      <c r="AR219" t="s">
        <v>1670</v>
      </c>
    </row>
    <row r="220" spans="1:44" x14ac:dyDescent="0.25">
      <c r="A220" s="19">
        <v>219</v>
      </c>
      <c r="B220" s="19" t="s">
        <v>447</v>
      </c>
      <c r="C220" s="20" t="s">
        <v>195</v>
      </c>
      <c r="D220" s="22">
        <f>VLOOKUP(AR:AR,球员!A:F,6,FALSE)</f>
        <v>2</v>
      </c>
      <c r="E220" s="16" t="s">
        <v>80</v>
      </c>
      <c r="F220" s="16" t="s">
        <v>51</v>
      </c>
      <c r="G220" s="16" t="s">
        <v>135</v>
      </c>
      <c r="H220" s="15">
        <v>178</v>
      </c>
      <c r="I220" s="15">
        <v>72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73</v>
      </c>
      <c r="P220" s="15">
        <v>78</v>
      </c>
      <c r="Q220" s="15">
        <v>77</v>
      </c>
      <c r="R220" s="15">
        <v>79</v>
      </c>
      <c r="S220" s="15">
        <v>76</v>
      </c>
      <c r="T220" s="15">
        <v>72</v>
      </c>
      <c r="U220" s="15">
        <v>66</v>
      </c>
      <c r="V220" s="15">
        <v>66</v>
      </c>
      <c r="W220" s="15">
        <v>71</v>
      </c>
      <c r="X220" s="15">
        <v>72</v>
      </c>
      <c r="Y220" s="15">
        <v>84</v>
      </c>
      <c r="Z220" s="15">
        <v>82</v>
      </c>
      <c r="AA220" s="15">
        <v>72</v>
      </c>
      <c r="AB220" s="15">
        <v>77</v>
      </c>
      <c r="AC220" s="15">
        <v>75</v>
      </c>
      <c r="AD220" s="15">
        <v>76</v>
      </c>
      <c r="AE220" s="15">
        <v>82</v>
      </c>
      <c r="AF220" s="15">
        <v>75</v>
      </c>
      <c r="AG220" s="15">
        <v>76</v>
      </c>
      <c r="AH220" s="15">
        <v>83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6</v>
      </c>
      <c r="AQ220" s="15">
        <v>2</v>
      </c>
      <c r="AR220" t="s">
        <v>1671</v>
      </c>
    </row>
    <row r="221" spans="1:44" x14ac:dyDescent="0.25">
      <c r="A221" s="19">
        <v>220</v>
      </c>
      <c r="B221" s="19" t="s">
        <v>582</v>
      </c>
      <c r="C221" s="20" t="s">
        <v>90</v>
      </c>
      <c r="D221" s="22">
        <f>VLOOKUP(AR:AR,球员!A:F,6,FALSE)</f>
        <v>2</v>
      </c>
      <c r="E221" s="16" t="s">
        <v>510</v>
      </c>
      <c r="F221" s="16" t="s">
        <v>45</v>
      </c>
      <c r="G221" s="16" t="s">
        <v>52</v>
      </c>
      <c r="H221" s="15">
        <v>187</v>
      </c>
      <c r="I221" s="15">
        <v>82</v>
      </c>
      <c r="J221" s="15">
        <v>28</v>
      </c>
      <c r="K221" s="16" t="s">
        <v>47</v>
      </c>
      <c r="L221" s="21">
        <v>83</v>
      </c>
      <c r="M221" s="21">
        <v>28</v>
      </c>
      <c r="N221" s="21">
        <v>91</v>
      </c>
      <c r="O221" s="15">
        <v>63</v>
      </c>
      <c r="P221" s="15">
        <v>70</v>
      </c>
      <c r="Q221" s="15">
        <v>68</v>
      </c>
      <c r="R221" s="15">
        <v>71</v>
      </c>
      <c r="S221" s="15">
        <v>75</v>
      </c>
      <c r="T221" s="15">
        <v>70</v>
      </c>
      <c r="U221" s="15">
        <v>60</v>
      </c>
      <c r="V221" s="15">
        <v>87</v>
      </c>
      <c r="W221" s="15">
        <v>56</v>
      </c>
      <c r="X221" s="15">
        <v>63</v>
      </c>
      <c r="Y221" s="15">
        <v>75</v>
      </c>
      <c r="Z221" s="15">
        <v>73</v>
      </c>
      <c r="AA221" s="15">
        <v>77</v>
      </c>
      <c r="AB221" s="15">
        <v>87</v>
      </c>
      <c r="AC221" s="15">
        <v>86</v>
      </c>
      <c r="AD221" s="15">
        <v>68</v>
      </c>
      <c r="AE221" s="15">
        <v>82</v>
      </c>
      <c r="AF221" s="15">
        <v>88</v>
      </c>
      <c r="AG221" s="15">
        <v>86</v>
      </c>
      <c r="AH221" s="15">
        <v>87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2</v>
      </c>
      <c r="AP221" s="15">
        <v>7</v>
      </c>
      <c r="AQ221" s="15">
        <v>3</v>
      </c>
      <c r="AR221" t="s">
        <v>1672</v>
      </c>
    </row>
    <row r="222" spans="1:44" x14ac:dyDescent="0.25">
      <c r="A222" s="15">
        <v>221</v>
      </c>
      <c r="B222" s="15" t="s">
        <v>448</v>
      </c>
      <c r="C222" s="16" t="s">
        <v>105</v>
      </c>
      <c r="D222" s="22" t="e">
        <f>VLOOKUP(AR:AR,球员!A:F,6,FALSE)</f>
        <v>#N/A</v>
      </c>
      <c r="E222" s="16" t="s">
        <v>185</v>
      </c>
      <c r="F222" s="16" t="s">
        <v>65</v>
      </c>
      <c r="G222" s="16" t="s">
        <v>81</v>
      </c>
      <c r="H222" s="15">
        <v>178</v>
      </c>
      <c r="I222" s="15">
        <v>74</v>
      </c>
      <c r="J222" s="15">
        <v>26</v>
      </c>
      <c r="K222" s="16" t="s">
        <v>53</v>
      </c>
      <c r="L222" s="21">
        <v>83</v>
      </c>
      <c r="M222" s="21">
        <v>31</v>
      </c>
      <c r="N222" s="21">
        <v>91</v>
      </c>
      <c r="O222" s="15">
        <v>70</v>
      </c>
      <c r="P222" s="15">
        <v>79</v>
      </c>
      <c r="Q222" s="15">
        <v>76</v>
      </c>
      <c r="R222" s="15">
        <v>77</v>
      </c>
      <c r="S222" s="15">
        <v>79</v>
      </c>
      <c r="T222" s="15">
        <v>84</v>
      </c>
      <c r="U222" s="15">
        <v>75</v>
      </c>
      <c r="V222" s="15">
        <v>65</v>
      </c>
      <c r="W222" s="15">
        <v>88</v>
      </c>
      <c r="X222" s="15">
        <v>84</v>
      </c>
      <c r="Y222" s="15">
        <v>77</v>
      </c>
      <c r="Z222" s="15">
        <v>78</v>
      </c>
      <c r="AA222" s="15">
        <v>80</v>
      </c>
      <c r="AB222" s="15">
        <v>82</v>
      </c>
      <c r="AC222" s="15">
        <v>70</v>
      </c>
      <c r="AD222" s="15">
        <v>83</v>
      </c>
      <c r="AE222" s="15">
        <v>81</v>
      </c>
      <c r="AF222" s="15">
        <v>76</v>
      </c>
      <c r="AG222" s="15">
        <v>80</v>
      </c>
      <c r="AH222" s="15">
        <v>69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1</v>
      </c>
      <c r="AO222" s="15">
        <v>2</v>
      </c>
      <c r="AP222" s="15">
        <v>7</v>
      </c>
      <c r="AQ222" s="15">
        <v>2</v>
      </c>
      <c r="AR222" t="s">
        <v>1673</v>
      </c>
    </row>
    <row r="223" spans="1:44" x14ac:dyDescent="0.25">
      <c r="A223" s="15">
        <v>222</v>
      </c>
      <c r="B223" s="15" t="s">
        <v>345</v>
      </c>
      <c r="C223" s="16" t="s">
        <v>86</v>
      </c>
      <c r="D223" s="22" t="e">
        <f>VLOOKUP(AR:AR,球员!A:F,6,FALSE)</f>
        <v>#N/A</v>
      </c>
      <c r="E223" s="16" t="s">
        <v>314</v>
      </c>
      <c r="F223" s="16" t="s">
        <v>45</v>
      </c>
      <c r="G223" s="16" t="s">
        <v>66</v>
      </c>
      <c r="H223" s="15">
        <v>176</v>
      </c>
      <c r="I223" s="15">
        <v>70</v>
      </c>
      <c r="J223" s="15">
        <v>26</v>
      </c>
      <c r="K223" s="16" t="s">
        <v>53</v>
      </c>
      <c r="L223" s="21">
        <v>83</v>
      </c>
      <c r="M223" s="21">
        <v>31</v>
      </c>
      <c r="N223" s="21">
        <v>90</v>
      </c>
      <c r="O223" s="15">
        <v>80</v>
      </c>
      <c r="P223" s="15">
        <v>87</v>
      </c>
      <c r="Q223" s="15">
        <v>86</v>
      </c>
      <c r="R223" s="15">
        <v>86</v>
      </c>
      <c r="S223" s="15">
        <v>85</v>
      </c>
      <c r="T223" s="15">
        <v>82</v>
      </c>
      <c r="U223" s="15">
        <v>73</v>
      </c>
      <c r="V223" s="15">
        <v>62</v>
      </c>
      <c r="W223" s="15">
        <v>82</v>
      </c>
      <c r="X223" s="15">
        <v>86</v>
      </c>
      <c r="Y223" s="15">
        <v>79</v>
      </c>
      <c r="Z223" s="15">
        <v>82</v>
      </c>
      <c r="AA223" s="15">
        <v>79</v>
      </c>
      <c r="AB223" s="15">
        <v>62</v>
      </c>
      <c r="AC223" s="15">
        <v>64</v>
      </c>
      <c r="AD223" s="15">
        <v>82</v>
      </c>
      <c r="AE223" s="15">
        <v>79</v>
      </c>
      <c r="AF223" s="15">
        <v>53</v>
      </c>
      <c r="AG223" s="15">
        <v>52</v>
      </c>
      <c r="AH223" s="15">
        <v>53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2</v>
      </c>
      <c r="AO223" s="15">
        <v>2</v>
      </c>
      <c r="AP223" s="15">
        <v>6</v>
      </c>
      <c r="AQ223" s="15">
        <v>2</v>
      </c>
      <c r="AR223" t="s">
        <v>1674</v>
      </c>
    </row>
    <row r="224" spans="1:44" x14ac:dyDescent="0.25">
      <c r="A224" s="19">
        <v>223</v>
      </c>
      <c r="B224" s="19" t="s">
        <v>452</v>
      </c>
      <c r="C224" s="20" t="s">
        <v>126</v>
      </c>
      <c r="D224" s="22">
        <f>VLOOKUP(AR:AR,球员!A:F,6,FALSE)</f>
        <v>2</v>
      </c>
      <c r="E224" s="16" t="s">
        <v>55</v>
      </c>
      <c r="F224" s="16" t="s">
        <v>56</v>
      </c>
      <c r="G224" s="16" t="s">
        <v>52</v>
      </c>
      <c r="H224" s="15">
        <v>180</v>
      </c>
      <c r="I224" s="15">
        <v>75</v>
      </c>
      <c r="J224" s="15">
        <v>25</v>
      </c>
      <c r="K224" s="16" t="s">
        <v>47</v>
      </c>
      <c r="L224" s="21">
        <v>83</v>
      </c>
      <c r="M224" s="21">
        <v>33</v>
      </c>
      <c r="N224" s="21">
        <v>91</v>
      </c>
      <c r="O224" s="15">
        <v>65</v>
      </c>
      <c r="P224" s="15">
        <v>85</v>
      </c>
      <c r="Q224" s="15">
        <v>78</v>
      </c>
      <c r="R224" s="15">
        <v>82</v>
      </c>
      <c r="S224" s="15">
        <v>85</v>
      </c>
      <c r="T224" s="15">
        <v>84</v>
      </c>
      <c r="U224" s="15">
        <v>68</v>
      </c>
      <c r="V224" s="15">
        <v>63</v>
      </c>
      <c r="W224" s="15">
        <v>81</v>
      </c>
      <c r="X224" s="15">
        <v>84</v>
      </c>
      <c r="Y224" s="15">
        <v>73</v>
      </c>
      <c r="Z224" s="15">
        <v>76</v>
      </c>
      <c r="AA224" s="15">
        <v>85</v>
      </c>
      <c r="AB224" s="15">
        <v>66</v>
      </c>
      <c r="AC224" s="15">
        <v>70</v>
      </c>
      <c r="AD224" s="15">
        <v>74</v>
      </c>
      <c r="AE224" s="15">
        <v>79</v>
      </c>
      <c r="AF224" s="15">
        <v>66</v>
      </c>
      <c r="AG224" s="15">
        <v>72</v>
      </c>
      <c r="AH224" s="15">
        <v>78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3</v>
      </c>
      <c r="AP224" s="15">
        <v>7</v>
      </c>
      <c r="AQ224" s="15">
        <v>2</v>
      </c>
      <c r="AR224" t="s">
        <v>1675</v>
      </c>
    </row>
    <row r="225" spans="1:44" x14ac:dyDescent="0.25">
      <c r="A225" s="19">
        <v>224</v>
      </c>
      <c r="B225" s="19" t="s">
        <v>454</v>
      </c>
      <c r="C225" s="20" t="s">
        <v>63</v>
      </c>
      <c r="D225" s="22">
        <f>VLOOKUP(AR:AR,球员!A:F,6,FALSE)</f>
        <v>2</v>
      </c>
      <c r="E225" s="16" t="s">
        <v>455</v>
      </c>
      <c r="F225" s="16" t="s">
        <v>375</v>
      </c>
      <c r="G225" s="16" t="s">
        <v>52</v>
      </c>
      <c r="H225" s="15">
        <v>189</v>
      </c>
      <c r="I225" s="15">
        <v>88</v>
      </c>
      <c r="J225" s="15">
        <v>33</v>
      </c>
      <c r="K225" s="16" t="s">
        <v>47</v>
      </c>
      <c r="L225" s="21">
        <v>83</v>
      </c>
      <c r="M225" s="21">
        <v>26</v>
      </c>
      <c r="N225" s="21">
        <v>89</v>
      </c>
      <c r="O225" s="15">
        <v>50</v>
      </c>
      <c r="P225" s="15">
        <v>58</v>
      </c>
      <c r="Q225" s="15">
        <v>55</v>
      </c>
      <c r="R225" s="15">
        <v>54</v>
      </c>
      <c r="S225" s="15">
        <v>67</v>
      </c>
      <c r="T225" s="15">
        <v>70</v>
      </c>
      <c r="U225" s="15">
        <v>46</v>
      </c>
      <c r="V225" s="15">
        <v>60</v>
      </c>
      <c r="W225" s="15">
        <v>55</v>
      </c>
      <c r="X225" s="15">
        <v>50</v>
      </c>
      <c r="Y225" s="15">
        <v>65</v>
      </c>
      <c r="Z225" s="15">
        <v>70</v>
      </c>
      <c r="AA225" s="15">
        <v>87</v>
      </c>
      <c r="AB225" s="15">
        <v>78</v>
      </c>
      <c r="AC225" s="15">
        <v>87</v>
      </c>
      <c r="AD225" s="15">
        <v>64</v>
      </c>
      <c r="AE225" s="15">
        <v>65</v>
      </c>
      <c r="AF225" s="15">
        <v>72</v>
      </c>
      <c r="AG225" s="15">
        <v>58</v>
      </c>
      <c r="AH225" s="15">
        <v>59</v>
      </c>
      <c r="AI225" s="15">
        <v>94</v>
      </c>
      <c r="AJ225" s="15">
        <v>84</v>
      </c>
      <c r="AK225" s="15">
        <v>87</v>
      </c>
      <c r="AL225" s="15">
        <v>95</v>
      </c>
      <c r="AM225" s="15">
        <v>87</v>
      </c>
      <c r="AN225" s="15">
        <v>2</v>
      </c>
      <c r="AO225" s="15">
        <v>2</v>
      </c>
      <c r="AP225" s="15">
        <v>7</v>
      </c>
      <c r="AQ225" s="15">
        <v>3</v>
      </c>
      <c r="AR225" t="s">
        <v>1676</v>
      </c>
    </row>
    <row r="226" spans="1:44" x14ac:dyDescent="0.25">
      <c r="A226" s="15">
        <v>225</v>
      </c>
      <c r="B226" s="15" t="s">
        <v>346</v>
      </c>
      <c r="C226" s="16" t="s">
        <v>71</v>
      </c>
      <c r="D226" s="22" t="e">
        <f>VLOOKUP(AR:AR,球员!A:F,6,FALSE)</f>
        <v>#N/A</v>
      </c>
      <c r="E226" s="16" t="s">
        <v>347</v>
      </c>
      <c r="F226" s="16" t="s">
        <v>51</v>
      </c>
      <c r="G226" s="16" t="s">
        <v>57</v>
      </c>
      <c r="H226" s="15">
        <v>189</v>
      </c>
      <c r="I226" s="15">
        <v>93</v>
      </c>
      <c r="J226" s="15">
        <v>28</v>
      </c>
      <c r="K226" s="16" t="s">
        <v>47</v>
      </c>
      <c r="L226" s="21">
        <v>83</v>
      </c>
      <c r="M226" s="21">
        <v>28</v>
      </c>
      <c r="N226" s="21">
        <v>89</v>
      </c>
      <c r="O226" s="15">
        <v>86</v>
      </c>
      <c r="P226" s="15">
        <v>80</v>
      </c>
      <c r="Q226" s="15">
        <v>79</v>
      </c>
      <c r="R226" s="15">
        <v>77</v>
      </c>
      <c r="S226" s="15">
        <v>77</v>
      </c>
      <c r="T226" s="15">
        <v>61</v>
      </c>
      <c r="U226" s="15">
        <v>86</v>
      </c>
      <c r="V226" s="15">
        <v>84</v>
      </c>
      <c r="W226" s="15">
        <v>73</v>
      </c>
      <c r="X226" s="15">
        <v>69</v>
      </c>
      <c r="Y226" s="15">
        <v>77</v>
      </c>
      <c r="Z226" s="15">
        <v>73</v>
      </c>
      <c r="AA226" s="15">
        <v>85</v>
      </c>
      <c r="AB226" s="15">
        <v>76</v>
      </c>
      <c r="AC226" s="15">
        <v>89</v>
      </c>
      <c r="AD226" s="15">
        <v>62</v>
      </c>
      <c r="AE226" s="15">
        <v>78</v>
      </c>
      <c r="AF226" s="15">
        <v>49</v>
      </c>
      <c r="AG226" s="15">
        <v>61</v>
      </c>
      <c r="AH226" s="15">
        <v>67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1</v>
      </c>
      <c r="AR226" t="s">
        <v>1677</v>
      </c>
    </row>
    <row r="227" spans="1:44" x14ac:dyDescent="0.25">
      <c r="A227" s="19">
        <v>226</v>
      </c>
      <c r="B227" s="19" t="s">
        <v>588</v>
      </c>
      <c r="C227" s="20" t="s">
        <v>195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76</v>
      </c>
      <c r="H227" s="15">
        <v>190</v>
      </c>
      <c r="I227" s="15">
        <v>82</v>
      </c>
      <c r="J227" s="15">
        <v>28</v>
      </c>
      <c r="K227" s="16" t="s">
        <v>47</v>
      </c>
      <c r="L227" s="21">
        <v>83</v>
      </c>
      <c r="M227" s="21">
        <v>28</v>
      </c>
      <c r="N227" s="21">
        <v>90</v>
      </c>
      <c r="O227" s="15">
        <v>78</v>
      </c>
      <c r="P227" s="15">
        <v>79</v>
      </c>
      <c r="Q227" s="15">
        <v>76</v>
      </c>
      <c r="R227" s="15">
        <v>71</v>
      </c>
      <c r="S227" s="15">
        <v>74</v>
      </c>
      <c r="T227" s="15">
        <v>76</v>
      </c>
      <c r="U227" s="15">
        <v>68</v>
      </c>
      <c r="V227" s="15">
        <v>75</v>
      </c>
      <c r="W227" s="15">
        <v>61</v>
      </c>
      <c r="X227" s="15">
        <v>80</v>
      </c>
      <c r="Y227" s="15">
        <v>84</v>
      </c>
      <c r="Z227" s="15">
        <v>77</v>
      </c>
      <c r="AA227" s="15">
        <v>74</v>
      </c>
      <c r="AB227" s="15">
        <v>74</v>
      </c>
      <c r="AC227" s="15">
        <v>83</v>
      </c>
      <c r="AD227" s="15">
        <v>71</v>
      </c>
      <c r="AE227" s="15">
        <v>90</v>
      </c>
      <c r="AF227" s="15">
        <v>74</v>
      </c>
      <c r="AG227" s="15">
        <v>76</v>
      </c>
      <c r="AH227" s="15">
        <v>74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2</v>
      </c>
      <c r="AO227" s="15">
        <v>3</v>
      </c>
      <c r="AP227" s="15">
        <v>6</v>
      </c>
      <c r="AQ227" s="15">
        <v>1</v>
      </c>
      <c r="AR227" t="s">
        <v>1678</v>
      </c>
    </row>
    <row r="228" spans="1:44" x14ac:dyDescent="0.25">
      <c r="A228" s="19">
        <v>227</v>
      </c>
      <c r="B228" s="19" t="s">
        <v>460</v>
      </c>
      <c r="C228" s="20" t="s">
        <v>59</v>
      </c>
      <c r="D228" s="22">
        <f>VLOOKUP(AR:AR,球员!A:F,6,FALSE)</f>
        <v>2</v>
      </c>
      <c r="E228" s="16" t="s">
        <v>44</v>
      </c>
      <c r="F228" s="16" t="s">
        <v>45</v>
      </c>
      <c r="G228" s="16" t="s">
        <v>69</v>
      </c>
      <c r="H228" s="15">
        <v>184</v>
      </c>
      <c r="I228" s="15">
        <v>82</v>
      </c>
      <c r="J228" s="15">
        <v>25</v>
      </c>
      <c r="K228" s="16" t="s">
        <v>47</v>
      </c>
      <c r="L228" s="21">
        <v>83</v>
      </c>
      <c r="M228" s="21">
        <v>33</v>
      </c>
      <c r="N228" s="21">
        <v>91</v>
      </c>
      <c r="O228" s="15">
        <v>75</v>
      </c>
      <c r="P228" s="15">
        <v>82</v>
      </c>
      <c r="Q228" s="15">
        <v>79</v>
      </c>
      <c r="R228" s="15">
        <v>77</v>
      </c>
      <c r="S228" s="15">
        <v>82</v>
      </c>
      <c r="T228" s="15">
        <v>80</v>
      </c>
      <c r="U228" s="15">
        <v>69</v>
      </c>
      <c r="V228" s="15">
        <v>74</v>
      </c>
      <c r="W228" s="15">
        <v>66</v>
      </c>
      <c r="X228" s="15">
        <v>68</v>
      </c>
      <c r="Y228" s="15">
        <v>77</v>
      </c>
      <c r="Z228" s="15">
        <v>74</v>
      </c>
      <c r="AA228" s="15">
        <v>81</v>
      </c>
      <c r="AB228" s="15">
        <v>79</v>
      </c>
      <c r="AC228" s="15">
        <v>86</v>
      </c>
      <c r="AD228" s="15">
        <v>75</v>
      </c>
      <c r="AE228" s="15">
        <v>86</v>
      </c>
      <c r="AF228" s="15">
        <v>80</v>
      </c>
      <c r="AG228" s="15">
        <v>82</v>
      </c>
      <c r="AH228" s="15">
        <v>84</v>
      </c>
      <c r="AI228" s="15">
        <v>40</v>
      </c>
      <c r="AJ228" s="15">
        <v>40</v>
      </c>
      <c r="AK228" s="15">
        <v>40</v>
      </c>
      <c r="AL228" s="15">
        <v>40</v>
      </c>
      <c r="AM228" s="15">
        <v>40</v>
      </c>
      <c r="AN228" s="15">
        <v>2</v>
      </c>
      <c r="AO228" s="15">
        <v>3</v>
      </c>
      <c r="AP228" s="15">
        <v>5</v>
      </c>
      <c r="AQ228" s="15">
        <v>2</v>
      </c>
      <c r="AR228" t="s">
        <v>1679</v>
      </c>
    </row>
    <row r="229" spans="1:44" x14ac:dyDescent="0.25">
      <c r="A229" s="19">
        <v>228</v>
      </c>
      <c r="B229" s="19" t="s">
        <v>461</v>
      </c>
      <c r="C229" s="20" t="s">
        <v>195</v>
      </c>
      <c r="D229" s="22">
        <f>VLOOKUP(AR:AR,球员!A:F,6,FALSE)</f>
        <v>2</v>
      </c>
      <c r="E229" s="16" t="s">
        <v>164</v>
      </c>
      <c r="F229" s="16" t="s">
        <v>45</v>
      </c>
      <c r="G229" s="16" t="s">
        <v>101</v>
      </c>
      <c r="H229" s="15">
        <v>173</v>
      </c>
      <c r="I229" s="15">
        <v>67</v>
      </c>
      <c r="J229" s="15">
        <v>28</v>
      </c>
      <c r="K229" s="16" t="s">
        <v>47</v>
      </c>
      <c r="L229" s="21">
        <v>83</v>
      </c>
      <c r="M229" s="21">
        <v>28</v>
      </c>
      <c r="N229" s="21">
        <v>90</v>
      </c>
      <c r="O229" s="15">
        <v>74</v>
      </c>
      <c r="P229" s="15">
        <v>77</v>
      </c>
      <c r="Q229" s="15">
        <v>76</v>
      </c>
      <c r="R229" s="15">
        <v>80</v>
      </c>
      <c r="S229" s="15">
        <v>75</v>
      </c>
      <c r="T229" s="15">
        <v>82</v>
      </c>
      <c r="U229" s="15">
        <v>72</v>
      </c>
      <c r="V229" s="15">
        <v>68</v>
      </c>
      <c r="W229" s="15">
        <v>80</v>
      </c>
      <c r="X229" s="15">
        <v>78</v>
      </c>
      <c r="Y229" s="15">
        <v>81</v>
      </c>
      <c r="Z229" s="15">
        <v>83</v>
      </c>
      <c r="AA229" s="15">
        <v>84</v>
      </c>
      <c r="AB229" s="15">
        <v>70</v>
      </c>
      <c r="AC229" s="15">
        <v>65</v>
      </c>
      <c r="AD229" s="15">
        <v>76</v>
      </c>
      <c r="AE229" s="15">
        <v>90</v>
      </c>
      <c r="AF229" s="15">
        <v>74</v>
      </c>
      <c r="AG229" s="15">
        <v>75</v>
      </c>
      <c r="AH229" s="15">
        <v>80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3</v>
      </c>
      <c r="AO229" s="15">
        <v>2</v>
      </c>
      <c r="AP229" s="15">
        <v>6</v>
      </c>
      <c r="AQ229" s="15">
        <v>2</v>
      </c>
      <c r="AR229" t="s">
        <v>1680</v>
      </c>
    </row>
    <row r="230" spans="1:44" x14ac:dyDescent="0.25">
      <c r="A230" s="19">
        <v>229</v>
      </c>
      <c r="B230" s="19" t="s">
        <v>591</v>
      </c>
      <c r="C230" s="37" t="s">
        <v>105</v>
      </c>
      <c r="D230" s="22">
        <f>VLOOKUP(AR:AR,球员!A:F,6,FALSE)</f>
        <v>2</v>
      </c>
      <c r="E230" s="16" t="s">
        <v>109</v>
      </c>
      <c r="F230" s="16" t="s">
        <v>65</v>
      </c>
      <c r="G230" s="16" t="s">
        <v>162</v>
      </c>
      <c r="H230" s="15">
        <v>183</v>
      </c>
      <c r="I230" s="15">
        <v>85</v>
      </c>
      <c r="J230" s="15">
        <v>26</v>
      </c>
      <c r="K230" s="16" t="s">
        <v>53</v>
      </c>
      <c r="L230" s="21">
        <v>83</v>
      </c>
      <c r="M230" s="21">
        <v>31</v>
      </c>
      <c r="N230" s="21">
        <v>91</v>
      </c>
      <c r="O230" s="15">
        <v>75</v>
      </c>
      <c r="P230" s="15">
        <v>76</v>
      </c>
      <c r="Q230" s="15">
        <v>75</v>
      </c>
      <c r="R230" s="15">
        <v>70</v>
      </c>
      <c r="S230" s="15">
        <v>80</v>
      </c>
      <c r="T230" s="15">
        <v>83</v>
      </c>
      <c r="U230" s="15">
        <v>62</v>
      </c>
      <c r="V230" s="15">
        <v>74</v>
      </c>
      <c r="W230" s="15">
        <v>60</v>
      </c>
      <c r="X230" s="15">
        <v>66</v>
      </c>
      <c r="Y230" s="15">
        <v>81</v>
      </c>
      <c r="Z230" s="15">
        <v>75</v>
      </c>
      <c r="AA230" s="15">
        <v>83</v>
      </c>
      <c r="AB230" s="15">
        <v>78</v>
      </c>
      <c r="AC230" s="15">
        <v>90</v>
      </c>
      <c r="AD230" s="15">
        <v>65</v>
      </c>
      <c r="AE230" s="15">
        <v>84</v>
      </c>
      <c r="AF230" s="15">
        <v>75</v>
      </c>
      <c r="AG230" s="15">
        <v>78</v>
      </c>
      <c r="AH230" s="15">
        <v>92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1</v>
      </c>
      <c r="AO230" s="15">
        <v>2</v>
      </c>
      <c r="AP230" s="15">
        <v>5</v>
      </c>
      <c r="AQ230" s="15">
        <v>3</v>
      </c>
      <c r="AR230" t="s">
        <v>1681</v>
      </c>
    </row>
    <row r="231" spans="1:44" x14ac:dyDescent="0.25">
      <c r="A231" s="19">
        <v>230</v>
      </c>
      <c r="B231" s="19" t="s">
        <v>595</v>
      </c>
      <c r="C231" s="20" t="s">
        <v>59</v>
      </c>
      <c r="D231" s="22">
        <f>VLOOKUP(AR:AR,球员!A:F,6,FALSE)</f>
        <v>2</v>
      </c>
      <c r="E231" s="16" t="s">
        <v>142</v>
      </c>
      <c r="F231" s="16" t="s">
        <v>45</v>
      </c>
      <c r="G231" s="16" t="s">
        <v>78</v>
      </c>
      <c r="H231" s="15">
        <v>180</v>
      </c>
      <c r="I231" s="15">
        <v>75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90</v>
      </c>
      <c r="O231" s="15">
        <v>77</v>
      </c>
      <c r="P231" s="15">
        <v>85</v>
      </c>
      <c r="Q231" s="15">
        <v>84</v>
      </c>
      <c r="R231" s="15">
        <v>82</v>
      </c>
      <c r="S231" s="15">
        <v>84</v>
      </c>
      <c r="T231" s="15">
        <v>81</v>
      </c>
      <c r="U231" s="15">
        <v>71</v>
      </c>
      <c r="V231" s="15">
        <v>60</v>
      </c>
      <c r="W231" s="15">
        <v>72</v>
      </c>
      <c r="X231" s="15">
        <v>79</v>
      </c>
      <c r="Y231" s="15">
        <v>82</v>
      </c>
      <c r="Z231" s="15">
        <v>83</v>
      </c>
      <c r="AA231" s="15">
        <v>82</v>
      </c>
      <c r="AB231" s="15">
        <v>68</v>
      </c>
      <c r="AC231" s="15">
        <v>60</v>
      </c>
      <c r="AD231" s="15">
        <v>76</v>
      </c>
      <c r="AE231" s="15">
        <v>80</v>
      </c>
      <c r="AF231" s="15">
        <v>63</v>
      </c>
      <c r="AG231" s="15">
        <v>66</v>
      </c>
      <c r="AH231" s="15">
        <v>64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3</v>
      </c>
      <c r="AO231" s="15">
        <v>3</v>
      </c>
      <c r="AP231" s="15">
        <v>4</v>
      </c>
      <c r="AQ231" s="15">
        <v>2</v>
      </c>
      <c r="AR231" t="s">
        <v>1682</v>
      </c>
    </row>
    <row r="232" spans="1:44" x14ac:dyDescent="0.25">
      <c r="A232" s="19">
        <v>231</v>
      </c>
      <c r="B232" s="19" t="s">
        <v>463</v>
      </c>
      <c r="C232" s="20" t="s">
        <v>59</v>
      </c>
      <c r="D232" s="22">
        <f>VLOOKUP(AR:AR,球员!A:F,6,FALSE)</f>
        <v>2</v>
      </c>
      <c r="E232" s="16" t="s">
        <v>144</v>
      </c>
      <c r="F232" s="16" t="s">
        <v>45</v>
      </c>
      <c r="G232" s="16" t="s">
        <v>61</v>
      </c>
      <c r="H232" s="15">
        <v>181</v>
      </c>
      <c r="I232" s="15">
        <v>68</v>
      </c>
      <c r="J232" s="15">
        <v>27</v>
      </c>
      <c r="K232" s="16" t="s">
        <v>47</v>
      </c>
      <c r="L232" s="21">
        <v>83</v>
      </c>
      <c r="M232" s="21">
        <v>30</v>
      </c>
      <c r="N232" s="21">
        <v>91</v>
      </c>
      <c r="O232" s="15">
        <v>73</v>
      </c>
      <c r="P232" s="15">
        <v>81</v>
      </c>
      <c r="Q232" s="15">
        <v>81</v>
      </c>
      <c r="R232" s="15">
        <v>83</v>
      </c>
      <c r="S232" s="15">
        <v>84</v>
      </c>
      <c r="T232" s="15">
        <v>84</v>
      </c>
      <c r="U232" s="15">
        <v>73</v>
      </c>
      <c r="V232" s="15">
        <v>66</v>
      </c>
      <c r="W232" s="15">
        <v>78</v>
      </c>
      <c r="X232" s="15">
        <v>82</v>
      </c>
      <c r="Y232" s="15">
        <v>75</v>
      </c>
      <c r="Z232" s="15">
        <v>76</v>
      </c>
      <c r="AA232" s="15">
        <v>82</v>
      </c>
      <c r="AB232" s="15">
        <v>70</v>
      </c>
      <c r="AC232" s="15">
        <v>67</v>
      </c>
      <c r="AD232" s="15">
        <v>77</v>
      </c>
      <c r="AE232" s="15">
        <v>87</v>
      </c>
      <c r="AF232" s="15">
        <v>74</v>
      </c>
      <c r="AG232" s="15">
        <v>77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2</v>
      </c>
      <c r="AO232" s="15">
        <v>2</v>
      </c>
      <c r="AP232" s="15">
        <v>6</v>
      </c>
      <c r="AQ232" s="15">
        <v>2</v>
      </c>
      <c r="AR232" t="s">
        <v>1683</v>
      </c>
    </row>
    <row r="233" spans="1:44" x14ac:dyDescent="0.25">
      <c r="A233" s="19">
        <v>232</v>
      </c>
      <c r="B233" s="19" t="s">
        <v>350</v>
      </c>
      <c r="C233" s="20" t="s">
        <v>251</v>
      </c>
      <c r="D233" s="22">
        <f>VLOOKUP(AR:AR,球员!A:F,6,FALSE)</f>
        <v>2</v>
      </c>
      <c r="E233" s="16" t="s">
        <v>64</v>
      </c>
      <c r="F233" s="16" t="s">
        <v>65</v>
      </c>
      <c r="G233" s="16" t="s">
        <v>81</v>
      </c>
      <c r="H233" s="15">
        <v>181</v>
      </c>
      <c r="I233" s="15">
        <v>76</v>
      </c>
      <c r="J233" s="15">
        <v>24</v>
      </c>
      <c r="K233" s="16" t="s">
        <v>47</v>
      </c>
      <c r="L233" s="21">
        <v>83</v>
      </c>
      <c r="M233" s="21">
        <v>34</v>
      </c>
      <c r="N233" s="21">
        <v>91</v>
      </c>
      <c r="O233" s="15">
        <v>83</v>
      </c>
      <c r="P233" s="15">
        <v>85</v>
      </c>
      <c r="Q233" s="15">
        <v>87</v>
      </c>
      <c r="R233" s="15">
        <v>84</v>
      </c>
      <c r="S233" s="15">
        <v>77</v>
      </c>
      <c r="T233" s="15">
        <v>72</v>
      </c>
      <c r="U233" s="15">
        <v>83</v>
      </c>
      <c r="V233" s="15">
        <v>68</v>
      </c>
      <c r="W233" s="15">
        <v>64</v>
      </c>
      <c r="X233" s="15">
        <v>85</v>
      </c>
      <c r="Y233" s="15">
        <v>88</v>
      </c>
      <c r="Z233" s="15">
        <v>87</v>
      </c>
      <c r="AA233" s="15">
        <v>83</v>
      </c>
      <c r="AB233" s="15">
        <v>73</v>
      </c>
      <c r="AC233" s="15">
        <v>74</v>
      </c>
      <c r="AD233" s="15">
        <v>80</v>
      </c>
      <c r="AE233" s="15">
        <v>76</v>
      </c>
      <c r="AF233" s="15">
        <v>44</v>
      </c>
      <c r="AG233" s="15">
        <v>46</v>
      </c>
      <c r="AH233" s="15">
        <v>63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2</v>
      </c>
      <c r="AO233" s="15">
        <v>3</v>
      </c>
      <c r="AP233" s="15">
        <v>5</v>
      </c>
      <c r="AQ233" s="15">
        <v>3</v>
      </c>
      <c r="AR233" t="s">
        <v>1684</v>
      </c>
    </row>
    <row r="234" spans="1:44" x14ac:dyDescent="0.25">
      <c r="A234" s="19">
        <v>233</v>
      </c>
      <c r="B234" s="19" t="s">
        <v>465</v>
      </c>
      <c r="C234" s="20" t="s">
        <v>105</v>
      </c>
      <c r="D234" s="22">
        <f>VLOOKUP(AR:AR,球员!A:F,6,FALSE)</f>
        <v>2</v>
      </c>
      <c r="E234" s="16" t="s">
        <v>228</v>
      </c>
      <c r="F234" s="16" t="s">
        <v>229</v>
      </c>
      <c r="G234" s="16" t="s">
        <v>57</v>
      </c>
      <c r="H234" s="15">
        <v>181</v>
      </c>
      <c r="I234" s="15">
        <v>71</v>
      </c>
      <c r="J234" s="15">
        <v>27</v>
      </c>
      <c r="K234" s="16" t="s">
        <v>53</v>
      </c>
      <c r="L234" s="21">
        <v>83</v>
      </c>
      <c r="M234" s="21">
        <v>30</v>
      </c>
      <c r="N234" s="21">
        <v>91</v>
      </c>
      <c r="O234" s="15">
        <v>74</v>
      </c>
      <c r="P234" s="15">
        <v>80</v>
      </c>
      <c r="Q234" s="15">
        <v>79</v>
      </c>
      <c r="R234" s="15">
        <v>73</v>
      </c>
      <c r="S234" s="15">
        <v>79</v>
      </c>
      <c r="T234" s="15">
        <v>85</v>
      </c>
      <c r="U234" s="15">
        <v>65</v>
      </c>
      <c r="V234" s="15">
        <v>68</v>
      </c>
      <c r="W234" s="15">
        <v>76</v>
      </c>
      <c r="X234" s="15">
        <v>77</v>
      </c>
      <c r="Y234" s="15">
        <v>83</v>
      </c>
      <c r="Z234" s="15">
        <v>83</v>
      </c>
      <c r="AA234" s="15">
        <v>80</v>
      </c>
      <c r="AB234" s="15">
        <v>76</v>
      </c>
      <c r="AC234" s="15">
        <v>70</v>
      </c>
      <c r="AD234" s="15">
        <v>70</v>
      </c>
      <c r="AE234" s="15">
        <v>85</v>
      </c>
      <c r="AF234" s="15">
        <v>75</v>
      </c>
      <c r="AG234" s="15">
        <v>76</v>
      </c>
      <c r="AH234" s="15">
        <v>78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1</v>
      </c>
      <c r="AO234" s="15">
        <v>1</v>
      </c>
      <c r="AP234" s="15">
        <v>7</v>
      </c>
      <c r="AQ234" s="15">
        <v>3</v>
      </c>
      <c r="AR234" t="s">
        <v>1685</v>
      </c>
    </row>
    <row r="235" spans="1:44" x14ac:dyDescent="0.25">
      <c r="A235" s="15">
        <v>234</v>
      </c>
      <c r="B235" s="15" t="s">
        <v>824</v>
      </c>
      <c r="C235" s="16" t="s">
        <v>71</v>
      </c>
      <c r="D235" s="22" t="e">
        <f>VLOOKUP(AR:AR,球员!A:F,6,FALSE)</f>
        <v>#N/A</v>
      </c>
      <c r="E235" s="16" t="s">
        <v>2151</v>
      </c>
      <c r="F235" s="16" t="s">
        <v>65</v>
      </c>
      <c r="G235" s="16" t="s">
        <v>355</v>
      </c>
      <c r="H235" s="15">
        <v>187</v>
      </c>
      <c r="I235" s="15">
        <v>85</v>
      </c>
      <c r="J235" s="15">
        <v>28</v>
      </c>
      <c r="K235" s="16" t="s">
        <v>47</v>
      </c>
      <c r="L235" s="21">
        <v>83</v>
      </c>
      <c r="M235" s="21">
        <v>28</v>
      </c>
      <c r="N235" s="21">
        <v>89</v>
      </c>
      <c r="O235" s="15">
        <v>84</v>
      </c>
      <c r="P235" s="15">
        <v>78</v>
      </c>
      <c r="Q235" s="15">
        <v>77</v>
      </c>
      <c r="R235" s="15">
        <v>75</v>
      </c>
      <c r="S235" s="15">
        <v>74</v>
      </c>
      <c r="T235" s="15">
        <v>70</v>
      </c>
      <c r="U235" s="15">
        <v>83</v>
      </c>
      <c r="V235" s="15">
        <v>83</v>
      </c>
      <c r="W235" s="15">
        <v>60</v>
      </c>
      <c r="X235" s="15">
        <v>75</v>
      </c>
      <c r="Y235" s="15">
        <v>79</v>
      </c>
      <c r="Z235" s="15">
        <v>75</v>
      </c>
      <c r="AA235" s="15">
        <v>80</v>
      </c>
      <c r="AB235" s="15">
        <v>78</v>
      </c>
      <c r="AC235" s="15">
        <v>80</v>
      </c>
      <c r="AD235" s="15">
        <v>69</v>
      </c>
      <c r="AE235" s="15">
        <v>84</v>
      </c>
      <c r="AF235" s="15">
        <v>57</v>
      </c>
      <c r="AG235" s="15">
        <v>55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3</v>
      </c>
      <c r="AP235" s="15">
        <v>6</v>
      </c>
      <c r="AQ235" s="15">
        <v>2</v>
      </c>
      <c r="AR235" t="s">
        <v>1686</v>
      </c>
    </row>
    <row r="236" spans="1:44" x14ac:dyDescent="0.25">
      <c r="A236" s="15">
        <v>235</v>
      </c>
      <c r="B236" s="15" t="s">
        <v>845</v>
      </c>
      <c r="C236" s="16" t="s">
        <v>126</v>
      </c>
      <c r="D236" s="22" t="e">
        <f>VLOOKUP(AR:AR,球员!A:F,6,FALSE)</f>
        <v>#N/A</v>
      </c>
      <c r="E236" s="16" t="s">
        <v>188</v>
      </c>
      <c r="F236" s="16" t="s">
        <v>56</v>
      </c>
      <c r="G236" s="16" t="s">
        <v>57</v>
      </c>
      <c r="H236" s="15">
        <v>177</v>
      </c>
      <c r="I236" s="15">
        <v>80</v>
      </c>
      <c r="J236" s="15">
        <v>27</v>
      </c>
      <c r="K236" s="16" t="s">
        <v>47</v>
      </c>
      <c r="L236" s="21">
        <v>83</v>
      </c>
      <c r="M236" s="21">
        <v>30</v>
      </c>
      <c r="N236" s="21">
        <v>91</v>
      </c>
      <c r="O236" s="15">
        <v>69</v>
      </c>
      <c r="P236" s="15">
        <v>81</v>
      </c>
      <c r="Q236" s="15">
        <v>80</v>
      </c>
      <c r="R236" s="15">
        <v>79</v>
      </c>
      <c r="S236" s="15">
        <v>82</v>
      </c>
      <c r="T236" s="15">
        <v>80</v>
      </c>
      <c r="U236" s="15">
        <v>68</v>
      </c>
      <c r="V236" s="15">
        <v>69</v>
      </c>
      <c r="W236" s="15">
        <v>78</v>
      </c>
      <c r="X236" s="15">
        <v>73</v>
      </c>
      <c r="Y236" s="15">
        <v>79</v>
      </c>
      <c r="Z236" s="15">
        <v>77</v>
      </c>
      <c r="AA236" s="15">
        <v>81</v>
      </c>
      <c r="AB236" s="15">
        <v>73</v>
      </c>
      <c r="AC236" s="15">
        <v>76</v>
      </c>
      <c r="AD236" s="15">
        <v>72</v>
      </c>
      <c r="AE236" s="15">
        <v>84</v>
      </c>
      <c r="AF236" s="15">
        <v>75</v>
      </c>
      <c r="AG236" s="15">
        <v>78</v>
      </c>
      <c r="AH236" s="15">
        <v>82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2</v>
      </c>
      <c r="AP236" s="15">
        <v>6</v>
      </c>
      <c r="AQ236" s="15">
        <v>2</v>
      </c>
      <c r="AR236" t="s">
        <v>1687</v>
      </c>
    </row>
    <row r="237" spans="1:44" x14ac:dyDescent="0.25">
      <c r="A237" s="19">
        <v>236</v>
      </c>
      <c r="B237" s="19" t="s">
        <v>470</v>
      </c>
      <c r="C237" s="20" t="s">
        <v>63</v>
      </c>
      <c r="D237" s="22">
        <f>VLOOKUP(AR:AR,球员!A:F,6,FALSE)</f>
        <v>2</v>
      </c>
      <c r="E237" s="16" t="s">
        <v>68</v>
      </c>
      <c r="F237" s="16" t="s">
        <v>68</v>
      </c>
      <c r="G237" s="16" t="s">
        <v>323</v>
      </c>
      <c r="H237" s="15">
        <v>187</v>
      </c>
      <c r="I237" s="15">
        <v>85</v>
      </c>
      <c r="J237" s="15">
        <v>29</v>
      </c>
      <c r="K237" s="16" t="s">
        <v>47</v>
      </c>
      <c r="L237" s="21">
        <v>83</v>
      </c>
      <c r="M237" s="21">
        <v>28</v>
      </c>
      <c r="N237" s="21">
        <v>88</v>
      </c>
      <c r="O237" s="15">
        <v>42</v>
      </c>
      <c r="P237" s="15">
        <v>56</v>
      </c>
      <c r="Q237" s="15">
        <v>46</v>
      </c>
      <c r="R237" s="15">
        <v>46</v>
      </c>
      <c r="S237" s="15">
        <v>60</v>
      </c>
      <c r="T237" s="15">
        <v>56</v>
      </c>
      <c r="U237" s="15">
        <v>43</v>
      </c>
      <c r="V237" s="15">
        <v>60</v>
      </c>
      <c r="W237" s="15">
        <v>55</v>
      </c>
      <c r="X237" s="15">
        <v>44</v>
      </c>
      <c r="Y237" s="15">
        <v>64</v>
      </c>
      <c r="Z237" s="15">
        <v>61</v>
      </c>
      <c r="AA237" s="15">
        <v>83</v>
      </c>
      <c r="AB237" s="15">
        <v>84</v>
      </c>
      <c r="AC237" s="15">
        <v>81</v>
      </c>
      <c r="AD237" s="15">
        <v>64</v>
      </c>
      <c r="AE237" s="15">
        <v>77</v>
      </c>
      <c r="AF237" s="15">
        <v>61</v>
      </c>
      <c r="AG237" s="15">
        <v>54</v>
      </c>
      <c r="AH237" s="15">
        <v>47</v>
      </c>
      <c r="AI237" s="15">
        <v>88</v>
      </c>
      <c r="AJ237" s="15">
        <v>86</v>
      </c>
      <c r="AK237" s="15">
        <v>85</v>
      </c>
      <c r="AL237" s="15">
        <v>90</v>
      </c>
      <c r="AM237" s="15">
        <v>92</v>
      </c>
      <c r="AN237" s="15">
        <v>1</v>
      </c>
      <c r="AO237" s="15">
        <v>2</v>
      </c>
      <c r="AP237" s="15">
        <v>6</v>
      </c>
      <c r="AQ237" s="15">
        <v>2</v>
      </c>
      <c r="AR237" t="s">
        <v>1688</v>
      </c>
    </row>
    <row r="238" spans="1:44" x14ac:dyDescent="0.25">
      <c r="A238" s="19">
        <v>237</v>
      </c>
      <c r="B238" s="19" t="s">
        <v>289</v>
      </c>
      <c r="C238" s="20" t="s">
        <v>43</v>
      </c>
      <c r="D238" s="22">
        <f>VLOOKUP(AR:AR,球员!A:F,6,FALSE)</f>
        <v>2</v>
      </c>
      <c r="E238" s="16" t="s">
        <v>273</v>
      </c>
      <c r="F238" s="16" t="s">
        <v>65</v>
      </c>
      <c r="G238" s="16" t="s">
        <v>290</v>
      </c>
      <c r="H238" s="15">
        <v>180</v>
      </c>
      <c r="I238" s="15">
        <v>66</v>
      </c>
      <c r="J238" s="15">
        <v>27</v>
      </c>
      <c r="K238" s="16" t="s">
        <v>47</v>
      </c>
      <c r="L238" s="21">
        <v>83</v>
      </c>
      <c r="M238" s="21">
        <v>30</v>
      </c>
      <c r="N238" s="21">
        <v>91</v>
      </c>
      <c r="O238" s="15">
        <v>77</v>
      </c>
      <c r="P238" s="15">
        <v>85</v>
      </c>
      <c r="Q238" s="15">
        <v>90</v>
      </c>
      <c r="R238" s="15">
        <v>86</v>
      </c>
      <c r="S238" s="15">
        <v>73</v>
      </c>
      <c r="T238" s="15">
        <v>78</v>
      </c>
      <c r="U238" s="15">
        <v>77</v>
      </c>
      <c r="V238" s="15">
        <v>60</v>
      </c>
      <c r="W238" s="15">
        <v>61</v>
      </c>
      <c r="X238" s="15">
        <v>66</v>
      </c>
      <c r="Y238" s="15">
        <v>92</v>
      </c>
      <c r="Z238" s="15">
        <v>88</v>
      </c>
      <c r="AA238" s="15">
        <v>77</v>
      </c>
      <c r="AB238" s="15">
        <v>61</v>
      </c>
      <c r="AC238" s="15">
        <v>74</v>
      </c>
      <c r="AD238" s="15">
        <v>80</v>
      </c>
      <c r="AE238" s="15">
        <v>77</v>
      </c>
      <c r="AF238" s="15">
        <v>50</v>
      </c>
      <c r="AG238" s="15">
        <v>51</v>
      </c>
      <c r="AH238" s="15">
        <v>70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1689</v>
      </c>
    </row>
    <row r="239" spans="1:44" x14ac:dyDescent="0.25">
      <c r="A239" s="19">
        <v>238</v>
      </c>
      <c r="B239" s="19" t="s">
        <v>356</v>
      </c>
      <c r="C239" s="20" t="s">
        <v>105</v>
      </c>
      <c r="D239" s="22">
        <f>VLOOKUP(AR:AR,球员!A:F,6,FALSE)</f>
        <v>2</v>
      </c>
      <c r="E239" s="16" t="s">
        <v>84</v>
      </c>
      <c r="F239" s="16" t="s">
        <v>65</v>
      </c>
      <c r="G239" s="16" t="s">
        <v>81</v>
      </c>
      <c r="H239" s="15">
        <v>185</v>
      </c>
      <c r="I239" s="15">
        <v>85</v>
      </c>
      <c r="J239" s="15">
        <v>25</v>
      </c>
      <c r="K239" s="16" t="s">
        <v>53</v>
      </c>
      <c r="L239" s="21">
        <v>83</v>
      </c>
      <c r="M239" s="21">
        <v>33</v>
      </c>
      <c r="N239" s="21">
        <v>91</v>
      </c>
      <c r="O239" s="15">
        <v>65</v>
      </c>
      <c r="P239" s="15">
        <v>77</v>
      </c>
      <c r="Q239" s="15">
        <v>78</v>
      </c>
      <c r="R239" s="15">
        <v>70</v>
      </c>
      <c r="S239" s="15">
        <v>78</v>
      </c>
      <c r="T239" s="15">
        <v>85</v>
      </c>
      <c r="U239" s="15">
        <v>57</v>
      </c>
      <c r="V239" s="15">
        <v>68</v>
      </c>
      <c r="W239" s="15">
        <v>58</v>
      </c>
      <c r="X239" s="15">
        <v>81</v>
      </c>
      <c r="Y239" s="15">
        <v>87</v>
      </c>
      <c r="Z239" s="15">
        <v>80</v>
      </c>
      <c r="AA239" s="15">
        <v>79</v>
      </c>
      <c r="AB239" s="15">
        <v>73</v>
      </c>
      <c r="AC239" s="15">
        <v>84</v>
      </c>
      <c r="AD239" s="15">
        <v>75</v>
      </c>
      <c r="AE239" s="15">
        <v>78</v>
      </c>
      <c r="AF239" s="15">
        <v>77</v>
      </c>
      <c r="AG239" s="15">
        <v>79</v>
      </c>
      <c r="AH239" s="15">
        <v>75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1</v>
      </c>
      <c r="AO239" s="15">
        <v>2</v>
      </c>
      <c r="AP239" s="15">
        <v>3</v>
      </c>
      <c r="AQ239" s="15">
        <v>1</v>
      </c>
      <c r="AR239" t="s">
        <v>1690</v>
      </c>
    </row>
    <row r="240" spans="1:44" x14ac:dyDescent="0.25">
      <c r="A240" s="15">
        <v>239</v>
      </c>
      <c r="B240" s="15" t="s">
        <v>1691</v>
      </c>
      <c r="C240" s="16" t="s">
        <v>63</v>
      </c>
      <c r="D240" s="22" t="e">
        <f>VLOOKUP(AR:AR,球员!A:F,6,FALSE)</f>
        <v>#N/A</v>
      </c>
      <c r="E240" s="16" t="s">
        <v>769</v>
      </c>
      <c r="F240" s="16" t="s">
        <v>56</v>
      </c>
      <c r="G240" s="16" t="s">
        <v>81</v>
      </c>
      <c r="H240" s="15">
        <v>191</v>
      </c>
      <c r="I240" s="15">
        <v>91</v>
      </c>
      <c r="J240" s="15">
        <v>24</v>
      </c>
      <c r="K240" s="16" t="s">
        <v>47</v>
      </c>
      <c r="L240" s="21">
        <v>83</v>
      </c>
      <c r="M240" s="21">
        <v>34</v>
      </c>
      <c r="N240" s="21">
        <v>90</v>
      </c>
      <c r="O240" s="15">
        <v>40</v>
      </c>
      <c r="P240" s="15">
        <v>56</v>
      </c>
      <c r="Q240" s="15">
        <v>55</v>
      </c>
      <c r="R240" s="15">
        <v>52</v>
      </c>
      <c r="S240" s="15">
        <v>64</v>
      </c>
      <c r="T240" s="15">
        <v>67</v>
      </c>
      <c r="U240" s="15">
        <v>40</v>
      </c>
      <c r="V240" s="15">
        <v>70</v>
      </c>
      <c r="W240" s="15">
        <v>56</v>
      </c>
      <c r="X240" s="15">
        <v>56</v>
      </c>
      <c r="Y240" s="15">
        <v>60</v>
      </c>
      <c r="Z240" s="15">
        <v>56</v>
      </c>
      <c r="AA240" s="15">
        <v>79</v>
      </c>
      <c r="AB240" s="15">
        <v>82</v>
      </c>
      <c r="AC240" s="15">
        <v>83</v>
      </c>
      <c r="AD240" s="15">
        <v>58</v>
      </c>
      <c r="AE240" s="15">
        <v>65</v>
      </c>
      <c r="AF240" s="15">
        <v>50</v>
      </c>
      <c r="AG240" s="15">
        <v>53</v>
      </c>
      <c r="AH240" s="15">
        <v>51</v>
      </c>
      <c r="AI240" s="15">
        <v>88</v>
      </c>
      <c r="AJ240" s="15">
        <v>87</v>
      </c>
      <c r="AK240" s="15">
        <v>89</v>
      </c>
      <c r="AL240" s="15">
        <v>91</v>
      </c>
      <c r="AM240" s="15">
        <v>89</v>
      </c>
      <c r="AN240" s="15">
        <v>2</v>
      </c>
      <c r="AO240" s="15">
        <v>3</v>
      </c>
      <c r="AP240" s="15">
        <v>6</v>
      </c>
      <c r="AQ240" s="15">
        <v>3</v>
      </c>
      <c r="AR240" t="s">
        <v>1692</v>
      </c>
    </row>
    <row r="241" spans="1:44" x14ac:dyDescent="0.25">
      <c r="A241" s="15">
        <v>240</v>
      </c>
      <c r="B241" s="15" t="s">
        <v>357</v>
      </c>
      <c r="C241" s="16" t="s">
        <v>59</v>
      </c>
      <c r="D241" s="22" t="e">
        <f>VLOOKUP(AR:AR,球员!A:F,6,FALSE)</f>
        <v>#N/A</v>
      </c>
      <c r="E241" s="16" t="s">
        <v>2140</v>
      </c>
      <c r="F241" s="16" t="s">
        <v>279</v>
      </c>
      <c r="G241" s="16" t="s">
        <v>81</v>
      </c>
      <c r="H241" s="15">
        <v>181</v>
      </c>
      <c r="I241" s="15">
        <v>78</v>
      </c>
      <c r="J241" s="15">
        <v>25</v>
      </c>
      <c r="K241" s="16" t="s">
        <v>47</v>
      </c>
      <c r="L241" s="21">
        <v>83</v>
      </c>
      <c r="M241" s="21">
        <v>33</v>
      </c>
      <c r="N241" s="21">
        <v>91</v>
      </c>
      <c r="O241" s="15">
        <v>81</v>
      </c>
      <c r="P241" s="15">
        <v>81</v>
      </c>
      <c r="Q241" s="15">
        <v>80</v>
      </c>
      <c r="R241" s="15">
        <v>78</v>
      </c>
      <c r="S241" s="15">
        <v>82</v>
      </c>
      <c r="T241" s="15">
        <v>80</v>
      </c>
      <c r="U241" s="15">
        <v>75</v>
      </c>
      <c r="V241" s="15">
        <v>81</v>
      </c>
      <c r="W241" s="15">
        <v>74</v>
      </c>
      <c r="X241" s="15">
        <v>70</v>
      </c>
      <c r="Y241" s="15">
        <v>78</v>
      </c>
      <c r="Z241" s="15">
        <v>77</v>
      </c>
      <c r="AA241" s="15">
        <v>86</v>
      </c>
      <c r="AB241" s="15">
        <v>84</v>
      </c>
      <c r="AC241" s="15">
        <v>81</v>
      </c>
      <c r="AD241" s="15">
        <v>80</v>
      </c>
      <c r="AE241" s="15">
        <v>85</v>
      </c>
      <c r="AF241" s="15">
        <v>72</v>
      </c>
      <c r="AG241" s="15">
        <v>74</v>
      </c>
      <c r="AH241" s="15">
        <v>71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5</v>
      </c>
      <c r="AQ241" s="15">
        <v>1</v>
      </c>
      <c r="AR241" t="s">
        <v>1693</v>
      </c>
    </row>
    <row r="242" spans="1:44" x14ac:dyDescent="0.25">
      <c r="A242" s="19">
        <v>241</v>
      </c>
      <c r="B242" s="19" t="s">
        <v>360</v>
      </c>
      <c r="C242" s="20" t="s">
        <v>83</v>
      </c>
      <c r="D242" s="22">
        <f>VLOOKUP(AR:AR,球员!A:F,6,FALSE)</f>
        <v>2</v>
      </c>
      <c r="E242" s="16" t="s">
        <v>174</v>
      </c>
      <c r="F242" s="16" t="s">
        <v>45</v>
      </c>
      <c r="G242" s="16" t="s">
        <v>66</v>
      </c>
      <c r="H242" s="15">
        <v>182</v>
      </c>
      <c r="I242" s="15">
        <v>70</v>
      </c>
      <c r="J242" s="15">
        <v>27</v>
      </c>
      <c r="K242" s="16" t="s">
        <v>47</v>
      </c>
      <c r="L242" s="21">
        <v>83</v>
      </c>
      <c r="M242" s="21">
        <v>30</v>
      </c>
      <c r="N242" s="21">
        <v>91</v>
      </c>
      <c r="O242" s="15">
        <v>77</v>
      </c>
      <c r="P242" s="15">
        <v>90</v>
      </c>
      <c r="Q242" s="15">
        <v>81</v>
      </c>
      <c r="R242" s="15">
        <v>86</v>
      </c>
      <c r="S242" s="15">
        <v>89</v>
      </c>
      <c r="T242" s="15">
        <v>87</v>
      </c>
      <c r="U242" s="15">
        <v>73</v>
      </c>
      <c r="V242" s="15">
        <v>60</v>
      </c>
      <c r="W242" s="15">
        <v>81</v>
      </c>
      <c r="X242" s="15">
        <v>86</v>
      </c>
      <c r="Y242" s="15">
        <v>75</v>
      </c>
      <c r="Z242" s="15">
        <v>78</v>
      </c>
      <c r="AA242" s="15">
        <v>81</v>
      </c>
      <c r="AB242" s="15">
        <v>60</v>
      </c>
      <c r="AC242" s="15">
        <v>66</v>
      </c>
      <c r="AD242" s="15">
        <v>72</v>
      </c>
      <c r="AE242" s="15">
        <v>80</v>
      </c>
      <c r="AF242" s="15">
        <v>56</v>
      </c>
      <c r="AG242" s="15">
        <v>54</v>
      </c>
      <c r="AH242" s="15">
        <v>60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3</v>
      </c>
      <c r="AO242" s="15">
        <v>3</v>
      </c>
      <c r="AP242" s="15">
        <v>5</v>
      </c>
      <c r="AQ242" s="15">
        <v>2</v>
      </c>
      <c r="AR242" t="s">
        <v>1694</v>
      </c>
    </row>
    <row r="243" spans="1:44" x14ac:dyDescent="0.25">
      <c r="A243" s="19">
        <v>242</v>
      </c>
      <c r="B243" s="19" t="s">
        <v>363</v>
      </c>
      <c r="C243" s="20" t="s">
        <v>71</v>
      </c>
      <c r="D243" s="22">
        <f>VLOOKUP(AR:AR,球员!A:F,6,FALSE)</f>
        <v>2</v>
      </c>
      <c r="E243" s="16" t="s">
        <v>364</v>
      </c>
      <c r="F243" s="16" t="s">
        <v>65</v>
      </c>
      <c r="G243" s="16" t="s">
        <v>98</v>
      </c>
      <c r="H243" s="15">
        <v>179</v>
      </c>
      <c r="I243" s="15">
        <v>74</v>
      </c>
      <c r="J243" s="15">
        <v>32</v>
      </c>
      <c r="K243" s="16" t="s">
        <v>47</v>
      </c>
      <c r="L243" s="21">
        <v>83</v>
      </c>
      <c r="M243" s="21">
        <v>27</v>
      </c>
      <c r="N243" s="21">
        <v>90</v>
      </c>
      <c r="O243" s="15">
        <v>86</v>
      </c>
      <c r="P243" s="15">
        <v>77</v>
      </c>
      <c r="Q243" s="15">
        <v>77</v>
      </c>
      <c r="R243" s="15">
        <v>78</v>
      </c>
      <c r="S243" s="15">
        <v>66</v>
      </c>
      <c r="T243" s="15">
        <v>65</v>
      </c>
      <c r="U243" s="15">
        <v>85</v>
      </c>
      <c r="V243" s="15">
        <v>75</v>
      </c>
      <c r="W243" s="15">
        <v>62</v>
      </c>
      <c r="X243" s="15">
        <v>64</v>
      </c>
      <c r="Y243" s="15">
        <v>90</v>
      </c>
      <c r="Z243" s="15">
        <v>89</v>
      </c>
      <c r="AA243" s="15">
        <v>84</v>
      </c>
      <c r="AB243" s="15">
        <v>76</v>
      </c>
      <c r="AC243" s="15">
        <v>70</v>
      </c>
      <c r="AD243" s="15">
        <v>74</v>
      </c>
      <c r="AE243" s="15">
        <v>84</v>
      </c>
      <c r="AF243" s="15">
        <v>56</v>
      </c>
      <c r="AG243" s="15">
        <v>52</v>
      </c>
      <c r="AH243" s="15">
        <v>87</v>
      </c>
      <c r="AI243" s="15">
        <v>40</v>
      </c>
      <c r="AJ243" s="15">
        <v>40</v>
      </c>
      <c r="AK243" s="15">
        <v>40</v>
      </c>
      <c r="AL243" s="15">
        <v>40</v>
      </c>
      <c r="AM243" s="15">
        <v>40</v>
      </c>
      <c r="AN243" s="15">
        <v>2</v>
      </c>
      <c r="AO243" s="15">
        <v>2</v>
      </c>
      <c r="AP243" s="15">
        <v>5</v>
      </c>
      <c r="AQ243" s="15">
        <v>2</v>
      </c>
      <c r="AR243" t="s">
        <v>1695</v>
      </c>
    </row>
    <row r="244" spans="1:44" x14ac:dyDescent="0.25">
      <c r="A244" s="19">
        <v>243</v>
      </c>
      <c r="B244" s="19" t="s">
        <v>478</v>
      </c>
      <c r="C244" s="20" t="s">
        <v>195</v>
      </c>
      <c r="D244" s="22">
        <f>VLOOKUP(AR:AR,球员!A:F,6,FALSE)</f>
        <v>2</v>
      </c>
      <c r="E244" s="16" t="s">
        <v>109</v>
      </c>
      <c r="F244" s="16" t="s">
        <v>65</v>
      </c>
      <c r="G244" s="16" t="s">
        <v>66</v>
      </c>
      <c r="H244" s="15">
        <v>178</v>
      </c>
      <c r="I244" s="15">
        <v>74</v>
      </c>
      <c r="J244" s="15">
        <v>24</v>
      </c>
      <c r="K244" s="16" t="s">
        <v>47</v>
      </c>
      <c r="L244" s="21">
        <v>83</v>
      </c>
      <c r="M244" s="21">
        <v>34</v>
      </c>
      <c r="N244" s="21">
        <v>91</v>
      </c>
      <c r="O244" s="15">
        <v>70</v>
      </c>
      <c r="P244" s="15">
        <v>78</v>
      </c>
      <c r="Q244" s="15">
        <v>78</v>
      </c>
      <c r="R244" s="15">
        <v>83</v>
      </c>
      <c r="S244" s="15">
        <v>76</v>
      </c>
      <c r="T244" s="15">
        <v>75</v>
      </c>
      <c r="U244" s="15">
        <v>62</v>
      </c>
      <c r="V244" s="15">
        <v>62</v>
      </c>
      <c r="W244" s="15">
        <v>60</v>
      </c>
      <c r="X244" s="15">
        <v>68</v>
      </c>
      <c r="Y244" s="15">
        <v>92</v>
      </c>
      <c r="Z244" s="15">
        <v>95</v>
      </c>
      <c r="AA244" s="15">
        <v>67</v>
      </c>
      <c r="AB244" s="15">
        <v>68</v>
      </c>
      <c r="AC244" s="15">
        <v>65</v>
      </c>
      <c r="AD244" s="15">
        <v>81</v>
      </c>
      <c r="AE244" s="15">
        <v>84</v>
      </c>
      <c r="AF244" s="15">
        <v>76</v>
      </c>
      <c r="AG244" s="15">
        <v>80</v>
      </c>
      <c r="AH244" s="15">
        <v>72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2</v>
      </c>
      <c r="AP244" s="15">
        <v>5</v>
      </c>
      <c r="AQ244" s="15">
        <v>2</v>
      </c>
      <c r="AR244" t="s">
        <v>1696</v>
      </c>
    </row>
    <row r="245" spans="1:44" x14ac:dyDescent="0.25">
      <c r="A245" s="19">
        <v>244</v>
      </c>
      <c r="B245" s="19" t="s">
        <v>630</v>
      </c>
      <c r="C245" s="20" t="s">
        <v>86</v>
      </c>
      <c r="D245" s="22">
        <f>VLOOKUP(AR:AR,球员!A:F,6,FALSE)</f>
        <v>2</v>
      </c>
      <c r="E245" s="16" t="s">
        <v>144</v>
      </c>
      <c r="F245" s="16" t="s">
        <v>45</v>
      </c>
      <c r="G245" s="16" t="s">
        <v>101</v>
      </c>
      <c r="H245" s="15">
        <v>171</v>
      </c>
      <c r="I245" s="15">
        <v>65</v>
      </c>
      <c r="J245" s="15">
        <v>26</v>
      </c>
      <c r="K245" s="16" t="s">
        <v>53</v>
      </c>
      <c r="L245" s="21">
        <v>83</v>
      </c>
      <c r="M245" s="21">
        <v>31</v>
      </c>
      <c r="N245" s="21">
        <v>91</v>
      </c>
      <c r="O245" s="15">
        <v>82</v>
      </c>
      <c r="P245" s="15">
        <v>84</v>
      </c>
      <c r="Q245" s="15">
        <v>83</v>
      </c>
      <c r="R245" s="15">
        <v>85</v>
      </c>
      <c r="S245" s="15">
        <v>78</v>
      </c>
      <c r="T245" s="15">
        <v>79</v>
      </c>
      <c r="U245" s="15">
        <v>78</v>
      </c>
      <c r="V245" s="15">
        <v>62</v>
      </c>
      <c r="W245" s="15">
        <v>77</v>
      </c>
      <c r="X245" s="15">
        <v>78</v>
      </c>
      <c r="Y245" s="15">
        <v>83</v>
      </c>
      <c r="Z245" s="15">
        <v>86</v>
      </c>
      <c r="AA245" s="15">
        <v>80</v>
      </c>
      <c r="AB245" s="15">
        <v>62</v>
      </c>
      <c r="AC245" s="15">
        <v>61</v>
      </c>
      <c r="AD245" s="15">
        <v>83</v>
      </c>
      <c r="AE245" s="15">
        <v>79</v>
      </c>
      <c r="AF245" s="15">
        <v>51</v>
      </c>
      <c r="AG245" s="15">
        <v>55</v>
      </c>
      <c r="AH245" s="15">
        <v>76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1</v>
      </c>
      <c r="AO245" s="15">
        <v>2</v>
      </c>
      <c r="AP245" s="15">
        <v>6</v>
      </c>
      <c r="AQ245" s="15">
        <v>1</v>
      </c>
      <c r="AR245" t="s">
        <v>1697</v>
      </c>
    </row>
    <row r="246" spans="1:44" x14ac:dyDescent="0.25">
      <c r="A246" s="19">
        <v>245</v>
      </c>
      <c r="B246" s="19" t="s">
        <v>365</v>
      </c>
      <c r="C246" s="20" t="s">
        <v>59</v>
      </c>
      <c r="D246" s="22">
        <f>VLOOKUP(AR:AR,球员!A:F,6,FALSE)</f>
        <v>2</v>
      </c>
      <c r="E246" s="16" t="s">
        <v>87</v>
      </c>
      <c r="F246" s="16" t="s">
        <v>65</v>
      </c>
      <c r="G246" s="16" t="s">
        <v>366</v>
      </c>
      <c r="H246" s="15">
        <v>172</v>
      </c>
      <c r="I246" s="15">
        <v>64</v>
      </c>
      <c r="J246" s="15">
        <v>24</v>
      </c>
      <c r="K246" s="16" t="s">
        <v>47</v>
      </c>
      <c r="L246" s="21">
        <v>83</v>
      </c>
      <c r="M246" s="21">
        <v>34</v>
      </c>
      <c r="N246" s="21">
        <v>91</v>
      </c>
      <c r="O246" s="15">
        <v>75</v>
      </c>
      <c r="P246" s="15">
        <v>85</v>
      </c>
      <c r="Q246" s="15">
        <v>85</v>
      </c>
      <c r="R246" s="15">
        <v>86</v>
      </c>
      <c r="S246" s="15">
        <v>84</v>
      </c>
      <c r="T246" s="15">
        <v>77</v>
      </c>
      <c r="U246" s="15">
        <v>75</v>
      </c>
      <c r="V246" s="15">
        <v>60</v>
      </c>
      <c r="W246" s="15">
        <v>70</v>
      </c>
      <c r="X246" s="15">
        <v>64</v>
      </c>
      <c r="Y246" s="15">
        <v>80</v>
      </c>
      <c r="Z246" s="15">
        <v>83</v>
      </c>
      <c r="AA246" s="15">
        <v>77</v>
      </c>
      <c r="AB246" s="15">
        <v>71</v>
      </c>
      <c r="AC246" s="15">
        <v>70</v>
      </c>
      <c r="AD246" s="15">
        <v>87</v>
      </c>
      <c r="AE246" s="15">
        <v>85</v>
      </c>
      <c r="AF246" s="15">
        <v>68</v>
      </c>
      <c r="AG246" s="15">
        <v>71</v>
      </c>
      <c r="AH246" s="15">
        <v>81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2</v>
      </c>
      <c r="AO246" s="15">
        <v>3</v>
      </c>
      <c r="AP246" s="15">
        <v>5</v>
      </c>
      <c r="AQ246" s="15">
        <v>2</v>
      </c>
      <c r="AR246" t="s">
        <v>1698</v>
      </c>
    </row>
    <row r="247" spans="1:44" x14ac:dyDescent="0.25">
      <c r="A247" s="19">
        <v>246</v>
      </c>
      <c r="B247" s="19" t="s">
        <v>485</v>
      </c>
      <c r="C247" s="20" t="s">
        <v>86</v>
      </c>
      <c r="D247" s="22">
        <f>VLOOKUP(AR:AR,球员!A:F,6,FALSE)</f>
        <v>2</v>
      </c>
      <c r="E247" s="16" t="s">
        <v>397</v>
      </c>
      <c r="F247" s="16" t="s">
        <v>334</v>
      </c>
      <c r="G247" s="16" t="s">
        <v>57</v>
      </c>
      <c r="H247" s="15">
        <v>172</v>
      </c>
      <c r="I247" s="15">
        <v>74</v>
      </c>
      <c r="J247" s="15">
        <v>22</v>
      </c>
      <c r="K247" s="16" t="s">
        <v>53</v>
      </c>
      <c r="L247" s="21">
        <v>83</v>
      </c>
      <c r="M247" s="21">
        <v>40</v>
      </c>
      <c r="N247" s="21">
        <v>92</v>
      </c>
      <c r="O247" s="15">
        <v>75</v>
      </c>
      <c r="P247" s="15">
        <v>84</v>
      </c>
      <c r="Q247" s="15">
        <v>84</v>
      </c>
      <c r="R247" s="15">
        <v>83</v>
      </c>
      <c r="S247" s="15">
        <v>82</v>
      </c>
      <c r="T247" s="15">
        <v>81</v>
      </c>
      <c r="U247" s="15">
        <v>76</v>
      </c>
      <c r="V247" s="15">
        <v>60</v>
      </c>
      <c r="W247" s="15">
        <v>84</v>
      </c>
      <c r="X247" s="15">
        <v>83</v>
      </c>
      <c r="Y247" s="15">
        <v>83</v>
      </c>
      <c r="Z247" s="15">
        <v>86</v>
      </c>
      <c r="AA247" s="15">
        <v>82</v>
      </c>
      <c r="AB247" s="15">
        <v>64</v>
      </c>
      <c r="AC247" s="15">
        <v>71</v>
      </c>
      <c r="AD247" s="15">
        <v>88</v>
      </c>
      <c r="AE247" s="15">
        <v>78</v>
      </c>
      <c r="AF247" s="15">
        <v>51</v>
      </c>
      <c r="AG247" s="15">
        <v>48</v>
      </c>
      <c r="AH247" s="15">
        <v>71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2</v>
      </c>
      <c r="AO247" s="15">
        <v>2</v>
      </c>
      <c r="AP247" s="15">
        <v>5</v>
      </c>
      <c r="AQ247" s="15">
        <v>2</v>
      </c>
      <c r="AR247" t="s">
        <v>1699</v>
      </c>
    </row>
    <row r="248" spans="1:44" x14ac:dyDescent="0.25">
      <c r="A248" s="19">
        <v>247</v>
      </c>
      <c r="B248" s="19" t="s">
        <v>486</v>
      </c>
      <c r="C248" s="20" t="s">
        <v>43</v>
      </c>
      <c r="D248" s="22">
        <f>VLOOKUP(AR:AR,球员!A:F,6,FALSE)</f>
        <v>2</v>
      </c>
      <c r="E248" s="16" t="s">
        <v>68</v>
      </c>
      <c r="F248" s="16" t="s">
        <v>68</v>
      </c>
      <c r="G248" s="16" t="s">
        <v>487</v>
      </c>
      <c r="H248" s="15">
        <v>179</v>
      </c>
      <c r="I248" s="15">
        <v>78</v>
      </c>
      <c r="J248" s="15">
        <v>28</v>
      </c>
      <c r="K248" s="16" t="s">
        <v>47</v>
      </c>
      <c r="L248" s="21">
        <v>83</v>
      </c>
      <c r="M248" s="21">
        <v>28</v>
      </c>
      <c r="N248" s="21">
        <v>89</v>
      </c>
      <c r="O248" s="15">
        <v>77</v>
      </c>
      <c r="P248" s="15">
        <v>85</v>
      </c>
      <c r="Q248" s="15">
        <v>85</v>
      </c>
      <c r="R248" s="15">
        <v>88</v>
      </c>
      <c r="S248" s="15">
        <v>81</v>
      </c>
      <c r="T248" s="15">
        <v>83</v>
      </c>
      <c r="U248" s="15">
        <v>75</v>
      </c>
      <c r="V248" s="15">
        <v>66</v>
      </c>
      <c r="W248" s="15">
        <v>81</v>
      </c>
      <c r="X248" s="15">
        <v>83</v>
      </c>
      <c r="Y248" s="15">
        <v>76</v>
      </c>
      <c r="Z248" s="15">
        <v>85</v>
      </c>
      <c r="AA248" s="15">
        <v>77</v>
      </c>
      <c r="AB248" s="15">
        <v>63</v>
      </c>
      <c r="AC248" s="15">
        <v>68</v>
      </c>
      <c r="AD248" s="15">
        <v>85</v>
      </c>
      <c r="AE248" s="15">
        <v>75</v>
      </c>
      <c r="AF248" s="15">
        <v>53</v>
      </c>
      <c r="AG248" s="15">
        <v>56</v>
      </c>
      <c r="AH248" s="15">
        <v>70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3</v>
      </c>
      <c r="AO248" s="15">
        <v>3</v>
      </c>
      <c r="AP248" s="15">
        <v>6</v>
      </c>
      <c r="AQ248" s="15">
        <v>2</v>
      </c>
      <c r="AR248" t="s">
        <v>1700</v>
      </c>
    </row>
    <row r="249" spans="1:44" x14ac:dyDescent="0.25">
      <c r="A249" s="19">
        <v>248</v>
      </c>
      <c r="B249" s="19" t="s">
        <v>490</v>
      </c>
      <c r="C249" s="20" t="s">
        <v>90</v>
      </c>
      <c r="D249" s="22">
        <f>VLOOKUP(AR:AR,球员!A:F,6,FALSE)</f>
        <v>2</v>
      </c>
      <c r="E249" s="16" t="s">
        <v>44</v>
      </c>
      <c r="F249" s="16" t="s">
        <v>45</v>
      </c>
      <c r="G249" s="16" t="s">
        <v>101</v>
      </c>
      <c r="H249" s="15">
        <v>190</v>
      </c>
      <c r="I249" s="15">
        <v>84</v>
      </c>
      <c r="J249" s="15">
        <v>25</v>
      </c>
      <c r="K249" s="16" t="s">
        <v>47</v>
      </c>
      <c r="L249" s="21">
        <v>83</v>
      </c>
      <c r="M249" s="21">
        <v>33</v>
      </c>
      <c r="N249" s="21">
        <v>90</v>
      </c>
      <c r="O249" s="15">
        <v>62</v>
      </c>
      <c r="P249" s="15">
        <v>74</v>
      </c>
      <c r="Q249" s="15">
        <v>75</v>
      </c>
      <c r="R249" s="15">
        <v>72</v>
      </c>
      <c r="S249" s="15">
        <v>78</v>
      </c>
      <c r="T249" s="15">
        <v>76</v>
      </c>
      <c r="U249" s="15">
        <v>62</v>
      </c>
      <c r="V249" s="15">
        <v>83</v>
      </c>
      <c r="W249" s="15">
        <v>56</v>
      </c>
      <c r="X249" s="15">
        <v>65</v>
      </c>
      <c r="Y249" s="15">
        <v>75</v>
      </c>
      <c r="Z249" s="15">
        <v>73</v>
      </c>
      <c r="AA249" s="15">
        <v>77</v>
      </c>
      <c r="AB249" s="15">
        <v>83</v>
      </c>
      <c r="AC249" s="15">
        <v>82</v>
      </c>
      <c r="AD249" s="15">
        <v>72</v>
      </c>
      <c r="AE249" s="15">
        <v>79</v>
      </c>
      <c r="AF249" s="15">
        <v>86</v>
      </c>
      <c r="AG249" s="15">
        <v>85</v>
      </c>
      <c r="AH249" s="15">
        <v>79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3</v>
      </c>
      <c r="AP249" s="15">
        <v>5</v>
      </c>
      <c r="AQ249" s="15">
        <v>2</v>
      </c>
      <c r="AR249" t="s">
        <v>1701</v>
      </c>
    </row>
    <row r="250" spans="1:44" x14ac:dyDescent="0.25">
      <c r="A250" s="15">
        <v>249</v>
      </c>
      <c r="B250" s="15" t="s">
        <v>368</v>
      </c>
      <c r="C250" s="16" t="s">
        <v>90</v>
      </c>
      <c r="D250" s="22" t="e">
        <f>VLOOKUP(AR:AR,球员!A:F,6,FALSE)</f>
        <v>#N/A</v>
      </c>
      <c r="E250" s="16" t="s">
        <v>55</v>
      </c>
      <c r="F250" s="16" t="s">
        <v>56</v>
      </c>
      <c r="G250" s="16" t="s">
        <v>81</v>
      </c>
      <c r="H250" s="15">
        <v>183</v>
      </c>
      <c r="I250" s="15">
        <v>71</v>
      </c>
      <c r="J250" s="15">
        <v>24</v>
      </c>
      <c r="K250" s="16" t="s">
        <v>53</v>
      </c>
      <c r="L250" s="21">
        <v>83</v>
      </c>
      <c r="M250" s="21">
        <v>34</v>
      </c>
      <c r="N250" s="21">
        <v>91</v>
      </c>
      <c r="O250" s="15">
        <v>58</v>
      </c>
      <c r="P250" s="15">
        <v>75</v>
      </c>
      <c r="Q250" s="15">
        <v>70</v>
      </c>
      <c r="R250" s="15">
        <v>62</v>
      </c>
      <c r="S250" s="15">
        <v>78</v>
      </c>
      <c r="T250" s="15">
        <v>78</v>
      </c>
      <c r="U250" s="15">
        <v>55</v>
      </c>
      <c r="V250" s="15">
        <v>81</v>
      </c>
      <c r="W250" s="15">
        <v>62</v>
      </c>
      <c r="X250" s="15">
        <v>76</v>
      </c>
      <c r="Y250" s="15">
        <v>83</v>
      </c>
      <c r="Z250" s="15">
        <v>74</v>
      </c>
      <c r="AA250" s="15">
        <v>76</v>
      </c>
      <c r="AB250" s="15">
        <v>87</v>
      </c>
      <c r="AC250" s="15">
        <v>86</v>
      </c>
      <c r="AD250" s="15">
        <v>75</v>
      </c>
      <c r="AE250" s="15">
        <v>81</v>
      </c>
      <c r="AF250" s="15">
        <v>83</v>
      </c>
      <c r="AG250" s="15">
        <v>84</v>
      </c>
      <c r="AH250" s="15">
        <v>79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3</v>
      </c>
      <c r="AR250" t="s">
        <v>1702</v>
      </c>
    </row>
    <row r="251" spans="1:44" x14ac:dyDescent="0.25">
      <c r="A251" s="19">
        <v>250</v>
      </c>
      <c r="B251" s="19" t="s">
        <v>296</v>
      </c>
      <c r="C251" s="37" t="s">
        <v>251</v>
      </c>
      <c r="D251" s="22">
        <f>VLOOKUP(AR:AR,球员!A:F,6,FALSE)</f>
        <v>2</v>
      </c>
      <c r="E251" s="16" t="s">
        <v>60</v>
      </c>
      <c r="F251" s="16" t="s">
        <v>51</v>
      </c>
      <c r="G251" s="16" t="s">
        <v>66</v>
      </c>
      <c r="H251" s="15">
        <v>182</v>
      </c>
      <c r="I251" s="15">
        <v>76</v>
      </c>
      <c r="J251" s="15">
        <v>23</v>
      </c>
      <c r="K251" s="16" t="s">
        <v>53</v>
      </c>
      <c r="L251" s="21">
        <v>83</v>
      </c>
      <c r="M251" s="21">
        <v>36</v>
      </c>
      <c r="N251" s="21">
        <v>91</v>
      </c>
      <c r="O251" s="15">
        <v>81</v>
      </c>
      <c r="P251" s="15">
        <v>84</v>
      </c>
      <c r="Q251" s="15">
        <v>86</v>
      </c>
      <c r="R251" s="15">
        <v>87</v>
      </c>
      <c r="S251" s="15">
        <v>85</v>
      </c>
      <c r="T251" s="15">
        <v>80</v>
      </c>
      <c r="U251" s="15">
        <v>82</v>
      </c>
      <c r="V251" s="15">
        <v>60</v>
      </c>
      <c r="W251" s="15">
        <v>77</v>
      </c>
      <c r="X251" s="15">
        <v>81</v>
      </c>
      <c r="Y251" s="15">
        <v>86</v>
      </c>
      <c r="Z251" s="15">
        <v>88</v>
      </c>
      <c r="AA251" s="15">
        <v>89</v>
      </c>
      <c r="AB251" s="15">
        <v>67</v>
      </c>
      <c r="AC251" s="15">
        <v>60</v>
      </c>
      <c r="AD251" s="15">
        <v>81</v>
      </c>
      <c r="AE251" s="15">
        <v>77</v>
      </c>
      <c r="AF251" s="15">
        <v>50</v>
      </c>
      <c r="AG251" s="15">
        <v>50</v>
      </c>
      <c r="AH251" s="15">
        <v>63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1</v>
      </c>
      <c r="AO251" s="15">
        <v>1</v>
      </c>
      <c r="AP251" s="15">
        <v>4</v>
      </c>
      <c r="AQ251" s="15">
        <v>1</v>
      </c>
      <c r="AR251" t="s">
        <v>1703</v>
      </c>
    </row>
    <row r="252" spans="1:44" x14ac:dyDescent="0.25">
      <c r="A252" s="19">
        <v>251</v>
      </c>
      <c r="B252" s="19" t="s">
        <v>640</v>
      </c>
      <c r="C252" s="20" t="s">
        <v>126</v>
      </c>
      <c r="D252" s="22">
        <f>VLOOKUP(AR:AR,球员!A:F,6,FALSE)</f>
        <v>2</v>
      </c>
      <c r="E252" s="16" t="s">
        <v>2151</v>
      </c>
      <c r="F252" s="16" t="s">
        <v>65</v>
      </c>
      <c r="G252" s="16" t="s">
        <v>46</v>
      </c>
      <c r="H252" s="15">
        <v>180</v>
      </c>
      <c r="I252" s="15">
        <v>75</v>
      </c>
      <c r="J252" s="15">
        <v>22</v>
      </c>
      <c r="K252" s="16" t="s">
        <v>47</v>
      </c>
      <c r="L252" s="21">
        <v>83</v>
      </c>
      <c r="M252" s="21">
        <v>40</v>
      </c>
      <c r="N252" s="21">
        <v>92</v>
      </c>
      <c r="O252" s="15">
        <v>70</v>
      </c>
      <c r="P252" s="15">
        <v>83</v>
      </c>
      <c r="Q252" s="15">
        <v>76</v>
      </c>
      <c r="R252" s="15">
        <v>75</v>
      </c>
      <c r="S252" s="15">
        <v>85</v>
      </c>
      <c r="T252" s="15">
        <v>86</v>
      </c>
      <c r="U252" s="15">
        <v>68</v>
      </c>
      <c r="V252" s="15">
        <v>61</v>
      </c>
      <c r="W252" s="15">
        <v>83</v>
      </c>
      <c r="X252" s="15">
        <v>82</v>
      </c>
      <c r="Y252" s="15">
        <v>69</v>
      </c>
      <c r="Z252" s="15">
        <v>70</v>
      </c>
      <c r="AA252" s="15">
        <v>84</v>
      </c>
      <c r="AB252" s="15">
        <v>70</v>
      </c>
      <c r="AC252" s="15">
        <v>70</v>
      </c>
      <c r="AD252" s="15">
        <v>72</v>
      </c>
      <c r="AE252" s="15">
        <v>80</v>
      </c>
      <c r="AF252" s="15">
        <v>71</v>
      </c>
      <c r="AG252" s="15">
        <v>74</v>
      </c>
      <c r="AH252" s="15">
        <v>80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6</v>
      </c>
      <c r="AQ252" s="15">
        <v>2</v>
      </c>
      <c r="AR252" t="s">
        <v>1704</v>
      </c>
    </row>
    <row r="253" spans="1:44" x14ac:dyDescent="0.25">
      <c r="A253" s="15">
        <v>252</v>
      </c>
      <c r="B253" s="15" t="s">
        <v>849</v>
      </c>
      <c r="C253" s="16" t="s">
        <v>63</v>
      </c>
      <c r="D253" s="22" t="e">
        <f>VLOOKUP(AR:AR,球员!A:F,6,FALSE)</f>
        <v>#N/A</v>
      </c>
      <c r="E253" s="16" t="s">
        <v>142</v>
      </c>
      <c r="F253" s="16" t="s">
        <v>45</v>
      </c>
      <c r="G253" s="16" t="s">
        <v>101</v>
      </c>
      <c r="H253" s="15">
        <v>190</v>
      </c>
      <c r="I253" s="15">
        <v>82</v>
      </c>
      <c r="J253" s="15">
        <v>22</v>
      </c>
      <c r="K253" s="16" t="s">
        <v>53</v>
      </c>
      <c r="L253" s="21">
        <v>83</v>
      </c>
      <c r="M253" s="21">
        <v>40</v>
      </c>
      <c r="N253" s="21">
        <v>91</v>
      </c>
      <c r="O253" s="15">
        <v>42</v>
      </c>
      <c r="P253" s="15">
        <v>60</v>
      </c>
      <c r="Q253" s="15">
        <v>51</v>
      </c>
      <c r="R253" s="15">
        <v>47</v>
      </c>
      <c r="S253" s="15">
        <v>60</v>
      </c>
      <c r="T253" s="15">
        <v>61</v>
      </c>
      <c r="U253" s="15">
        <v>42</v>
      </c>
      <c r="V253" s="15">
        <v>60</v>
      </c>
      <c r="W253" s="15">
        <v>55</v>
      </c>
      <c r="X253" s="15">
        <v>43</v>
      </c>
      <c r="Y253" s="15">
        <v>65</v>
      </c>
      <c r="Z253" s="15">
        <v>65</v>
      </c>
      <c r="AA253" s="15">
        <v>78</v>
      </c>
      <c r="AB253" s="15">
        <v>86</v>
      </c>
      <c r="AC253" s="15">
        <v>78</v>
      </c>
      <c r="AD253" s="15">
        <v>58</v>
      </c>
      <c r="AE253" s="15">
        <v>59</v>
      </c>
      <c r="AF253" s="15">
        <v>50</v>
      </c>
      <c r="AG253" s="15">
        <v>50</v>
      </c>
      <c r="AH253" s="15">
        <v>47</v>
      </c>
      <c r="AI253" s="15">
        <v>88</v>
      </c>
      <c r="AJ253" s="15">
        <v>85</v>
      </c>
      <c r="AK253" s="15">
        <v>90</v>
      </c>
      <c r="AL253" s="15">
        <v>93</v>
      </c>
      <c r="AM253" s="15">
        <v>89</v>
      </c>
      <c r="AN253" s="15">
        <v>2</v>
      </c>
      <c r="AO253" s="15">
        <v>2</v>
      </c>
      <c r="AP253" s="15">
        <v>7</v>
      </c>
      <c r="AQ253" s="15">
        <v>2</v>
      </c>
      <c r="AR253" t="s">
        <v>1705</v>
      </c>
    </row>
    <row r="254" spans="1:44" x14ac:dyDescent="0.25">
      <c r="A254" s="15">
        <v>253</v>
      </c>
      <c r="B254" s="15" t="s">
        <v>298</v>
      </c>
      <c r="C254" s="16" t="s">
        <v>90</v>
      </c>
      <c r="D254" s="22" t="e">
        <f>VLOOKUP(AR:AR,球员!A:F,6,FALSE)</f>
        <v>#N/A</v>
      </c>
      <c r="E254" s="16" t="s">
        <v>75</v>
      </c>
      <c r="F254" s="16" t="s">
        <v>65</v>
      </c>
      <c r="G254" s="16" t="s">
        <v>69</v>
      </c>
      <c r="H254" s="15">
        <v>190</v>
      </c>
      <c r="I254" s="15">
        <v>85</v>
      </c>
      <c r="J254" s="15">
        <v>26</v>
      </c>
      <c r="K254" s="16" t="s">
        <v>47</v>
      </c>
      <c r="L254" s="21">
        <v>83</v>
      </c>
      <c r="M254" s="21">
        <v>31</v>
      </c>
      <c r="N254" s="21">
        <v>90</v>
      </c>
      <c r="O254" s="15">
        <v>58</v>
      </c>
      <c r="P254" s="15">
        <v>75</v>
      </c>
      <c r="Q254" s="15">
        <v>68</v>
      </c>
      <c r="R254" s="15">
        <v>65</v>
      </c>
      <c r="S254" s="15">
        <v>77</v>
      </c>
      <c r="T254" s="15">
        <v>78</v>
      </c>
      <c r="U254" s="15">
        <v>57</v>
      </c>
      <c r="V254" s="15">
        <v>85</v>
      </c>
      <c r="W254" s="15">
        <v>61</v>
      </c>
      <c r="X254" s="15">
        <v>60</v>
      </c>
      <c r="Y254" s="15">
        <v>82</v>
      </c>
      <c r="Z254" s="15">
        <v>80</v>
      </c>
      <c r="AA254" s="15">
        <v>75</v>
      </c>
      <c r="AB254" s="15">
        <v>82</v>
      </c>
      <c r="AC254" s="15">
        <v>86</v>
      </c>
      <c r="AD254" s="15">
        <v>65</v>
      </c>
      <c r="AE254" s="15">
        <v>80</v>
      </c>
      <c r="AF254" s="15">
        <v>86</v>
      </c>
      <c r="AG254" s="15">
        <v>86</v>
      </c>
      <c r="AH254" s="15">
        <v>85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2</v>
      </c>
      <c r="AP254" s="15">
        <v>6</v>
      </c>
      <c r="AQ254" s="15">
        <v>2</v>
      </c>
      <c r="AR254" t="s">
        <v>1706</v>
      </c>
    </row>
    <row r="255" spans="1:44" x14ac:dyDescent="0.25">
      <c r="A255" s="15">
        <v>254</v>
      </c>
      <c r="B255" s="15" t="s">
        <v>492</v>
      </c>
      <c r="C255" s="16" t="s">
        <v>43</v>
      </c>
      <c r="D255" s="22" t="e">
        <f>VLOOKUP(AR:AR,球员!A:F,6,FALSE)</f>
        <v>#N/A</v>
      </c>
      <c r="E255" s="16" t="s">
        <v>384</v>
      </c>
      <c r="F255" s="16" t="s">
        <v>284</v>
      </c>
      <c r="G255" s="16" t="s">
        <v>139</v>
      </c>
      <c r="H255" s="15">
        <v>171</v>
      </c>
      <c r="I255" s="15">
        <v>74</v>
      </c>
      <c r="J255" s="15">
        <v>22</v>
      </c>
      <c r="K255" s="16" t="s">
        <v>47</v>
      </c>
      <c r="L255" s="21">
        <v>83</v>
      </c>
      <c r="M255" s="21">
        <v>40</v>
      </c>
      <c r="N255" s="21">
        <v>93</v>
      </c>
      <c r="O255" s="15">
        <v>76</v>
      </c>
      <c r="P255" s="15">
        <v>81</v>
      </c>
      <c r="Q255" s="15">
        <v>85</v>
      </c>
      <c r="R255" s="15">
        <v>83</v>
      </c>
      <c r="S255" s="15">
        <v>73</v>
      </c>
      <c r="T255" s="15">
        <v>78</v>
      </c>
      <c r="U255" s="15">
        <v>77</v>
      </c>
      <c r="V255" s="15">
        <v>66</v>
      </c>
      <c r="W255" s="15">
        <v>66</v>
      </c>
      <c r="X255" s="15">
        <v>73</v>
      </c>
      <c r="Y255" s="15">
        <v>87</v>
      </c>
      <c r="Z255" s="15">
        <v>89</v>
      </c>
      <c r="AA255" s="15">
        <v>80</v>
      </c>
      <c r="AB255" s="15">
        <v>71</v>
      </c>
      <c r="AC255" s="15">
        <v>84</v>
      </c>
      <c r="AD255" s="15">
        <v>89</v>
      </c>
      <c r="AE255" s="15">
        <v>79</v>
      </c>
      <c r="AF255" s="15">
        <v>56</v>
      </c>
      <c r="AG255" s="15">
        <v>53</v>
      </c>
      <c r="AH255" s="15">
        <v>54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2</v>
      </c>
      <c r="AO255" s="15">
        <v>2</v>
      </c>
      <c r="AP255" s="15">
        <v>6</v>
      </c>
      <c r="AQ255" s="15">
        <v>2</v>
      </c>
      <c r="AR255" t="s">
        <v>1707</v>
      </c>
    </row>
    <row r="256" spans="1:44" x14ac:dyDescent="0.25">
      <c r="A256" s="15">
        <v>255</v>
      </c>
      <c r="B256" s="15" t="s">
        <v>843</v>
      </c>
      <c r="C256" s="16" t="s">
        <v>63</v>
      </c>
      <c r="D256" s="22" t="e">
        <f>VLOOKUP(AR:AR,球员!A:F,6,FALSE)</f>
        <v>#N/A</v>
      </c>
      <c r="E256" s="16" t="s">
        <v>283</v>
      </c>
      <c r="F256" s="16" t="s">
        <v>284</v>
      </c>
      <c r="G256" s="16" t="s">
        <v>420</v>
      </c>
      <c r="H256" s="15">
        <v>190</v>
      </c>
      <c r="I256" s="15">
        <v>82</v>
      </c>
      <c r="J256" s="15">
        <v>23</v>
      </c>
      <c r="K256" s="16" t="s">
        <v>47</v>
      </c>
      <c r="L256" s="21">
        <v>83</v>
      </c>
      <c r="M256" s="21">
        <v>36</v>
      </c>
      <c r="N256" s="21">
        <v>89</v>
      </c>
      <c r="O256" s="15">
        <v>40</v>
      </c>
      <c r="P256" s="15">
        <v>63</v>
      </c>
      <c r="Q256" s="15">
        <v>60</v>
      </c>
      <c r="R256" s="15">
        <v>52</v>
      </c>
      <c r="S256" s="15">
        <v>63</v>
      </c>
      <c r="T256" s="15">
        <v>70</v>
      </c>
      <c r="U256" s="15">
        <v>40</v>
      </c>
      <c r="V256" s="15">
        <v>66</v>
      </c>
      <c r="W256" s="15">
        <v>59</v>
      </c>
      <c r="X256" s="15">
        <v>63</v>
      </c>
      <c r="Y256" s="15">
        <v>67</v>
      </c>
      <c r="Z256" s="15">
        <v>69</v>
      </c>
      <c r="AA256" s="15">
        <v>82</v>
      </c>
      <c r="AB256" s="15">
        <v>87</v>
      </c>
      <c r="AC256" s="15">
        <v>80</v>
      </c>
      <c r="AD256" s="15">
        <v>64</v>
      </c>
      <c r="AE256" s="15">
        <v>67</v>
      </c>
      <c r="AF256" s="15">
        <v>51</v>
      </c>
      <c r="AG256" s="15">
        <v>53</v>
      </c>
      <c r="AH256" s="15">
        <v>47</v>
      </c>
      <c r="AI256" s="15">
        <v>87</v>
      </c>
      <c r="AJ256" s="15">
        <v>85</v>
      </c>
      <c r="AK256" s="15">
        <v>86</v>
      </c>
      <c r="AL256" s="15">
        <v>94</v>
      </c>
      <c r="AM256" s="15">
        <v>89</v>
      </c>
      <c r="AN256" s="15">
        <v>2</v>
      </c>
      <c r="AO256" s="15">
        <v>2</v>
      </c>
      <c r="AP256" s="15">
        <v>5</v>
      </c>
      <c r="AQ256" s="15">
        <v>2</v>
      </c>
      <c r="AR256" t="s">
        <v>1708</v>
      </c>
    </row>
    <row r="257" spans="1:44" x14ac:dyDescent="0.25">
      <c r="A257" s="15">
        <v>256</v>
      </c>
      <c r="B257" s="15" t="s">
        <v>493</v>
      </c>
      <c r="C257" s="16" t="s">
        <v>63</v>
      </c>
      <c r="D257" s="22" t="e">
        <f>VLOOKUP(AR:AR,球员!A:F,6,FALSE)</f>
        <v>#N/A</v>
      </c>
      <c r="E257" s="16" t="s">
        <v>68</v>
      </c>
      <c r="F257" s="16" t="s">
        <v>68</v>
      </c>
      <c r="G257" s="16" t="s">
        <v>306</v>
      </c>
      <c r="H257" s="15">
        <v>196</v>
      </c>
      <c r="I257" s="15">
        <v>81</v>
      </c>
      <c r="J257" s="15">
        <v>27</v>
      </c>
      <c r="K257" s="16" t="s">
        <v>47</v>
      </c>
      <c r="L257" s="21">
        <v>83</v>
      </c>
      <c r="M257" s="21">
        <v>30</v>
      </c>
      <c r="N257" s="21">
        <v>89</v>
      </c>
      <c r="O257" s="15">
        <v>40</v>
      </c>
      <c r="P257" s="15">
        <v>55</v>
      </c>
      <c r="Q257" s="15">
        <v>44</v>
      </c>
      <c r="R257" s="15">
        <v>46</v>
      </c>
      <c r="S257" s="15">
        <v>60</v>
      </c>
      <c r="T257" s="15">
        <v>62</v>
      </c>
      <c r="U257" s="15">
        <v>40</v>
      </c>
      <c r="V257" s="15">
        <v>70</v>
      </c>
      <c r="W257" s="15">
        <v>55</v>
      </c>
      <c r="X257" s="15">
        <v>51</v>
      </c>
      <c r="Y257" s="15">
        <v>61</v>
      </c>
      <c r="Z257" s="15">
        <v>60</v>
      </c>
      <c r="AA257" s="15">
        <v>85</v>
      </c>
      <c r="AB257" s="15">
        <v>80</v>
      </c>
      <c r="AC257" s="15">
        <v>83</v>
      </c>
      <c r="AD257" s="15">
        <v>61</v>
      </c>
      <c r="AE257" s="15">
        <v>70</v>
      </c>
      <c r="AF257" s="15">
        <v>51</v>
      </c>
      <c r="AG257" s="15">
        <v>52</v>
      </c>
      <c r="AH257" s="15">
        <v>47</v>
      </c>
      <c r="AI257" s="15">
        <v>88</v>
      </c>
      <c r="AJ257" s="15">
        <v>85</v>
      </c>
      <c r="AK257" s="15">
        <v>91</v>
      </c>
      <c r="AL257" s="15">
        <v>87</v>
      </c>
      <c r="AM257" s="15">
        <v>94</v>
      </c>
      <c r="AN257" s="15">
        <v>1</v>
      </c>
      <c r="AO257" s="15">
        <v>3</v>
      </c>
      <c r="AP257" s="15">
        <v>6</v>
      </c>
      <c r="AQ257" s="15">
        <v>2</v>
      </c>
      <c r="AR257" t="s">
        <v>1709</v>
      </c>
    </row>
    <row r="258" spans="1:44" x14ac:dyDescent="0.25">
      <c r="A258" s="15">
        <v>257</v>
      </c>
      <c r="B258" s="15" t="s">
        <v>373</v>
      </c>
      <c r="C258" s="16" t="s">
        <v>86</v>
      </c>
      <c r="D258" s="22" t="e">
        <f>VLOOKUP(AR:AR,球员!A:F,6,FALSE)</f>
        <v>#N/A</v>
      </c>
      <c r="E258" s="16" t="s">
        <v>68</v>
      </c>
      <c r="F258" s="16" t="s">
        <v>68</v>
      </c>
      <c r="G258" s="16" t="s">
        <v>52</v>
      </c>
      <c r="H258" s="15">
        <v>174</v>
      </c>
      <c r="I258" s="15">
        <v>78</v>
      </c>
      <c r="J258" s="15">
        <v>23</v>
      </c>
      <c r="K258" s="16" t="s">
        <v>47</v>
      </c>
      <c r="L258" s="21">
        <v>83</v>
      </c>
      <c r="M258" s="21">
        <v>36</v>
      </c>
      <c r="N258" s="21">
        <v>91</v>
      </c>
      <c r="O258" s="15">
        <v>76</v>
      </c>
      <c r="P258" s="15">
        <v>81</v>
      </c>
      <c r="Q258" s="15">
        <v>82</v>
      </c>
      <c r="R258" s="15">
        <v>83</v>
      </c>
      <c r="S258" s="15">
        <v>75</v>
      </c>
      <c r="T258" s="15">
        <v>77</v>
      </c>
      <c r="U258" s="15">
        <v>76</v>
      </c>
      <c r="V258" s="15">
        <v>60</v>
      </c>
      <c r="W258" s="15">
        <v>77</v>
      </c>
      <c r="X258" s="15">
        <v>85</v>
      </c>
      <c r="Y258" s="15">
        <v>89</v>
      </c>
      <c r="Z258" s="15">
        <v>90</v>
      </c>
      <c r="AA258" s="15">
        <v>85</v>
      </c>
      <c r="AB258" s="15">
        <v>65</v>
      </c>
      <c r="AC258" s="15">
        <v>65</v>
      </c>
      <c r="AD258" s="15">
        <v>83</v>
      </c>
      <c r="AE258" s="15">
        <v>80</v>
      </c>
      <c r="AF258" s="15">
        <v>45</v>
      </c>
      <c r="AG258" s="15">
        <v>52</v>
      </c>
      <c r="AH258" s="15">
        <v>75</v>
      </c>
      <c r="AI258" s="15">
        <v>40</v>
      </c>
      <c r="AJ258" s="15">
        <v>40</v>
      </c>
      <c r="AK258" s="15">
        <v>40</v>
      </c>
      <c r="AL258" s="15">
        <v>40</v>
      </c>
      <c r="AM258" s="15">
        <v>40</v>
      </c>
      <c r="AN258" s="15">
        <v>3</v>
      </c>
      <c r="AO258" s="15">
        <v>3</v>
      </c>
      <c r="AP258" s="15">
        <v>6</v>
      </c>
      <c r="AQ258" s="15">
        <v>3</v>
      </c>
      <c r="AR258" t="s">
        <v>1710</v>
      </c>
    </row>
    <row r="259" spans="1:44" x14ac:dyDescent="0.25">
      <c r="A259" s="15">
        <v>258</v>
      </c>
      <c r="B259" s="15" t="s">
        <v>376</v>
      </c>
      <c r="C259" s="16" t="s">
        <v>43</v>
      </c>
      <c r="D259" s="22" t="e">
        <f>VLOOKUP(AR:AR,球员!A:F,6,FALSE)</f>
        <v>#N/A</v>
      </c>
      <c r="E259" s="16" t="s">
        <v>254</v>
      </c>
      <c r="F259" s="16" t="s">
        <v>51</v>
      </c>
      <c r="G259" s="16" t="s">
        <v>46</v>
      </c>
      <c r="H259" s="15">
        <v>179</v>
      </c>
      <c r="I259" s="15">
        <v>68</v>
      </c>
      <c r="J259" s="15">
        <v>23</v>
      </c>
      <c r="K259" s="16" t="s">
        <v>47</v>
      </c>
      <c r="L259" s="21">
        <v>83</v>
      </c>
      <c r="M259" s="21">
        <v>36</v>
      </c>
      <c r="N259" s="21">
        <v>91</v>
      </c>
      <c r="O259" s="15">
        <v>81</v>
      </c>
      <c r="P259" s="15">
        <v>83</v>
      </c>
      <c r="Q259" s="15">
        <v>87</v>
      </c>
      <c r="R259" s="15">
        <v>84</v>
      </c>
      <c r="S259" s="15">
        <v>75</v>
      </c>
      <c r="T259" s="15">
        <v>78</v>
      </c>
      <c r="U259" s="15">
        <v>84</v>
      </c>
      <c r="V259" s="15">
        <v>60</v>
      </c>
      <c r="W259" s="15">
        <v>68</v>
      </c>
      <c r="X259" s="15">
        <v>74</v>
      </c>
      <c r="Y259" s="15">
        <v>83</v>
      </c>
      <c r="Z259" s="15">
        <v>85</v>
      </c>
      <c r="AA259" s="15">
        <v>90</v>
      </c>
      <c r="AB259" s="15">
        <v>60</v>
      </c>
      <c r="AC259" s="15">
        <v>71</v>
      </c>
      <c r="AD259" s="15">
        <v>81</v>
      </c>
      <c r="AE259" s="15">
        <v>75</v>
      </c>
      <c r="AF259" s="15">
        <v>57</v>
      </c>
      <c r="AG259" s="15">
        <v>55</v>
      </c>
      <c r="AH259" s="15">
        <v>49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3</v>
      </c>
      <c r="AO259" s="15">
        <v>3</v>
      </c>
      <c r="AP259" s="15">
        <v>5</v>
      </c>
      <c r="AQ259" s="15">
        <v>1</v>
      </c>
      <c r="AR259" t="s">
        <v>1711</v>
      </c>
    </row>
    <row r="260" spans="1:44" x14ac:dyDescent="0.25">
      <c r="A260" s="19">
        <v>259</v>
      </c>
      <c r="B260" s="19" t="s">
        <v>497</v>
      </c>
      <c r="C260" s="20" t="s">
        <v>90</v>
      </c>
      <c r="D260" s="22">
        <f>VLOOKUP(AR:AR,球员!A:F,6,FALSE)</f>
        <v>2</v>
      </c>
      <c r="E260" s="16" t="s">
        <v>498</v>
      </c>
      <c r="F260" s="16" t="s">
        <v>51</v>
      </c>
      <c r="G260" s="16" t="s">
        <v>499</v>
      </c>
      <c r="H260" s="15">
        <v>178</v>
      </c>
      <c r="I260" s="15">
        <v>71</v>
      </c>
      <c r="J260" s="15">
        <v>28</v>
      </c>
      <c r="K260" s="16" t="s">
        <v>47</v>
      </c>
      <c r="L260" s="21">
        <v>83</v>
      </c>
      <c r="M260" s="21">
        <v>28</v>
      </c>
      <c r="N260" s="21">
        <v>90</v>
      </c>
      <c r="O260" s="15">
        <v>60</v>
      </c>
      <c r="P260" s="15">
        <v>72</v>
      </c>
      <c r="Q260" s="15">
        <v>69</v>
      </c>
      <c r="R260" s="15">
        <v>65</v>
      </c>
      <c r="S260" s="15">
        <v>72</v>
      </c>
      <c r="T260" s="15">
        <v>68</v>
      </c>
      <c r="U260" s="15">
        <v>55</v>
      </c>
      <c r="V260" s="15">
        <v>80</v>
      </c>
      <c r="W260" s="15">
        <v>58</v>
      </c>
      <c r="X260" s="15">
        <v>60</v>
      </c>
      <c r="Y260" s="15">
        <v>81</v>
      </c>
      <c r="Z260" s="15">
        <v>84</v>
      </c>
      <c r="AA260" s="15">
        <v>63</v>
      </c>
      <c r="AB260" s="15">
        <v>86</v>
      </c>
      <c r="AC260" s="15">
        <v>87</v>
      </c>
      <c r="AD260" s="15">
        <v>77</v>
      </c>
      <c r="AE260" s="15">
        <v>84</v>
      </c>
      <c r="AF260" s="15">
        <v>86</v>
      </c>
      <c r="AG260" s="15">
        <v>90</v>
      </c>
      <c r="AH260" s="15">
        <v>91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3</v>
      </c>
      <c r="AO260" s="15">
        <v>1</v>
      </c>
      <c r="AP260" s="15">
        <v>7</v>
      </c>
      <c r="AQ260" s="15">
        <v>2</v>
      </c>
      <c r="AR260" t="s">
        <v>1712</v>
      </c>
    </row>
    <row r="261" spans="1:44" x14ac:dyDescent="0.25">
      <c r="A261" s="19">
        <v>260</v>
      </c>
      <c r="B261" s="19" t="s">
        <v>378</v>
      </c>
      <c r="C261" s="20" t="s">
        <v>59</v>
      </c>
      <c r="D261" s="22">
        <f>VLOOKUP(AR:AR,球员!A:F,6,FALSE)</f>
        <v>2</v>
      </c>
      <c r="E261" s="16" t="s">
        <v>97</v>
      </c>
      <c r="F261" s="16" t="s">
        <v>65</v>
      </c>
      <c r="G261" s="16" t="s">
        <v>52</v>
      </c>
      <c r="H261" s="15">
        <v>177</v>
      </c>
      <c r="I261" s="15">
        <v>69</v>
      </c>
      <c r="J261" s="15">
        <v>23</v>
      </c>
      <c r="K261" s="16" t="s">
        <v>53</v>
      </c>
      <c r="L261" s="21">
        <v>83</v>
      </c>
      <c r="M261" s="21">
        <v>36</v>
      </c>
      <c r="N261" s="21">
        <v>92</v>
      </c>
      <c r="O261" s="15">
        <v>80</v>
      </c>
      <c r="P261" s="15">
        <v>86</v>
      </c>
      <c r="Q261" s="15">
        <v>87</v>
      </c>
      <c r="R261" s="15">
        <v>87</v>
      </c>
      <c r="S261" s="15">
        <v>85</v>
      </c>
      <c r="T261" s="15">
        <v>84</v>
      </c>
      <c r="U261" s="15">
        <v>79</v>
      </c>
      <c r="V261" s="15">
        <v>60</v>
      </c>
      <c r="W261" s="15">
        <v>76</v>
      </c>
      <c r="X261" s="15">
        <v>83</v>
      </c>
      <c r="Y261" s="15">
        <v>79</v>
      </c>
      <c r="Z261" s="15">
        <v>79</v>
      </c>
      <c r="AA261" s="15">
        <v>75</v>
      </c>
      <c r="AB261" s="15">
        <v>60</v>
      </c>
      <c r="AC261" s="15">
        <v>64</v>
      </c>
      <c r="AD261" s="15">
        <v>87</v>
      </c>
      <c r="AE261" s="15">
        <v>81</v>
      </c>
      <c r="AF261" s="15">
        <v>56</v>
      </c>
      <c r="AG261" s="15">
        <v>62</v>
      </c>
      <c r="AH261" s="15">
        <v>64</v>
      </c>
      <c r="AI261" s="15">
        <v>40</v>
      </c>
      <c r="AJ261" s="15">
        <v>40</v>
      </c>
      <c r="AK261" s="15">
        <v>40</v>
      </c>
      <c r="AL261" s="15">
        <v>40</v>
      </c>
      <c r="AM261" s="15">
        <v>40</v>
      </c>
      <c r="AN261" s="15">
        <v>2</v>
      </c>
      <c r="AO261" s="15">
        <v>2</v>
      </c>
      <c r="AP261" s="15">
        <v>6</v>
      </c>
      <c r="AQ261" s="15">
        <v>3</v>
      </c>
      <c r="AR261" t="s">
        <v>1713</v>
      </c>
    </row>
    <row r="262" spans="1:44" x14ac:dyDescent="0.25">
      <c r="A262" s="15">
        <v>261</v>
      </c>
      <c r="B262" s="15" t="s">
        <v>831</v>
      </c>
      <c r="C262" s="16" t="s">
        <v>90</v>
      </c>
      <c r="D262" s="22" t="e">
        <f>VLOOKUP(AR:AR,球员!A:F,6,FALSE)</f>
        <v>#N/A</v>
      </c>
      <c r="E262" s="16" t="s">
        <v>64</v>
      </c>
      <c r="F262" s="16" t="s">
        <v>65</v>
      </c>
      <c r="G262" s="16" t="s">
        <v>487</v>
      </c>
      <c r="H262" s="15">
        <v>187</v>
      </c>
      <c r="I262" s="15">
        <v>81</v>
      </c>
      <c r="J262" s="15">
        <v>25</v>
      </c>
      <c r="K262" s="16" t="s">
        <v>47</v>
      </c>
      <c r="L262" s="21">
        <v>83</v>
      </c>
      <c r="M262" s="21">
        <v>33</v>
      </c>
      <c r="N262" s="21">
        <v>91</v>
      </c>
      <c r="O262" s="15">
        <v>58</v>
      </c>
      <c r="P262" s="15">
        <v>77</v>
      </c>
      <c r="Q262" s="15">
        <v>70</v>
      </c>
      <c r="R262" s="15">
        <v>80</v>
      </c>
      <c r="S262" s="15">
        <v>76</v>
      </c>
      <c r="T262" s="15">
        <v>81</v>
      </c>
      <c r="U262" s="15">
        <v>56</v>
      </c>
      <c r="V262" s="15">
        <v>83</v>
      </c>
      <c r="W262" s="15">
        <v>66</v>
      </c>
      <c r="X262" s="15">
        <v>65</v>
      </c>
      <c r="Y262" s="15">
        <v>79</v>
      </c>
      <c r="Z262" s="15">
        <v>77</v>
      </c>
      <c r="AA262" s="15">
        <v>73</v>
      </c>
      <c r="AB262" s="15">
        <v>85</v>
      </c>
      <c r="AC262" s="15">
        <v>82</v>
      </c>
      <c r="AD262" s="15">
        <v>71</v>
      </c>
      <c r="AE262" s="15">
        <v>82</v>
      </c>
      <c r="AF262" s="15">
        <v>86</v>
      </c>
      <c r="AG262" s="15">
        <v>84</v>
      </c>
      <c r="AH262" s="15">
        <v>83</v>
      </c>
      <c r="AI262" s="15">
        <v>40</v>
      </c>
      <c r="AJ262" s="15">
        <v>40</v>
      </c>
      <c r="AK262" s="15">
        <v>40</v>
      </c>
      <c r="AL262" s="15">
        <v>40</v>
      </c>
      <c r="AM262" s="15">
        <v>40</v>
      </c>
      <c r="AN262" s="15">
        <v>2</v>
      </c>
      <c r="AO262" s="15">
        <v>2</v>
      </c>
      <c r="AP262" s="15">
        <v>6</v>
      </c>
      <c r="AQ262" s="15">
        <v>2</v>
      </c>
      <c r="AR262" t="s">
        <v>1714</v>
      </c>
    </row>
    <row r="263" spans="1:44" x14ac:dyDescent="0.25">
      <c r="A263" s="19">
        <v>262</v>
      </c>
      <c r="B263" s="19" t="s">
        <v>653</v>
      </c>
      <c r="C263" s="20" t="s">
        <v>90</v>
      </c>
      <c r="D263" s="22">
        <f>VLOOKUP(AR:AR,球员!A:F,6,FALSE)</f>
        <v>2</v>
      </c>
      <c r="E263" s="16" t="s">
        <v>68</v>
      </c>
      <c r="F263" s="16" t="s">
        <v>68</v>
      </c>
      <c r="G263" s="16" t="s">
        <v>323</v>
      </c>
      <c r="H263" s="15">
        <v>187</v>
      </c>
      <c r="I263" s="15">
        <v>91</v>
      </c>
      <c r="J263" s="15">
        <v>24</v>
      </c>
      <c r="K263" s="16" t="s">
        <v>47</v>
      </c>
      <c r="L263" s="21">
        <v>83</v>
      </c>
      <c r="M263" s="21">
        <v>34</v>
      </c>
      <c r="N263" s="21">
        <v>91</v>
      </c>
      <c r="O263" s="15">
        <v>61</v>
      </c>
      <c r="P263" s="15">
        <v>73</v>
      </c>
      <c r="Q263" s="15">
        <v>66</v>
      </c>
      <c r="R263" s="15">
        <v>65</v>
      </c>
      <c r="S263" s="15">
        <v>77</v>
      </c>
      <c r="T263" s="15">
        <v>75</v>
      </c>
      <c r="U263" s="15">
        <v>61</v>
      </c>
      <c r="V263" s="15">
        <v>85</v>
      </c>
      <c r="W263" s="15">
        <v>61</v>
      </c>
      <c r="X263" s="15">
        <v>64</v>
      </c>
      <c r="Y263" s="15">
        <v>80</v>
      </c>
      <c r="Z263" s="15">
        <v>76</v>
      </c>
      <c r="AA263" s="15">
        <v>75</v>
      </c>
      <c r="AB263" s="15">
        <v>84</v>
      </c>
      <c r="AC263" s="15">
        <v>86</v>
      </c>
      <c r="AD263" s="15">
        <v>74</v>
      </c>
      <c r="AE263" s="15">
        <v>80</v>
      </c>
      <c r="AF263" s="15">
        <v>84</v>
      </c>
      <c r="AG263" s="15">
        <v>86</v>
      </c>
      <c r="AH263" s="15">
        <v>83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2</v>
      </c>
      <c r="AO263" s="15">
        <v>2</v>
      </c>
      <c r="AP263" s="15">
        <v>6</v>
      </c>
      <c r="AQ263" s="15">
        <v>2</v>
      </c>
      <c r="AR263" t="s">
        <v>1715</v>
      </c>
    </row>
    <row r="264" spans="1:44" x14ac:dyDescent="0.25">
      <c r="A264" s="19">
        <v>263</v>
      </c>
      <c r="B264" s="19" t="s">
        <v>501</v>
      </c>
      <c r="C264" s="20" t="s">
        <v>71</v>
      </c>
      <c r="D264" s="22">
        <f>VLOOKUP(AR:AR,球员!A:F,6,FALSE)</f>
        <v>2</v>
      </c>
      <c r="E264" s="16" t="s">
        <v>64</v>
      </c>
      <c r="F264" s="16" t="s">
        <v>65</v>
      </c>
      <c r="G264" s="16" t="s">
        <v>98</v>
      </c>
      <c r="H264" s="15">
        <v>187</v>
      </c>
      <c r="I264" s="15">
        <v>72</v>
      </c>
      <c r="J264" s="15">
        <v>22</v>
      </c>
      <c r="K264" s="16" t="s">
        <v>47</v>
      </c>
      <c r="L264" s="21">
        <v>83</v>
      </c>
      <c r="M264" s="21">
        <v>40</v>
      </c>
      <c r="N264" s="21">
        <v>92</v>
      </c>
      <c r="O264" s="15">
        <v>82</v>
      </c>
      <c r="P264" s="15">
        <v>82</v>
      </c>
      <c r="Q264" s="15">
        <v>83</v>
      </c>
      <c r="R264" s="15">
        <v>87</v>
      </c>
      <c r="S264" s="15">
        <v>74</v>
      </c>
      <c r="T264" s="15">
        <v>72</v>
      </c>
      <c r="U264" s="15">
        <v>80</v>
      </c>
      <c r="V264" s="15">
        <v>70</v>
      </c>
      <c r="W264" s="15">
        <v>75</v>
      </c>
      <c r="X264" s="15">
        <v>78</v>
      </c>
      <c r="Y264" s="15">
        <v>93</v>
      </c>
      <c r="Z264" s="15">
        <v>89</v>
      </c>
      <c r="AA264" s="15">
        <v>85</v>
      </c>
      <c r="AB264" s="15">
        <v>68</v>
      </c>
      <c r="AC264" s="15">
        <v>74</v>
      </c>
      <c r="AD264" s="15">
        <v>75</v>
      </c>
      <c r="AE264" s="15">
        <v>84</v>
      </c>
      <c r="AF264" s="15">
        <v>57</v>
      </c>
      <c r="AG264" s="15">
        <v>53</v>
      </c>
      <c r="AH264" s="15">
        <v>70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2</v>
      </c>
      <c r="AO264" s="15">
        <v>2</v>
      </c>
      <c r="AP264" s="15">
        <v>5</v>
      </c>
      <c r="AQ264" s="15">
        <v>2</v>
      </c>
      <c r="AR264" t="s">
        <v>1716</v>
      </c>
    </row>
    <row r="265" spans="1:44" x14ac:dyDescent="0.25">
      <c r="A265" s="15">
        <v>264</v>
      </c>
      <c r="B265" s="15" t="s">
        <v>1717</v>
      </c>
      <c r="C265" s="16" t="s">
        <v>71</v>
      </c>
      <c r="D265" s="22" t="e">
        <f>VLOOKUP(AR:AR,球员!A:F,6,FALSE)</f>
        <v>#N/A</v>
      </c>
      <c r="E265" s="16" t="s">
        <v>60</v>
      </c>
      <c r="F265" s="16" t="s">
        <v>51</v>
      </c>
      <c r="G265" s="16" t="s">
        <v>209</v>
      </c>
      <c r="H265" s="15">
        <v>181</v>
      </c>
      <c r="I265" s="15">
        <v>79</v>
      </c>
      <c r="J265" s="15">
        <v>22</v>
      </c>
      <c r="K265" s="16" t="s">
        <v>47</v>
      </c>
      <c r="L265" s="21">
        <v>83</v>
      </c>
      <c r="M265" s="21">
        <v>40</v>
      </c>
      <c r="N265" s="21">
        <v>93</v>
      </c>
      <c r="O265" s="15">
        <v>84</v>
      </c>
      <c r="P265" s="15">
        <v>80</v>
      </c>
      <c r="Q265" s="15">
        <v>78</v>
      </c>
      <c r="R265" s="15">
        <v>80</v>
      </c>
      <c r="S265" s="15">
        <v>73</v>
      </c>
      <c r="T265" s="15">
        <v>69</v>
      </c>
      <c r="U265" s="15">
        <v>83</v>
      </c>
      <c r="V265" s="15">
        <v>82</v>
      </c>
      <c r="W265" s="15">
        <v>69</v>
      </c>
      <c r="X265" s="15">
        <v>71</v>
      </c>
      <c r="Y265" s="15">
        <v>83</v>
      </c>
      <c r="Z265" s="15">
        <v>82</v>
      </c>
      <c r="AA265" s="15">
        <v>81</v>
      </c>
      <c r="AB265" s="15">
        <v>79</v>
      </c>
      <c r="AC265" s="15">
        <v>77</v>
      </c>
      <c r="AD265" s="15">
        <v>79</v>
      </c>
      <c r="AE265" s="15">
        <v>81</v>
      </c>
      <c r="AF265" s="15">
        <v>53</v>
      </c>
      <c r="AG265" s="15">
        <v>57</v>
      </c>
      <c r="AH265" s="15">
        <v>67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4</v>
      </c>
      <c r="AP265" s="15">
        <v>5</v>
      </c>
      <c r="AQ265" s="15">
        <v>2</v>
      </c>
      <c r="AR265" t="s">
        <v>1718</v>
      </c>
    </row>
    <row r="266" spans="1:44" x14ac:dyDescent="0.25">
      <c r="A266" s="19">
        <v>265</v>
      </c>
      <c r="B266" s="19" t="s">
        <v>505</v>
      </c>
      <c r="C266" s="20" t="s">
        <v>83</v>
      </c>
      <c r="D266" s="22">
        <f>VLOOKUP(AR:AR,球员!A:F,6,FALSE)</f>
        <v>2</v>
      </c>
      <c r="E266" s="16" t="s">
        <v>198</v>
      </c>
      <c r="F266" s="16" t="s">
        <v>56</v>
      </c>
      <c r="G266" s="16" t="s">
        <v>506</v>
      </c>
      <c r="H266" s="15">
        <v>180</v>
      </c>
      <c r="I266" s="15">
        <v>69</v>
      </c>
      <c r="J266" s="15">
        <v>23</v>
      </c>
      <c r="K266" s="16" t="s">
        <v>47</v>
      </c>
      <c r="L266" s="21">
        <v>83</v>
      </c>
      <c r="M266" s="21">
        <v>36</v>
      </c>
      <c r="N266" s="21">
        <v>92</v>
      </c>
      <c r="O266" s="15">
        <v>76</v>
      </c>
      <c r="P266" s="15">
        <v>84</v>
      </c>
      <c r="Q266" s="15">
        <v>84</v>
      </c>
      <c r="R266" s="15">
        <v>79</v>
      </c>
      <c r="S266" s="15">
        <v>85</v>
      </c>
      <c r="T266" s="15">
        <v>75</v>
      </c>
      <c r="U266" s="15">
        <v>75</v>
      </c>
      <c r="V266" s="15">
        <v>64</v>
      </c>
      <c r="W266" s="15">
        <v>81</v>
      </c>
      <c r="X266" s="15">
        <v>83</v>
      </c>
      <c r="Y266" s="15">
        <v>83</v>
      </c>
      <c r="Z266" s="15">
        <v>84</v>
      </c>
      <c r="AA266" s="15">
        <v>81</v>
      </c>
      <c r="AB266" s="15">
        <v>65</v>
      </c>
      <c r="AC266" s="15">
        <v>68</v>
      </c>
      <c r="AD266" s="15">
        <v>83</v>
      </c>
      <c r="AE266" s="15">
        <v>82</v>
      </c>
      <c r="AF266" s="15">
        <v>67</v>
      </c>
      <c r="AG266" s="15">
        <v>69</v>
      </c>
      <c r="AH266" s="15">
        <v>63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4</v>
      </c>
      <c r="AP266" s="15">
        <v>6</v>
      </c>
      <c r="AQ266" s="15">
        <v>2</v>
      </c>
      <c r="AR266" t="s">
        <v>1719</v>
      </c>
    </row>
    <row r="267" spans="1:44" x14ac:dyDescent="0.25">
      <c r="A267" s="15">
        <v>266</v>
      </c>
      <c r="B267" s="15" t="s">
        <v>507</v>
      </c>
      <c r="C267" s="16" t="s">
        <v>90</v>
      </c>
      <c r="D267" s="22" t="e">
        <f>VLOOKUP(AR:AR,球员!A:F,6,FALSE)</f>
        <v>#N/A</v>
      </c>
      <c r="E267" s="16" t="s">
        <v>303</v>
      </c>
      <c r="F267" s="16" t="s">
        <v>279</v>
      </c>
      <c r="G267" s="16" t="s">
        <v>69</v>
      </c>
      <c r="H267" s="15">
        <v>194</v>
      </c>
      <c r="I267" s="15">
        <v>95</v>
      </c>
      <c r="J267" s="15">
        <v>23</v>
      </c>
      <c r="K267" s="16" t="s">
        <v>47</v>
      </c>
      <c r="L267" s="21">
        <v>83</v>
      </c>
      <c r="M267" s="21">
        <v>36</v>
      </c>
      <c r="N267" s="21">
        <v>92</v>
      </c>
      <c r="O267" s="15">
        <v>60</v>
      </c>
      <c r="P267" s="15">
        <v>70</v>
      </c>
      <c r="Q267" s="15">
        <v>65</v>
      </c>
      <c r="R267" s="15">
        <v>72</v>
      </c>
      <c r="S267" s="15">
        <v>75</v>
      </c>
      <c r="T267" s="15">
        <v>70</v>
      </c>
      <c r="U267" s="15">
        <v>55</v>
      </c>
      <c r="V267" s="15">
        <v>88</v>
      </c>
      <c r="W267" s="15">
        <v>55</v>
      </c>
      <c r="X267" s="15">
        <v>58</v>
      </c>
      <c r="Y267" s="15">
        <v>79</v>
      </c>
      <c r="Z267" s="15">
        <v>70</v>
      </c>
      <c r="AA267" s="15">
        <v>78</v>
      </c>
      <c r="AB267" s="15">
        <v>82</v>
      </c>
      <c r="AC267" s="15">
        <v>91</v>
      </c>
      <c r="AD267" s="15">
        <v>65</v>
      </c>
      <c r="AE267" s="15">
        <v>85</v>
      </c>
      <c r="AF267" s="15">
        <v>84</v>
      </c>
      <c r="AG267" s="15">
        <v>87</v>
      </c>
      <c r="AH267" s="15">
        <v>82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3</v>
      </c>
      <c r="AO267" s="15">
        <v>3</v>
      </c>
      <c r="AP267" s="15">
        <v>6</v>
      </c>
      <c r="AQ267" s="15">
        <v>2</v>
      </c>
      <c r="AR267" t="s">
        <v>1720</v>
      </c>
    </row>
    <row r="268" spans="1:44" x14ac:dyDescent="0.25">
      <c r="A268" s="15">
        <v>267</v>
      </c>
      <c r="B268" s="15" t="s">
        <v>797</v>
      </c>
      <c r="C268" s="16" t="s">
        <v>90</v>
      </c>
      <c r="D268" s="22" t="e">
        <f>VLOOKUP(AR:AR,球员!A:F,6,FALSE)</f>
        <v>#N/A</v>
      </c>
      <c r="E268" s="16" t="s">
        <v>60</v>
      </c>
      <c r="F268" s="16" t="s">
        <v>51</v>
      </c>
      <c r="G268" s="16" t="s">
        <v>57</v>
      </c>
      <c r="H268" s="15">
        <v>187</v>
      </c>
      <c r="I268" s="15">
        <v>79</v>
      </c>
      <c r="J268" s="15">
        <v>21</v>
      </c>
      <c r="K268" s="16" t="s">
        <v>47</v>
      </c>
      <c r="L268" s="21">
        <v>83</v>
      </c>
      <c r="M268" s="21">
        <v>42</v>
      </c>
      <c r="N268" s="21">
        <v>93</v>
      </c>
      <c r="O268" s="15">
        <v>69</v>
      </c>
      <c r="P268" s="15">
        <v>75</v>
      </c>
      <c r="Q268" s="15">
        <v>72</v>
      </c>
      <c r="R268" s="15">
        <v>76</v>
      </c>
      <c r="S268" s="15">
        <v>73</v>
      </c>
      <c r="T268" s="15">
        <v>74</v>
      </c>
      <c r="U268" s="15">
        <v>63</v>
      </c>
      <c r="V268" s="15">
        <v>81</v>
      </c>
      <c r="W268" s="15">
        <v>70</v>
      </c>
      <c r="X268" s="15">
        <v>71</v>
      </c>
      <c r="Y268" s="15">
        <v>79</v>
      </c>
      <c r="Z268" s="15">
        <v>79</v>
      </c>
      <c r="AA268" s="15">
        <v>72</v>
      </c>
      <c r="AB268" s="15">
        <v>85</v>
      </c>
      <c r="AC268" s="15">
        <v>78</v>
      </c>
      <c r="AD268" s="15">
        <v>77</v>
      </c>
      <c r="AE268" s="15">
        <v>83</v>
      </c>
      <c r="AF268" s="15">
        <v>86</v>
      </c>
      <c r="AG268" s="15">
        <v>85</v>
      </c>
      <c r="AH268" s="15">
        <v>88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7</v>
      </c>
      <c r="AQ268" s="15">
        <v>2</v>
      </c>
      <c r="AR268" t="s">
        <v>1721</v>
      </c>
    </row>
    <row r="269" spans="1:44" x14ac:dyDescent="0.25">
      <c r="A269" s="19">
        <v>268</v>
      </c>
      <c r="B269" s="19" t="s">
        <v>509</v>
      </c>
      <c r="C269" s="20" t="s">
        <v>86</v>
      </c>
      <c r="D269" s="22">
        <f>VLOOKUP(AR:AR,球员!A:F,6,FALSE)</f>
        <v>2</v>
      </c>
      <c r="E269" s="16" t="s">
        <v>510</v>
      </c>
      <c r="F269" s="16" t="s">
        <v>45</v>
      </c>
      <c r="G269" s="16" t="s">
        <v>101</v>
      </c>
      <c r="H269" s="15">
        <v>175</v>
      </c>
      <c r="I269" s="15">
        <v>70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79</v>
      </c>
      <c r="P269" s="15">
        <v>83</v>
      </c>
      <c r="Q269" s="15">
        <v>84</v>
      </c>
      <c r="R269" s="15">
        <v>85</v>
      </c>
      <c r="S269" s="15">
        <v>77</v>
      </c>
      <c r="T269" s="15">
        <v>74</v>
      </c>
      <c r="U269" s="15">
        <v>78</v>
      </c>
      <c r="V269" s="15">
        <v>62</v>
      </c>
      <c r="W269" s="15">
        <v>72</v>
      </c>
      <c r="X269" s="15">
        <v>73</v>
      </c>
      <c r="Y269" s="15">
        <v>85</v>
      </c>
      <c r="Z269" s="15">
        <v>86</v>
      </c>
      <c r="AA269" s="15">
        <v>80</v>
      </c>
      <c r="AB269" s="15">
        <v>65</v>
      </c>
      <c r="AC269" s="15">
        <v>69</v>
      </c>
      <c r="AD269" s="15">
        <v>80</v>
      </c>
      <c r="AE269" s="15">
        <v>84</v>
      </c>
      <c r="AF269" s="15">
        <v>50</v>
      </c>
      <c r="AG269" s="15">
        <v>51</v>
      </c>
      <c r="AH269" s="15">
        <v>75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3</v>
      </c>
      <c r="AO269" s="15">
        <v>3</v>
      </c>
      <c r="AP269" s="15">
        <v>6</v>
      </c>
      <c r="AQ269" s="15">
        <v>3</v>
      </c>
      <c r="AR269" t="s">
        <v>1722</v>
      </c>
    </row>
    <row r="270" spans="1:44" x14ac:dyDescent="0.25">
      <c r="A270" s="15">
        <v>269</v>
      </c>
      <c r="B270" s="15" t="s">
        <v>779</v>
      </c>
      <c r="C270" s="16" t="s">
        <v>86</v>
      </c>
      <c r="D270" s="22" t="e">
        <f>VLOOKUP(AR:AR,球员!A:F,6,FALSE)</f>
        <v>#N/A</v>
      </c>
      <c r="E270" s="16" t="s">
        <v>283</v>
      </c>
      <c r="F270" s="16" t="s">
        <v>284</v>
      </c>
      <c r="G270" s="16" t="s">
        <v>57</v>
      </c>
      <c r="H270" s="15">
        <v>177</v>
      </c>
      <c r="I270" s="15">
        <v>74</v>
      </c>
      <c r="J270" s="15">
        <v>22</v>
      </c>
      <c r="K270" s="16" t="s">
        <v>53</v>
      </c>
      <c r="L270" s="21">
        <v>83</v>
      </c>
      <c r="M270" s="21">
        <v>40</v>
      </c>
      <c r="N270" s="21">
        <v>91</v>
      </c>
      <c r="O270" s="15">
        <v>68</v>
      </c>
      <c r="P270" s="15">
        <v>87</v>
      </c>
      <c r="Q270" s="15">
        <v>88</v>
      </c>
      <c r="R270" s="15">
        <v>89</v>
      </c>
      <c r="S270" s="15">
        <v>78</v>
      </c>
      <c r="T270" s="15">
        <v>78</v>
      </c>
      <c r="U270" s="15">
        <v>80</v>
      </c>
      <c r="V270" s="15">
        <v>61</v>
      </c>
      <c r="W270" s="15">
        <v>62</v>
      </c>
      <c r="X270" s="15">
        <v>67</v>
      </c>
      <c r="Y270" s="15">
        <v>87</v>
      </c>
      <c r="Z270" s="15">
        <v>89</v>
      </c>
      <c r="AA270" s="15">
        <v>76</v>
      </c>
      <c r="AB270" s="15">
        <v>64</v>
      </c>
      <c r="AC270" s="15">
        <v>65</v>
      </c>
      <c r="AD270" s="15">
        <v>85</v>
      </c>
      <c r="AE270" s="15">
        <v>74</v>
      </c>
      <c r="AF270" s="15">
        <v>56</v>
      </c>
      <c r="AG270" s="15">
        <v>55</v>
      </c>
      <c r="AH270" s="15">
        <v>62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2</v>
      </c>
      <c r="AO270" s="15">
        <v>3</v>
      </c>
      <c r="AP270" s="15">
        <v>5</v>
      </c>
      <c r="AQ270" s="15">
        <v>2</v>
      </c>
      <c r="AR270" t="s">
        <v>1723</v>
      </c>
    </row>
    <row r="271" spans="1:44" x14ac:dyDescent="0.25">
      <c r="A271" s="15">
        <v>270</v>
      </c>
      <c r="B271" s="15" t="s">
        <v>390</v>
      </c>
      <c r="C271" s="16" t="s">
        <v>63</v>
      </c>
      <c r="D271" s="22" t="e">
        <f>VLOOKUP(AR:AR,球员!A:F,6,FALSE)</f>
        <v>#N/A</v>
      </c>
      <c r="E271" s="16" t="s">
        <v>314</v>
      </c>
      <c r="F271" s="16" t="s">
        <v>45</v>
      </c>
      <c r="G271" s="16" t="s">
        <v>66</v>
      </c>
      <c r="H271" s="15">
        <v>188</v>
      </c>
      <c r="I271" s="15">
        <v>92</v>
      </c>
      <c r="J271" s="15">
        <v>37</v>
      </c>
      <c r="K271" s="16" t="s">
        <v>47</v>
      </c>
      <c r="L271" s="21">
        <v>82</v>
      </c>
      <c r="M271" s="21">
        <v>19</v>
      </c>
      <c r="N271" s="21">
        <v>86</v>
      </c>
      <c r="O271" s="15">
        <v>40</v>
      </c>
      <c r="P271" s="15">
        <v>63</v>
      </c>
      <c r="Q271" s="15">
        <v>55</v>
      </c>
      <c r="R271" s="15">
        <v>52</v>
      </c>
      <c r="S271" s="15">
        <v>63</v>
      </c>
      <c r="T271" s="15">
        <v>62</v>
      </c>
      <c r="U271" s="15">
        <v>48</v>
      </c>
      <c r="V271" s="15">
        <v>60</v>
      </c>
      <c r="W271" s="15">
        <v>56</v>
      </c>
      <c r="X271" s="15">
        <v>64</v>
      </c>
      <c r="Y271" s="15">
        <v>70</v>
      </c>
      <c r="Z271" s="15">
        <v>66</v>
      </c>
      <c r="AA271" s="15">
        <v>72</v>
      </c>
      <c r="AB271" s="15">
        <v>77</v>
      </c>
      <c r="AC271" s="15">
        <v>74</v>
      </c>
      <c r="AD271" s="15">
        <v>66</v>
      </c>
      <c r="AE271" s="15">
        <v>67</v>
      </c>
      <c r="AF271" s="15">
        <v>62</v>
      </c>
      <c r="AG271" s="15">
        <v>56</v>
      </c>
      <c r="AH271" s="15">
        <v>58</v>
      </c>
      <c r="AI271" s="15">
        <v>90</v>
      </c>
      <c r="AJ271" s="15">
        <v>90</v>
      </c>
      <c r="AK271" s="15">
        <v>88</v>
      </c>
      <c r="AL271" s="15">
        <v>92</v>
      </c>
      <c r="AM271" s="15">
        <v>88</v>
      </c>
      <c r="AN271" s="15">
        <v>2</v>
      </c>
      <c r="AO271" s="15">
        <v>3</v>
      </c>
      <c r="AP271" s="15">
        <v>5</v>
      </c>
      <c r="AQ271" s="15">
        <v>3</v>
      </c>
      <c r="AR271" t="s">
        <v>1724</v>
      </c>
    </row>
    <row r="272" spans="1:44" x14ac:dyDescent="0.25">
      <c r="A272" s="19">
        <v>271</v>
      </c>
      <c r="B272" s="19" t="s">
        <v>307</v>
      </c>
      <c r="C272" s="20" t="s">
        <v>126</v>
      </c>
      <c r="D272" s="22">
        <f>VLOOKUP(AR:AR,球员!A:F,6,FALSE)</f>
        <v>2</v>
      </c>
      <c r="E272" s="16" t="s">
        <v>374</v>
      </c>
      <c r="F272" s="16" t="s">
        <v>375</v>
      </c>
      <c r="G272" s="16" t="s">
        <v>101</v>
      </c>
      <c r="H272" s="15">
        <v>184</v>
      </c>
      <c r="I272" s="15">
        <v>83</v>
      </c>
      <c r="J272" s="15">
        <v>36</v>
      </c>
      <c r="K272" s="16" t="s">
        <v>47</v>
      </c>
      <c r="L272" s="21">
        <v>82</v>
      </c>
      <c r="M272" s="21">
        <v>21</v>
      </c>
      <c r="N272" s="21">
        <v>87</v>
      </c>
      <c r="O272" s="15">
        <v>70</v>
      </c>
      <c r="P272" s="15">
        <v>76</v>
      </c>
      <c r="Q272" s="15">
        <v>70</v>
      </c>
      <c r="R272" s="15">
        <v>78</v>
      </c>
      <c r="S272" s="15">
        <v>78</v>
      </c>
      <c r="T272" s="15">
        <v>82</v>
      </c>
      <c r="U272" s="15">
        <v>73</v>
      </c>
      <c r="V272" s="15">
        <v>84</v>
      </c>
      <c r="W272" s="15">
        <v>70</v>
      </c>
      <c r="X272" s="15">
        <v>68</v>
      </c>
      <c r="Y272" s="15">
        <v>69</v>
      </c>
      <c r="Z272" s="15">
        <v>68</v>
      </c>
      <c r="AA272" s="15">
        <v>78</v>
      </c>
      <c r="AB272" s="15">
        <v>79</v>
      </c>
      <c r="AC272" s="15">
        <v>81</v>
      </c>
      <c r="AD272" s="15">
        <v>78</v>
      </c>
      <c r="AE272" s="15">
        <v>78</v>
      </c>
      <c r="AF272" s="15">
        <v>84</v>
      </c>
      <c r="AG272" s="15">
        <v>86</v>
      </c>
      <c r="AH272" s="15">
        <v>85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5</v>
      </c>
      <c r="AQ272" s="15">
        <v>3</v>
      </c>
      <c r="AR272" t="s">
        <v>1725</v>
      </c>
    </row>
    <row r="273" spans="1:44" x14ac:dyDescent="0.25">
      <c r="A273" s="15">
        <v>272</v>
      </c>
      <c r="B273" s="15" t="s">
        <v>309</v>
      </c>
      <c r="C273" s="16" t="s">
        <v>195</v>
      </c>
      <c r="D273" s="22" t="e">
        <f>VLOOKUP(AR:AR,球员!A:F,6,FALSE)</f>
        <v>#N/A</v>
      </c>
      <c r="E273" s="16" t="s">
        <v>68</v>
      </c>
      <c r="F273" s="16" t="s">
        <v>68</v>
      </c>
      <c r="G273" s="16" t="s">
        <v>57</v>
      </c>
      <c r="H273" s="15">
        <v>172</v>
      </c>
      <c r="I273" s="15">
        <v>68</v>
      </c>
      <c r="J273" s="15">
        <v>36</v>
      </c>
      <c r="K273" s="16" t="s">
        <v>47</v>
      </c>
      <c r="L273" s="21">
        <v>82</v>
      </c>
      <c r="M273" s="21">
        <v>21</v>
      </c>
      <c r="N273" s="21">
        <v>87</v>
      </c>
      <c r="O273" s="15">
        <v>75</v>
      </c>
      <c r="P273" s="15">
        <v>79</v>
      </c>
      <c r="Q273" s="15">
        <v>78</v>
      </c>
      <c r="R273" s="15">
        <v>83</v>
      </c>
      <c r="S273" s="15">
        <v>81</v>
      </c>
      <c r="T273" s="15">
        <v>79</v>
      </c>
      <c r="U273" s="15">
        <v>70</v>
      </c>
      <c r="V273" s="15">
        <v>60</v>
      </c>
      <c r="W273" s="15">
        <v>72</v>
      </c>
      <c r="X273" s="15">
        <v>78</v>
      </c>
      <c r="Y273" s="15">
        <v>78</v>
      </c>
      <c r="Z273" s="15">
        <v>79</v>
      </c>
      <c r="AA273" s="15">
        <v>83</v>
      </c>
      <c r="AB273" s="15">
        <v>73</v>
      </c>
      <c r="AC273" s="15">
        <v>70</v>
      </c>
      <c r="AD273" s="15">
        <v>79</v>
      </c>
      <c r="AE273" s="15">
        <v>75</v>
      </c>
      <c r="AF273" s="15">
        <v>79</v>
      </c>
      <c r="AG273" s="15">
        <v>80</v>
      </c>
      <c r="AH273" s="15">
        <v>76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3</v>
      </c>
      <c r="AP273" s="15">
        <v>6</v>
      </c>
      <c r="AQ273" s="15">
        <v>2</v>
      </c>
      <c r="AR273" t="s">
        <v>1726</v>
      </c>
    </row>
    <row r="274" spans="1:44" x14ac:dyDescent="0.25">
      <c r="A274" s="19">
        <v>273</v>
      </c>
      <c r="B274" s="19" t="s">
        <v>227</v>
      </c>
      <c r="C274" s="20" t="s">
        <v>90</v>
      </c>
      <c r="D274" s="22">
        <f>VLOOKUP(AR:AR,球员!A:F,6,FALSE)</f>
        <v>2</v>
      </c>
      <c r="E274" s="16" t="s">
        <v>228</v>
      </c>
      <c r="F274" s="16" t="s">
        <v>229</v>
      </c>
      <c r="G274" s="16" t="s">
        <v>46</v>
      </c>
      <c r="H274" s="15">
        <v>188</v>
      </c>
      <c r="I274" s="15">
        <v>81</v>
      </c>
      <c r="J274" s="15">
        <v>36</v>
      </c>
      <c r="K274" s="16" t="s">
        <v>47</v>
      </c>
      <c r="L274" s="21">
        <v>82</v>
      </c>
      <c r="M274" s="21">
        <v>21</v>
      </c>
      <c r="N274" s="21">
        <v>87</v>
      </c>
      <c r="O274" s="15">
        <v>66</v>
      </c>
      <c r="P274" s="15">
        <v>72</v>
      </c>
      <c r="Q274" s="15">
        <v>70</v>
      </c>
      <c r="R274" s="15">
        <v>66</v>
      </c>
      <c r="S274" s="15">
        <v>74</v>
      </c>
      <c r="T274" s="15">
        <v>70</v>
      </c>
      <c r="U274" s="15">
        <v>61</v>
      </c>
      <c r="V274" s="15">
        <v>85</v>
      </c>
      <c r="W274" s="15">
        <v>62</v>
      </c>
      <c r="X274" s="15">
        <v>62</v>
      </c>
      <c r="Y274" s="15">
        <v>78</v>
      </c>
      <c r="Z274" s="15">
        <v>78</v>
      </c>
      <c r="AA274" s="15">
        <v>73</v>
      </c>
      <c r="AB274" s="15">
        <v>83</v>
      </c>
      <c r="AC274" s="15">
        <v>86</v>
      </c>
      <c r="AD274" s="15">
        <v>68</v>
      </c>
      <c r="AE274" s="15">
        <v>77</v>
      </c>
      <c r="AF274" s="15">
        <v>88</v>
      </c>
      <c r="AG274" s="15">
        <v>85</v>
      </c>
      <c r="AH274" s="15">
        <v>79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2</v>
      </c>
      <c r="AO274" s="15">
        <v>2</v>
      </c>
      <c r="AP274" s="15">
        <v>7</v>
      </c>
      <c r="AQ274" s="15">
        <v>2</v>
      </c>
      <c r="AR274" t="s">
        <v>1727</v>
      </c>
    </row>
    <row r="275" spans="1:44" x14ac:dyDescent="0.25">
      <c r="A275" s="19">
        <v>274</v>
      </c>
      <c r="B275" s="19" t="s">
        <v>199</v>
      </c>
      <c r="C275" s="20" t="s">
        <v>105</v>
      </c>
      <c r="D275" s="22">
        <f>VLOOKUP(AR:AR,球员!A:F,6,FALSE)</f>
        <v>2</v>
      </c>
      <c r="E275" s="16" t="s">
        <v>68</v>
      </c>
      <c r="F275" s="16" t="s">
        <v>68</v>
      </c>
      <c r="G275" s="16" t="s">
        <v>57</v>
      </c>
      <c r="H275" s="15">
        <v>182</v>
      </c>
      <c r="I275" s="15">
        <v>74</v>
      </c>
      <c r="J275" s="15">
        <v>34</v>
      </c>
      <c r="K275" s="16" t="s">
        <v>53</v>
      </c>
      <c r="L275" s="21">
        <v>82</v>
      </c>
      <c r="M275" s="21">
        <v>25</v>
      </c>
      <c r="N275" s="21">
        <v>89</v>
      </c>
      <c r="O275" s="15">
        <v>76</v>
      </c>
      <c r="P275" s="15">
        <v>81</v>
      </c>
      <c r="Q275" s="15">
        <v>78</v>
      </c>
      <c r="R275" s="15">
        <v>79</v>
      </c>
      <c r="S275" s="15">
        <v>77</v>
      </c>
      <c r="T275" s="15">
        <v>82</v>
      </c>
      <c r="U275" s="15">
        <v>59</v>
      </c>
      <c r="V275" s="15">
        <v>69</v>
      </c>
      <c r="W275" s="15">
        <v>74</v>
      </c>
      <c r="X275" s="15">
        <v>79</v>
      </c>
      <c r="Y275" s="15">
        <v>82</v>
      </c>
      <c r="Z275" s="15">
        <v>80</v>
      </c>
      <c r="AA275" s="15">
        <v>75</v>
      </c>
      <c r="AB275" s="15">
        <v>66</v>
      </c>
      <c r="AC275" s="15">
        <v>71</v>
      </c>
      <c r="AD275" s="15">
        <v>71</v>
      </c>
      <c r="AE275" s="15">
        <v>82</v>
      </c>
      <c r="AF275" s="15">
        <v>80</v>
      </c>
      <c r="AG275" s="15">
        <v>83</v>
      </c>
      <c r="AH275" s="15">
        <v>80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1</v>
      </c>
      <c r="AO275" s="15">
        <v>1</v>
      </c>
      <c r="AP275" s="15">
        <v>5</v>
      </c>
      <c r="AQ275" s="15">
        <v>1</v>
      </c>
      <c r="AR275" t="s">
        <v>1728</v>
      </c>
    </row>
    <row r="276" spans="1:44" x14ac:dyDescent="0.25">
      <c r="A276" s="19">
        <v>275</v>
      </c>
      <c r="B276" s="19" t="s">
        <v>201</v>
      </c>
      <c r="C276" s="20" t="s">
        <v>90</v>
      </c>
      <c r="D276" s="22">
        <f>VLOOKUP(AR:AR,球员!A:F,6,FALSE)</f>
        <v>2</v>
      </c>
      <c r="E276" s="16" t="s">
        <v>68</v>
      </c>
      <c r="F276" s="16" t="s">
        <v>68</v>
      </c>
      <c r="G276" s="16" t="s">
        <v>57</v>
      </c>
      <c r="H276" s="15">
        <v>186</v>
      </c>
      <c r="I276" s="15">
        <v>78</v>
      </c>
      <c r="J276" s="15">
        <v>35</v>
      </c>
      <c r="K276" s="16" t="s">
        <v>47</v>
      </c>
      <c r="L276" s="21">
        <v>82</v>
      </c>
      <c r="M276" s="21">
        <v>23</v>
      </c>
      <c r="N276" s="21">
        <v>89</v>
      </c>
      <c r="O276" s="15">
        <v>59</v>
      </c>
      <c r="P276" s="15">
        <v>70</v>
      </c>
      <c r="Q276" s="15">
        <v>66</v>
      </c>
      <c r="R276" s="15">
        <v>72</v>
      </c>
      <c r="S276" s="15">
        <v>75</v>
      </c>
      <c r="T276" s="15">
        <v>70</v>
      </c>
      <c r="U276" s="15">
        <v>58</v>
      </c>
      <c r="V276" s="15">
        <v>89</v>
      </c>
      <c r="W276" s="15">
        <v>59</v>
      </c>
      <c r="X276" s="15">
        <v>62</v>
      </c>
      <c r="Y276" s="15">
        <v>73</v>
      </c>
      <c r="Z276" s="15">
        <v>69</v>
      </c>
      <c r="AA276" s="15">
        <v>75</v>
      </c>
      <c r="AB276" s="15">
        <v>83</v>
      </c>
      <c r="AC276" s="15">
        <v>85</v>
      </c>
      <c r="AD276" s="15">
        <v>65</v>
      </c>
      <c r="AE276" s="15">
        <v>77</v>
      </c>
      <c r="AF276" s="15">
        <v>90</v>
      </c>
      <c r="AG276" s="15">
        <v>88</v>
      </c>
      <c r="AH276" s="15">
        <v>85</v>
      </c>
      <c r="AI276" s="15">
        <v>40</v>
      </c>
      <c r="AJ276" s="15">
        <v>40</v>
      </c>
      <c r="AK276" s="15">
        <v>40</v>
      </c>
      <c r="AL276" s="15">
        <v>40</v>
      </c>
      <c r="AM276" s="15">
        <v>40</v>
      </c>
      <c r="AN276" s="15">
        <v>2</v>
      </c>
      <c r="AO276" s="15">
        <v>2</v>
      </c>
      <c r="AP276" s="15">
        <v>5</v>
      </c>
      <c r="AQ276" s="15">
        <v>2</v>
      </c>
      <c r="AR276" t="s">
        <v>1729</v>
      </c>
    </row>
    <row r="277" spans="1:44" x14ac:dyDescent="0.25">
      <c r="A277" s="15">
        <v>276</v>
      </c>
      <c r="B277" s="15" t="s">
        <v>313</v>
      </c>
      <c r="C277" s="16" t="s">
        <v>126</v>
      </c>
      <c r="D277" s="22" t="e">
        <f>VLOOKUP(AR:AR,球员!A:F,6,FALSE)</f>
        <v>#N/A</v>
      </c>
      <c r="E277" s="16" t="s">
        <v>314</v>
      </c>
      <c r="F277" s="16" t="s">
        <v>45</v>
      </c>
      <c r="G277" s="16" t="s">
        <v>52</v>
      </c>
      <c r="H277" s="15">
        <v>178</v>
      </c>
      <c r="I277" s="15">
        <v>74</v>
      </c>
      <c r="J277" s="15">
        <v>33</v>
      </c>
      <c r="K277" s="16" t="s">
        <v>47</v>
      </c>
      <c r="L277" s="21">
        <v>82</v>
      </c>
      <c r="M277" s="21">
        <v>26</v>
      </c>
      <c r="N277" s="21">
        <v>88</v>
      </c>
      <c r="O277" s="15">
        <v>73</v>
      </c>
      <c r="P277" s="15">
        <v>82</v>
      </c>
      <c r="Q277" s="15">
        <v>77</v>
      </c>
      <c r="R277" s="15">
        <v>77</v>
      </c>
      <c r="S277" s="15">
        <v>84</v>
      </c>
      <c r="T277" s="15">
        <v>83</v>
      </c>
      <c r="U277" s="15">
        <v>66</v>
      </c>
      <c r="V277" s="15">
        <v>62</v>
      </c>
      <c r="W277" s="15">
        <v>80</v>
      </c>
      <c r="X277" s="15">
        <v>74</v>
      </c>
      <c r="Y277" s="15">
        <v>70</v>
      </c>
      <c r="Z277" s="15">
        <v>75</v>
      </c>
      <c r="AA277" s="15">
        <v>77</v>
      </c>
      <c r="AB277" s="15">
        <v>65</v>
      </c>
      <c r="AC277" s="15">
        <v>72</v>
      </c>
      <c r="AD277" s="15">
        <v>80</v>
      </c>
      <c r="AE277" s="15">
        <v>74</v>
      </c>
      <c r="AF277" s="15">
        <v>77</v>
      </c>
      <c r="AG277" s="15">
        <v>78</v>
      </c>
      <c r="AH277" s="15">
        <v>80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1</v>
      </c>
      <c r="AR277" t="s">
        <v>1730</v>
      </c>
    </row>
    <row r="278" spans="1:44" x14ac:dyDescent="0.25">
      <c r="A278" s="19">
        <v>277</v>
      </c>
      <c r="B278" s="19" t="s">
        <v>315</v>
      </c>
      <c r="C278" s="20" t="s">
        <v>71</v>
      </c>
      <c r="D278" s="22">
        <f>VLOOKUP(AR:AR,球员!A:F,6,FALSE)</f>
        <v>2</v>
      </c>
      <c r="E278" s="16" t="s">
        <v>68</v>
      </c>
      <c r="F278" s="16" t="s">
        <v>68</v>
      </c>
      <c r="G278" s="16" t="s">
        <v>177</v>
      </c>
      <c r="H278" s="15">
        <v>192</v>
      </c>
      <c r="I278" s="15">
        <v>83</v>
      </c>
      <c r="J278" s="15">
        <v>30</v>
      </c>
      <c r="K278" s="16" t="s">
        <v>47</v>
      </c>
      <c r="L278" s="21">
        <v>82</v>
      </c>
      <c r="M278" s="21">
        <v>29</v>
      </c>
      <c r="N278" s="21">
        <v>89</v>
      </c>
      <c r="O278" s="15">
        <v>81</v>
      </c>
      <c r="P278" s="15">
        <v>83</v>
      </c>
      <c r="Q278" s="15">
        <v>82</v>
      </c>
      <c r="R278" s="15">
        <v>79</v>
      </c>
      <c r="S278" s="15">
        <v>76</v>
      </c>
      <c r="T278" s="15">
        <v>76</v>
      </c>
      <c r="U278" s="15">
        <v>77</v>
      </c>
      <c r="V278" s="15">
        <v>74</v>
      </c>
      <c r="W278" s="15">
        <v>73</v>
      </c>
      <c r="X278" s="15">
        <v>80</v>
      </c>
      <c r="Y278" s="15">
        <v>83</v>
      </c>
      <c r="Z278" s="15">
        <v>80</v>
      </c>
      <c r="AA278" s="15">
        <v>83</v>
      </c>
      <c r="AB278" s="15">
        <v>72</v>
      </c>
      <c r="AC278" s="15">
        <v>83</v>
      </c>
      <c r="AD278" s="15">
        <v>71</v>
      </c>
      <c r="AE278" s="15">
        <v>78</v>
      </c>
      <c r="AF278" s="15">
        <v>55</v>
      </c>
      <c r="AG278" s="15">
        <v>58</v>
      </c>
      <c r="AH278" s="15">
        <v>85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1731</v>
      </c>
    </row>
    <row r="279" spans="1:44" x14ac:dyDescent="0.25">
      <c r="A279" s="15">
        <v>278</v>
      </c>
      <c r="B279" s="15" t="s">
        <v>398</v>
      </c>
      <c r="C279" s="16" t="s">
        <v>105</v>
      </c>
      <c r="D279" s="22" t="e">
        <f>VLOOKUP(AR:AR,球员!A:F,6,FALSE)</f>
        <v>#N/A</v>
      </c>
      <c r="E279" s="16" t="s">
        <v>347</v>
      </c>
      <c r="F279" s="16" t="s">
        <v>51</v>
      </c>
      <c r="G279" s="16" t="s">
        <v>66</v>
      </c>
      <c r="H279" s="15">
        <v>179</v>
      </c>
      <c r="I279" s="15">
        <v>72</v>
      </c>
      <c r="J279" s="15">
        <v>33</v>
      </c>
      <c r="K279" s="16" t="s">
        <v>53</v>
      </c>
      <c r="L279" s="21">
        <v>82</v>
      </c>
      <c r="M279" s="21">
        <v>26</v>
      </c>
      <c r="N279" s="21">
        <v>88</v>
      </c>
      <c r="O279" s="15">
        <v>67</v>
      </c>
      <c r="P279" s="15">
        <v>78</v>
      </c>
      <c r="Q279" s="15">
        <v>75</v>
      </c>
      <c r="R279" s="15">
        <v>72</v>
      </c>
      <c r="S279" s="15">
        <v>79</v>
      </c>
      <c r="T279" s="15">
        <v>78</v>
      </c>
      <c r="U279" s="15">
        <v>63</v>
      </c>
      <c r="V279" s="15">
        <v>77</v>
      </c>
      <c r="W279" s="15">
        <v>62</v>
      </c>
      <c r="X279" s="15">
        <v>74</v>
      </c>
      <c r="Y279" s="15">
        <v>73</v>
      </c>
      <c r="Z279" s="15">
        <v>75</v>
      </c>
      <c r="AA279" s="15">
        <v>73</v>
      </c>
      <c r="AB279" s="15">
        <v>84</v>
      </c>
      <c r="AC279" s="15">
        <v>72</v>
      </c>
      <c r="AD279" s="15">
        <v>75</v>
      </c>
      <c r="AE279" s="15">
        <v>82</v>
      </c>
      <c r="AF279" s="15">
        <v>86</v>
      </c>
      <c r="AG279" s="15">
        <v>86</v>
      </c>
      <c r="AH279" s="15">
        <v>82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6</v>
      </c>
      <c r="AQ279" s="15">
        <v>2</v>
      </c>
      <c r="AR279" t="s">
        <v>1732</v>
      </c>
    </row>
    <row r="280" spans="1:44" x14ac:dyDescent="0.25">
      <c r="A280" s="19">
        <v>279</v>
      </c>
      <c r="B280" s="19" t="s">
        <v>244</v>
      </c>
      <c r="C280" s="20" t="s">
        <v>90</v>
      </c>
      <c r="D280" s="22">
        <f>VLOOKUP(AR:AR,球员!A:F,6,FALSE)</f>
        <v>2</v>
      </c>
      <c r="E280" s="16" t="s">
        <v>164</v>
      </c>
      <c r="F280" s="16" t="s">
        <v>45</v>
      </c>
      <c r="G280" s="16" t="s">
        <v>52</v>
      </c>
      <c r="H280" s="15">
        <v>195</v>
      </c>
      <c r="I280" s="15">
        <v>85</v>
      </c>
      <c r="J280" s="15">
        <v>32</v>
      </c>
      <c r="K280" s="16" t="s">
        <v>47</v>
      </c>
      <c r="L280" s="21">
        <v>82</v>
      </c>
      <c r="M280" s="21">
        <v>27</v>
      </c>
      <c r="N280" s="21">
        <v>89</v>
      </c>
      <c r="O280" s="15">
        <v>58</v>
      </c>
      <c r="P280" s="15">
        <v>66</v>
      </c>
      <c r="Q280" s="15">
        <v>64</v>
      </c>
      <c r="R280" s="15">
        <v>68</v>
      </c>
      <c r="S280" s="15">
        <v>72</v>
      </c>
      <c r="T280" s="15">
        <v>69</v>
      </c>
      <c r="U280" s="15">
        <v>60</v>
      </c>
      <c r="V280" s="15">
        <v>90</v>
      </c>
      <c r="W280" s="15">
        <v>56</v>
      </c>
      <c r="X280" s="15">
        <v>59</v>
      </c>
      <c r="Y280" s="15">
        <v>68</v>
      </c>
      <c r="Z280" s="15">
        <v>67</v>
      </c>
      <c r="AA280" s="15">
        <v>80</v>
      </c>
      <c r="AB280" s="15">
        <v>78</v>
      </c>
      <c r="AC280" s="15">
        <v>93</v>
      </c>
      <c r="AD280" s="15">
        <v>77</v>
      </c>
      <c r="AE280" s="15">
        <v>80</v>
      </c>
      <c r="AF280" s="15">
        <v>87</v>
      </c>
      <c r="AG280" s="15">
        <v>84</v>
      </c>
      <c r="AH280" s="15">
        <v>86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2</v>
      </c>
      <c r="AO280" s="15">
        <v>2</v>
      </c>
      <c r="AP280" s="15">
        <v>6</v>
      </c>
      <c r="AQ280" s="15">
        <v>2</v>
      </c>
      <c r="AR280" t="s">
        <v>1733</v>
      </c>
    </row>
    <row r="281" spans="1:44" x14ac:dyDescent="0.25">
      <c r="A281" s="19">
        <v>280</v>
      </c>
      <c r="B281" s="19" t="s">
        <v>318</v>
      </c>
      <c r="C281" s="20" t="s">
        <v>83</v>
      </c>
      <c r="D281" s="22">
        <f>VLOOKUP(AR:AR,球员!A:F,6,FALSE)</f>
        <v>2</v>
      </c>
      <c r="E281" s="16" t="s">
        <v>319</v>
      </c>
      <c r="F281" s="16" t="s">
        <v>51</v>
      </c>
      <c r="G281" s="16" t="s">
        <v>52</v>
      </c>
      <c r="H281" s="15">
        <v>174</v>
      </c>
      <c r="I281" s="15">
        <v>71</v>
      </c>
      <c r="J281" s="15">
        <v>31</v>
      </c>
      <c r="K281" s="16" t="s">
        <v>47</v>
      </c>
      <c r="L281" s="21">
        <v>82</v>
      </c>
      <c r="M281" s="21">
        <v>28</v>
      </c>
      <c r="N281" s="21">
        <v>89</v>
      </c>
      <c r="O281" s="15">
        <v>73</v>
      </c>
      <c r="P281" s="15">
        <v>87</v>
      </c>
      <c r="Q281" s="15">
        <v>83</v>
      </c>
      <c r="R281" s="15">
        <v>86</v>
      </c>
      <c r="S281" s="15">
        <v>85</v>
      </c>
      <c r="T281" s="15">
        <v>81</v>
      </c>
      <c r="U281" s="15">
        <v>70</v>
      </c>
      <c r="V281" s="15">
        <v>62</v>
      </c>
      <c r="W281" s="15">
        <v>77</v>
      </c>
      <c r="X281" s="15">
        <v>72</v>
      </c>
      <c r="Y281" s="15">
        <v>71</v>
      </c>
      <c r="Z281" s="15">
        <v>73</v>
      </c>
      <c r="AA281" s="15">
        <v>75</v>
      </c>
      <c r="AB281" s="15">
        <v>64</v>
      </c>
      <c r="AC281" s="15">
        <v>78</v>
      </c>
      <c r="AD281" s="15">
        <v>90</v>
      </c>
      <c r="AE281" s="15">
        <v>80</v>
      </c>
      <c r="AF281" s="15">
        <v>61</v>
      </c>
      <c r="AG281" s="15">
        <v>71</v>
      </c>
      <c r="AH281" s="15">
        <v>77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3</v>
      </c>
      <c r="AR281" t="s">
        <v>1734</v>
      </c>
    </row>
    <row r="282" spans="1:44" x14ac:dyDescent="0.25">
      <c r="A282" s="15">
        <v>281</v>
      </c>
      <c r="B282" s="15" t="s">
        <v>833</v>
      </c>
      <c r="C282" s="16" t="s">
        <v>49</v>
      </c>
      <c r="D282" s="22" t="e">
        <f>VLOOKUP(AR:AR,球员!A:F,6,FALSE)</f>
        <v>#N/A</v>
      </c>
      <c r="E282" s="16" t="s">
        <v>374</v>
      </c>
      <c r="F282" s="16" t="s">
        <v>375</v>
      </c>
      <c r="G282" s="16" t="s">
        <v>52</v>
      </c>
      <c r="H282" s="15">
        <v>176</v>
      </c>
      <c r="I282" s="15">
        <v>77</v>
      </c>
      <c r="J282" s="15">
        <v>32</v>
      </c>
      <c r="K282" s="16" t="s">
        <v>47</v>
      </c>
      <c r="L282" s="21">
        <v>82</v>
      </c>
      <c r="M282" s="21">
        <v>27</v>
      </c>
      <c r="N282" s="21">
        <v>89</v>
      </c>
      <c r="O282" s="15">
        <v>80</v>
      </c>
      <c r="P282" s="15">
        <v>84</v>
      </c>
      <c r="Q282" s="15">
        <v>85</v>
      </c>
      <c r="R282" s="15">
        <v>86</v>
      </c>
      <c r="S282" s="15">
        <v>77</v>
      </c>
      <c r="T282" s="15">
        <v>80</v>
      </c>
      <c r="U282" s="15">
        <v>79</v>
      </c>
      <c r="V282" s="15">
        <v>60</v>
      </c>
      <c r="W282" s="15">
        <v>80</v>
      </c>
      <c r="X282" s="15">
        <v>85</v>
      </c>
      <c r="Y282" s="15">
        <v>77</v>
      </c>
      <c r="Z282" s="15">
        <v>84</v>
      </c>
      <c r="AA282" s="15">
        <v>82</v>
      </c>
      <c r="AB282" s="15">
        <v>60</v>
      </c>
      <c r="AC282" s="15">
        <v>70</v>
      </c>
      <c r="AD282" s="15">
        <v>83</v>
      </c>
      <c r="AE282" s="15">
        <v>74</v>
      </c>
      <c r="AF282" s="15">
        <v>44</v>
      </c>
      <c r="AG282" s="15">
        <v>48</v>
      </c>
      <c r="AH282" s="15">
        <v>68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4</v>
      </c>
      <c r="AP282" s="15">
        <v>6</v>
      </c>
      <c r="AQ282" s="15">
        <v>2</v>
      </c>
      <c r="AR282" t="s">
        <v>1735</v>
      </c>
    </row>
    <row r="283" spans="1:44" x14ac:dyDescent="0.25">
      <c r="A283" s="15">
        <v>282</v>
      </c>
      <c r="B283" s="15" t="s">
        <v>674</v>
      </c>
      <c r="C283" s="16" t="s">
        <v>63</v>
      </c>
      <c r="D283" s="22" t="e">
        <f>VLOOKUP(AR:AR,球员!A:F,6,FALSE)</f>
        <v>#N/A</v>
      </c>
      <c r="E283" s="16" t="s">
        <v>142</v>
      </c>
      <c r="F283" s="16" t="s">
        <v>45</v>
      </c>
      <c r="G283" s="16" t="s">
        <v>135</v>
      </c>
      <c r="H283" s="15">
        <v>183</v>
      </c>
      <c r="I283" s="15">
        <v>76</v>
      </c>
      <c r="J283" s="15">
        <v>31</v>
      </c>
      <c r="K283" s="16" t="s">
        <v>47</v>
      </c>
      <c r="L283" s="21">
        <v>82</v>
      </c>
      <c r="M283" s="21">
        <v>28</v>
      </c>
      <c r="N283" s="21">
        <v>88</v>
      </c>
      <c r="O283" s="15">
        <v>43</v>
      </c>
      <c r="P283" s="15">
        <v>58</v>
      </c>
      <c r="Q283" s="15">
        <v>53</v>
      </c>
      <c r="R283" s="15">
        <v>65</v>
      </c>
      <c r="S283" s="15">
        <v>66</v>
      </c>
      <c r="T283" s="15">
        <v>67</v>
      </c>
      <c r="U283" s="15">
        <v>40</v>
      </c>
      <c r="V283" s="15">
        <v>60</v>
      </c>
      <c r="W283" s="15">
        <v>56</v>
      </c>
      <c r="X283" s="15">
        <v>58</v>
      </c>
      <c r="Y283" s="15">
        <v>63</v>
      </c>
      <c r="Z283" s="15">
        <v>61</v>
      </c>
      <c r="AA283" s="15">
        <v>84</v>
      </c>
      <c r="AB283" s="15">
        <v>85</v>
      </c>
      <c r="AC283" s="15">
        <v>77</v>
      </c>
      <c r="AD283" s="15">
        <v>60</v>
      </c>
      <c r="AE283" s="15">
        <v>61</v>
      </c>
      <c r="AF283" s="15">
        <v>62</v>
      </c>
      <c r="AG283" s="15">
        <v>43</v>
      </c>
      <c r="AH283" s="15">
        <v>48</v>
      </c>
      <c r="AI283" s="15">
        <v>89</v>
      </c>
      <c r="AJ283" s="15">
        <v>84</v>
      </c>
      <c r="AK283" s="15">
        <v>90</v>
      </c>
      <c r="AL283" s="15">
        <v>92</v>
      </c>
      <c r="AM283" s="15">
        <v>87</v>
      </c>
      <c r="AN283" s="15">
        <v>2</v>
      </c>
      <c r="AO283" s="15">
        <v>2</v>
      </c>
      <c r="AP283" s="15">
        <v>5</v>
      </c>
      <c r="AQ283" s="15">
        <v>2</v>
      </c>
      <c r="AR283" t="s">
        <v>1736</v>
      </c>
    </row>
    <row r="284" spans="1:44" x14ac:dyDescent="0.25">
      <c r="A284" s="15">
        <v>283</v>
      </c>
      <c r="B284" s="15" t="s">
        <v>402</v>
      </c>
      <c r="C284" s="16" t="s">
        <v>206</v>
      </c>
      <c r="D284" s="22" t="e">
        <f>VLOOKUP(AR:AR,球员!A:F,6,FALSE)</f>
        <v>#N/A</v>
      </c>
      <c r="E284" s="16" t="s">
        <v>64</v>
      </c>
      <c r="F284" s="16" t="s">
        <v>65</v>
      </c>
      <c r="G284" s="16" t="s">
        <v>66</v>
      </c>
      <c r="H284" s="15">
        <v>170</v>
      </c>
      <c r="I284" s="15">
        <v>63</v>
      </c>
      <c r="J284" s="15">
        <v>31</v>
      </c>
      <c r="K284" s="16" t="s">
        <v>53</v>
      </c>
      <c r="L284" s="21">
        <v>82</v>
      </c>
      <c r="M284" s="21">
        <v>28</v>
      </c>
      <c r="N284" s="21">
        <v>88</v>
      </c>
      <c r="O284" s="15">
        <v>85</v>
      </c>
      <c r="P284" s="15">
        <v>87</v>
      </c>
      <c r="Q284" s="15">
        <v>85</v>
      </c>
      <c r="R284" s="15">
        <v>89</v>
      </c>
      <c r="S284" s="15">
        <v>86</v>
      </c>
      <c r="T284" s="15">
        <v>83</v>
      </c>
      <c r="U284" s="15">
        <v>78</v>
      </c>
      <c r="V284" s="15">
        <v>61</v>
      </c>
      <c r="W284" s="15">
        <v>85</v>
      </c>
      <c r="X284" s="15">
        <v>86</v>
      </c>
      <c r="Y284" s="15">
        <v>71</v>
      </c>
      <c r="Z284" s="15">
        <v>77</v>
      </c>
      <c r="AA284" s="15">
        <v>79</v>
      </c>
      <c r="AB284" s="15">
        <v>75</v>
      </c>
      <c r="AC284" s="15">
        <v>64</v>
      </c>
      <c r="AD284" s="15">
        <v>88</v>
      </c>
      <c r="AE284" s="15">
        <v>75</v>
      </c>
      <c r="AF284" s="15">
        <v>57</v>
      </c>
      <c r="AG284" s="15">
        <v>60</v>
      </c>
      <c r="AH284" s="15">
        <v>74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1737</v>
      </c>
    </row>
    <row r="285" spans="1:44" x14ac:dyDescent="0.25">
      <c r="A285" s="15">
        <v>284</v>
      </c>
      <c r="B285" s="15" t="s">
        <v>677</v>
      </c>
      <c r="C285" s="16" t="s">
        <v>63</v>
      </c>
      <c r="D285" s="22" t="e">
        <f>VLOOKUP(AR:AR,球员!A:F,6,FALSE)</f>
        <v>#N/A</v>
      </c>
      <c r="E285" s="16" t="s">
        <v>678</v>
      </c>
      <c r="F285" s="16" t="s">
        <v>439</v>
      </c>
      <c r="G285" s="16" t="s">
        <v>57</v>
      </c>
      <c r="H285" s="15">
        <v>195</v>
      </c>
      <c r="I285" s="15">
        <v>92</v>
      </c>
      <c r="J285" s="15">
        <v>32</v>
      </c>
      <c r="K285" s="16" t="s">
        <v>53</v>
      </c>
      <c r="L285" s="21">
        <v>82</v>
      </c>
      <c r="M285" s="21">
        <v>27</v>
      </c>
      <c r="N285" s="21">
        <v>87</v>
      </c>
      <c r="O285" s="15">
        <v>48</v>
      </c>
      <c r="P285" s="15">
        <v>56</v>
      </c>
      <c r="Q285" s="15">
        <v>50</v>
      </c>
      <c r="R285" s="15">
        <v>59</v>
      </c>
      <c r="S285" s="15">
        <v>61</v>
      </c>
      <c r="T285" s="15">
        <v>69</v>
      </c>
      <c r="U285" s="15">
        <v>40</v>
      </c>
      <c r="V285" s="15">
        <v>70</v>
      </c>
      <c r="W285" s="15">
        <v>55</v>
      </c>
      <c r="X285" s="15">
        <v>41</v>
      </c>
      <c r="Y285" s="15">
        <v>62</v>
      </c>
      <c r="Z285" s="15">
        <v>69</v>
      </c>
      <c r="AA285" s="15">
        <v>82</v>
      </c>
      <c r="AB285" s="15">
        <v>81</v>
      </c>
      <c r="AC285" s="15">
        <v>86</v>
      </c>
      <c r="AD285" s="15">
        <v>54</v>
      </c>
      <c r="AE285" s="15">
        <v>61</v>
      </c>
      <c r="AF285" s="15">
        <v>62</v>
      </c>
      <c r="AG285" s="15">
        <v>45</v>
      </c>
      <c r="AH285" s="15">
        <v>47</v>
      </c>
      <c r="AI285" s="15">
        <v>88</v>
      </c>
      <c r="AJ285" s="15">
        <v>83</v>
      </c>
      <c r="AK285" s="15">
        <v>83</v>
      </c>
      <c r="AL285" s="15">
        <v>92</v>
      </c>
      <c r="AM285" s="15">
        <v>89</v>
      </c>
      <c r="AN285" s="15">
        <v>2</v>
      </c>
      <c r="AO285" s="15">
        <v>2</v>
      </c>
      <c r="AP285" s="15">
        <v>6</v>
      </c>
      <c r="AQ285" s="15">
        <v>2</v>
      </c>
      <c r="AR285" t="s">
        <v>1738</v>
      </c>
    </row>
    <row r="286" spans="1:44" x14ac:dyDescent="0.25">
      <c r="A286" s="19">
        <v>285</v>
      </c>
      <c r="B286" s="19" t="s">
        <v>324</v>
      </c>
      <c r="C286" s="20" t="s">
        <v>63</v>
      </c>
      <c r="D286" s="22">
        <f>VLOOKUP(AR:AR,球员!A:F,6,FALSE)</f>
        <v>2</v>
      </c>
      <c r="E286" s="16" t="s">
        <v>219</v>
      </c>
      <c r="F286" s="16" t="s">
        <v>56</v>
      </c>
      <c r="G286" s="16" t="s">
        <v>81</v>
      </c>
      <c r="H286" s="15">
        <v>185</v>
      </c>
      <c r="I286" s="15">
        <v>82</v>
      </c>
      <c r="J286" s="15">
        <v>34</v>
      </c>
      <c r="K286" s="16" t="s">
        <v>47</v>
      </c>
      <c r="L286" s="21">
        <v>82</v>
      </c>
      <c r="M286" s="21">
        <v>25</v>
      </c>
      <c r="N286" s="21">
        <v>87</v>
      </c>
      <c r="O286" s="15">
        <v>49</v>
      </c>
      <c r="P286" s="15">
        <v>55</v>
      </c>
      <c r="Q286" s="15">
        <v>50</v>
      </c>
      <c r="R286" s="15">
        <v>53</v>
      </c>
      <c r="S286" s="15">
        <v>62</v>
      </c>
      <c r="T286" s="15">
        <v>63</v>
      </c>
      <c r="U286" s="15">
        <v>46</v>
      </c>
      <c r="V286" s="15">
        <v>67</v>
      </c>
      <c r="W286" s="15">
        <v>55</v>
      </c>
      <c r="X286" s="15">
        <v>55</v>
      </c>
      <c r="Y286" s="15">
        <v>65</v>
      </c>
      <c r="Z286" s="15">
        <v>71</v>
      </c>
      <c r="AA286" s="15">
        <v>81</v>
      </c>
      <c r="AB286" s="15">
        <v>84</v>
      </c>
      <c r="AC286" s="15">
        <v>82</v>
      </c>
      <c r="AD286" s="15">
        <v>72</v>
      </c>
      <c r="AE286" s="15">
        <v>64</v>
      </c>
      <c r="AF286" s="15">
        <v>64</v>
      </c>
      <c r="AG286" s="15">
        <v>58</v>
      </c>
      <c r="AH286" s="15">
        <v>59</v>
      </c>
      <c r="AI286" s="15">
        <v>89</v>
      </c>
      <c r="AJ286" s="15">
        <v>83</v>
      </c>
      <c r="AK286" s="15">
        <v>88</v>
      </c>
      <c r="AL286" s="15">
        <v>91</v>
      </c>
      <c r="AM286" s="15">
        <v>88</v>
      </c>
      <c r="AN286" s="15">
        <v>2</v>
      </c>
      <c r="AO286" s="15">
        <v>2</v>
      </c>
      <c r="AP286" s="15">
        <v>6</v>
      </c>
      <c r="AQ286" s="15">
        <v>1</v>
      </c>
      <c r="AR286" t="s">
        <v>2210</v>
      </c>
    </row>
    <row r="287" spans="1:44" x14ac:dyDescent="0.25">
      <c r="A287" s="15">
        <v>286</v>
      </c>
      <c r="B287" s="15" t="s">
        <v>247</v>
      </c>
      <c r="C287" s="16" t="s">
        <v>71</v>
      </c>
      <c r="D287" s="22" t="e">
        <f>VLOOKUP(AR:AR,球员!A:F,6,FALSE)</f>
        <v>#N/A</v>
      </c>
      <c r="E287" s="16" t="s">
        <v>2211</v>
      </c>
      <c r="F287" s="16" t="s">
        <v>45</v>
      </c>
      <c r="G287" s="16" t="s">
        <v>101</v>
      </c>
      <c r="H287" s="15">
        <v>189</v>
      </c>
      <c r="I287" s="15">
        <v>88</v>
      </c>
      <c r="J287" s="15">
        <v>29</v>
      </c>
      <c r="K287" s="16" t="s">
        <v>47</v>
      </c>
      <c r="L287" s="21">
        <v>82</v>
      </c>
      <c r="M287" s="21">
        <v>29</v>
      </c>
      <c r="N287" s="21">
        <v>89</v>
      </c>
      <c r="O287" s="15">
        <v>85</v>
      </c>
      <c r="P287" s="15">
        <v>81</v>
      </c>
      <c r="Q287" s="15">
        <v>83</v>
      </c>
      <c r="R287" s="15">
        <v>73</v>
      </c>
      <c r="S287" s="15">
        <v>75</v>
      </c>
      <c r="T287" s="15">
        <v>68</v>
      </c>
      <c r="U287" s="15">
        <v>83</v>
      </c>
      <c r="V287" s="15">
        <v>74</v>
      </c>
      <c r="W287" s="15">
        <v>76</v>
      </c>
      <c r="X287" s="15">
        <v>71</v>
      </c>
      <c r="Y287" s="15">
        <v>81</v>
      </c>
      <c r="Z287" s="15">
        <v>76</v>
      </c>
      <c r="AA287" s="15">
        <v>87</v>
      </c>
      <c r="AB287" s="15">
        <v>76</v>
      </c>
      <c r="AC287" s="15">
        <v>85</v>
      </c>
      <c r="AD287" s="15">
        <v>68</v>
      </c>
      <c r="AE287" s="15">
        <v>69</v>
      </c>
      <c r="AF287" s="15">
        <v>42</v>
      </c>
      <c r="AG287" s="15">
        <v>44</v>
      </c>
      <c r="AH287" s="15">
        <v>73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2</v>
      </c>
      <c r="AO287" s="15">
        <v>3</v>
      </c>
      <c r="AP287" s="15">
        <v>4</v>
      </c>
      <c r="AQ287" s="15">
        <v>1</v>
      </c>
      <c r="AR287" t="s">
        <v>2212</v>
      </c>
    </row>
    <row r="288" spans="1:44" x14ac:dyDescent="0.25">
      <c r="A288" s="15">
        <v>287</v>
      </c>
      <c r="B288" s="15" t="s">
        <v>407</v>
      </c>
      <c r="C288" s="16" t="s">
        <v>43</v>
      </c>
      <c r="D288" s="22" t="e">
        <f>VLOOKUP(AR:AR,球员!A:F,6,FALSE)</f>
        <v>#N/A</v>
      </c>
      <c r="E288" s="16" t="s">
        <v>408</v>
      </c>
      <c r="F288" s="16" t="s">
        <v>279</v>
      </c>
      <c r="G288" s="16" t="s">
        <v>57</v>
      </c>
      <c r="H288" s="15">
        <v>172</v>
      </c>
      <c r="I288" s="15">
        <v>68</v>
      </c>
      <c r="J288" s="15">
        <v>31</v>
      </c>
      <c r="K288" s="16" t="s">
        <v>47</v>
      </c>
      <c r="L288" s="21">
        <v>82</v>
      </c>
      <c r="M288" s="21">
        <v>28</v>
      </c>
      <c r="N288" s="21">
        <v>90</v>
      </c>
      <c r="O288" s="15">
        <v>78</v>
      </c>
      <c r="P288" s="15">
        <v>85</v>
      </c>
      <c r="Q288" s="15">
        <v>87</v>
      </c>
      <c r="R288" s="15">
        <v>85</v>
      </c>
      <c r="S288" s="15">
        <v>82</v>
      </c>
      <c r="T288" s="15">
        <v>78</v>
      </c>
      <c r="U288" s="15">
        <v>75</v>
      </c>
      <c r="V288" s="15">
        <v>60</v>
      </c>
      <c r="W288" s="15">
        <v>75</v>
      </c>
      <c r="X288" s="15">
        <v>75</v>
      </c>
      <c r="Y288" s="15">
        <v>88</v>
      </c>
      <c r="Z288" s="15">
        <v>89</v>
      </c>
      <c r="AA288" s="15">
        <v>81</v>
      </c>
      <c r="AB288" s="15">
        <v>60</v>
      </c>
      <c r="AC288" s="15">
        <v>62</v>
      </c>
      <c r="AD288" s="15">
        <v>85</v>
      </c>
      <c r="AE288" s="15">
        <v>76</v>
      </c>
      <c r="AF288" s="15">
        <v>47</v>
      </c>
      <c r="AG288" s="15">
        <v>49</v>
      </c>
      <c r="AH288" s="15">
        <v>53</v>
      </c>
      <c r="AI288" s="15">
        <v>40</v>
      </c>
      <c r="AJ288" s="15">
        <v>40</v>
      </c>
      <c r="AK288" s="15">
        <v>40</v>
      </c>
      <c r="AL288" s="15">
        <v>40</v>
      </c>
      <c r="AM288" s="15">
        <v>40</v>
      </c>
      <c r="AN288" s="15">
        <v>2</v>
      </c>
      <c r="AO288" s="15">
        <v>3</v>
      </c>
      <c r="AP288" s="15">
        <v>6</v>
      </c>
      <c r="AQ288" s="15">
        <v>3</v>
      </c>
      <c r="AR288" t="s">
        <v>2213</v>
      </c>
    </row>
    <row r="289" spans="1:44" x14ac:dyDescent="0.25">
      <c r="A289" s="19">
        <v>288</v>
      </c>
      <c r="B289" s="19" t="s">
        <v>325</v>
      </c>
      <c r="C289" s="20" t="s">
        <v>59</v>
      </c>
      <c r="D289" s="22">
        <f>VLOOKUP(AR:AR,球员!A:F,6,FALSE)</f>
        <v>2</v>
      </c>
      <c r="E289" s="16" t="s">
        <v>314</v>
      </c>
      <c r="F289" s="16" t="s">
        <v>45</v>
      </c>
      <c r="G289" s="16" t="s">
        <v>101</v>
      </c>
      <c r="H289" s="15">
        <v>180</v>
      </c>
      <c r="I289" s="15">
        <v>75</v>
      </c>
      <c r="J289" s="15">
        <v>30</v>
      </c>
      <c r="K289" s="16" t="s">
        <v>47</v>
      </c>
      <c r="L289" s="21">
        <v>82</v>
      </c>
      <c r="M289" s="21">
        <v>29</v>
      </c>
      <c r="N289" s="21">
        <v>90</v>
      </c>
      <c r="O289" s="15">
        <v>76</v>
      </c>
      <c r="P289" s="15">
        <v>84</v>
      </c>
      <c r="Q289" s="15">
        <v>82</v>
      </c>
      <c r="R289" s="15">
        <v>78</v>
      </c>
      <c r="S289" s="15">
        <v>84</v>
      </c>
      <c r="T289" s="15">
        <v>82</v>
      </c>
      <c r="U289" s="15">
        <v>72</v>
      </c>
      <c r="V289" s="15">
        <v>69</v>
      </c>
      <c r="W289" s="15">
        <v>77</v>
      </c>
      <c r="X289" s="15">
        <v>78</v>
      </c>
      <c r="Y289" s="15">
        <v>76</v>
      </c>
      <c r="Z289" s="15">
        <v>77</v>
      </c>
      <c r="AA289" s="15">
        <v>83</v>
      </c>
      <c r="AB289" s="15">
        <v>72</v>
      </c>
      <c r="AC289" s="15">
        <v>70</v>
      </c>
      <c r="AD289" s="15">
        <v>78</v>
      </c>
      <c r="AE289" s="15">
        <v>82</v>
      </c>
      <c r="AF289" s="15">
        <v>70</v>
      </c>
      <c r="AG289" s="15">
        <v>74</v>
      </c>
      <c r="AH289" s="15">
        <v>70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1</v>
      </c>
      <c r="AR289" t="s">
        <v>2214</v>
      </c>
    </row>
    <row r="290" spans="1:44" x14ac:dyDescent="0.25">
      <c r="A290" s="15">
        <v>289</v>
      </c>
      <c r="B290" s="15" t="s">
        <v>409</v>
      </c>
      <c r="C290" s="16" t="s">
        <v>71</v>
      </c>
      <c r="D290" s="22" t="e">
        <f>VLOOKUP(AR:AR,球员!A:F,6,FALSE)</f>
        <v>#N/A</v>
      </c>
      <c r="E290" s="16" t="s">
        <v>319</v>
      </c>
      <c r="F290" s="16" t="s">
        <v>51</v>
      </c>
      <c r="G290" s="16" t="s">
        <v>139</v>
      </c>
      <c r="H290" s="15">
        <v>188</v>
      </c>
      <c r="I290" s="15">
        <v>86</v>
      </c>
      <c r="J290" s="15">
        <v>29</v>
      </c>
      <c r="K290" s="16" t="s">
        <v>47</v>
      </c>
      <c r="L290" s="21">
        <v>82</v>
      </c>
      <c r="M290" s="21">
        <v>29</v>
      </c>
      <c r="N290" s="21">
        <v>89</v>
      </c>
      <c r="O290" s="15">
        <v>86</v>
      </c>
      <c r="P290" s="15">
        <v>78</v>
      </c>
      <c r="Q290" s="15">
        <v>65</v>
      </c>
      <c r="R290" s="15">
        <v>78</v>
      </c>
      <c r="S290" s="15">
        <v>72</v>
      </c>
      <c r="T290" s="15">
        <v>67</v>
      </c>
      <c r="U290" s="15">
        <v>85</v>
      </c>
      <c r="V290" s="15">
        <v>91</v>
      </c>
      <c r="W290" s="15">
        <v>63</v>
      </c>
      <c r="X290" s="15">
        <v>67</v>
      </c>
      <c r="Y290" s="15">
        <v>72</v>
      </c>
      <c r="Z290" s="15">
        <v>69</v>
      </c>
      <c r="AA290" s="15">
        <v>87</v>
      </c>
      <c r="AB290" s="15">
        <v>86</v>
      </c>
      <c r="AC290" s="15">
        <v>90</v>
      </c>
      <c r="AD290" s="15">
        <v>68</v>
      </c>
      <c r="AE290" s="15">
        <v>82</v>
      </c>
      <c r="AF290" s="15">
        <v>60</v>
      </c>
      <c r="AG290" s="15">
        <v>57</v>
      </c>
      <c r="AH290" s="15">
        <v>61</v>
      </c>
      <c r="AI290" s="15">
        <v>40</v>
      </c>
      <c r="AJ290" s="15">
        <v>40</v>
      </c>
      <c r="AK290" s="15">
        <v>40</v>
      </c>
      <c r="AL290" s="15">
        <v>40</v>
      </c>
      <c r="AM290" s="15">
        <v>40</v>
      </c>
      <c r="AN290" s="15">
        <v>3</v>
      </c>
      <c r="AO290" s="15">
        <v>3</v>
      </c>
      <c r="AP290" s="15">
        <v>7</v>
      </c>
      <c r="AQ290" s="15">
        <v>3</v>
      </c>
      <c r="AR290" t="s">
        <v>2215</v>
      </c>
    </row>
    <row r="291" spans="1:44" x14ac:dyDescent="0.25">
      <c r="A291" s="15">
        <v>290</v>
      </c>
      <c r="B291" s="15" t="s">
        <v>326</v>
      </c>
      <c r="C291" s="16" t="s">
        <v>59</v>
      </c>
      <c r="D291" s="22" t="e">
        <f>VLOOKUP(AR:AR,球员!A:F,6,FALSE)</f>
        <v>#N/A</v>
      </c>
      <c r="E291" s="16" t="s">
        <v>219</v>
      </c>
      <c r="F291" s="16" t="s">
        <v>56</v>
      </c>
      <c r="G291" s="16" t="s">
        <v>139</v>
      </c>
      <c r="H291" s="15">
        <v>186</v>
      </c>
      <c r="I291" s="15">
        <v>80</v>
      </c>
      <c r="J291" s="15">
        <v>29</v>
      </c>
      <c r="K291" s="16" t="s">
        <v>53</v>
      </c>
      <c r="L291" s="21">
        <v>82</v>
      </c>
      <c r="M291" s="21">
        <v>29</v>
      </c>
      <c r="N291" s="21">
        <v>89</v>
      </c>
      <c r="O291" s="15">
        <v>81</v>
      </c>
      <c r="P291" s="15">
        <v>80</v>
      </c>
      <c r="Q291" s="15">
        <v>73</v>
      </c>
      <c r="R291" s="15">
        <v>81</v>
      </c>
      <c r="S291" s="15">
        <v>83</v>
      </c>
      <c r="T291" s="15">
        <v>84</v>
      </c>
      <c r="U291" s="15">
        <v>72</v>
      </c>
      <c r="V291" s="15">
        <v>73</v>
      </c>
      <c r="W291" s="15">
        <v>70</v>
      </c>
      <c r="X291" s="15">
        <v>74</v>
      </c>
      <c r="Y291" s="15">
        <v>71</v>
      </c>
      <c r="Z291" s="15">
        <v>70</v>
      </c>
      <c r="AA291" s="15">
        <v>84</v>
      </c>
      <c r="AB291" s="15">
        <v>75</v>
      </c>
      <c r="AC291" s="15">
        <v>84</v>
      </c>
      <c r="AD291" s="15">
        <v>65</v>
      </c>
      <c r="AE291" s="15">
        <v>80</v>
      </c>
      <c r="AF291" s="15">
        <v>85</v>
      </c>
      <c r="AG291" s="15">
        <v>84</v>
      </c>
      <c r="AH291" s="15">
        <v>88</v>
      </c>
      <c r="AI291" s="15">
        <v>40</v>
      </c>
      <c r="AJ291" s="15">
        <v>40</v>
      </c>
      <c r="AK291" s="15">
        <v>40</v>
      </c>
      <c r="AL291" s="15">
        <v>40</v>
      </c>
      <c r="AM291" s="15">
        <v>40</v>
      </c>
      <c r="AN291" s="15">
        <v>2</v>
      </c>
      <c r="AO291" s="15">
        <v>2</v>
      </c>
      <c r="AP291" s="15">
        <v>6</v>
      </c>
      <c r="AQ291" s="15">
        <v>1</v>
      </c>
      <c r="AR291" t="s">
        <v>2216</v>
      </c>
    </row>
    <row r="292" spans="1:44" x14ac:dyDescent="0.25">
      <c r="A292" s="19">
        <v>291</v>
      </c>
      <c r="B292" s="19" t="s">
        <v>547</v>
      </c>
      <c r="C292" s="20" t="s">
        <v>63</v>
      </c>
      <c r="D292" s="22">
        <f>VLOOKUP(AR:AR,球员!A:F,6,FALSE)</f>
        <v>2</v>
      </c>
      <c r="E292" s="16" t="s">
        <v>254</v>
      </c>
      <c r="F292" s="16" t="s">
        <v>51</v>
      </c>
      <c r="G292" s="16" t="s">
        <v>139</v>
      </c>
      <c r="H292" s="15">
        <v>185</v>
      </c>
      <c r="I292" s="15">
        <v>83</v>
      </c>
      <c r="J292" s="15">
        <v>30</v>
      </c>
      <c r="K292" s="16" t="s">
        <v>47</v>
      </c>
      <c r="L292" s="21">
        <v>82</v>
      </c>
      <c r="M292" s="21">
        <v>29</v>
      </c>
      <c r="N292" s="21">
        <v>87</v>
      </c>
      <c r="O292" s="15">
        <v>46</v>
      </c>
      <c r="P292" s="15">
        <v>62</v>
      </c>
      <c r="Q292" s="15">
        <v>64</v>
      </c>
      <c r="R292" s="15">
        <v>46</v>
      </c>
      <c r="S292" s="15">
        <v>71</v>
      </c>
      <c r="T292" s="15">
        <v>70</v>
      </c>
      <c r="U292" s="15">
        <v>46</v>
      </c>
      <c r="V292" s="15">
        <v>60</v>
      </c>
      <c r="W292" s="15">
        <v>55</v>
      </c>
      <c r="X292" s="15">
        <v>46</v>
      </c>
      <c r="Y292" s="15">
        <v>68</v>
      </c>
      <c r="Z292" s="15">
        <v>71</v>
      </c>
      <c r="AA292" s="15">
        <v>84</v>
      </c>
      <c r="AB292" s="15">
        <v>81</v>
      </c>
      <c r="AC292" s="15">
        <v>77</v>
      </c>
      <c r="AD292" s="15">
        <v>64</v>
      </c>
      <c r="AE292" s="15">
        <v>70</v>
      </c>
      <c r="AF292" s="15">
        <v>74</v>
      </c>
      <c r="AG292" s="15">
        <v>49</v>
      </c>
      <c r="AH292" s="15">
        <v>53</v>
      </c>
      <c r="AI292" s="15">
        <v>89</v>
      </c>
      <c r="AJ292" s="15">
        <v>90</v>
      </c>
      <c r="AK292" s="15">
        <v>85</v>
      </c>
      <c r="AL292" s="15">
        <v>87</v>
      </c>
      <c r="AM292" s="15">
        <v>89</v>
      </c>
      <c r="AN292" s="15">
        <v>2</v>
      </c>
      <c r="AO292" s="15">
        <v>2</v>
      </c>
      <c r="AP292" s="15">
        <v>6</v>
      </c>
      <c r="AQ292" s="15">
        <v>3</v>
      </c>
      <c r="AR292" t="s">
        <v>2217</v>
      </c>
    </row>
    <row r="293" spans="1:44" x14ac:dyDescent="0.25">
      <c r="A293" s="19">
        <v>292</v>
      </c>
      <c r="B293" s="19" t="s">
        <v>691</v>
      </c>
      <c r="C293" s="20" t="s">
        <v>90</v>
      </c>
      <c r="D293" s="22">
        <f>VLOOKUP(AR:AR,球员!A:F,6,FALSE)</f>
        <v>2</v>
      </c>
      <c r="E293" s="16" t="s">
        <v>283</v>
      </c>
      <c r="F293" s="16" t="s">
        <v>284</v>
      </c>
      <c r="G293" s="16" t="s">
        <v>139</v>
      </c>
      <c r="H293" s="15">
        <v>180</v>
      </c>
      <c r="I293" s="15">
        <v>72</v>
      </c>
      <c r="J293" s="15">
        <v>29</v>
      </c>
      <c r="K293" s="16" t="s">
        <v>53</v>
      </c>
      <c r="L293" s="21">
        <v>82</v>
      </c>
      <c r="M293" s="21">
        <v>29</v>
      </c>
      <c r="N293" s="21">
        <v>88</v>
      </c>
      <c r="O293" s="15">
        <v>69</v>
      </c>
      <c r="P293" s="15">
        <v>81</v>
      </c>
      <c r="Q293" s="15">
        <v>74</v>
      </c>
      <c r="R293" s="15">
        <v>76</v>
      </c>
      <c r="S293" s="15">
        <v>83</v>
      </c>
      <c r="T293" s="15">
        <v>79</v>
      </c>
      <c r="U293" s="15">
        <v>68</v>
      </c>
      <c r="V293" s="15">
        <v>77</v>
      </c>
      <c r="W293" s="15">
        <v>71</v>
      </c>
      <c r="X293" s="15">
        <v>82</v>
      </c>
      <c r="Y293" s="15">
        <v>69</v>
      </c>
      <c r="Z293" s="15">
        <v>67</v>
      </c>
      <c r="AA293" s="15">
        <v>76</v>
      </c>
      <c r="AB293" s="15">
        <v>80</v>
      </c>
      <c r="AC293" s="15">
        <v>76</v>
      </c>
      <c r="AD293" s="15">
        <v>73</v>
      </c>
      <c r="AE293" s="15">
        <v>84</v>
      </c>
      <c r="AF293" s="15">
        <v>87</v>
      </c>
      <c r="AG293" s="15">
        <v>85</v>
      </c>
      <c r="AH293" s="15">
        <v>85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2</v>
      </c>
      <c r="AP293" s="15">
        <v>7</v>
      </c>
      <c r="AQ293" s="15">
        <v>2</v>
      </c>
      <c r="AR293" t="s">
        <v>2218</v>
      </c>
    </row>
    <row r="294" spans="1:44" x14ac:dyDescent="0.25">
      <c r="A294" s="15">
        <v>293</v>
      </c>
      <c r="B294" s="15" t="s">
        <v>205</v>
      </c>
      <c r="C294" s="16" t="s">
        <v>206</v>
      </c>
      <c r="D294" s="22" t="e">
        <f>VLOOKUP(AR:AR,球员!A:F,6,FALSE)</f>
        <v>#N/A</v>
      </c>
      <c r="E294" s="16" t="s">
        <v>164</v>
      </c>
      <c r="F294" s="16" t="s">
        <v>45</v>
      </c>
      <c r="G294" s="16" t="s">
        <v>207</v>
      </c>
      <c r="H294" s="15">
        <v>177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89</v>
      </c>
      <c r="O294" s="15">
        <v>81</v>
      </c>
      <c r="P294" s="15">
        <v>84</v>
      </c>
      <c r="Q294" s="15">
        <v>82</v>
      </c>
      <c r="R294" s="15">
        <v>85</v>
      </c>
      <c r="S294" s="15">
        <v>80</v>
      </c>
      <c r="T294" s="15">
        <v>78</v>
      </c>
      <c r="U294" s="15">
        <v>74</v>
      </c>
      <c r="V294" s="15">
        <v>63</v>
      </c>
      <c r="W294" s="15">
        <v>70</v>
      </c>
      <c r="X294" s="15">
        <v>81</v>
      </c>
      <c r="Y294" s="15">
        <v>80</v>
      </c>
      <c r="Z294" s="15">
        <v>86</v>
      </c>
      <c r="AA294" s="15">
        <v>85</v>
      </c>
      <c r="AB294" s="15">
        <v>70</v>
      </c>
      <c r="AC294" s="15">
        <v>66</v>
      </c>
      <c r="AD294" s="15">
        <v>85</v>
      </c>
      <c r="AE294" s="15">
        <v>80</v>
      </c>
      <c r="AF294" s="15">
        <v>64</v>
      </c>
      <c r="AG294" s="15">
        <v>60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3</v>
      </c>
      <c r="AO294" s="15">
        <v>3</v>
      </c>
      <c r="AP294" s="15">
        <v>5</v>
      </c>
      <c r="AQ294" s="15">
        <v>2</v>
      </c>
      <c r="AR294" t="s">
        <v>2219</v>
      </c>
    </row>
    <row r="295" spans="1:44" x14ac:dyDescent="0.25">
      <c r="A295" s="15">
        <v>294</v>
      </c>
      <c r="B295" s="15" t="s">
        <v>330</v>
      </c>
      <c r="C295" s="16" t="s">
        <v>59</v>
      </c>
      <c r="D295" s="22" t="e">
        <f>VLOOKUP(AR:AR,球员!A:F,6,FALSE)</f>
        <v>#N/A</v>
      </c>
      <c r="E295" s="16" t="s">
        <v>44</v>
      </c>
      <c r="F295" s="16" t="s">
        <v>45</v>
      </c>
      <c r="G295" s="16" t="s">
        <v>69</v>
      </c>
      <c r="H295" s="15">
        <v>189</v>
      </c>
      <c r="I295" s="15">
        <v>90</v>
      </c>
      <c r="J295" s="15">
        <v>32</v>
      </c>
      <c r="K295" s="16" t="s">
        <v>47</v>
      </c>
      <c r="L295" s="21">
        <v>82</v>
      </c>
      <c r="M295" s="21">
        <v>27</v>
      </c>
      <c r="N295" s="21">
        <v>88</v>
      </c>
      <c r="O295" s="15">
        <v>76</v>
      </c>
      <c r="P295" s="15">
        <v>80</v>
      </c>
      <c r="Q295" s="15">
        <v>79</v>
      </c>
      <c r="R295" s="15">
        <v>75</v>
      </c>
      <c r="S295" s="15">
        <v>84</v>
      </c>
      <c r="T295" s="15">
        <v>82</v>
      </c>
      <c r="U295" s="15">
        <v>76</v>
      </c>
      <c r="V295" s="15">
        <v>78</v>
      </c>
      <c r="W295" s="15">
        <v>68</v>
      </c>
      <c r="X295" s="15">
        <v>73</v>
      </c>
      <c r="Y295" s="15">
        <v>77</v>
      </c>
      <c r="Z295" s="15">
        <v>73</v>
      </c>
      <c r="AA295" s="15">
        <v>83</v>
      </c>
      <c r="AB295" s="15">
        <v>77</v>
      </c>
      <c r="AC295" s="15">
        <v>86</v>
      </c>
      <c r="AD295" s="15">
        <v>72</v>
      </c>
      <c r="AE295" s="15">
        <v>79</v>
      </c>
      <c r="AF295" s="15">
        <v>77</v>
      </c>
      <c r="AG295" s="15">
        <v>80</v>
      </c>
      <c r="AH295" s="15">
        <v>79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4</v>
      </c>
      <c r="AQ295" s="15">
        <v>1</v>
      </c>
      <c r="AR295" t="s">
        <v>2220</v>
      </c>
    </row>
    <row r="296" spans="1:44" x14ac:dyDescent="0.25">
      <c r="A296" s="15">
        <v>295</v>
      </c>
      <c r="B296" s="15" t="s">
        <v>557</v>
      </c>
      <c r="C296" s="16" t="s">
        <v>59</v>
      </c>
      <c r="D296" s="22" t="e">
        <f>VLOOKUP(AR:AR,球员!A:F,6,FALSE)</f>
        <v>#N/A</v>
      </c>
      <c r="E296" s="16" t="s">
        <v>55</v>
      </c>
      <c r="F296" s="16" t="s">
        <v>56</v>
      </c>
      <c r="G296" s="16" t="s">
        <v>66</v>
      </c>
      <c r="H296" s="15">
        <v>182</v>
      </c>
      <c r="I296" s="15">
        <v>73</v>
      </c>
      <c r="J296" s="15">
        <v>30</v>
      </c>
      <c r="K296" s="16" t="s">
        <v>47</v>
      </c>
      <c r="L296" s="21">
        <v>82</v>
      </c>
      <c r="M296" s="21">
        <v>29</v>
      </c>
      <c r="N296" s="21">
        <v>88</v>
      </c>
      <c r="O296" s="15">
        <v>75</v>
      </c>
      <c r="P296" s="15">
        <v>83</v>
      </c>
      <c r="Q296" s="15">
        <v>78</v>
      </c>
      <c r="R296" s="15">
        <v>82</v>
      </c>
      <c r="S296" s="15">
        <v>83</v>
      </c>
      <c r="T296" s="15">
        <v>79</v>
      </c>
      <c r="U296" s="15">
        <v>70</v>
      </c>
      <c r="V296" s="15">
        <v>62</v>
      </c>
      <c r="W296" s="15">
        <v>68</v>
      </c>
      <c r="X296" s="15">
        <v>79</v>
      </c>
      <c r="Y296" s="15">
        <v>69</v>
      </c>
      <c r="Z296" s="15">
        <v>75</v>
      </c>
      <c r="AA296" s="15">
        <v>74</v>
      </c>
      <c r="AB296" s="15">
        <v>68</v>
      </c>
      <c r="AC296" s="15">
        <v>68</v>
      </c>
      <c r="AD296" s="15">
        <v>76</v>
      </c>
      <c r="AE296" s="15">
        <v>85</v>
      </c>
      <c r="AF296" s="15">
        <v>80</v>
      </c>
      <c r="AG296" s="15">
        <v>81</v>
      </c>
      <c r="AH296" s="15">
        <v>87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3</v>
      </c>
      <c r="AP296" s="15">
        <v>6</v>
      </c>
      <c r="AQ296" s="15">
        <v>2</v>
      </c>
      <c r="AR296" t="s">
        <v>2221</v>
      </c>
    </row>
    <row r="297" spans="1:44" x14ac:dyDescent="0.25">
      <c r="A297" s="19">
        <v>296</v>
      </c>
      <c r="B297" s="19" t="s">
        <v>558</v>
      </c>
      <c r="C297" s="20" t="s">
        <v>63</v>
      </c>
      <c r="D297" s="22">
        <f>VLOOKUP(AR:AR,球员!A:F,6,FALSE)</f>
        <v>2</v>
      </c>
      <c r="E297" s="16" t="s">
        <v>80</v>
      </c>
      <c r="F297" s="16" t="s">
        <v>51</v>
      </c>
      <c r="G297" s="16" t="s">
        <v>66</v>
      </c>
      <c r="H297" s="15">
        <v>191</v>
      </c>
      <c r="I297" s="15">
        <v>88</v>
      </c>
      <c r="J297" s="15">
        <v>32</v>
      </c>
      <c r="K297" s="16" t="s">
        <v>53</v>
      </c>
      <c r="L297" s="21">
        <v>82</v>
      </c>
      <c r="M297" s="21">
        <v>27</v>
      </c>
      <c r="N297" s="21">
        <v>87</v>
      </c>
      <c r="O297" s="15">
        <v>40</v>
      </c>
      <c r="P297" s="15">
        <v>55</v>
      </c>
      <c r="Q297" s="15">
        <v>45</v>
      </c>
      <c r="R297" s="15">
        <v>46</v>
      </c>
      <c r="S297" s="15">
        <v>60</v>
      </c>
      <c r="T297" s="15">
        <v>58</v>
      </c>
      <c r="U297" s="15">
        <v>40</v>
      </c>
      <c r="V297" s="15">
        <v>70</v>
      </c>
      <c r="W297" s="15">
        <v>55</v>
      </c>
      <c r="X297" s="15">
        <v>59</v>
      </c>
      <c r="Y297" s="15">
        <v>58</v>
      </c>
      <c r="Z297" s="15">
        <v>56</v>
      </c>
      <c r="AA297" s="15">
        <v>81</v>
      </c>
      <c r="AB297" s="15">
        <v>76</v>
      </c>
      <c r="AC297" s="15">
        <v>86</v>
      </c>
      <c r="AD297" s="15">
        <v>56</v>
      </c>
      <c r="AE297" s="15">
        <v>66</v>
      </c>
      <c r="AF297" s="15">
        <v>50</v>
      </c>
      <c r="AG297" s="15">
        <v>52</v>
      </c>
      <c r="AH297" s="15">
        <v>51</v>
      </c>
      <c r="AI297" s="15">
        <v>90</v>
      </c>
      <c r="AJ297" s="15">
        <v>87</v>
      </c>
      <c r="AK297" s="15">
        <v>85</v>
      </c>
      <c r="AL297" s="15">
        <v>89</v>
      </c>
      <c r="AM297" s="15">
        <v>88</v>
      </c>
      <c r="AN297" s="15">
        <v>1</v>
      </c>
      <c r="AO297" s="15">
        <v>1</v>
      </c>
      <c r="AP297" s="15">
        <v>6</v>
      </c>
      <c r="AQ297" s="15">
        <v>2</v>
      </c>
      <c r="AR297" t="s">
        <v>2222</v>
      </c>
    </row>
    <row r="298" spans="1:44" x14ac:dyDescent="0.25">
      <c r="A298" s="15">
        <v>297</v>
      </c>
      <c r="B298" s="15" t="s">
        <v>418</v>
      </c>
      <c r="C298" s="23" t="s">
        <v>83</v>
      </c>
      <c r="D298" s="22" t="e">
        <f>VLOOKUP(AR:AR,球员!A:F,6,FALSE)</f>
        <v>#N/A</v>
      </c>
      <c r="E298" s="16" t="s">
        <v>624</v>
      </c>
      <c r="F298" s="16" t="s">
        <v>334</v>
      </c>
      <c r="G298" s="16" t="s">
        <v>81</v>
      </c>
      <c r="H298" s="15">
        <v>171</v>
      </c>
      <c r="I298" s="15">
        <v>68</v>
      </c>
      <c r="J298" s="15">
        <v>29</v>
      </c>
      <c r="K298" s="16" t="s">
        <v>47</v>
      </c>
      <c r="L298" s="21">
        <v>82</v>
      </c>
      <c r="M298" s="21">
        <v>29</v>
      </c>
      <c r="N298" s="21">
        <v>89</v>
      </c>
      <c r="O298" s="15">
        <v>83</v>
      </c>
      <c r="P298" s="15">
        <v>85</v>
      </c>
      <c r="Q298" s="15">
        <v>85</v>
      </c>
      <c r="R298" s="15">
        <v>86</v>
      </c>
      <c r="S298" s="15">
        <v>79</v>
      </c>
      <c r="T298" s="15">
        <v>78</v>
      </c>
      <c r="U298" s="15">
        <v>76</v>
      </c>
      <c r="V298" s="15">
        <v>63</v>
      </c>
      <c r="W298" s="15">
        <v>77</v>
      </c>
      <c r="X298" s="15">
        <v>80</v>
      </c>
      <c r="Y298" s="15">
        <v>80</v>
      </c>
      <c r="Z298" s="15">
        <v>85</v>
      </c>
      <c r="AA298" s="15">
        <v>75</v>
      </c>
      <c r="AB298" s="15">
        <v>63</v>
      </c>
      <c r="AC298" s="15">
        <v>60</v>
      </c>
      <c r="AD298" s="15">
        <v>86</v>
      </c>
      <c r="AE298" s="15">
        <v>79</v>
      </c>
      <c r="AF298" s="15">
        <v>53</v>
      </c>
      <c r="AG298" s="15">
        <v>51</v>
      </c>
      <c r="AH298" s="15">
        <v>55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3</v>
      </c>
      <c r="AP298" s="15">
        <v>5</v>
      </c>
      <c r="AQ298" s="15">
        <v>3</v>
      </c>
      <c r="AR298" t="s">
        <v>2223</v>
      </c>
    </row>
    <row r="299" spans="1:44" x14ac:dyDescent="0.25">
      <c r="A299" s="15">
        <v>298</v>
      </c>
      <c r="B299" s="15" t="s">
        <v>567</v>
      </c>
      <c r="C299" s="16" t="s">
        <v>206</v>
      </c>
      <c r="D299" s="22" t="e">
        <f>VLOOKUP(AR:AR,球员!A:F,6,FALSE)</f>
        <v>#N/A</v>
      </c>
      <c r="E299" s="16" t="s">
        <v>312</v>
      </c>
      <c r="F299" s="16" t="s">
        <v>229</v>
      </c>
      <c r="G299" s="16" t="s">
        <v>46</v>
      </c>
      <c r="H299" s="15">
        <v>179</v>
      </c>
      <c r="I299" s="15">
        <v>72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88</v>
      </c>
      <c r="O299" s="15">
        <v>77</v>
      </c>
      <c r="P299" s="15">
        <v>85</v>
      </c>
      <c r="Q299" s="15">
        <v>84</v>
      </c>
      <c r="R299" s="15">
        <v>83</v>
      </c>
      <c r="S299" s="15">
        <v>87</v>
      </c>
      <c r="T299" s="15">
        <v>86</v>
      </c>
      <c r="U299" s="15">
        <v>75</v>
      </c>
      <c r="V299" s="15">
        <v>60</v>
      </c>
      <c r="W299" s="15">
        <v>81</v>
      </c>
      <c r="X299" s="15">
        <v>85</v>
      </c>
      <c r="Y299" s="15">
        <v>75</v>
      </c>
      <c r="Z299" s="15">
        <v>75</v>
      </c>
      <c r="AA299" s="15">
        <v>80</v>
      </c>
      <c r="AB299" s="15">
        <v>70</v>
      </c>
      <c r="AC299" s="15">
        <v>70</v>
      </c>
      <c r="AD299" s="15">
        <v>84</v>
      </c>
      <c r="AE299" s="15">
        <v>84</v>
      </c>
      <c r="AF299" s="15">
        <v>75</v>
      </c>
      <c r="AG299" s="15">
        <v>62</v>
      </c>
      <c r="AH299" s="15">
        <v>67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2</v>
      </c>
      <c r="AO299" s="15">
        <v>2</v>
      </c>
      <c r="AP299" s="15">
        <v>7</v>
      </c>
      <c r="AQ299" s="15">
        <v>3</v>
      </c>
      <c r="AR299" t="s">
        <v>2224</v>
      </c>
    </row>
    <row r="300" spans="1:44" x14ac:dyDescent="0.25">
      <c r="A300" s="15">
        <v>299</v>
      </c>
      <c r="B300" s="15" t="s">
        <v>425</v>
      </c>
      <c r="C300" s="16" t="s">
        <v>63</v>
      </c>
      <c r="D300" s="22" t="e">
        <f>VLOOKUP(AR:AR,球员!A:F,6,FALSE)</f>
        <v>#N/A</v>
      </c>
      <c r="E300" s="16" t="s">
        <v>198</v>
      </c>
      <c r="F300" s="16" t="s">
        <v>56</v>
      </c>
      <c r="G300" s="16" t="s">
        <v>81</v>
      </c>
      <c r="H300" s="15">
        <v>186</v>
      </c>
      <c r="I300" s="15">
        <v>78</v>
      </c>
      <c r="J300" s="15">
        <v>28</v>
      </c>
      <c r="K300" s="16" t="s">
        <v>53</v>
      </c>
      <c r="L300" s="21">
        <v>82</v>
      </c>
      <c r="M300" s="21">
        <v>29</v>
      </c>
      <c r="N300" s="21">
        <v>88</v>
      </c>
      <c r="O300" s="15">
        <v>52</v>
      </c>
      <c r="P300" s="15">
        <v>63</v>
      </c>
      <c r="Q300" s="15">
        <v>58</v>
      </c>
      <c r="R300" s="15">
        <v>54</v>
      </c>
      <c r="S300" s="15">
        <v>65</v>
      </c>
      <c r="T300" s="15">
        <v>70</v>
      </c>
      <c r="U300" s="15">
        <v>47</v>
      </c>
      <c r="V300" s="15">
        <v>62</v>
      </c>
      <c r="W300" s="15">
        <v>55</v>
      </c>
      <c r="X300" s="15">
        <v>56</v>
      </c>
      <c r="Y300" s="15">
        <v>70</v>
      </c>
      <c r="Z300" s="15">
        <v>72</v>
      </c>
      <c r="AA300" s="15">
        <v>80</v>
      </c>
      <c r="AB300" s="15">
        <v>85</v>
      </c>
      <c r="AC300" s="15">
        <v>84</v>
      </c>
      <c r="AD300" s="15">
        <v>66</v>
      </c>
      <c r="AE300" s="15">
        <v>78</v>
      </c>
      <c r="AF300" s="15">
        <v>70</v>
      </c>
      <c r="AG300" s="15">
        <v>58</v>
      </c>
      <c r="AH300" s="15">
        <v>61</v>
      </c>
      <c r="AI300" s="15">
        <v>89</v>
      </c>
      <c r="AJ300" s="15">
        <v>87</v>
      </c>
      <c r="AK300" s="15">
        <v>87</v>
      </c>
      <c r="AL300" s="15">
        <v>89</v>
      </c>
      <c r="AM300" s="15">
        <v>88</v>
      </c>
      <c r="AN300" s="15">
        <v>2</v>
      </c>
      <c r="AO300" s="15">
        <v>2</v>
      </c>
      <c r="AP300" s="15">
        <v>6</v>
      </c>
      <c r="AQ300" s="15">
        <v>3</v>
      </c>
      <c r="AR300" t="s">
        <v>2225</v>
      </c>
    </row>
    <row r="301" spans="1:44" x14ac:dyDescent="0.25">
      <c r="A301" s="19">
        <v>300</v>
      </c>
      <c r="B301" s="19" t="s">
        <v>427</v>
      </c>
      <c r="C301" s="20" t="s">
        <v>126</v>
      </c>
      <c r="D301" s="22">
        <f>VLOOKUP(AR:AR,球员!A:F,6,FALSE)</f>
        <v>2</v>
      </c>
      <c r="E301" s="16" t="s">
        <v>347</v>
      </c>
      <c r="F301" s="16" t="s">
        <v>51</v>
      </c>
      <c r="G301" s="16" t="s">
        <v>66</v>
      </c>
      <c r="H301" s="15">
        <v>179</v>
      </c>
      <c r="I301" s="15">
        <v>76</v>
      </c>
      <c r="J301" s="15">
        <v>29</v>
      </c>
      <c r="K301" s="16" t="s">
        <v>47</v>
      </c>
      <c r="L301" s="21">
        <v>82</v>
      </c>
      <c r="M301" s="21">
        <v>29</v>
      </c>
      <c r="N301" s="21">
        <v>90</v>
      </c>
      <c r="O301" s="15">
        <v>79</v>
      </c>
      <c r="P301" s="15">
        <v>83</v>
      </c>
      <c r="Q301" s="15">
        <v>77</v>
      </c>
      <c r="R301" s="15">
        <v>78</v>
      </c>
      <c r="S301" s="15">
        <v>86</v>
      </c>
      <c r="T301" s="15">
        <v>84</v>
      </c>
      <c r="U301" s="15">
        <v>69</v>
      </c>
      <c r="V301" s="15">
        <v>61</v>
      </c>
      <c r="W301" s="15">
        <v>77</v>
      </c>
      <c r="X301" s="15">
        <v>78</v>
      </c>
      <c r="Y301" s="15">
        <v>59</v>
      </c>
      <c r="Z301" s="15">
        <v>67</v>
      </c>
      <c r="AA301" s="15">
        <v>70</v>
      </c>
      <c r="AB301" s="15">
        <v>62</v>
      </c>
      <c r="AC301" s="15">
        <v>69</v>
      </c>
      <c r="AD301" s="15">
        <v>75</v>
      </c>
      <c r="AE301" s="15">
        <v>79</v>
      </c>
      <c r="AF301" s="15">
        <v>78</v>
      </c>
      <c r="AG301" s="15">
        <v>83</v>
      </c>
      <c r="AH301" s="15">
        <v>75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3</v>
      </c>
      <c r="AO301" s="15">
        <v>3</v>
      </c>
      <c r="AP301" s="15">
        <v>5</v>
      </c>
      <c r="AQ301" s="15">
        <v>1</v>
      </c>
      <c r="AR301" t="s">
        <v>2226</v>
      </c>
    </row>
    <row r="302" spans="1:44" x14ac:dyDescent="0.25">
      <c r="A302" s="19">
        <v>301</v>
      </c>
      <c r="B302" s="19" t="s">
        <v>429</v>
      </c>
      <c r="C302" s="20" t="s">
        <v>90</v>
      </c>
      <c r="D302" s="22">
        <f>VLOOKUP(AR:AR,球员!A:F,6,FALSE)</f>
        <v>2</v>
      </c>
      <c r="E302" s="16" t="s">
        <v>60</v>
      </c>
      <c r="F302" s="16" t="s">
        <v>51</v>
      </c>
      <c r="G302" s="16" t="s">
        <v>66</v>
      </c>
      <c r="H302" s="15">
        <v>180</v>
      </c>
      <c r="I302" s="15">
        <v>76</v>
      </c>
      <c r="J302" s="15">
        <v>29</v>
      </c>
      <c r="K302" s="16" t="s">
        <v>47</v>
      </c>
      <c r="L302" s="21">
        <v>82</v>
      </c>
      <c r="M302" s="21">
        <v>29</v>
      </c>
      <c r="N302" s="21">
        <v>88</v>
      </c>
      <c r="O302" s="15">
        <v>61</v>
      </c>
      <c r="P302" s="15">
        <v>79</v>
      </c>
      <c r="Q302" s="15">
        <v>76</v>
      </c>
      <c r="R302" s="15">
        <v>71</v>
      </c>
      <c r="S302" s="15">
        <v>75</v>
      </c>
      <c r="T302" s="15">
        <v>77</v>
      </c>
      <c r="U302" s="15">
        <v>59</v>
      </c>
      <c r="V302" s="15">
        <v>76</v>
      </c>
      <c r="W302" s="15">
        <v>56</v>
      </c>
      <c r="X302" s="15">
        <v>68</v>
      </c>
      <c r="Y302" s="15">
        <v>82</v>
      </c>
      <c r="Z302" s="15">
        <v>81</v>
      </c>
      <c r="AA302" s="15">
        <v>62</v>
      </c>
      <c r="AB302" s="15">
        <v>80</v>
      </c>
      <c r="AC302" s="15">
        <v>82</v>
      </c>
      <c r="AD302" s="15">
        <v>72</v>
      </c>
      <c r="AE302" s="15">
        <v>86</v>
      </c>
      <c r="AF302" s="15">
        <v>87</v>
      </c>
      <c r="AG302" s="15">
        <v>82</v>
      </c>
      <c r="AH302" s="15">
        <v>82</v>
      </c>
      <c r="AI302" s="15">
        <v>40</v>
      </c>
      <c r="AJ302" s="15">
        <v>40</v>
      </c>
      <c r="AK302" s="15">
        <v>40</v>
      </c>
      <c r="AL302" s="15">
        <v>40</v>
      </c>
      <c r="AM302" s="15">
        <v>40</v>
      </c>
      <c r="AN302" s="15">
        <v>1</v>
      </c>
      <c r="AO302" s="15">
        <v>2</v>
      </c>
      <c r="AP302" s="15">
        <v>6</v>
      </c>
      <c r="AQ302" s="15">
        <v>1</v>
      </c>
      <c r="AR302" t="s">
        <v>2227</v>
      </c>
    </row>
    <row r="303" spans="1:44" x14ac:dyDescent="0.25">
      <c r="A303" s="19">
        <v>302</v>
      </c>
      <c r="B303" s="19" t="s">
        <v>433</v>
      </c>
      <c r="C303" s="20" t="s">
        <v>90</v>
      </c>
      <c r="D303" s="22">
        <f>VLOOKUP(AR:AR,球员!A:F,6,FALSE)</f>
        <v>2</v>
      </c>
      <c r="E303" s="16" t="s">
        <v>278</v>
      </c>
      <c r="F303" s="16" t="s">
        <v>279</v>
      </c>
      <c r="G303" s="16" t="s">
        <v>148</v>
      </c>
      <c r="H303" s="15">
        <v>196</v>
      </c>
      <c r="I303" s="15">
        <v>85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67</v>
      </c>
      <c r="P303" s="15">
        <v>70</v>
      </c>
      <c r="Q303" s="15">
        <v>69</v>
      </c>
      <c r="R303" s="15">
        <v>72</v>
      </c>
      <c r="S303" s="15">
        <v>73</v>
      </c>
      <c r="T303" s="15">
        <v>71</v>
      </c>
      <c r="U303" s="15">
        <v>65</v>
      </c>
      <c r="V303" s="15">
        <v>89</v>
      </c>
      <c r="W303" s="15">
        <v>73</v>
      </c>
      <c r="X303" s="15">
        <v>72</v>
      </c>
      <c r="Y303" s="15">
        <v>74</v>
      </c>
      <c r="Z303" s="15">
        <v>70</v>
      </c>
      <c r="AA303" s="15">
        <v>82</v>
      </c>
      <c r="AB303" s="15">
        <v>73</v>
      </c>
      <c r="AC303" s="15">
        <v>90</v>
      </c>
      <c r="AD303" s="15">
        <v>62</v>
      </c>
      <c r="AE303" s="15">
        <v>82</v>
      </c>
      <c r="AF303" s="15">
        <v>82</v>
      </c>
      <c r="AG303" s="15">
        <v>84</v>
      </c>
      <c r="AH303" s="15">
        <v>78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2</v>
      </c>
      <c r="AP303" s="15">
        <v>5</v>
      </c>
      <c r="AQ303" s="15">
        <v>3</v>
      </c>
      <c r="AR303" t="s">
        <v>2228</v>
      </c>
    </row>
    <row r="304" spans="1:44" x14ac:dyDescent="0.25">
      <c r="A304" s="15">
        <v>303</v>
      </c>
      <c r="B304" s="15" t="s">
        <v>264</v>
      </c>
      <c r="C304" s="16" t="s">
        <v>59</v>
      </c>
      <c r="D304" s="22" t="e">
        <f>VLOOKUP(AR:AR,球员!A:F,6,FALSE)</f>
        <v>#N/A</v>
      </c>
      <c r="E304" s="16" t="s">
        <v>254</v>
      </c>
      <c r="F304" s="16" t="s">
        <v>51</v>
      </c>
      <c r="G304" s="16" t="s">
        <v>265</v>
      </c>
      <c r="H304" s="15">
        <v>188</v>
      </c>
      <c r="I304" s="15">
        <v>76</v>
      </c>
      <c r="J304" s="15">
        <v>26</v>
      </c>
      <c r="K304" s="16" t="s">
        <v>53</v>
      </c>
      <c r="L304" s="21">
        <v>82</v>
      </c>
      <c r="M304" s="21">
        <v>31</v>
      </c>
      <c r="N304" s="21">
        <v>89</v>
      </c>
      <c r="O304" s="15">
        <v>73</v>
      </c>
      <c r="P304" s="15">
        <v>83</v>
      </c>
      <c r="Q304" s="15">
        <v>75</v>
      </c>
      <c r="R304" s="15">
        <v>71</v>
      </c>
      <c r="S304" s="15">
        <v>85</v>
      </c>
      <c r="T304" s="15">
        <v>81</v>
      </c>
      <c r="U304" s="15">
        <v>74</v>
      </c>
      <c r="V304" s="15">
        <v>77</v>
      </c>
      <c r="W304" s="15">
        <v>66</v>
      </c>
      <c r="X304" s="15">
        <v>67</v>
      </c>
      <c r="Y304" s="15">
        <v>79</v>
      </c>
      <c r="Z304" s="15">
        <v>74</v>
      </c>
      <c r="AA304" s="15">
        <v>85</v>
      </c>
      <c r="AB304" s="15">
        <v>75</v>
      </c>
      <c r="AC304" s="15">
        <v>90</v>
      </c>
      <c r="AD304" s="15">
        <v>75</v>
      </c>
      <c r="AE304" s="15">
        <v>78</v>
      </c>
      <c r="AF304" s="15">
        <v>75</v>
      </c>
      <c r="AG304" s="15">
        <v>82</v>
      </c>
      <c r="AH304" s="15">
        <v>80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1</v>
      </c>
      <c r="AO304" s="15">
        <v>1</v>
      </c>
      <c r="AP304" s="15">
        <v>4</v>
      </c>
      <c r="AQ304" s="15">
        <v>1</v>
      </c>
      <c r="AR304" t="s">
        <v>2229</v>
      </c>
    </row>
    <row r="305" spans="1:44" x14ac:dyDescent="0.25">
      <c r="A305" s="15">
        <v>304</v>
      </c>
      <c r="B305" s="15" t="s">
        <v>267</v>
      </c>
      <c r="C305" s="16" t="s">
        <v>126</v>
      </c>
      <c r="D305" s="22" t="e">
        <f>VLOOKUP(AR:AR,球员!A:F,6,FALSE)</f>
        <v>#N/A</v>
      </c>
      <c r="E305" s="16" t="s">
        <v>551</v>
      </c>
      <c r="F305" s="16" t="s">
        <v>388</v>
      </c>
      <c r="G305" s="16" t="s">
        <v>57</v>
      </c>
      <c r="H305" s="15">
        <v>187</v>
      </c>
      <c r="I305" s="15">
        <v>78</v>
      </c>
      <c r="J305" s="15">
        <v>32</v>
      </c>
      <c r="K305" s="16" t="s">
        <v>53</v>
      </c>
      <c r="L305" s="21">
        <v>82</v>
      </c>
      <c r="M305" s="21">
        <v>27</v>
      </c>
      <c r="N305" s="21">
        <v>89</v>
      </c>
      <c r="O305" s="15">
        <v>67</v>
      </c>
      <c r="P305" s="15">
        <v>79</v>
      </c>
      <c r="Q305" s="15">
        <v>76</v>
      </c>
      <c r="R305" s="15">
        <v>72</v>
      </c>
      <c r="S305" s="15">
        <v>82</v>
      </c>
      <c r="T305" s="15">
        <v>80</v>
      </c>
      <c r="U305" s="15">
        <v>65</v>
      </c>
      <c r="V305" s="15">
        <v>77</v>
      </c>
      <c r="W305" s="15">
        <v>64</v>
      </c>
      <c r="X305" s="15">
        <v>65</v>
      </c>
      <c r="Y305" s="15">
        <v>73</v>
      </c>
      <c r="Z305" s="15">
        <v>74</v>
      </c>
      <c r="AA305" s="15">
        <v>77</v>
      </c>
      <c r="AB305" s="15">
        <v>77</v>
      </c>
      <c r="AC305" s="15">
        <v>80</v>
      </c>
      <c r="AD305" s="15">
        <v>78</v>
      </c>
      <c r="AE305" s="15">
        <v>84</v>
      </c>
      <c r="AF305" s="15">
        <v>83</v>
      </c>
      <c r="AG305" s="15">
        <v>82</v>
      </c>
      <c r="AH305" s="15">
        <v>84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3</v>
      </c>
      <c r="AP305" s="15">
        <v>6</v>
      </c>
      <c r="AQ305" s="15">
        <v>3</v>
      </c>
      <c r="AR305" t="s">
        <v>2230</v>
      </c>
    </row>
    <row r="306" spans="1:44" x14ac:dyDescent="0.25">
      <c r="A306" s="19">
        <v>305</v>
      </c>
      <c r="B306" s="19" t="s">
        <v>434</v>
      </c>
      <c r="C306" s="20" t="s">
        <v>59</v>
      </c>
      <c r="D306" s="22">
        <f>VLOOKUP(AR:AR,球员!A:F,6,FALSE)</f>
        <v>2</v>
      </c>
      <c r="E306" s="16" t="s">
        <v>75</v>
      </c>
      <c r="F306" s="16" t="s">
        <v>65</v>
      </c>
      <c r="G306" s="16" t="s">
        <v>61</v>
      </c>
      <c r="H306" s="15">
        <v>181</v>
      </c>
      <c r="I306" s="15">
        <v>77</v>
      </c>
      <c r="J306" s="15">
        <v>25</v>
      </c>
      <c r="K306" s="16" t="s">
        <v>47</v>
      </c>
      <c r="L306" s="21">
        <v>82</v>
      </c>
      <c r="M306" s="21">
        <v>34</v>
      </c>
      <c r="N306" s="21">
        <v>91</v>
      </c>
      <c r="O306" s="15">
        <v>72</v>
      </c>
      <c r="P306" s="15">
        <v>87</v>
      </c>
      <c r="Q306" s="15">
        <v>87</v>
      </c>
      <c r="R306" s="15">
        <v>83</v>
      </c>
      <c r="S306" s="15">
        <v>88</v>
      </c>
      <c r="T306" s="15">
        <v>82</v>
      </c>
      <c r="U306" s="15">
        <v>66</v>
      </c>
      <c r="V306" s="15">
        <v>71</v>
      </c>
      <c r="W306" s="15">
        <v>71</v>
      </c>
      <c r="X306" s="15">
        <v>75</v>
      </c>
      <c r="Y306" s="15">
        <v>78</v>
      </c>
      <c r="Z306" s="15">
        <v>82</v>
      </c>
      <c r="AA306" s="15">
        <v>73</v>
      </c>
      <c r="AB306" s="15">
        <v>62</v>
      </c>
      <c r="AC306" s="15">
        <v>75</v>
      </c>
      <c r="AD306" s="15">
        <v>73</v>
      </c>
      <c r="AE306" s="15">
        <v>75</v>
      </c>
      <c r="AF306" s="15">
        <v>64</v>
      </c>
      <c r="AG306" s="15">
        <v>63</v>
      </c>
      <c r="AH306" s="15">
        <v>65</v>
      </c>
      <c r="AI306" s="15">
        <v>40</v>
      </c>
      <c r="AJ306" s="15">
        <v>40</v>
      </c>
      <c r="AK306" s="15">
        <v>40</v>
      </c>
      <c r="AL306" s="15">
        <v>40</v>
      </c>
      <c r="AM306" s="15">
        <v>40</v>
      </c>
      <c r="AN306" s="15">
        <v>3</v>
      </c>
      <c r="AO306" s="15">
        <v>2</v>
      </c>
      <c r="AP306" s="15">
        <v>5</v>
      </c>
      <c r="AQ306" s="15">
        <v>2</v>
      </c>
      <c r="AR306" t="s">
        <v>2231</v>
      </c>
    </row>
    <row r="307" spans="1:44" x14ac:dyDescent="0.25">
      <c r="A307" s="19">
        <v>306</v>
      </c>
      <c r="B307" s="19" t="s">
        <v>268</v>
      </c>
      <c r="C307" s="20" t="s">
        <v>105</v>
      </c>
      <c r="D307" s="22">
        <f>VLOOKUP(AR:AR,球员!A:F,6,FALSE)</f>
        <v>2</v>
      </c>
      <c r="E307" s="16" t="s">
        <v>75</v>
      </c>
      <c r="F307" s="16" t="s">
        <v>65</v>
      </c>
      <c r="G307" s="16" t="s">
        <v>66</v>
      </c>
      <c r="H307" s="15">
        <v>188</v>
      </c>
      <c r="I307" s="15">
        <v>84</v>
      </c>
      <c r="J307" s="15">
        <v>29</v>
      </c>
      <c r="K307" s="16" t="s">
        <v>53</v>
      </c>
      <c r="L307" s="21">
        <v>82</v>
      </c>
      <c r="M307" s="21">
        <v>29</v>
      </c>
      <c r="N307" s="21">
        <v>89</v>
      </c>
      <c r="O307" s="15">
        <v>74</v>
      </c>
      <c r="P307" s="15">
        <v>80</v>
      </c>
      <c r="Q307" s="15">
        <v>76</v>
      </c>
      <c r="R307" s="15">
        <v>70</v>
      </c>
      <c r="S307" s="15">
        <v>81</v>
      </c>
      <c r="T307" s="15">
        <v>83</v>
      </c>
      <c r="U307" s="15">
        <v>69</v>
      </c>
      <c r="V307" s="15">
        <v>80</v>
      </c>
      <c r="W307" s="15">
        <v>87</v>
      </c>
      <c r="X307" s="15">
        <v>83</v>
      </c>
      <c r="Y307" s="15">
        <v>77</v>
      </c>
      <c r="Z307" s="15">
        <v>73</v>
      </c>
      <c r="AA307" s="15">
        <v>83</v>
      </c>
      <c r="AB307" s="15">
        <v>69</v>
      </c>
      <c r="AC307" s="15">
        <v>75</v>
      </c>
      <c r="AD307" s="15">
        <v>62</v>
      </c>
      <c r="AE307" s="15">
        <v>88</v>
      </c>
      <c r="AF307" s="15">
        <v>75</v>
      </c>
      <c r="AG307" s="15">
        <v>76</v>
      </c>
      <c r="AH307" s="15">
        <v>73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2</v>
      </c>
      <c r="AO307" s="15">
        <v>3</v>
      </c>
      <c r="AP307" s="15">
        <v>6</v>
      </c>
      <c r="AQ307" s="15">
        <v>2</v>
      </c>
      <c r="AR307" t="s">
        <v>2232</v>
      </c>
    </row>
    <row r="308" spans="1:44" x14ac:dyDescent="0.25">
      <c r="A308" s="19">
        <v>307</v>
      </c>
      <c r="B308" s="19" t="s">
        <v>269</v>
      </c>
      <c r="C308" s="20" t="s">
        <v>63</v>
      </c>
      <c r="D308" s="22">
        <f>VLOOKUP(AR:AR,球员!A:F,6,FALSE)</f>
        <v>2</v>
      </c>
      <c r="E308" s="16" t="s">
        <v>50</v>
      </c>
      <c r="F308" s="16" t="s">
        <v>51</v>
      </c>
      <c r="G308" s="16" t="s">
        <v>57</v>
      </c>
      <c r="H308" s="15">
        <v>191</v>
      </c>
      <c r="I308" s="15">
        <v>83</v>
      </c>
      <c r="J308" s="15">
        <v>30</v>
      </c>
      <c r="K308" s="16" t="s">
        <v>47</v>
      </c>
      <c r="L308" s="21">
        <v>82</v>
      </c>
      <c r="M308" s="21">
        <v>29</v>
      </c>
      <c r="N308" s="21">
        <v>88</v>
      </c>
      <c r="O308" s="15">
        <v>40</v>
      </c>
      <c r="P308" s="15">
        <v>57</v>
      </c>
      <c r="Q308" s="15">
        <v>54</v>
      </c>
      <c r="R308" s="15">
        <v>46</v>
      </c>
      <c r="S308" s="15">
        <v>58</v>
      </c>
      <c r="T308" s="15">
        <v>62</v>
      </c>
      <c r="U308" s="15">
        <v>53</v>
      </c>
      <c r="V308" s="15">
        <v>70</v>
      </c>
      <c r="W308" s="15">
        <v>55</v>
      </c>
      <c r="X308" s="15">
        <v>57</v>
      </c>
      <c r="Y308" s="15">
        <v>70</v>
      </c>
      <c r="Z308" s="15">
        <v>70</v>
      </c>
      <c r="AA308" s="15">
        <v>74</v>
      </c>
      <c r="AB308" s="15">
        <v>83</v>
      </c>
      <c r="AC308" s="15">
        <v>86</v>
      </c>
      <c r="AD308" s="15">
        <v>64</v>
      </c>
      <c r="AE308" s="15">
        <v>62</v>
      </c>
      <c r="AF308" s="15">
        <v>56</v>
      </c>
      <c r="AG308" s="15">
        <v>57</v>
      </c>
      <c r="AH308" s="15">
        <v>47</v>
      </c>
      <c r="AI308" s="15">
        <v>90</v>
      </c>
      <c r="AJ308" s="15">
        <v>86</v>
      </c>
      <c r="AK308" s="15">
        <v>86</v>
      </c>
      <c r="AL308" s="15">
        <v>88</v>
      </c>
      <c r="AM308" s="15">
        <v>88</v>
      </c>
      <c r="AN308" s="15">
        <v>1</v>
      </c>
      <c r="AO308" s="15">
        <v>1</v>
      </c>
      <c r="AP308" s="15">
        <v>6</v>
      </c>
      <c r="AQ308" s="15">
        <v>2</v>
      </c>
      <c r="AR308" t="s">
        <v>2233</v>
      </c>
    </row>
    <row r="309" spans="1:44" x14ac:dyDescent="0.25">
      <c r="A309" s="19">
        <v>308</v>
      </c>
      <c r="B309" s="19" t="s">
        <v>435</v>
      </c>
      <c r="C309" s="20" t="s">
        <v>63</v>
      </c>
      <c r="D309" s="22">
        <f>VLOOKUP(AR:AR,球员!A:F,6,FALSE)</f>
        <v>2</v>
      </c>
      <c r="E309" s="16" t="s">
        <v>303</v>
      </c>
      <c r="F309" s="16" t="s">
        <v>279</v>
      </c>
      <c r="G309" s="16" t="s">
        <v>436</v>
      </c>
      <c r="H309" s="15">
        <v>190</v>
      </c>
      <c r="I309" s="15">
        <v>79</v>
      </c>
      <c r="J309" s="15">
        <v>30</v>
      </c>
      <c r="K309" s="16" t="s">
        <v>47</v>
      </c>
      <c r="L309" s="21">
        <v>82</v>
      </c>
      <c r="M309" s="21">
        <v>29</v>
      </c>
      <c r="N309" s="21">
        <v>88</v>
      </c>
      <c r="O309" s="15">
        <v>40</v>
      </c>
      <c r="P309" s="15">
        <v>55</v>
      </c>
      <c r="Q309" s="15">
        <v>48</v>
      </c>
      <c r="R309" s="15">
        <v>48</v>
      </c>
      <c r="S309" s="15">
        <v>57</v>
      </c>
      <c r="T309" s="15">
        <v>60</v>
      </c>
      <c r="U309" s="15">
        <v>40</v>
      </c>
      <c r="V309" s="15">
        <v>69</v>
      </c>
      <c r="W309" s="15">
        <v>55</v>
      </c>
      <c r="X309" s="15">
        <v>50</v>
      </c>
      <c r="Y309" s="15">
        <v>62</v>
      </c>
      <c r="Z309" s="15">
        <v>57</v>
      </c>
      <c r="AA309" s="15">
        <v>83</v>
      </c>
      <c r="AB309" s="15">
        <v>77</v>
      </c>
      <c r="AC309" s="15">
        <v>81</v>
      </c>
      <c r="AD309" s="15">
        <v>60</v>
      </c>
      <c r="AE309" s="15">
        <v>60</v>
      </c>
      <c r="AF309" s="15">
        <v>48</v>
      </c>
      <c r="AG309" s="15">
        <v>49</v>
      </c>
      <c r="AH309" s="15">
        <v>50</v>
      </c>
      <c r="AI309" s="15">
        <v>89</v>
      </c>
      <c r="AJ309" s="15">
        <v>86</v>
      </c>
      <c r="AK309" s="15">
        <v>90</v>
      </c>
      <c r="AL309" s="15">
        <v>88</v>
      </c>
      <c r="AM309" s="15">
        <v>90</v>
      </c>
      <c r="AN309" s="15">
        <v>1</v>
      </c>
      <c r="AO309" s="15">
        <v>3</v>
      </c>
      <c r="AP309" s="15">
        <v>5</v>
      </c>
      <c r="AQ309" s="15">
        <v>2</v>
      </c>
      <c r="AR309" t="s">
        <v>2234</v>
      </c>
    </row>
    <row r="310" spans="1:44" x14ac:dyDescent="0.25">
      <c r="A310" s="19">
        <v>309</v>
      </c>
      <c r="B310" s="19" t="s">
        <v>437</v>
      </c>
      <c r="C310" s="20" t="s">
        <v>251</v>
      </c>
      <c r="D310" s="22">
        <f>VLOOKUP(AR:AR,球员!A:F,6,FALSE)</f>
        <v>2</v>
      </c>
      <c r="E310" s="16" t="s">
        <v>438</v>
      </c>
      <c r="F310" s="16" t="s">
        <v>439</v>
      </c>
      <c r="G310" s="16" t="s">
        <v>57</v>
      </c>
      <c r="H310" s="15">
        <v>166</v>
      </c>
      <c r="I310" s="15">
        <v>63</v>
      </c>
      <c r="J310" s="15">
        <v>27</v>
      </c>
      <c r="K310" s="16" t="s">
        <v>47</v>
      </c>
      <c r="L310" s="21">
        <v>82</v>
      </c>
      <c r="M310" s="21">
        <v>31</v>
      </c>
      <c r="N310" s="21">
        <v>89</v>
      </c>
      <c r="O310" s="15">
        <v>79</v>
      </c>
      <c r="P310" s="15">
        <v>83</v>
      </c>
      <c r="Q310" s="15">
        <v>87</v>
      </c>
      <c r="R310" s="15">
        <v>89</v>
      </c>
      <c r="S310" s="15">
        <v>75</v>
      </c>
      <c r="T310" s="15">
        <v>76</v>
      </c>
      <c r="U310" s="15">
        <v>74</v>
      </c>
      <c r="V310" s="15">
        <v>63</v>
      </c>
      <c r="W310" s="15">
        <v>67</v>
      </c>
      <c r="X310" s="15">
        <v>71</v>
      </c>
      <c r="Y310" s="15">
        <v>87</v>
      </c>
      <c r="Z310" s="15">
        <v>88</v>
      </c>
      <c r="AA310" s="15">
        <v>75</v>
      </c>
      <c r="AB310" s="15">
        <v>70</v>
      </c>
      <c r="AC310" s="15">
        <v>62</v>
      </c>
      <c r="AD310" s="15">
        <v>85</v>
      </c>
      <c r="AE310" s="15">
        <v>78</v>
      </c>
      <c r="AF310" s="15">
        <v>50</v>
      </c>
      <c r="AG310" s="15">
        <v>49</v>
      </c>
      <c r="AH310" s="15">
        <v>65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3</v>
      </c>
      <c r="AO310" s="15">
        <v>3</v>
      </c>
      <c r="AP310" s="15">
        <v>7</v>
      </c>
      <c r="AQ310" s="15">
        <v>2</v>
      </c>
      <c r="AR310" t="s">
        <v>2235</v>
      </c>
    </row>
    <row r="311" spans="1:44" x14ac:dyDescent="0.25">
      <c r="A311" s="19">
        <v>310</v>
      </c>
      <c r="B311" s="19" t="s">
        <v>393</v>
      </c>
      <c r="C311" s="20" t="s">
        <v>195</v>
      </c>
      <c r="D311" s="22">
        <f>VLOOKUP(AR:AR,球员!A:F,6,FALSE)</f>
        <v>2</v>
      </c>
      <c r="E311" s="16" t="s">
        <v>548</v>
      </c>
      <c r="F311" s="16" t="s">
        <v>334</v>
      </c>
      <c r="G311" s="16" t="s">
        <v>506</v>
      </c>
      <c r="H311" s="15">
        <v>187</v>
      </c>
      <c r="I311" s="15">
        <v>80</v>
      </c>
      <c r="J311" s="15">
        <v>29</v>
      </c>
      <c r="K311" s="16" t="s">
        <v>47</v>
      </c>
      <c r="L311" s="21">
        <v>82</v>
      </c>
      <c r="M311" s="21">
        <v>29</v>
      </c>
      <c r="N311" s="21">
        <v>89</v>
      </c>
      <c r="O311" s="15">
        <v>71</v>
      </c>
      <c r="P311" s="15">
        <v>78</v>
      </c>
      <c r="Q311" s="15">
        <v>76</v>
      </c>
      <c r="R311" s="15">
        <v>77</v>
      </c>
      <c r="S311" s="15">
        <v>77</v>
      </c>
      <c r="T311" s="15">
        <v>72</v>
      </c>
      <c r="U311" s="15">
        <v>64</v>
      </c>
      <c r="V311" s="15">
        <v>81</v>
      </c>
      <c r="W311" s="15">
        <v>55</v>
      </c>
      <c r="X311" s="15">
        <v>69</v>
      </c>
      <c r="Y311" s="15">
        <v>83</v>
      </c>
      <c r="Z311" s="15">
        <v>77</v>
      </c>
      <c r="AA311" s="15">
        <v>78</v>
      </c>
      <c r="AB311" s="15">
        <v>78</v>
      </c>
      <c r="AC311" s="15">
        <v>76</v>
      </c>
      <c r="AD311" s="15">
        <v>75</v>
      </c>
      <c r="AE311" s="15">
        <v>85</v>
      </c>
      <c r="AF311" s="15">
        <v>78</v>
      </c>
      <c r="AG311" s="15">
        <v>77</v>
      </c>
      <c r="AH311" s="15">
        <v>77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7</v>
      </c>
      <c r="AQ311" s="15">
        <v>2</v>
      </c>
      <c r="AR311" t="s">
        <v>2236</v>
      </c>
    </row>
    <row r="312" spans="1:44" x14ac:dyDescent="0.25">
      <c r="A312" s="19">
        <v>311</v>
      </c>
      <c r="B312" s="19" t="s">
        <v>272</v>
      </c>
      <c r="C312" s="20" t="s">
        <v>71</v>
      </c>
      <c r="D312" s="22">
        <f>VLOOKUP(AR:AR,球员!A:F,6,FALSE)</f>
        <v>2</v>
      </c>
      <c r="E312" s="16" t="s">
        <v>75</v>
      </c>
      <c r="F312" s="16" t="s">
        <v>65</v>
      </c>
      <c r="G312" s="16" t="s">
        <v>76</v>
      </c>
      <c r="H312" s="15">
        <v>184</v>
      </c>
      <c r="I312" s="15">
        <v>88</v>
      </c>
      <c r="J312" s="15">
        <v>26</v>
      </c>
      <c r="K312" s="16" t="s">
        <v>47</v>
      </c>
      <c r="L312" s="21">
        <v>82</v>
      </c>
      <c r="M312" s="21">
        <v>31</v>
      </c>
      <c r="N312" s="21">
        <v>89</v>
      </c>
      <c r="O312" s="15">
        <v>83</v>
      </c>
      <c r="P312" s="15">
        <v>82</v>
      </c>
      <c r="Q312" s="15">
        <v>79</v>
      </c>
      <c r="R312" s="15">
        <v>76</v>
      </c>
      <c r="S312" s="15">
        <v>68</v>
      </c>
      <c r="T312" s="15">
        <v>69</v>
      </c>
      <c r="U312" s="15">
        <v>83</v>
      </c>
      <c r="V312" s="15">
        <v>77</v>
      </c>
      <c r="W312" s="15">
        <v>61</v>
      </c>
      <c r="X312" s="15">
        <v>68</v>
      </c>
      <c r="Y312" s="15">
        <v>78</v>
      </c>
      <c r="Z312" s="15">
        <v>80</v>
      </c>
      <c r="AA312" s="15">
        <v>82</v>
      </c>
      <c r="AB312" s="15">
        <v>83</v>
      </c>
      <c r="AC312" s="15">
        <v>81</v>
      </c>
      <c r="AD312" s="15">
        <v>78</v>
      </c>
      <c r="AE312" s="15">
        <v>76</v>
      </c>
      <c r="AF312" s="15">
        <v>49</v>
      </c>
      <c r="AG312" s="15">
        <v>53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2</v>
      </c>
      <c r="AO312" s="15">
        <v>3</v>
      </c>
      <c r="AP312" s="15">
        <v>6</v>
      </c>
      <c r="AQ312" s="15">
        <v>2</v>
      </c>
      <c r="AR312" t="s">
        <v>2237</v>
      </c>
    </row>
    <row r="313" spans="1:44" x14ac:dyDescent="0.25">
      <c r="A313" s="19">
        <v>312</v>
      </c>
      <c r="B313" s="19" t="s">
        <v>1739</v>
      </c>
      <c r="C313" s="20" t="s">
        <v>59</v>
      </c>
      <c r="D313" s="22">
        <f>VLOOKUP(AR:AR,球员!A:F,6,FALSE)</f>
        <v>2</v>
      </c>
      <c r="E313" s="16" t="s">
        <v>87</v>
      </c>
      <c r="F313" s="16" t="s">
        <v>65</v>
      </c>
      <c r="G313" s="16" t="s">
        <v>98</v>
      </c>
      <c r="H313" s="15">
        <v>175</v>
      </c>
      <c r="I313" s="15">
        <v>70</v>
      </c>
      <c r="J313" s="15">
        <v>26</v>
      </c>
      <c r="K313" s="16" t="s">
        <v>47</v>
      </c>
      <c r="L313" s="21">
        <v>82</v>
      </c>
      <c r="M313" s="21">
        <v>31</v>
      </c>
      <c r="N313" s="21">
        <v>90</v>
      </c>
      <c r="O313" s="15">
        <v>77</v>
      </c>
      <c r="P313" s="15">
        <v>80</v>
      </c>
      <c r="Q313" s="15">
        <v>85</v>
      </c>
      <c r="R313" s="15">
        <v>84</v>
      </c>
      <c r="S313" s="15">
        <v>79</v>
      </c>
      <c r="T313" s="15">
        <v>78</v>
      </c>
      <c r="U313" s="15">
        <v>73</v>
      </c>
      <c r="V313" s="15">
        <v>60</v>
      </c>
      <c r="W313" s="15">
        <v>70</v>
      </c>
      <c r="X313" s="15">
        <v>74</v>
      </c>
      <c r="Y313" s="15">
        <v>88</v>
      </c>
      <c r="Z313" s="15">
        <v>88</v>
      </c>
      <c r="AA313" s="15">
        <v>80</v>
      </c>
      <c r="AB313" s="15">
        <v>71</v>
      </c>
      <c r="AC313" s="15">
        <v>72</v>
      </c>
      <c r="AD313" s="15">
        <v>87</v>
      </c>
      <c r="AE313" s="15">
        <v>84</v>
      </c>
      <c r="AF313" s="15">
        <v>68</v>
      </c>
      <c r="AG313" s="15">
        <v>70</v>
      </c>
      <c r="AH313" s="15">
        <v>68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5</v>
      </c>
      <c r="AQ313" s="15">
        <v>1</v>
      </c>
      <c r="AR313" t="s">
        <v>2238</v>
      </c>
    </row>
    <row r="314" spans="1:44" x14ac:dyDescent="0.25">
      <c r="A314" s="15">
        <v>313</v>
      </c>
      <c r="B314" s="15" t="s">
        <v>2239</v>
      </c>
      <c r="C314" s="16" t="s">
        <v>71</v>
      </c>
      <c r="D314" s="22" t="e">
        <f>VLOOKUP(AR:AR,球员!A:F,6,FALSE)</f>
        <v>#N/A</v>
      </c>
      <c r="E314" s="16" t="s">
        <v>316</v>
      </c>
      <c r="F314" s="16" t="s">
        <v>65</v>
      </c>
      <c r="G314" s="16" t="s">
        <v>81</v>
      </c>
      <c r="H314" s="15">
        <v>190</v>
      </c>
      <c r="I314" s="15">
        <v>82</v>
      </c>
      <c r="J314" s="15">
        <v>25</v>
      </c>
      <c r="K314" s="16" t="s">
        <v>47</v>
      </c>
      <c r="L314" s="21">
        <v>82</v>
      </c>
      <c r="M314" s="21">
        <v>34</v>
      </c>
      <c r="N314" s="21">
        <v>91</v>
      </c>
      <c r="O314" s="15">
        <v>85</v>
      </c>
      <c r="P314" s="15">
        <v>79</v>
      </c>
      <c r="Q314" s="15">
        <v>76</v>
      </c>
      <c r="R314" s="15">
        <v>80</v>
      </c>
      <c r="S314" s="15">
        <v>75</v>
      </c>
      <c r="T314" s="15">
        <v>67</v>
      </c>
      <c r="U314" s="15">
        <v>84</v>
      </c>
      <c r="V314" s="15">
        <v>86</v>
      </c>
      <c r="W314" s="15">
        <v>61</v>
      </c>
      <c r="X314" s="15">
        <v>72</v>
      </c>
      <c r="Y314" s="15">
        <v>80</v>
      </c>
      <c r="Z314" s="15">
        <v>77</v>
      </c>
      <c r="AA314" s="15">
        <v>83</v>
      </c>
      <c r="AB314" s="15">
        <v>77</v>
      </c>
      <c r="AC314" s="15">
        <v>89</v>
      </c>
      <c r="AD314" s="15">
        <v>70</v>
      </c>
      <c r="AE314" s="15">
        <v>81</v>
      </c>
      <c r="AF314" s="15">
        <v>45</v>
      </c>
      <c r="AG314" s="15">
        <v>47</v>
      </c>
      <c r="AH314" s="15">
        <v>62</v>
      </c>
      <c r="AI314" s="15">
        <v>40</v>
      </c>
      <c r="AJ314" s="15">
        <v>40</v>
      </c>
      <c r="AK314" s="15">
        <v>40</v>
      </c>
      <c r="AL314" s="15">
        <v>40</v>
      </c>
      <c r="AM314" s="15">
        <v>40</v>
      </c>
      <c r="AN314" s="15">
        <v>1</v>
      </c>
      <c r="AO314" s="15">
        <v>2</v>
      </c>
      <c r="AP314" s="15">
        <v>6</v>
      </c>
      <c r="AQ314" s="15">
        <v>2</v>
      </c>
      <c r="AR314" t="s">
        <v>2240</v>
      </c>
    </row>
    <row r="315" spans="1:44" x14ac:dyDescent="0.25">
      <c r="A315" s="19">
        <v>314</v>
      </c>
      <c r="B315" s="19" t="s">
        <v>453</v>
      </c>
      <c r="C315" s="20" t="s">
        <v>63</v>
      </c>
      <c r="D315" s="22">
        <f>VLOOKUP(AR:AR,球员!A:F,6,FALSE)</f>
        <v>2</v>
      </c>
      <c r="E315" s="16" t="s">
        <v>319</v>
      </c>
      <c r="F315" s="16" t="s">
        <v>51</v>
      </c>
      <c r="G315" s="16" t="s">
        <v>306</v>
      </c>
      <c r="H315" s="15">
        <v>188</v>
      </c>
      <c r="I315" s="15">
        <v>84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58</v>
      </c>
      <c r="Q315" s="15">
        <v>45</v>
      </c>
      <c r="R315" s="15">
        <v>46</v>
      </c>
      <c r="S315" s="15">
        <v>59</v>
      </c>
      <c r="T315" s="15">
        <v>63</v>
      </c>
      <c r="U315" s="15">
        <v>40</v>
      </c>
      <c r="V315" s="15">
        <v>68</v>
      </c>
      <c r="W315" s="15">
        <v>58</v>
      </c>
      <c r="X315" s="15">
        <v>44</v>
      </c>
      <c r="Y315" s="15">
        <v>62</v>
      </c>
      <c r="Z315" s="15">
        <v>59</v>
      </c>
      <c r="AA315" s="15">
        <v>81</v>
      </c>
      <c r="AB315" s="15">
        <v>82</v>
      </c>
      <c r="AC315" s="15">
        <v>81</v>
      </c>
      <c r="AD315" s="15">
        <v>57</v>
      </c>
      <c r="AE315" s="15">
        <v>75</v>
      </c>
      <c r="AF315" s="15">
        <v>57</v>
      </c>
      <c r="AG315" s="15">
        <v>53</v>
      </c>
      <c r="AH315" s="15">
        <v>47</v>
      </c>
      <c r="AI315" s="15">
        <v>86</v>
      </c>
      <c r="AJ315" s="15">
        <v>86</v>
      </c>
      <c r="AK315" s="15">
        <v>91</v>
      </c>
      <c r="AL315" s="15">
        <v>86</v>
      </c>
      <c r="AM315" s="15">
        <v>90</v>
      </c>
      <c r="AN315" s="15">
        <v>2</v>
      </c>
      <c r="AO315" s="15">
        <v>2</v>
      </c>
      <c r="AP315" s="15">
        <v>6</v>
      </c>
      <c r="AQ315" s="15">
        <v>1</v>
      </c>
      <c r="AR315" t="s">
        <v>2241</v>
      </c>
    </row>
    <row r="316" spans="1:44" x14ac:dyDescent="0.25">
      <c r="A316" s="15">
        <v>315</v>
      </c>
      <c r="B316" s="15" t="s">
        <v>456</v>
      </c>
      <c r="C316" s="16" t="s">
        <v>83</v>
      </c>
      <c r="D316" s="22" t="e">
        <f>VLOOKUP(AR:AR,球员!A:F,6,FALSE)</f>
        <v>#N/A</v>
      </c>
      <c r="E316" s="16" t="s">
        <v>455</v>
      </c>
      <c r="F316" s="16" t="s">
        <v>375</v>
      </c>
      <c r="G316" s="16" t="s">
        <v>135</v>
      </c>
      <c r="H316" s="15">
        <v>168</v>
      </c>
      <c r="I316" s="15">
        <v>67</v>
      </c>
      <c r="J316" s="15">
        <v>26</v>
      </c>
      <c r="K316" s="16" t="s">
        <v>53</v>
      </c>
      <c r="L316" s="21">
        <v>82</v>
      </c>
      <c r="M316" s="21">
        <v>31</v>
      </c>
      <c r="N316" s="21">
        <v>90</v>
      </c>
      <c r="O316" s="15">
        <v>73</v>
      </c>
      <c r="P316" s="15">
        <v>85</v>
      </c>
      <c r="Q316" s="15">
        <v>84</v>
      </c>
      <c r="R316" s="15">
        <v>88</v>
      </c>
      <c r="S316" s="15">
        <v>87</v>
      </c>
      <c r="T316" s="15">
        <v>90</v>
      </c>
      <c r="U316" s="15">
        <v>75</v>
      </c>
      <c r="V316" s="15">
        <v>50</v>
      </c>
      <c r="W316" s="15">
        <v>88</v>
      </c>
      <c r="X316" s="15">
        <v>89</v>
      </c>
      <c r="Y316" s="15">
        <v>75</v>
      </c>
      <c r="Z316" s="15">
        <v>80</v>
      </c>
      <c r="AA316" s="15">
        <v>86</v>
      </c>
      <c r="AB316" s="15">
        <v>55</v>
      </c>
      <c r="AC316" s="15">
        <v>63</v>
      </c>
      <c r="AD316" s="15">
        <v>78</v>
      </c>
      <c r="AE316" s="15">
        <v>73</v>
      </c>
      <c r="AF316" s="15">
        <v>46</v>
      </c>
      <c r="AG316" s="15">
        <v>52</v>
      </c>
      <c r="AH316" s="15">
        <v>75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2</v>
      </c>
      <c r="AP316" s="15">
        <v>7</v>
      </c>
      <c r="AQ316" s="15">
        <v>1</v>
      </c>
      <c r="AR316" t="s">
        <v>2242</v>
      </c>
    </row>
    <row r="317" spans="1:44" x14ac:dyDescent="0.25">
      <c r="A317" s="19">
        <v>316</v>
      </c>
      <c r="B317" s="19" t="s">
        <v>457</v>
      </c>
      <c r="C317" s="20" t="s">
        <v>206</v>
      </c>
      <c r="D317" s="22">
        <f>VLOOKUP(AR:AR,球员!A:F,6,FALSE)</f>
        <v>2</v>
      </c>
      <c r="E317" s="16" t="s">
        <v>458</v>
      </c>
      <c r="F317" s="16" t="s">
        <v>439</v>
      </c>
      <c r="G317" s="16" t="s">
        <v>57</v>
      </c>
      <c r="H317" s="15">
        <v>174</v>
      </c>
      <c r="I317" s="15">
        <v>69</v>
      </c>
      <c r="J317" s="15">
        <v>30</v>
      </c>
      <c r="K317" s="16" t="s">
        <v>53</v>
      </c>
      <c r="L317" s="21">
        <v>82</v>
      </c>
      <c r="M317" s="21">
        <v>29</v>
      </c>
      <c r="N317" s="21">
        <v>89</v>
      </c>
      <c r="O317" s="15">
        <v>79</v>
      </c>
      <c r="P317" s="15">
        <v>86</v>
      </c>
      <c r="Q317" s="15">
        <v>87</v>
      </c>
      <c r="R317" s="15">
        <v>85</v>
      </c>
      <c r="S317" s="15">
        <v>80</v>
      </c>
      <c r="T317" s="15">
        <v>78</v>
      </c>
      <c r="U317" s="15">
        <v>76</v>
      </c>
      <c r="V317" s="15">
        <v>63</v>
      </c>
      <c r="W317" s="15">
        <v>79</v>
      </c>
      <c r="X317" s="15">
        <v>85</v>
      </c>
      <c r="Y317" s="15">
        <v>78</v>
      </c>
      <c r="Z317" s="15">
        <v>85</v>
      </c>
      <c r="AA317" s="15">
        <v>80</v>
      </c>
      <c r="AB317" s="15">
        <v>71</v>
      </c>
      <c r="AC317" s="15">
        <v>66</v>
      </c>
      <c r="AD317" s="15">
        <v>88</v>
      </c>
      <c r="AE317" s="15">
        <v>77</v>
      </c>
      <c r="AF317" s="15">
        <v>53</v>
      </c>
      <c r="AG317" s="15">
        <v>53</v>
      </c>
      <c r="AH317" s="15">
        <v>60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3</v>
      </c>
      <c r="AR317" t="s">
        <v>2243</v>
      </c>
    </row>
    <row r="318" spans="1:44" x14ac:dyDescent="0.25">
      <c r="A318" s="15">
        <v>317</v>
      </c>
      <c r="B318" s="15" t="s">
        <v>718</v>
      </c>
      <c r="C318" s="16" t="s">
        <v>83</v>
      </c>
      <c r="D318" s="22" t="e">
        <f>VLOOKUP(AR:AR,球员!A:F,6,FALSE)</f>
        <v>#N/A</v>
      </c>
      <c r="E318" s="16" t="s">
        <v>243</v>
      </c>
      <c r="F318" s="16" t="s">
        <v>56</v>
      </c>
      <c r="G318" s="16" t="s">
        <v>719</v>
      </c>
      <c r="H318" s="15">
        <v>176</v>
      </c>
      <c r="I318" s="15">
        <v>82</v>
      </c>
      <c r="J318" s="15">
        <v>28</v>
      </c>
      <c r="K318" s="16" t="s">
        <v>47</v>
      </c>
      <c r="L318" s="21">
        <v>82</v>
      </c>
      <c r="M318" s="21">
        <v>29</v>
      </c>
      <c r="N318" s="21">
        <v>89</v>
      </c>
      <c r="O318" s="15">
        <v>79</v>
      </c>
      <c r="P318" s="15">
        <v>85</v>
      </c>
      <c r="Q318" s="15">
        <v>84</v>
      </c>
      <c r="R318" s="15">
        <v>81</v>
      </c>
      <c r="S318" s="15">
        <v>80</v>
      </c>
      <c r="T318" s="15">
        <v>76</v>
      </c>
      <c r="U318" s="15">
        <v>78</v>
      </c>
      <c r="V318" s="15">
        <v>65</v>
      </c>
      <c r="W318" s="15">
        <v>85</v>
      </c>
      <c r="X318" s="15">
        <v>83</v>
      </c>
      <c r="Y318" s="15">
        <v>80</v>
      </c>
      <c r="Z318" s="15">
        <v>79</v>
      </c>
      <c r="AA318" s="15">
        <v>83</v>
      </c>
      <c r="AB318" s="15">
        <v>64</v>
      </c>
      <c r="AC318" s="15">
        <v>78</v>
      </c>
      <c r="AD318" s="15">
        <v>77</v>
      </c>
      <c r="AE318" s="15">
        <v>77</v>
      </c>
      <c r="AF318" s="15">
        <v>56</v>
      </c>
      <c r="AG318" s="15">
        <v>54</v>
      </c>
      <c r="AH318" s="15">
        <v>70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2</v>
      </c>
      <c r="AR318" t="s">
        <v>1740</v>
      </c>
    </row>
    <row r="319" spans="1:44" x14ac:dyDescent="0.25">
      <c r="A319" s="19">
        <v>318</v>
      </c>
      <c r="B319" s="19" t="s">
        <v>459</v>
      </c>
      <c r="C319" s="20" t="s">
        <v>195</v>
      </c>
      <c r="D319" s="22">
        <f>VLOOKUP(AR:AR,球员!A:F,6,FALSE)</f>
        <v>2</v>
      </c>
      <c r="E319" s="16" t="s">
        <v>185</v>
      </c>
      <c r="F319" s="16" t="s">
        <v>65</v>
      </c>
      <c r="G319" s="16" t="s">
        <v>81</v>
      </c>
      <c r="H319" s="15">
        <v>182</v>
      </c>
      <c r="I319" s="15">
        <v>71</v>
      </c>
      <c r="J319" s="15">
        <v>27</v>
      </c>
      <c r="K319" s="16" t="s">
        <v>47</v>
      </c>
      <c r="L319" s="21">
        <v>82</v>
      </c>
      <c r="M319" s="21">
        <v>31</v>
      </c>
      <c r="N319" s="21">
        <v>90</v>
      </c>
      <c r="O319" s="15">
        <v>62</v>
      </c>
      <c r="P319" s="15">
        <v>71</v>
      </c>
      <c r="Q319" s="15">
        <v>75</v>
      </c>
      <c r="R319" s="15">
        <v>71</v>
      </c>
      <c r="S319" s="15">
        <v>77</v>
      </c>
      <c r="T319" s="15">
        <v>75</v>
      </c>
      <c r="U319" s="15">
        <v>60</v>
      </c>
      <c r="V319" s="15">
        <v>76</v>
      </c>
      <c r="W319" s="15">
        <v>56</v>
      </c>
      <c r="X319" s="15">
        <v>78</v>
      </c>
      <c r="Y319" s="15">
        <v>85</v>
      </c>
      <c r="Z319" s="15">
        <v>86</v>
      </c>
      <c r="AA319" s="15">
        <v>70</v>
      </c>
      <c r="AB319" s="15">
        <v>80</v>
      </c>
      <c r="AC319" s="15">
        <v>81</v>
      </c>
      <c r="AD319" s="15">
        <v>75</v>
      </c>
      <c r="AE319" s="15">
        <v>87</v>
      </c>
      <c r="AF319" s="15">
        <v>78</v>
      </c>
      <c r="AG319" s="15">
        <v>80</v>
      </c>
      <c r="AH319" s="15">
        <v>69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2</v>
      </c>
      <c r="AO319" s="15">
        <v>3</v>
      </c>
      <c r="AP319" s="15">
        <v>5</v>
      </c>
      <c r="AQ319" s="15">
        <v>1</v>
      </c>
      <c r="AR319" t="s">
        <v>1741</v>
      </c>
    </row>
    <row r="320" spans="1:44" x14ac:dyDescent="0.25">
      <c r="A320" s="15">
        <v>319</v>
      </c>
      <c r="B320" s="15" t="s">
        <v>589</v>
      </c>
      <c r="C320" s="16" t="s">
        <v>195</v>
      </c>
      <c r="D320" s="22" t="e">
        <f>VLOOKUP(AR:AR,球员!A:F,6,FALSE)</f>
        <v>#N/A</v>
      </c>
      <c r="E320" s="16" t="s">
        <v>364</v>
      </c>
      <c r="F320" s="16" t="s">
        <v>65</v>
      </c>
      <c r="G320" s="16" t="s">
        <v>46</v>
      </c>
      <c r="H320" s="15">
        <v>175</v>
      </c>
      <c r="I320" s="15">
        <v>70</v>
      </c>
      <c r="J320" s="15">
        <v>26</v>
      </c>
      <c r="K320" s="16" t="s">
        <v>47</v>
      </c>
      <c r="L320" s="21">
        <v>82</v>
      </c>
      <c r="M320" s="21">
        <v>31</v>
      </c>
      <c r="N320" s="21">
        <v>90</v>
      </c>
      <c r="O320" s="15">
        <v>74</v>
      </c>
      <c r="P320" s="15">
        <v>78</v>
      </c>
      <c r="Q320" s="15">
        <v>80</v>
      </c>
      <c r="R320" s="15">
        <v>79</v>
      </c>
      <c r="S320" s="15">
        <v>78</v>
      </c>
      <c r="T320" s="15">
        <v>79</v>
      </c>
      <c r="U320" s="15">
        <v>64</v>
      </c>
      <c r="V320" s="15">
        <v>64</v>
      </c>
      <c r="W320" s="15">
        <v>55</v>
      </c>
      <c r="X320" s="15">
        <v>75</v>
      </c>
      <c r="Y320" s="15">
        <v>84</v>
      </c>
      <c r="Z320" s="15">
        <v>84</v>
      </c>
      <c r="AA320" s="15">
        <v>70</v>
      </c>
      <c r="AB320" s="15">
        <v>71</v>
      </c>
      <c r="AC320" s="15">
        <v>68</v>
      </c>
      <c r="AD320" s="15">
        <v>74</v>
      </c>
      <c r="AE320" s="15">
        <v>84</v>
      </c>
      <c r="AF320" s="15">
        <v>78</v>
      </c>
      <c r="AG320" s="15">
        <v>79</v>
      </c>
      <c r="AH320" s="15">
        <v>72</v>
      </c>
      <c r="AI320" s="15">
        <v>40</v>
      </c>
      <c r="AJ320" s="15">
        <v>40</v>
      </c>
      <c r="AK320" s="15">
        <v>40</v>
      </c>
      <c r="AL320" s="15">
        <v>40</v>
      </c>
      <c r="AM320" s="15">
        <v>40</v>
      </c>
      <c r="AN320" s="15">
        <v>2</v>
      </c>
      <c r="AO320" s="15">
        <v>3</v>
      </c>
      <c r="AP320" s="15">
        <v>7</v>
      </c>
      <c r="AQ320" s="15">
        <v>2</v>
      </c>
      <c r="AR320" t="s">
        <v>1742</v>
      </c>
    </row>
    <row r="321" spans="1:44" x14ac:dyDescent="0.25">
      <c r="A321" s="15">
        <v>320</v>
      </c>
      <c r="B321" s="15" t="s">
        <v>1743</v>
      </c>
      <c r="C321" s="16" t="s">
        <v>71</v>
      </c>
      <c r="D321" s="22" t="e">
        <f>VLOOKUP(AR:AR,球员!A:F,6,FALSE)</f>
        <v>#N/A</v>
      </c>
      <c r="E321" s="16" t="s">
        <v>68</v>
      </c>
      <c r="F321" s="16" t="s">
        <v>68</v>
      </c>
      <c r="G321" s="16" t="s">
        <v>66</v>
      </c>
      <c r="H321" s="15">
        <v>175</v>
      </c>
      <c r="I321" s="15">
        <v>71</v>
      </c>
      <c r="J321" s="15">
        <v>26</v>
      </c>
      <c r="K321" s="16" t="s">
        <v>47</v>
      </c>
      <c r="L321" s="21">
        <v>82</v>
      </c>
      <c r="M321" s="21">
        <v>31</v>
      </c>
      <c r="N321" s="21">
        <v>90</v>
      </c>
      <c r="O321" s="15">
        <v>87</v>
      </c>
      <c r="P321" s="15">
        <v>80</v>
      </c>
      <c r="Q321" s="15">
        <v>79</v>
      </c>
      <c r="R321" s="15">
        <v>77</v>
      </c>
      <c r="S321" s="15">
        <v>73</v>
      </c>
      <c r="T321" s="15">
        <v>70</v>
      </c>
      <c r="U321" s="15">
        <v>85</v>
      </c>
      <c r="V321" s="15">
        <v>78</v>
      </c>
      <c r="W321" s="15">
        <v>79</v>
      </c>
      <c r="X321" s="15">
        <v>81</v>
      </c>
      <c r="Y321" s="15">
        <v>70</v>
      </c>
      <c r="Z321" s="15">
        <v>80</v>
      </c>
      <c r="AA321" s="15">
        <v>80</v>
      </c>
      <c r="AB321" s="15">
        <v>82</v>
      </c>
      <c r="AC321" s="15">
        <v>69</v>
      </c>
      <c r="AD321" s="15">
        <v>79</v>
      </c>
      <c r="AE321" s="15">
        <v>73</v>
      </c>
      <c r="AF321" s="15">
        <v>53</v>
      </c>
      <c r="AG321" s="15">
        <v>54</v>
      </c>
      <c r="AH321" s="15">
        <v>59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3</v>
      </c>
      <c r="AO321" s="15">
        <v>3</v>
      </c>
      <c r="AP321" s="15">
        <v>6</v>
      </c>
      <c r="AQ321" s="15">
        <v>1</v>
      </c>
      <c r="AR321" t="s">
        <v>1744</v>
      </c>
    </row>
    <row r="322" spans="1:44" x14ac:dyDescent="0.25">
      <c r="A322" s="19">
        <v>321</v>
      </c>
      <c r="B322" s="19" t="s">
        <v>725</v>
      </c>
      <c r="C322" s="20" t="s">
        <v>59</v>
      </c>
      <c r="D322" s="22">
        <f>VLOOKUP(AR:AR,球员!A:F,6,FALSE)</f>
        <v>2</v>
      </c>
      <c r="E322" s="16" t="s">
        <v>185</v>
      </c>
      <c r="F322" s="16" t="s">
        <v>65</v>
      </c>
      <c r="G322" s="16" t="s">
        <v>46</v>
      </c>
      <c r="H322" s="15">
        <v>188</v>
      </c>
      <c r="I322" s="15">
        <v>84</v>
      </c>
      <c r="J322" s="15">
        <v>26</v>
      </c>
      <c r="K322" s="16" t="s">
        <v>47</v>
      </c>
      <c r="L322" s="21">
        <v>82</v>
      </c>
      <c r="M322" s="21">
        <v>31</v>
      </c>
      <c r="N322" s="21">
        <v>90</v>
      </c>
      <c r="O322" s="15">
        <v>74</v>
      </c>
      <c r="P322" s="15">
        <v>80</v>
      </c>
      <c r="Q322" s="15">
        <v>82</v>
      </c>
      <c r="R322" s="15">
        <v>79</v>
      </c>
      <c r="S322" s="15">
        <v>84</v>
      </c>
      <c r="T322" s="15">
        <v>86</v>
      </c>
      <c r="U322" s="15">
        <v>73</v>
      </c>
      <c r="V322" s="15">
        <v>70</v>
      </c>
      <c r="W322" s="15">
        <v>69</v>
      </c>
      <c r="X322" s="15">
        <v>82</v>
      </c>
      <c r="Y322" s="15">
        <v>72</v>
      </c>
      <c r="Z322" s="15">
        <v>70</v>
      </c>
      <c r="AA322" s="15">
        <v>82</v>
      </c>
      <c r="AB322" s="15">
        <v>68</v>
      </c>
      <c r="AC322" s="15">
        <v>79</v>
      </c>
      <c r="AD322" s="15">
        <v>74</v>
      </c>
      <c r="AE322" s="15">
        <v>77</v>
      </c>
      <c r="AF322" s="15">
        <v>73</v>
      </c>
      <c r="AG322" s="15">
        <v>72</v>
      </c>
      <c r="AH322" s="15">
        <v>78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3</v>
      </c>
      <c r="AO322" s="15">
        <v>3</v>
      </c>
      <c r="AP322" s="15">
        <v>6</v>
      </c>
      <c r="AQ322" s="15">
        <v>2</v>
      </c>
      <c r="AR322" t="s">
        <v>1745</v>
      </c>
    </row>
    <row r="323" spans="1:44" x14ac:dyDescent="0.25">
      <c r="A323" s="19">
        <v>322</v>
      </c>
      <c r="B323" s="19" t="s">
        <v>726</v>
      </c>
      <c r="C323" s="20" t="s">
        <v>59</v>
      </c>
      <c r="D323" s="22">
        <f>VLOOKUP(AR:AR,球员!A:F,6,FALSE)</f>
        <v>2</v>
      </c>
      <c r="E323" s="16" t="s">
        <v>561</v>
      </c>
      <c r="F323" s="16" t="s">
        <v>65</v>
      </c>
      <c r="G323" s="16" t="s">
        <v>81</v>
      </c>
      <c r="H323" s="15">
        <v>184</v>
      </c>
      <c r="I323" s="15">
        <v>75</v>
      </c>
      <c r="J323" s="15">
        <v>26</v>
      </c>
      <c r="K323" s="16" t="s">
        <v>47</v>
      </c>
      <c r="L323" s="21">
        <v>82</v>
      </c>
      <c r="M323" s="21">
        <v>31</v>
      </c>
      <c r="N323" s="21">
        <v>90</v>
      </c>
      <c r="O323" s="15">
        <v>75</v>
      </c>
      <c r="P323" s="15">
        <v>81</v>
      </c>
      <c r="Q323" s="15">
        <v>80</v>
      </c>
      <c r="R323" s="15">
        <v>75</v>
      </c>
      <c r="S323" s="15">
        <v>83</v>
      </c>
      <c r="T323" s="15">
        <v>77</v>
      </c>
      <c r="U323" s="15">
        <v>74</v>
      </c>
      <c r="V323" s="15">
        <v>68</v>
      </c>
      <c r="W323" s="15">
        <v>62</v>
      </c>
      <c r="X323" s="15">
        <v>61</v>
      </c>
      <c r="Y323" s="15">
        <v>77</v>
      </c>
      <c r="Z323" s="15">
        <v>74</v>
      </c>
      <c r="AA323" s="15">
        <v>78</v>
      </c>
      <c r="AB323" s="15">
        <v>73</v>
      </c>
      <c r="AC323" s="15">
        <v>85</v>
      </c>
      <c r="AD323" s="15">
        <v>72</v>
      </c>
      <c r="AE323" s="15">
        <v>87</v>
      </c>
      <c r="AF323" s="15">
        <v>81</v>
      </c>
      <c r="AG323" s="15">
        <v>85</v>
      </c>
      <c r="AH323" s="15">
        <v>81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2</v>
      </c>
      <c r="AP323" s="15">
        <v>6</v>
      </c>
      <c r="AQ323" s="15">
        <v>3</v>
      </c>
      <c r="AR323" t="s">
        <v>1746</v>
      </c>
    </row>
    <row r="324" spans="1:44" x14ac:dyDescent="0.25">
      <c r="A324" s="19">
        <v>323</v>
      </c>
      <c r="B324" s="19" t="s">
        <v>466</v>
      </c>
      <c r="C324" s="20" t="s">
        <v>126</v>
      </c>
      <c r="D324" s="22">
        <f>VLOOKUP(AR:AR,球员!A:F,6,FALSE)</f>
        <v>2</v>
      </c>
      <c r="E324" s="16" t="s">
        <v>397</v>
      </c>
      <c r="F324" s="16" t="s">
        <v>334</v>
      </c>
      <c r="G324" s="16" t="s">
        <v>135</v>
      </c>
      <c r="H324" s="15">
        <v>178</v>
      </c>
      <c r="I324" s="15">
        <v>74</v>
      </c>
      <c r="J324" s="15">
        <v>26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60</v>
      </c>
      <c r="P324" s="15">
        <v>79</v>
      </c>
      <c r="Q324" s="15">
        <v>77</v>
      </c>
      <c r="R324" s="15">
        <v>75</v>
      </c>
      <c r="S324" s="15">
        <v>79</v>
      </c>
      <c r="T324" s="15">
        <v>70</v>
      </c>
      <c r="U324" s="15">
        <v>57</v>
      </c>
      <c r="V324" s="15">
        <v>81</v>
      </c>
      <c r="W324" s="15">
        <v>58</v>
      </c>
      <c r="X324" s="15">
        <v>60</v>
      </c>
      <c r="Y324" s="15">
        <v>84</v>
      </c>
      <c r="Z324" s="15">
        <v>81</v>
      </c>
      <c r="AA324" s="15">
        <v>73</v>
      </c>
      <c r="AB324" s="15">
        <v>82</v>
      </c>
      <c r="AC324" s="15">
        <v>87</v>
      </c>
      <c r="AD324" s="15">
        <v>77</v>
      </c>
      <c r="AE324" s="15">
        <v>90</v>
      </c>
      <c r="AF324" s="15">
        <v>88</v>
      </c>
      <c r="AG324" s="15">
        <v>90</v>
      </c>
      <c r="AH324" s="15">
        <v>88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7</v>
      </c>
      <c r="AQ324" s="15">
        <v>2</v>
      </c>
      <c r="AR324" t="s">
        <v>1747</v>
      </c>
    </row>
    <row r="325" spans="1:44" x14ac:dyDescent="0.25">
      <c r="A325" s="19">
        <v>324</v>
      </c>
      <c r="B325" s="19" t="s">
        <v>728</v>
      </c>
      <c r="C325" s="20" t="s">
        <v>105</v>
      </c>
      <c r="D325" s="22">
        <f>VLOOKUP(AR:AR,球员!A:F,6,FALSE)</f>
        <v>2</v>
      </c>
      <c r="E325" s="16" t="s">
        <v>55</v>
      </c>
      <c r="F325" s="16" t="s">
        <v>56</v>
      </c>
      <c r="G325" s="16" t="s">
        <v>81</v>
      </c>
      <c r="H325" s="15">
        <v>182</v>
      </c>
      <c r="I325" s="15">
        <v>74</v>
      </c>
      <c r="J325" s="15">
        <v>27</v>
      </c>
      <c r="K325" s="16" t="s">
        <v>53</v>
      </c>
      <c r="L325" s="21">
        <v>82</v>
      </c>
      <c r="M325" s="21">
        <v>31</v>
      </c>
      <c r="N325" s="21">
        <v>89</v>
      </c>
      <c r="O325" s="15">
        <v>77</v>
      </c>
      <c r="P325" s="15">
        <v>78</v>
      </c>
      <c r="Q325" s="15">
        <v>81</v>
      </c>
      <c r="R325" s="15">
        <v>75</v>
      </c>
      <c r="S325" s="15">
        <v>73</v>
      </c>
      <c r="T325" s="15">
        <v>79</v>
      </c>
      <c r="U325" s="15">
        <v>68</v>
      </c>
      <c r="V325" s="15">
        <v>73</v>
      </c>
      <c r="W325" s="15">
        <v>66</v>
      </c>
      <c r="X325" s="15">
        <v>83</v>
      </c>
      <c r="Y325" s="15">
        <v>81</v>
      </c>
      <c r="Z325" s="15">
        <v>78</v>
      </c>
      <c r="AA325" s="15">
        <v>79</v>
      </c>
      <c r="AB325" s="15">
        <v>81</v>
      </c>
      <c r="AC325" s="15">
        <v>77</v>
      </c>
      <c r="AD325" s="15">
        <v>75</v>
      </c>
      <c r="AE325" s="15">
        <v>81</v>
      </c>
      <c r="AF325" s="15">
        <v>68</v>
      </c>
      <c r="AG325" s="15">
        <v>71</v>
      </c>
      <c r="AH325" s="15">
        <v>76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1</v>
      </c>
      <c r="AO325" s="15">
        <v>2</v>
      </c>
      <c r="AP325" s="15">
        <v>5</v>
      </c>
      <c r="AQ325" s="15">
        <v>2</v>
      </c>
      <c r="AR325" t="s">
        <v>1748</v>
      </c>
    </row>
    <row r="326" spans="1:44" x14ac:dyDescent="0.25">
      <c r="A326" s="15">
        <v>325</v>
      </c>
      <c r="B326" s="15" t="s">
        <v>351</v>
      </c>
      <c r="C326" s="16" t="s">
        <v>43</v>
      </c>
      <c r="D326" s="22" t="e">
        <f>VLOOKUP(AR:AR,球员!A:F,6,FALSE)</f>
        <v>#N/A</v>
      </c>
      <c r="E326" s="16" t="s">
        <v>156</v>
      </c>
      <c r="F326" s="16" t="s">
        <v>157</v>
      </c>
      <c r="G326" s="16" t="s">
        <v>76</v>
      </c>
      <c r="H326" s="15">
        <v>180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89</v>
      </c>
      <c r="O326" s="15">
        <v>78</v>
      </c>
      <c r="P326" s="15">
        <v>81</v>
      </c>
      <c r="Q326" s="15">
        <v>83</v>
      </c>
      <c r="R326" s="15">
        <v>76</v>
      </c>
      <c r="S326" s="15">
        <v>82</v>
      </c>
      <c r="T326" s="15">
        <v>82</v>
      </c>
      <c r="U326" s="15">
        <v>77</v>
      </c>
      <c r="V326" s="15">
        <v>61</v>
      </c>
      <c r="W326" s="15">
        <v>78</v>
      </c>
      <c r="X326" s="15">
        <v>79</v>
      </c>
      <c r="Y326" s="15">
        <v>86</v>
      </c>
      <c r="Z326" s="15">
        <v>87</v>
      </c>
      <c r="AA326" s="15">
        <v>85</v>
      </c>
      <c r="AB326" s="15">
        <v>67</v>
      </c>
      <c r="AC326" s="15">
        <v>67</v>
      </c>
      <c r="AD326" s="15">
        <v>72</v>
      </c>
      <c r="AE326" s="15">
        <v>75</v>
      </c>
      <c r="AF326" s="15">
        <v>47</v>
      </c>
      <c r="AG326" s="15">
        <v>51</v>
      </c>
      <c r="AH326" s="15">
        <v>64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4</v>
      </c>
      <c r="AP326" s="15">
        <v>5</v>
      </c>
      <c r="AQ326" s="15">
        <v>3</v>
      </c>
      <c r="AR326" t="s">
        <v>1749</v>
      </c>
    </row>
    <row r="327" spans="1:44" x14ac:dyDescent="0.25">
      <c r="A327" s="19">
        <v>326</v>
      </c>
      <c r="B327" s="19" t="s">
        <v>469</v>
      </c>
      <c r="C327" s="20" t="s">
        <v>206</v>
      </c>
      <c r="D327" s="22">
        <f>VLOOKUP(AR:AR,球员!A:F,6,FALSE)</f>
        <v>2</v>
      </c>
      <c r="E327" s="16" t="s">
        <v>387</v>
      </c>
      <c r="F327" s="16" t="s">
        <v>388</v>
      </c>
      <c r="G327" s="16" t="s">
        <v>162</v>
      </c>
      <c r="H327" s="15">
        <v>172</v>
      </c>
      <c r="I327" s="15">
        <v>68</v>
      </c>
      <c r="J327" s="15">
        <v>29</v>
      </c>
      <c r="K327" s="16" t="s">
        <v>47</v>
      </c>
      <c r="L327" s="21">
        <v>82</v>
      </c>
      <c r="M327" s="21">
        <v>29</v>
      </c>
      <c r="N327" s="21">
        <v>90</v>
      </c>
      <c r="O327" s="15">
        <v>86</v>
      </c>
      <c r="P327" s="15">
        <v>80</v>
      </c>
      <c r="Q327" s="15">
        <v>82</v>
      </c>
      <c r="R327" s="15">
        <v>79</v>
      </c>
      <c r="S327" s="15">
        <v>74</v>
      </c>
      <c r="T327" s="15">
        <v>78</v>
      </c>
      <c r="U327" s="15">
        <v>82</v>
      </c>
      <c r="V327" s="15">
        <v>60</v>
      </c>
      <c r="W327" s="15">
        <v>75</v>
      </c>
      <c r="X327" s="15">
        <v>77</v>
      </c>
      <c r="Y327" s="15">
        <v>88</v>
      </c>
      <c r="Z327" s="15">
        <v>90</v>
      </c>
      <c r="AA327" s="15">
        <v>83</v>
      </c>
      <c r="AB327" s="15">
        <v>65</v>
      </c>
      <c r="AC327" s="15">
        <v>61</v>
      </c>
      <c r="AD327" s="15">
        <v>87</v>
      </c>
      <c r="AE327" s="15">
        <v>85</v>
      </c>
      <c r="AF327" s="15">
        <v>51</v>
      </c>
      <c r="AG327" s="15">
        <v>50</v>
      </c>
      <c r="AH327" s="15">
        <v>54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8</v>
      </c>
      <c r="AQ327" s="15">
        <v>3</v>
      </c>
      <c r="AR327" t="s">
        <v>1750</v>
      </c>
    </row>
    <row r="328" spans="1:44" x14ac:dyDescent="0.25">
      <c r="A328" s="15">
        <v>327</v>
      </c>
      <c r="B328" s="15" t="s">
        <v>601</v>
      </c>
      <c r="C328" s="16" t="s">
        <v>71</v>
      </c>
      <c r="D328" s="22" t="e">
        <f>VLOOKUP(AR:AR,球员!A:F,6,FALSE)</f>
        <v>#N/A</v>
      </c>
      <c r="E328" s="16" t="s">
        <v>142</v>
      </c>
      <c r="F328" s="16" t="s">
        <v>45</v>
      </c>
      <c r="G328" s="16" t="s">
        <v>78</v>
      </c>
      <c r="H328" s="15">
        <v>186</v>
      </c>
      <c r="I328" s="15">
        <v>78</v>
      </c>
      <c r="J328" s="15">
        <v>25</v>
      </c>
      <c r="K328" s="16" t="s">
        <v>53</v>
      </c>
      <c r="L328" s="21">
        <v>82</v>
      </c>
      <c r="M328" s="21">
        <v>34</v>
      </c>
      <c r="N328" s="21">
        <v>91</v>
      </c>
      <c r="O328" s="15">
        <v>86</v>
      </c>
      <c r="P328" s="15">
        <v>80</v>
      </c>
      <c r="Q328" s="15">
        <v>73</v>
      </c>
      <c r="R328" s="15">
        <v>67</v>
      </c>
      <c r="S328" s="15">
        <v>72</v>
      </c>
      <c r="T328" s="15">
        <v>63</v>
      </c>
      <c r="U328" s="15">
        <v>86</v>
      </c>
      <c r="V328" s="15">
        <v>85</v>
      </c>
      <c r="W328" s="15">
        <v>85</v>
      </c>
      <c r="X328" s="15">
        <v>74</v>
      </c>
      <c r="Y328" s="15">
        <v>77</v>
      </c>
      <c r="Z328" s="15">
        <v>74</v>
      </c>
      <c r="AA328" s="15">
        <v>85</v>
      </c>
      <c r="AB328" s="15">
        <v>75</v>
      </c>
      <c r="AC328" s="15">
        <v>85</v>
      </c>
      <c r="AD328" s="15">
        <v>76</v>
      </c>
      <c r="AE328" s="15">
        <v>78</v>
      </c>
      <c r="AF328" s="15">
        <v>51</v>
      </c>
      <c r="AG328" s="15">
        <v>52</v>
      </c>
      <c r="AH328" s="15">
        <v>49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5</v>
      </c>
      <c r="AQ328" s="15">
        <v>2</v>
      </c>
      <c r="AR328" t="s">
        <v>1751</v>
      </c>
    </row>
    <row r="329" spans="1:44" x14ac:dyDescent="0.25">
      <c r="A329" s="19">
        <v>328</v>
      </c>
      <c r="B329" s="19" t="s">
        <v>735</v>
      </c>
      <c r="C329" s="20" t="s">
        <v>251</v>
      </c>
      <c r="D329" s="22">
        <f>VLOOKUP(AR:AR,球员!A:F,6,FALSE)</f>
        <v>2</v>
      </c>
      <c r="E329" s="16" t="s">
        <v>68</v>
      </c>
      <c r="F329" s="16" t="s">
        <v>68</v>
      </c>
      <c r="G329" s="16" t="s">
        <v>46</v>
      </c>
      <c r="H329" s="15">
        <v>170</v>
      </c>
      <c r="I329" s="15">
        <v>71</v>
      </c>
      <c r="J329" s="15">
        <v>26</v>
      </c>
      <c r="K329" s="16" t="s">
        <v>53</v>
      </c>
      <c r="L329" s="21">
        <v>82</v>
      </c>
      <c r="M329" s="21">
        <v>31</v>
      </c>
      <c r="N329" s="21">
        <v>90</v>
      </c>
      <c r="O329" s="15">
        <v>77</v>
      </c>
      <c r="P329" s="15">
        <v>80</v>
      </c>
      <c r="Q329" s="15">
        <v>85</v>
      </c>
      <c r="R329" s="15">
        <v>89</v>
      </c>
      <c r="S329" s="15">
        <v>80</v>
      </c>
      <c r="T329" s="15">
        <v>86</v>
      </c>
      <c r="U329" s="15">
        <v>70</v>
      </c>
      <c r="V329" s="15">
        <v>50</v>
      </c>
      <c r="W329" s="15">
        <v>82</v>
      </c>
      <c r="X329" s="15">
        <v>82</v>
      </c>
      <c r="Y329" s="15">
        <v>78</v>
      </c>
      <c r="Z329" s="15">
        <v>83</v>
      </c>
      <c r="AA329" s="15">
        <v>80</v>
      </c>
      <c r="AB329" s="15">
        <v>70</v>
      </c>
      <c r="AC329" s="15">
        <v>64</v>
      </c>
      <c r="AD329" s="15">
        <v>82</v>
      </c>
      <c r="AE329" s="15">
        <v>81</v>
      </c>
      <c r="AF329" s="15">
        <v>68</v>
      </c>
      <c r="AG329" s="15">
        <v>72</v>
      </c>
      <c r="AH329" s="15">
        <v>70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2</v>
      </c>
      <c r="AP329" s="15">
        <v>6</v>
      </c>
      <c r="AQ329" s="15">
        <v>1</v>
      </c>
      <c r="AR329" t="s">
        <v>1752</v>
      </c>
    </row>
    <row r="330" spans="1:44" x14ac:dyDescent="0.25">
      <c r="A330" s="19">
        <v>329</v>
      </c>
      <c r="B330" s="19" t="s">
        <v>471</v>
      </c>
      <c r="C330" s="20" t="s">
        <v>59</v>
      </c>
      <c r="D330" s="22">
        <f>VLOOKUP(AR:AR,球员!A:F,6,FALSE)</f>
        <v>2</v>
      </c>
      <c r="E330" s="16" t="s">
        <v>219</v>
      </c>
      <c r="F330" s="16" t="s">
        <v>56</v>
      </c>
      <c r="G330" s="16" t="s">
        <v>81</v>
      </c>
      <c r="H330" s="15">
        <v>180</v>
      </c>
      <c r="I330" s="15">
        <v>73</v>
      </c>
      <c r="J330" s="15">
        <v>25</v>
      </c>
      <c r="K330" s="16" t="s">
        <v>47</v>
      </c>
      <c r="L330" s="21">
        <v>82</v>
      </c>
      <c r="M330" s="21">
        <v>34</v>
      </c>
      <c r="N330" s="21">
        <v>90</v>
      </c>
      <c r="O330" s="15">
        <v>75</v>
      </c>
      <c r="P330" s="15">
        <v>82</v>
      </c>
      <c r="Q330" s="15">
        <v>79</v>
      </c>
      <c r="R330" s="15">
        <v>78</v>
      </c>
      <c r="S330" s="15">
        <v>84</v>
      </c>
      <c r="T330" s="15">
        <v>83</v>
      </c>
      <c r="U330" s="15">
        <v>75</v>
      </c>
      <c r="V330" s="15">
        <v>63</v>
      </c>
      <c r="W330" s="15">
        <v>72</v>
      </c>
      <c r="X330" s="15">
        <v>74</v>
      </c>
      <c r="Y330" s="15">
        <v>77</v>
      </c>
      <c r="Z330" s="15">
        <v>79</v>
      </c>
      <c r="AA330" s="15">
        <v>74</v>
      </c>
      <c r="AB330" s="15">
        <v>68</v>
      </c>
      <c r="AC330" s="15">
        <v>71</v>
      </c>
      <c r="AD330" s="15">
        <v>82</v>
      </c>
      <c r="AE330" s="15">
        <v>81</v>
      </c>
      <c r="AF330" s="15">
        <v>75</v>
      </c>
      <c r="AG330" s="15">
        <v>72</v>
      </c>
      <c r="AH330" s="15">
        <v>71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3</v>
      </c>
      <c r="AO330" s="15">
        <v>3</v>
      </c>
      <c r="AP330" s="15">
        <v>7</v>
      </c>
      <c r="AQ330" s="15">
        <v>2</v>
      </c>
      <c r="AR330" t="s">
        <v>1753</v>
      </c>
    </row>
    <row r="331" spans="1:44" x14ac:dyDescent="0.25">
      <c r="A331" s="19">
        <v>330</v>
      </c>
      <c r="B331" s="19" t="s">
        <v>608</v>
      </c>
      <c r="C331" s="20" t="s">
        <v>63</v>
      </c>
      <c r="D331" s="22">
        <f>VLOOKUP(AR:AR,球员!A:F,6,FALSE)</f>
        <v>2</v>
      </c>
      <c r="E331" s="36" t="s">
        <v>426</v>
      </c>
      <c r="F331" s="16" t="s">
        <v>56</v>
      </c>
      <c r="G331" s="16" t="s">
        <v>52</v>
      </c>
      <c r="H331" s="15">
        <v>189</v>
      </c>
      <c r="I331" s="15">
        <v>84</v>
      </c>
      <c r="J331" s="15">
        <v>27</v>
      </c>
      <c r="K331" s="16" t="s">
        <v>47</v>
      </c>
      <c r="L331" s="21">
        <v>82</v>
      </c>
      <c r="M331" s="21">
        <v>31</v>
      </c>
      <c r="N331" s="21">
        <v>88</v>
      </c>
      <c r="O331" s="15">
        <v>46</v>
      </c>
      <c r="P331" s="15">
        <v>58</v>
      </c>
      <c r="Q331" s="15">
        <v>50</v>
      </c>
      <c r="R331" s="15">
        <v>62</v>
      </c>
      <c r="S331" s="15">
        <v>65</v>
      </c>
      <c r="T331" s="15">
        <v>60</v>
      </c>
      <c r="U331" s="15">
        <v>43</v>
      </c>
      <c r="V331" s="15">
        <v>60</v>
      </c>
      <c r="W331" s="15">
        <v>55</v>
      </c>
      <c r="X331" s="15">
        <v>61</v>
      </c>
      <c r="Y331" s="15">
        <v>60</v>
      </c>
      <c r="Z331" s="15">
        <v>65</v>
      </c>
      <c r="AA331" s="15">
        <v>83</v>
      </c>
      <c r="AB331" s="15">
        <v>80</v>
      </c>
      <c r="AC331" s="15">
        <v>86</v>
      </c>
      <c r="AD331" s="15">
        <v>62</v>
      </c>
      <c r="AE331" s="15">
        <v>65</v>
      </c>
      <c r="AF331" s="15">
        <v>63</v>
      </c>
      <c r="AG331" s="15">
        <v>58</v>
      </c>
      <c r="AH331" s="15">
        <v>47</v>
      </c>
      <c r="AI331" s="15">
        <v>90</v>
      </c>
      <c r="AJ331" s="15">
        <v>83</v>
      </c>
      <c r="AK331" s="15">
        <v>84</v>
      </c>
      <c r="AL331" s="15">
        <v>91</v>
      </c>
      <c r="AM331" s="15">
        <v>89</v>
      </c>
      <c r="AN331" s="15">
        <v>1</v>
      </c>
      <c r="AO331" s="15">
        <v>1</v>
      </c>
      <c r="AP331" s="15">
        <v>5</v>
      </c>
      <c r="AQ331" s="15">
        <v>1</v>
      </c>
      <c r="AR331" t="s">
        <v>1754</v>
      </c>
    </row>
    <row r="332" spans="1:44" x14ac:dyDescent="0.25">
      <c r="A332" s="15">
        <v>331</v>
      </c>
      <c r="B332" s="15" t="s">
        <v>840</v>
      </c>
      <c r="C332" s="16" t="s">
        <v>63</v>
      </c>
      <c r="D332" s="22" t="e">
        <f>VLOOKUP(AR:AR,球员!A:F,6,FALSE)</f>
        <v>#N/A</v>
      </c>
      <c r="E332" s="16" t="s">
        <v>742</v>
      </c>
      <c r="F332" s="16" t="s">
        <v>56</v>
      </c>
      <c r="G332" s="16" t="s">
        <v>52</v>
      </c>
      <c r="H332" s="15">
        <v>191</v>
      </c>
      <c r="I332" s="15">
        <v>91</v>
      </c>
      <c r="J332" s="15">
        <v>26</v>
      </c>
      <c r="K332" s="16" t="s">
        <v>47</v>
      </c>
      <c r="L332" s="21">
        <v>82</v>
      </c>
      <c r="M332" s="21">
        <v>31</v>
      </c>
      <c r="N332" s="21">
        <v>88</v>
      </c>
      <c r="O332" s="15">
        <v>43</v>
      </c>
      <c r="P332" s="15">
        <v>60</v>
      </c>
      <c r="Q332" s="15">
        <v>54</v>
      </c>
      <c r="R332" s="15">
        <v>48</v>
      </c>
      <c r="S332" s="15">
        <v>61</v>
      </c>
      <c r="T332" s="15">
        <v>65</v>
      </c>
      <c r="U332" s="15">
        <v>47</v>
      </c>
      <c r="V332" s="15">
        <v>70</v>
      </c>
      <c r="W332" s="15">
        <v>58</v>
      </c>
      <c r="X332" s="15">
        <v>57</v>
      </c>
      <c r="Y332" s="15">
        <v>66</v>
      </c>
      <c r="Z332" s="15">
        <v>67</v>
      </c>
      <c r="AA332" s="15">
        <v>80</v>
      </c>
      <c r="AB332" s="15">
        <v>82</v>
      </c>
      <c r="AC332" s="15">
        <v>88</v>
      </c>
      <c r="AD332" s="15">
        <v>63</v>
      </c>
      <c r="AE332" s="15">
        <v>72</v>
      </c>
      <c r="AF332" s="15">
        <v>57</v>
      </c>
      <c r="AG332" s="15">
        <v>55</v>
      </c>
      <c r="AH332" s="15">
        <v>52</v>
      </c>
      <c r="AI332" s="15">
        <v>88</v>
      </c>
      <c r="AJ332" s="15">
        <v>85</v>
      </c>
      <c r="AK332" s="15">
        <v>86</v>
      </c>
      <c r="AL332" s="15">
        <v>90</v>
      </c>
      <c r="AM332" s="15">
        <v>87</v>
      </c>
      <c r="AN332" s="15">
        <v>2</v>
      </c>
      <c r="AO332" s="15">
        <v>2</v>
      </c>
      <c r="AP332" s="15">
        <v>6</v>
      </c>
      <c r="AQ332" s="15">
        <v>3</v>
      </c>
      <c r="AR332" t="s">
        <v>1755</v>
      </c>
    </row>
    <row r="333" spans="1:44" x14ac:dyDescent="0.25">
      <c r="A333" s="19">
        <v>332</v>
      </c>
      <c r="B333" s="19" t="s">
        <v>737</v>
      </c>
      <c r="C333" s="20" t="s">
        <v>86</v>
      </c>
      <c r="D333" s="22">
        <f>VLOOKUP(AR:AR,球员!A:F,6,FALSE)</f>
        <v>2</v>
      </c>
      <c r="E333" s="16" t="s">
        <v>80</v>
      </c>
      <c r="F333" s="16" t="s">
        <v>51</v>
      </c>
      <c r="G333" s="16" t="s">
        <v>52</v>
      </c>
      <c r="H333" s="15">
        <v>171</v>
      </c>
      <c r="I333" s="15">
        <v>68</v>
      </c>
      <c r="J333" s="15">
        <v>24</v>
      </c>
      <c r="K333" s="16" t="s">
        <v>47</v>
      </c>
      <c r="L333" s="21">
        <v>82</v>
      </c>
      <c r="M333" s="21">
        <v>35</v>
      </c>
      <c r="N333" s="21">
        <v>91</v>
      </c>
      <c r="O333" s="15">
        <v>79</v>
      </c>
      <c r="P333" s="15">
        <v>85</v>
      </c>
      <c r="Q333" s="15">
        <v>86</v>
      </c>
      <c r="R333" s="15">
        <v>83</v>
      </c>
      <c r="S333" s="15">
        <v>76</v>
      </c>
      <c r="T333" s="15">
        <v>73</v>
      </c>
      <c r="U333" s="15">
        <v>79</v>
      </c>
      <c r="V333" s="15">
        <v>60</v>
      </c>
      <c r="W333" s="15">
        <v>64</v>
      </c>
      <c r="X333" s="15">
        <v>79</v>
      </c>
      <c r="Y333" s="15">
        <v>83</v>
      </c>
      <c r="Z333" s="15">
        <v>88</v>
      </c>
      <c r="AA333" s="15">
        <v>75</v>
      </c>
      <c r="AB333" s="15">
        <v>57</v>
      </c>
      <c r="AC333" s="15">
        <v>60</v>
      </c>
      <c r="AD333" s="15">
        <v>82</v>
      </c>
      <c r="AE333" s="15">
        <v>79</v>
      </c>
      <c r="AF333" s="15">
        <v>52</v>
      </c>
      <c r="AG333" s="15">
        <v>52</v>
      </c>
      <c r="AH333" s="15">
        <v>78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3</v>
      </c>
      <c r="AO333" s="15">
        <v>4</v>
      </c>
      <c r="AP333" s="15">
        <v>5</v>
      </c>
      <c r="AQ333" s="15">
        <v>3</v>
      </c>
      <c r="AR333" t="s">
        <v>1756</v>
      </c>
    </row>
    <row r="334" spans="1:44" x14ac:dyDescent="0.25">
      <c r="A334" s="15">
        <v>333</v>
      </c>
      <c r="B334" s="15" t="s">
        <v>612</v>
      </c>
      <c r="C334" s="16" t="s">
        <v>43</v>
      </c>
      <c r="D334" s="22" t="e">
        <f>VLOOKUP(AR:AR,球员!A:F,6,FALSE)</f>
        <v>#N/A</v>
      </c>
      <c r="E334" s="16" t="s">
        <v>613</v>
      </c>
      <c r="F334" s="16" t="s">
        <v>45</v>
      </c>
      <c r="G334" s="16" t="s">
        <v>52</v>
      </c>
      <c r="H334" s="15">
        <v>180</v>
      </c>
      <c r="I334" s="15">
        <v>70</v>
      </c>
      <c r="J334" s="15">
        <v>25</v>
      </c>
      <c r="K334" s="16" t="s">
        <v>47</v>
      </c>
      <c r="L334" s="21">
        <v>82</v>
      </c>
      <c r="M334" s="21">
        <v>34</v>
      </c>
      <c r="N334" s="21">
        <v>91</v>
      </c>
      <c r="O334" s="15">
        <v>76</v>
      </c>
      <c r="P334" s="15">
        <v>83</v>
      </c>
      <c r="Q334" s="15">
        <v>85</v>
      </c>
      <c r="R334" s="15">
        <v>84</v>
      </c>
      <c r="S334" s="15">
        <v>81</v>
      </c>
      <c r="T334" s="15">
        <v>82</v>
      </c>
      <c r="U334" s="15">
        <v>77</v>
      </c>
      <c r="V334" s="15">
        <v>60</v>
      </c>
      <c r="W334" s="15">
        <v>76</v>
      </c>
      <c r="X334" s="15">
        <v>80</v>
      </c>
      <c r="Y334" s="15">
        <v>81</v>
      </c>
      <c r="Z334" s="15">
        <v>83</v>
      </c>
      <c r="AA334" s="15">
        <v>83</v>
      </c>
      <c r="AB334" s="15">
        <v>60</v>
      </c>
      <c r="AC334" s="15">
        <v>68</v>
      </c>
      <c r="AD334" s="15">
        <v>76</v>
      </c>
      <c r="AE334" s="15">
        <v>83</v>
      </c>
      <c r="AF334" s="15">
        <v>60</v>
      </c>
      <c r="AG334" s="15">
        <v>51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3</v>
      </c>
      <c r="AO334" s="15">
        <v>3</v>
      </c>
      <c r="AP334" s="15">
        <v>6</v>
      </c>
      <c r="AQ334" s="15">
        <v>3</v>
      </c>
      <c r="AR334" t="s">
        <v>1757</v>
      </c>
    </row>
    <row r="335" spans="1:44" x14ac:dyDescent="0.25">
      <c r="A335" s="15">
        <v>334</v>
      </c>
      <c r="B335" s="15" t="s">
        <v>739</v>
      </c>
      <c r="C335" s="16" t="s">
        <v>43</v>
      </c>
      <c r="D335" s="22" t="e">
        <f>VLOOKUP(AR:AR,球员!A:F,6,FALSE)</f>
        <v>#N/A</v>
      </c>
      <c r="E335" s="16" t="s">
        <v>312</v>
      </c>
      <c r="F335" s="16" t="s">
        <v>229</v>
      </c>
      <c r="G335" s="16" t="s">
        <v>46</v>
      </c>
      <c r="H335" s="15">
        <v>170</v>
      </c>
      <c r="I335" s="15">
        <v>63</v>
      </c>
      <c r="J335" s="15">
        <v>26</v>
      </c>
      <c r="K335" s="16" t="s">
        <v>47</v>
      </c>
      <c r="L335" s="21">
        <v>82</v>
      </c>
      <c r="M335" s="21">
        <v>31</v>
      </c>
      <c r="N335" s="21">
        <v>90</v>
      </c>
      <c r="O335" s="15">
        <v>80</v>
      </c>
      <c r="P335" s="15">
        <v>81</v>
      </c>
      <c r="Q335" s="15">
        <v>85</v>
      </c>
      <c r="R335" s="15">
        <v>85</v>
      </c>
      <c r="S335" s="15">
        <v>75</v>
      </c>
      <c r="T335" s="15">
        <v>70</v>
      </c>
      <c r="U335" s="15">
        <v>75</v>
      </c>
      <c r="V335" s="15">
        <v>50</v>
      </c>
      <c r="W335" s="15">
        <v>55</v>
      </c>
      <c r="X335" s="15">
        <v>63</v>
      </c>
      <c r="Y335" s="15">
        <v>94</v>
      </c>
      <c r="Z335" s="15">
        <v>95</v>
      </c>
      <c r="AA335" s="15">
        <v>80</v>
      </c>
      <c r="AB335" s="15">
        <v>70</v>
      </c>
      <c r="AC335" s="15">
        <v>63</v>
      </c>
      <c r="AD335" s="15">
        <v>88</v>
      </c>
      <c r="AE335" s="15">
        <v>81</v>
      </c>
      <c r="AF335" s="15">
        <v>50</v>
      </c>
      <c r="AG335" s="15">
        <v>50</v>
      </c>
      <c r="AH335" s="15">
        <v>59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3</v>
      </c>
      <c r="AR335" t="s">
        <v>1758</v>
      </c>
    </row>
    <row r="336" spans="1:44" x14ac:dyDescent="0.25">
      <c r="A336" s="15">
        <v>335</v>
      </c>
      <c r="B336" s="15" t="s">
        <v>741</v>
      </c>
      <c r="C336" s="16" t="s">
        <v>86</v>
      </c>
      <c r="D336" s="22" t="e">
        <f>VLOOKUP(AR:AR,球员!A:F,6,FALSE)</f>
        <v>#N/A</v>
      </c>
      <c r="E336" s="16" t="s">
        <v>708</v>
      </c>
      <c r="F336" s="16" t="s">
        <v>65</v>
      </c>
      <c r="G336" s="16" t="s">
        <v>81</v>
      </c>
      <c r="H336" s="15">
        <v>173</v>
      </c>
      <c r="I336" s="15">
        <v>67</v>
      </c>
      <c r="J336" s="15">
        <v>22</v>
      </c>
      <c r="K336" s="16" t="s">
        <v>47</v>
      </c>
      <c r="L336" s="21">
        <v>82</v>
      </c>
      <c r="M336" s="21">
        <v>41</v>
      </c>
      <c r="N336" s="21">
        <v>91</v>
      </c>
      <c r="O336" s="15">
        <v>76</v>
      </c>
      <c r="P336" s="15">
        <v>80</v>
      </c>
      <c r="Q336" s="15">
        <v>89</v>
      </c>
      <c r="R336" s="15">
        <v>83</v>
      </c>
      <c r="S336" s="15">
        <v>73</v>
      </c>
      <c r="T336" s="15">
        <v>68</v>
      </c>
      <c r="U336" s="15">
        <v>75</v>
      </c>
      <c r="V336" s="15">
        <v>60</v>
      </c>
      <c r="W336" s="15">
        <v>59</v>
      </c>
      <c r="X336" s="15">
        <v>66</v>
      </c>
      <c r="Y336" s="15">
        <v>94</v>
      </c>
      <c r="Z336" s="15">
        <v>95</v>
      </c>
      <c r="AA336" s="15">
        <v>78</v>
      </c>
      <c r="AB336" s="15">
        <v>72</v>
      </c>
      <c r="AC336" s="15">
        <v>65</v>
      </c>
      <c r="AD336" s="15">
        <v>89</v>
      </c>
      <c r="AE336" s="15">
        <v>78</v>
      </c>
      <c r="AF336" s="15">
        <v>45</v>
      </c>
      <c r="AG336" s="15">
        <v>47</v>
      </c>
      <c r="AH336" s="15">
        <v>54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2</v>
      </c>
      <c r="AO336" s="15">
        <v>3</v>
      </c>
      <c r="AP336" s="15">
        <v>5</v>
      </c>
      <c r="AQ336" s="15">
        <v>2</v>
      </c>
      <c r="AR336" t="s">
        <v>1759</v>
      </c>
    </row>
    <row r="337" spans="1:44" x14ac:dyDescent="0.25">
      <c r="A337" s="19">
        <v>336</v>
      </c>
      <c r="B337" s="19" t="s">
        <v>617</v>
      </c>
      <c r="C337" s="20" t="s">
        <v>126</v>
      </c>
      <c r="D337" s="22">
        <f>VLOOKUP(AR:AR,球员!A:F,6,FALSE)</f>
        <v>2</v>
      </c>
      <c r="E337" s="16" t="s">
        <v>198</v>
      </c>
      <c r="F337" s="16" t="s">
        <v>56</v>
      </c>
      <c r="G337" s="16" t="s">
        <v>81</v>
      </c>
      <c r="H337" s="15">
        <v>185</v>
      </c>
      <c r="I337" s="15">
        <v>77</v>
      </c>
      <c r="J337" s="15">
        <v>25</v>
      </c>
      <c r="K337" s="16" t="s">
        <v>47</v>
      </c>
      <c r="L337" s="21">
        <v>82</v>
      </c>
      <c r="M337" s="21">
        <v>34</v>
      </c>
      <c r="N337" s="21">
        <v>91</v>
      </c>
      <c r="O337" s="15">
        <v>72</v>
      </c>
      <c r="P337" s="15">
        <v>78</v>
      </c>
      <c r="Q337" s="15">
        <v>77</v>
      </c>
      <c r="R337" s="15">
        <v>74</v>
      </c>
      <c r="S337" s="15">
        <v>80</v>
      </c>
      <c r="T337" s="15">
        <v>77</v>
      </c>
      <c r="U337" s="15">
        <v>60</v>
      </c>
      <c r="V337" s="15">
        <v>75</v>
      </c>
      <c r="W337" s="15">
        <v>65</v>
      </c>
      <c r="X337" s="15">
        <v>68</v>
      </c>
      <c r="Y337" s="15">
        <v>73</v>
      </c>
      <c r="Z337" s="15">
        <v>73</v>
      </c>
      <c r="AA337" s="15">
        <v>75</v>
      </c>
      <c r="AB337" s="15">
        <v>77</v>
      </c>
      <c r="AC337" s="15">
        <v>86</v>
      </c>
      <c r="AD337" s="15">
        <v>72</v>
      </c>
      <c r="AE337" s="15">
        <v>85</v>
      </c>
      <c r="AF337" s="15">
        <v>83</v>
      </c>
      <c r="AG337" s="15">
        <v>81</v>
      </c>
      <c r="AH337" s="15">
        <v>90</v>
      </c>
      <c r="AI337" s="15">
        <v>40</v>
      </c>
      <c r="AJ337" s="15">
        <v>40</v>
      </c>
      <c r="AK337" s="15">
        <v>40</v>
      </c>
      <c r="AL337" s="15">
        <v>40</v>
      </c>
      <c r="AM337" s="15">
        <v>40</v>
      </c>
      <c r="AN337" s="15">
        <v>2</v>
      </c>
      <c r="AO337" s="15">
        <v>2</v>
      </c>
      <c r="AP337" s="15">
        <v>6</v>
      </c>
      <c r="AQ337" s="15">
        <v>2</v>
      </c>
      <c r="AR337" t="s">
        <v>1760</v>
      </c>
    </row>
    <row r="338" spans="1:44" x14ac:dyDescent="0.25">
      <c r="A338" s="19">
        <v>337</v>
      </c>
      <c r="B338" s="19" t="s">
        <v>473</v>
      </c>
      <c r="C338" s="20" t="s">
        <v>126</v>
      </c>
      <c r="D338" s="22">
        <f>VLOOKUP(AR:AR,球员!A:F,6,FALSE)</f>
        <v>2</v>
      </c>
      <c r="E338" s="16" t="s">
        <v>379</v>
      </c>
      <c r="F338" s="16" t="s">
        <v>51</v>
      </c>
      <c r="G338" s="16" t="s">
        <v>46</v>
      </c>
      <c r="H338" s="15">
        <v>187</v>
      </c>
      <c r="I338" s="15">
        <v>79</v>
      </c>
      <c r="J338" s="15">
        <v>27</v>
      </c>
      <c r="K338" s="16" t="s">
        <v>47</v>
      </c>
      <c r="L338" s="21">
        <v>82</v>
      </c>
      <c r="M338" s="21">
        <v>31</v>
      </c>
      <c r="N338" s="21">
        <v>90</v>
      </c>
      <c r="O338" s="15">
        <v>69</v>
      </c>
      <c r="P338" s="15">
        <v>82</v>
      </c>
      <c r="Q338" s="15">
        <v>79</v>
      </c>
      <c r="R338" s="15">
        <v>80</v>
      </c>
      <c r="S338" s="15">
        <v>84</v>
      </c>
      <c r="T338" s="15">
        <v>86</v>
      </c>
      <c r="U338" s="15">
        <v>59</v>
      </c>
      <c r="V338" s="15">
        <v>73</v>
      </c>
      <c r="W338" s="15">
        <v>60</v>
      </c>
      <c r="X338" s="15">
        <v>79</v>
      </c>
      <c r="Y338" s="15">
        <v>58</v>
      </c>
      <c r="Z338" s="15">
        <v>50</v>
      </c>
      <c r="AA338" s="15">
        <v>71</v>
      </c>
      <c r="AB338" s="15">
        <v>68</v>
      </c>
      <c r="AC338" s="15">
        <v>90</v>
      </c>
      <c r="AD338" s="15">
        <v>56</v>
      </c>
      <c r="AE338" s="15">
        <v>84</v>
      </c>
      <c r="AF338" s="15">
        <v>80</v>
      </c>
      <c r="AG338" s="15">
        <v>82</v>
      </c>
      <c r="AH338" s="15">
        <v>76</v>
      </c>
      <c r="AI338" s="15">
        <v>40</v>
      </c>
      <c r="AJ338" s="15">
        <v>40</v>
      </c>
      <c r="AK338" s="15">
        <v>40</v>
      </c>
      <c r="AL338" s="15">
        <v>40</v>
      </c>
      <c r="AM338" s="15">
        <v>40</v>
      </c>
      <c r="AN338" s="15">
        <v>2</v>
      </c>
      <c r="AO338" s="15">
        <v>3</v>
      </c>
      <c r="AP338" s="15">
        <v>5</v>
      </c>
      <c r="AQ338" s="15">
        <v>2</v>
      </c>
      <c r="AR338" t="s">
        <v>1761</v>
      </c>
    </row>
    <row r="339" spans="1:44" x14ac:dyDescent="0.25">
      <c r="A339" s="15">
        <v>338</v>
      </c>
      <c r="B339" s="15" t="s">
        <v>618</v>
      </c>
      <c r="C339" s="16" t="s">
        <v>49</v>
      </c>
      <c r="D339" s="22" t="e">
        <f>VLOOKUP(AR:AR,球员!A:F,6,FALSE)</f>
        <v>#N/A</v>
      </c>
      <c r="E339" s="16" t="s">
        <v>314</v>
      </c>
      <c r="F339" s="16" t="s">
        <v>45</v>
      </c>
      <c r="G339" s="16" t="s">
        <v>61</v>
      </c>
      <c r="H339" s="15">
        <v>185</v>
      </c>
      <c r="I339" s="15">
        <v>78</v>
      </c>
      <c r="J339" s="15">
        <v>26</v>
      </c>
      <c r="K339" s="16" t="s">
        <v>47</v>
      </c>
      <c r="L339" s="21">
        <v>82</v>
      </c>
      <c r="M339" s="21">
        <v>31</v>
      </c>
      <c r="N339" s="21">
        <v>89</v>
      </c>
      <c r="O339" s="15">
        <v>82</v>
      </c>
      <c r="P339" s="15">
        <v>78</v>
      </c>
      <c r="Q339" s="15">
        <v>83</v>
      </c>
      <c r="R339" s="15">
        <v>74</v>
      </c>
      <c r="S339" s="15">
        <v>71</v>
      </c>
      <c r="T339" s="15">
        <v>64</v>
      </c>
      <c r="U339" s="15">
        <v>79</v>
      </c>
      <c r="V339" s="15">
        <v>77</v>
      </c>
      <c r="W339" s="15">
        <v>63</v>
      </c>
      <c r="X339" s="15">
        <v>69</v>
      </c>
      <c r="Y339" s="15">
        <v>88</v>
      </c>
      <c r="Z339" s="15">
        <v>85</v>
      </c>
      <c r="AA339" s="15">
        <v>79</v>
      </c>
      <c r="AB339" s="15">
        <v>82</v>
      </c>
      <c r="AC339" s="15">
        <v>83</v>
      </c>
      <c r="AD339" s="15">
        <v>83</v>
      </c>
      <c r="AE339" s="15">
        <v>81</v>
      </c>
      <c r="AF339" s="15">
        <v>56</v>
      </c>
      <c r="AG339" s="15">
        <v>60</v>
      </c>
      <c r="AH339" s="15">
        <v>77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2</v>
      </c>
      <c r="AO339" s="15">
        <v>3</v>
      </c>
      <c r="AP339" s="15">
        <v>5</v>
      </c>
      <c r="AQ339" s="15">
        <v>1</v>
      </c>
      <c r="AR339" t="s">
        <v>1762</v>
      </c>
    </row>
    <row r="340" spans="1:44" x14ac:dyDescent="0.25">
      <c r="A340" s="19">
        <v>339</v>
      </c>
      <c r="B340" s="19" t="s">
        <v>619</v>
      </c>
      <c r="C340" s="20" t="s">
        <v>63</v>
      </c>
      <c r="D340" s="22">
        <f>VLOOKUP(AR:AR,球员!A:F,6,FALSE)</f>
        <v>2</v>
      </c>
      <c r="E340" s="16" t="s">
        <v>174</v>
      </c>
      <c r="F340" s="16" t="s">
        <v>45</v>
      </c>
      <c r="G340" s="16" t="s">
        <v>620</v>
      </c>
      <c r="H340" s="15">
        <v>186</v>
      </c>
      <c r="I340" s="15">
        <v>80</v>
      </c>
      <c r="J340" s="15">
        <v>24</v>
      </c>
      <c r="K340" s="16" t="s">
        <v>47</v>
      </c>
      <c r="L340" s="21">
        <v>82</v>
      </c>
      <c r="M340" s="21">
        <v>35</v>
      </c>
      <c r="N340" s="21">
        <v>89</v>
      </c>
      <c r="O340" s="15">
        <v>40</v>
      </c>
      <c r="P340" s="15">
        <v>55</v>
      </c>
      <c r="Q340" s="15">
        <v>45</v>
      </c>
      <c r="R340" s="15">
        <v>50</v>
      </c>
      <c r="S340" s="15">
        <v>56</v>
      </c>
      <c r="T340" s="15">
        <v>55</v>
      </c>
      <c r="U340" s="15">
        <v>48</v>
      </c>
      <c r="V340" s="15">
        <v>70</v>
      </c>
      <c r="W340" s="15">
        <v>55</v>
      </c>
      <c r="X340" s="15">
        <v>50</v>
      </c>
      <c r="Y340" s="15">
        <v>66</v>
      </c>
      <c r="Z340" s="15">
        <v>65</v>
      </c>
      <c r="AA340" s="15">
        <v>78</v>
      </c>
      <c r="AB340" s="15">
        <v>84</v>
      </c>
      <c r="AC340" s="15">
        <v>82</v>
      </c>
      <c r="AD340" s="15">
        <v>68</v>
      </c>
      <c r="AE340" s="15">
        <v>62</v>
      </c>
      <c r="AF340" s="15">
        <v>49</v>
      </c>
      <c r="AG340" s="15">
        <v>47</v>
      </c>
      <c r="AH340" s="15">
        <v>50</v>
      </c>
      <c r="AI340" s="15">
        <v>89</v>
      </c>
      <c r="AJ340" s="15">
        <v>87</v>
      </c>
      <c r="AK340" s="15">
        <v>84</v>
      </c>
      <c r="AL340" s="15">
        <v>89</v>
      </c>
      <c r="AM340" s="15">
        <v>89</v>
      </c>
      <c r="AN340" s="15">
        <v>2</v>
      </c>
      <c r="AO340" s="15">
        <v>2</v>
      </c>
      <c r="AP340" s="15">
        <v>5</v>
      </c>
      <c r="AQ340" s="15">
        <v>3</v>
      </c>
      <c r="AR340" t="s">
        <v>1763</v>
      </c>
    </row>
    <row r="341" spans="1:44" x14ac:dyDescent="0.25">
      <c r="A341" s="15">
        <v>340</v>
      </c>
      <c r="B341" s="15" t="s">
        <v>1764</v>
      </c>
      <c r="C341" s="16" t="s">
        <v>63</v>
      </c>
      <c r="D341" s="22" t="e">
        <f>VLOOKUP(AR:AR,球员!A:F,6,FALSE)</f>
        <v>#N/A</v>
      </c>
      <c r="E341" s="16" t="s">
        <v>164</v>
      </c>
      <c r="F341" s="16" t="s">
        <v>45</v>
      </c>
      <c r="G341" s="16" t="s">
        <v>66</v>
      </c>
      <c r="H341" s="15">
        <v>189</v>
      </c>
      <c r="I341" s="15">
        <v>77</v>
      </c>
      <c r="J341" s="15">
        <v>25</v>
      </c>
      <c r="K341" s="16" t="s">
        <v>53</v>
      </c>
      <c r="L341" s="21">
        <v>82</v>
      </c>
      <c r="M341" s="21">
        <v>34</v>
      </c>
      <c r="N341" s="21">
        <v>88</v>
      </c>
      <c r="O341" s="15">
        <v>52</v>
      </c>
      <c r="P341" s="15">
        <v>62</v>
      </c>
      <c r="Q341" s="15">
        <v>54</v>
      </c>
      <c r="R341" s="15">
        <v>56</v>
      </c>
      <c r="S341" s="15">
        <v>68</v>
      </c>
      <c r="T341" s="15">
        <v>65</v>
      </c>
      <c r="U341" s="15">
        <v>49</v>
      </c>
      <c r="V341" s="15">
        <v>60</v>
      </c>
      <c r="W341" s="15">
        <v>55</v>
      </c>
      <c r="X341" s="15">
        <v>64</v>
      </c>
      <c r="Y341" s="15">
        <v>56</v>
      </c>
      <c r="Z341" s="15">
        <v>52</v>
      </c>
      <c r="AA341" s="15">
        <v>61</v>
      </c>
      <c r="AB341" s="15">
        <v>78</v>
      </c>
      <c r="AC341" s="15">
        <v>80</v>
      </c>
      <c r="AD341" s="15">
        <v>59</v>
      </c>
      <c r="AE341" s="15">
        <v>69</v>
      </c>
      <c r="AF341" s="15">
        <v>49</v>
      </c>
      <c r="AG341" s="15">
        <v>50</v>
      </c>
      <c r="AH341" s="15">
        <v>64</v>
      </c>
      <c r="AI341" s="15">
        <v>90</v>
      </c>
      <c r="AJ341" s="15">
        <v>89</v>
      </c>
      <c r="AK341" s="15">
        <v>87</v>
      </c>
      <c r="AL341" s="15">
        <v>91</v>
      </c>
      <c r="AM341" s="15">
        <v>84</v>
      </c>
      <c r="AN341" s="15">
        <v>2</v>
      </c>
      <c r="AO341" s="15">
        <v>2</v>
      </c>
      <c r="AP341" s="15">
        <v>5</v>
      </c>
      <c r="AQ341" s="15">
        <v>2</v>
      </c>
      <c r="AR341" t="s">
        <v>1765</v>
      </c>
    </row>
    <row r="342" spans="1:44" x14ac:dyDescent="0.25">
      <c r="A342" s="19">
        <v>341</v>
      </c>
      <c r="B342" s="19" t="s">
        <v>476</v>
      </c>
      <c r="C342" s="20" t="s">
        <v>206</v>
      </c>
      <c r="D342" s="22">
        <f>VLOOKUP(AR:AR,球员!A:F,6,FALSE)</f>
        <v>2</v>
      </c>
      <c r="E342" s="16" t="s">
        <v>64</v>
      </c>
      <c r="F342" s="16" t="s">
        <v>65</v>
      </c>
      <c r="G342" s="16" t="s">
        <v>98</v>
      </c>
      <c r="H342" s="15">
        <v>175</v>
      </c>
      <c r="I342" s="15">
        <v>62</v>
      </c>
      <c r="J342" s="15">
        <v>27</v>
      </c>
      <c r="K342" s="16" t="s">
        <v>47</v>
      </c>
      <c r="L342" s="21">
        <v>82</v>
      </c>
      <c r="M342" s="21">
        <v>31</v>
      </c>
      <c r="N342" s="21">
        <v>90</v>
      </c>
      <c r="O342" s="15">
        <v>82</v>
      </c>
      <c r="P342" s="15">
        <v>83</v>
      </c>
      <c r="Q342" s="15">
        <v>83</v>
      </c>
      <c r="R342" s="15">
        <v>85</v>
      </c>
      <c r="S342" s="15">
        <v>80</v>
      </c>
      <c r="T342" s="15">
        <v>75</v>
      </c>
      <c r="U342" s="15">
        <v>77</v>
      </c>
      <c r="V342" s="15">
        <v>65</v>
      </c>
      <c r="W342" s="15">
        <v>68</v>
      </c>
      <c r="X342" s="15">
        <v>78</v>
      </c>
      <c r="Y342" s="15">
        <v>81</v>
      </c>
      <c r="Z342" s="15">
        <v>85</v>
      </c>
      <c r="AA342" s="15">
        <v>79</v>
      </c>
      <c r="AB342" s="15">
        <v>70</v>
      </c>
      <c r="AC342" s="15">
        <v>65</v>
      </c>
      <c r="AD342" s="15">
        <v>82</v>
      </c>
      <c r="AE342" s="15">
        <v>86</v>
      </c>
      <c r="AF342" s="15">
        <v>65</v>
      </c>
      <c r="AG342" s="15">
        <v>62</v>
      </c>
      <c r="AH342" s="15">
        <v>75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2</v>
      </c>
      <c r="AP342" s="15">
        <v>5</v>
      </c>
      <c r="AQ342" s="15">
        <v>2</v>
      </c>
      <c r="AR342" t="s">
        <v>1766</v>
      </c>
    </row>
    <row r="343" spans="1:44" x14ac:dyDescent="0.25">
      <c r="A343" s="15">
        <v>342</v>
      </c>
      <c r="B343" s="15" t="s">
        <v>1767</v>
      </c>
      <c r="C343" s="23" t="s">
        <v>43</v>
      </c>
      <c r="D343" s="22" t="e">
        <f>VLOOKUP(AR:AR,球员!A:F,6,FALSE)</f>
        <v>#N/A</v>
      </c>
      <c r="E343" s="16" t="s">
        <v>2165</v>
      </c>
      <c r="F343" s="16" t="s">
        <v>439</v>
      </c>
      <c r="G343" s="16" t="s">
        <v>57</v>
      </c>
      <c r="H343" s="15">
        <v>174</v>
      </c>
      <c r="I343" s="15">
        <v>72</v>
      </c>
      <c r="J343" s="15">
        <v>23</v>
      </c>
      <c r="K343" s="16" t="s">
        <v>47</v>
      </c>
      <c r="L343" s="21">
        <v>82</v>
      </c>
      <c r="M343" s="21">
        <v>36</v>
      </c>
      <c r="N343" s="21">
        <v>91</v>
      </c>
      <c r="O343" s="15">
        <v>81</v>
      </c>
      <c r="P343" s="15">
        <v>85</v>
      </c>
      <c r="Q343" s="15">
        <v>90</v>
      </c>
      <c r="R343" s="15">
        <v>82</v>
      </c>
      <c r="S343" s="15">
        <v>70</v>
      </c>
      <c r="T343" s="15">
        <v>72</v>
      </c>
      <c r="U343" s="15">
        <v>80</v>
      </c>
      <c r="V343" s="15">
        <v>62</v>
      </c>
      <c r="W343" s="15">
        <v>62</v>
      </c>
      <c r="X343" s="15">
        <v>67</v>
      </c>
      <c r="Y343" s="15">
        <v>87</v>
      </c>
      <c r="Z343" s="15">
        <v>90</v>
      </c>
      <c r="AA343" s="15">
        <v>77</v>
      </c>
      <c r="AB343" s="15">
        <v>68</v>
      </c>
      <c r="AC343" s="15">
        <v>63</v>
      </c>
      <c r="AD343" s="15">
        <v>85</v>
      </c>
      <c r="AE343" s="15">
        <v>79</v>
      </c>
      <c r="AF343" s="15">
        <v>51</v>
      </c>
      <c r="AG343" s="15">
        <v>47</v>
      </c>
      <c r="AH343" s="15">
        <v>65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3</v>
      </c>
      <c r="AO343" s="15">
        <v>3</v>
      </c>
      <c r="AP343" s="15">
        <v>7</v>
      </c>
      <c r="AQ343" s="15">
        <v>2</v>
      </c>
      <c r="AR343" t="s">
        <v>1768</v>
      </c>
    </row>
    <row r="344" spans="1:44" x14ac:dyDescent="0.25">
      <c r="A344" s="19">
        <v>343</v>
      </c>
      <c r="B344" s="19" t="s">
        <v>625</v>
      </c>
      <c r="C344" s="20" t="s">
        <v>71</v>
      </c>
      <c r="D344" s="22">
        <f>VLOOKUP(AR:AR,球员!A:F,6,FALSE)</f>
        <v>2</v>
      </c>
      <c r="E344" s="16" t="s">
        <v>303</v>
      </c>
      <c r="F344" s="16" t="s">
        <v>279</v>
      </c>
      <c r="G344" s="16" t="s">
        <v>69</v>
      </c>
      <c r="H344" s="15">
        <v>179</v>
      </c>
      <c r="I344" s="15">
        <v>81</v>
      </c>
      <c r="J344" s="15">
        <v>27</v>
      </c>
      <c r="K344" s="16" t="s">
        <v>53</v>
      </c>
      <c r="L344" s="21">
        <v>82</v>
      </c>
      <c r="M344" s="21">
        <v>31</v>
      </c>
      <c r="N344" s="21">
        <v>89</v>
      </c>
      <c r="O344" s="15">
        <v>81</v>
      </c>
      <c r="P344" s="15">
        <v>82</v>
      </c>
      <c r="Q344" s="15">
        <v>82</v>
      </c>
      <c r="R344" s="15">
        <v>80</v>
      </c>
      <c r="S344" s="15">
        <v>78</v>
      </c>
      <c r="T344" s="15">
        <v>70</v>
      </c>
      <c r="U344" s="15">
        <v>81</v>
      </c>
      <c r="V344" s="15">
        <v>60</v>
      </c>
      <c r="W344" s="15">
        <v>68</v>
      </c>
      <c r="X344" s="15">
        <v>77</v>
      </c>
      <c r="Y344" s="15">
        <v>80</v>
      </c>
      <c r="Z344" s="15">
        <v>84</v>
      </c>
      <c r="AA344" s="15">
        <v>88</v>
      </c>
      <c r="AB344" s="15">
        <v>62</v>
      </c>
      <c r="AC344" s="15">
        <v>76</v>
      </c>
      <c r="AD344" s="15">
        <v>84</v>
      </c>
      <c r="AE344" s="15">
        <v>87</v>
      </c>
      <c r="AF344" s="15">
        <v>55</v>
      </c>
      <c r="AG344" s="15">
        <v>58</v>
      </c>
      <c r="AH344" s="15">
        <v>64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6</v>
      </c>
      <c r="AQ344" s="15">
        <v>2</v>
      </c>
      <c r="AR344" t="s">
        <v>1769</v>
      </c>
    </row>
    <row r="345" spans="1:44" x14ac:dyDescent="0.25">
      <c r="A345" s="15">
        <v>344</v>
      </c>
      <c r="B345" s="15" t="s">
        <v>751</v>
      </c>
      <c r="C345" s="16" t="s">
        <v>86</v>
      </c>
      <c r="D345" s="22" t="e">
        <f>VLOOKUP(AR:AR,球员!A:F,6,FALSE)</f>
        <v>#N/A</v>
      </c>
      <c r="E345" s="16" t="s">
        <v>68</v>
      </c>
      <c r="F345" s="16" t="s">
        <v>68</v>
      </c>
      <c r="G345" s="16" t="s">
        <v>76</v>
      </c>
      <c r="H345" s="15">
        <v>174</v>
      </c>
      <c r="I345" s="15">
        <v>69</v>
      </c>
      <c r="J345" s="15">
        <v>26</v>
      </c>
      <c r="K345" s="16" t="s">
        <v>47</v>
      </c>
      <c r="L345" s="21">
        <v>82</v>
      </c>
      <c r="M345" s="21">
        <v>31</v>
      </c>
      <c r="N345" s="21">
        <v>90</v>
      </c>
      <c r="O345" s="15">
        <v>82</v>
      </c>
      <c r="P345" s="15">
        <v>83</v>
      </c>
      <c r="Q345" s="15">
        <v>84</v>
      </c>
      <c r="R345" s="15">
        <v>82</v>
      </c>
      <c r="S345" s="15">
        <v>79</v>
      </c>
      <c r="T345" s="15">
        <v>76</v>
      </c>
      <c r="U345" s="15">
        <v>76</v>
      </c>
      <c r="V345" s="15">
        <v>61</v>
      </c>
      <c r="W345" s="15">
        <v>77</v>
      </c>
      <c r="X345" s="15">
        <v>84</v>
      </c>
      <c r="Y345" s="15">
        <v>81</v>
      </c>
      <c r="Z345" s="15">
        <v>85</v>
      </c>
      <c r="AA345" s="15">
        <v>78</v>
      </c>
      <c r="AB345" s="15">
        <v>70</v>
      </c>
      <c r="AC345" s="15">
        <v>63</v>
      </c>
      <c r="AD345" s="15">
        <v>83</v>
      </c>
      <c r="AE345" s="15">
        <v>79</v>
      </c>
      <c r="AF345" s="15">
        <v>52</v>
      </c>
      <c r="AG345" s="15">
        <v>55</v>
      </c>
      <c r="AH345" s="15">
        <v>61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6</v>
      </c>
      <c r="AQ345" s="15">
        <v>2</v>
      </c>
      <c r="AR345" t="s">
        <v>1770</v>
      </c>
    </row>
    <row r="346" spans="1:44" x14ac:dyDescent="0.25">
      <c r="A346" s="19">
        <v>345</v>
      </c>
      <c r="B346" s="19" t="s">
        <v>754</v>
      </c>
      <c r="C346" s="20" t="s">
        <v>90</v>
      </c>
      <c r="D346" s="22">
        <f>VLOOKUP(AR:AR,球员!A:F,6,FALSE)</f>
        <v>2</v>
      </c>
      <c r="E346" s="16" t="s">
        <v>480</v>
      </c>
      <c r="F346" s="16" t="s">
        <v>45</v>
      </c>
      <c r="G346" s="16" t="s">
        <v>101</v>
      </c>
      <c r="H346" s="15">
        <v>183</v>
      </c>
      <c r="I346" s="15">
        <v>78</v>
      </c>
      <c r="J346" s="15">
        <v>27</v>
      </c>
      <c r="K346" s="16" t="s">
        <v>47</v>
      </c>
      <c r="L346" s="21">
        <v>82</v>
      </c>
      <c r="M346" s="21">
        <v>31</v>
      </c>
      <c r="N346" s="21">
        <v>89</v>
      </c>
      <c r="O346" s="15">
        <v>63</v>
      </c>
      <c r="P346" s="15">
        <v>71</v>
      </c>
      <c r="Q346" s="15">
        <v>67</v>
      </c>
      <c r="R346" s="15">
        <v>63</v>
      </c>
      <c r="S346" s="15">
        <v>73</v>
      </c>
      <c r="T346" s="15">
        <v>75</v>
      </c>
      <c r="U346" s="15">
        <v>63</v>
      </c>
      <c r="V346" s="15">
        <v>84</v>
      </c>
      <c r="W346" s="15">
        <v>55</v>
      </c>
      <c r="X346" s="15">
        <v>62</v>
      </c>
      <c r="Y346" s="15">
        <v>77</v>
      </c>
      <c r="Z346" s="15">
        <v>76</v>
      </c>
      <c r="AA346" s="15">
        <v>71</v>
      </c>
      <c r="AB346" s="15">
        <v>88</v>
      </c>
      <c r="AC346" s="15">
        <v>83</v>
      </c>
      <c r="AD346" s="15">
        <v>68</v>
      </c>
      <c r="AE346" s="15">
        <v>80</v>
      </c>
      <c r="AF346" s="15">
        <v>86</v>
      </c>
      <c r="AG346" s="15">
        <v>84</v>
      </c>
      <c r="AH346" s="15">
        <v>84</v>
      </c>
      <c r="AI346" s="15">
        <v>40</v>
      </c>
      <c r="AJ346" s="15">
        <v>40</v>
      </c>
      <c r="AK346" s="15">
        <v>40</v>
      </c>
      <c r="AL346" s="15">
        <v>40</v>
      </c>
      <c r="AM346" s="15">
        <v>40</v>
      </c>
      <c r="AN346" s="15">
        <v>2</v>
      </c>
      <c r="AO346" s="15">
        <v>2</v>
      </c>
      <c r="AP346" s="15">
        <v>6</v>
      </c>
      <c r="AQ346" s="15">
        <v>3</v>
      </c>
      <c r="AR346" t="s">
        <v>1771</v>
      </c>
    </row>
    <row r="347" spans="1:44" x14ac:dyDescent="0.25">
      <c r="A347" s="15">
        <v>346</v>
      </c>
      <c r="B347" s="15" t="s">
        <v>484</v>
      </c>
      <c r="C347" s="16" t="s">
        <v>43</v>
      </c>
      <c r="D347" s="22" t="e">
        <f>VLOOKUP(AR:AR,球员!A:F,6,FALSE)</f>
        <v>#N/A</v>
      </c>
      <c r="E347" s="16" t="s">
        <v>314</v>
      </c>
      <c r="F347" s="16" t="s">
        <v>45</v>
      </c>
      <c r="G347" s="16" t="s">
        <v>389</v>
      </c>
      <c r="H347" s="15">
        <v>178</v>
      </c>
      <c r="I347" s="15">
        <v>76</v>
      </c>
      <c r="J347" s="15">
        <v>25</v>
      </c>
      <c r="K347" s="16" t="s">
        <v>47</v>
      </c>
      <c r="L347" s="21">
        <v>82</v>
      </c>
      <c r="M347" s="21">
        <v>34</v>
      </c>
      <c r="N347" s="21">
        <v>90</v>
      </c>
      <c r="O347" s="15">
        <v>76</v>
      </c>
      <c r="P347" s="15">
        <v>87</v>
      </c>
      <c r="Q347" s="15">
        <v>86</v>
      </c>
      <c r="R347" s="15">
        <v>90</v>
      </c>
      <c r="S347" s="15">
        <v>82</v>
      </c>
      <c r="T347" s="15">
        <v>84</v>
      </c>
      <c r="U347" s="15">
        <v>75</v>
      </c>
      <c r="V347" s="15">
        <v>60</v>
      </c>
      <c r="W347" s="15">
        <v>92</v>
      </c>
      <c r="X347" s="15">
        <v>90</v>
      </c>
      <c r="Y347" s="15">
        <v>72</v>
      </c>
      <c r="Z347" s="15">
        <v>76</v>
      </c>
      <c r="AA347" s="15">
        <v>85</v>
      </c>
      <c r="AB347" s="15">
        <v>66</v>
      </c>
      <c r="AC347" s="15">
        <v>64</v>
      </c>
      <c r="AD347" s="15">
        <v>76</v>
      </c>
      <c r="AE347" s="15">
        <v>78</v>
      </c>
      <c r="AF347" s="15">
        <v>56</v>
      </c>
      <c r="AG347" s="15">
        <v>54</v>
      </c>
      <c r="AH347" s="15">
        <v>60</v>
      </c>
      <c r="AI347" s="15">
        <v>40</v>
      </c>
      <c r="AJ347" s="15">
        <v>40</v>
      </c>
      <c r="AK347" s="15">
        <v>40</v>
      </c>
      <c r="AL347" s="15">
        <v>40</v>
      </c>
      <c r="AM347" s="15">
        <v>40</v>
      </c>
      <c r="AN347" s="15">
        <v>3</v>
      </c>
      <c r="AO347" s="15">
        <v>3</v>
      </c>
      <c r="AP347" s="15">
        <v>5</v>
      </c>
      <c r="AQ347" s="15">
        <v>2</v>
      </c>
      <c r="AR347" t="s">
        <v>1772</v>
      </c>
    </row>
    <row r="348" spans="1:44" x14ac:dyDescent="0.25">
      <c r="A348" s="19">
        <v>347</v>
      </c>
      <c r="B348" s="19" t="s">
        <v>488</v>
      </c>
      <c r="C348" s="20" t="s">
        <v>86</v>
      </c>
      <c r="D348" s="22">
        <f>VLOOKUP(AR:AR,球员!A:F,6,FALSE)</f>
        <v>2</v>
      </c>
      <c r="E348" s="16" t="s">
        <v>408</v>
      </c>
      <c r="F348" s="16" t="s">
        <v>279</v>
      </c>
      <c r="G348" s="16" t="s">
        <v>489</v>
      </c>
      <c r="H348" s="15">
        <v>173</v>
      </c>
      <c r="I348" s="15">
        <v>69</v>
      </c>
      <c r="J348" s="15">
        <v>31</v>
      </c>
      <c r="K348" s="16" t="s">
        <v>53</v>
      </c>
      <c r="L348" s="21">
        <v>82</v>
      </c>
      <c r="M348" s="21">
        <v>28</v>
      </c>
      <c r="N348" s="21">
        <v>90</v>
      </c>
      <c r="O348" s="15">
        <v>77</v>
      </c>
      <c r="P348" s="15">
        <v>88</v>
      </c>
      <c r="Q348" s="15">
        <v>87</v>
      </c>
      <c r="R348" s="15">
        <v>85</v>
      </c>
      <c r="S348" s="15">
        <v>83</v>
      </c>
      <c r="T348" s="15">
        <v>75</v>
      </c>
      <c r="U348" s="15">
        <v>73</v>
      </c>
      <c r="V348" s="15">
        <v>60</v>
      </c>
      <c r="W348" s="15">
        <v>77</v>
      </c>
      <c r="X348" s="15">
        <v>83</v>
      </c>
      <c r="Y348" s="15">
        <v>83</v>
      </c>
      <c r="Z348" s="15">
        <v>86</v>
      </c>
      <c r="AA348" s="15">
        <v>80</v>
      </c>
      <c r="AB348" s="15">
        <v>66</v>
      </c>
      <c r="AC348" s="15">
        <v>66</v>
      </c>
      <c r="AD348" s="15">
        <v>85</v>
      </c>
      <c r="AE348" s="15">
        <v>78</v>
      </c>
      <c r="AF348" s="15">
        <v>52</v>
      </c>
      <c r="AG348" s="15">
        <v>51</v>
      </c>
      <c r="AH348" s="15">
        <v>57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1</v>
      </c>
      <c r="AO348" s="15">
        <v>2</v>
      </c>
      <c r="AP348" s="15">
        <v>6</v>
      </c>
      <c r="AQ348" s="15">
        <v>2</v>
      </c>
      <c r="AR348" t="s">
        <v>1773</v>
      </c>
    </row>
    <row r="349" spans="1:44" x14ac:dyDescent="0.25">
      <c r="A349" s="15">
        <v>348</v>
      </c>
      <c r="B349" s="15" t="s">
        <v>762</v>
      </c>
      <c r="C349" s="16" t="s">
        <v>90</v>
      </c>
      <c r="D349" s="22" t="e">
        <f>VLOOKUP(AR:AR,球员!A:F,6,FALSE)</f>
        <v>#N/A</v>
      </c>
      <c r="E349" s="16" t="s">
        <v>87</v>
      </c>
      <c r="F349" s="16" t="s">
        <v>65</v>
      </c>
      <c r="G349" s="16" t="s">
        <v>98</v>
      </c>
      <c r="H349" s="15">
        <v>188</v>
      </c>
      <c r="I349" s="15">
        <v>77</v>
      </c>
      <c r="J349" s="15">
        <v>22</v>
      </c>
      <c r="K349" s="16" t="s">
        <v>47</v>
      </c>
      <c r="L349" s="21">
        <v>82</v>
      </c>
      <c r="M349" s="21">
        <v>41</v>
      </c>
      <c r="N349" s="21">
        <v>92</v>
      </c>
      <c r="O349" s="15">
        <v>66</v>
      </c>
      <c r="P349" s="15">
        <v>76</v>
      </c>
      <c r="Q349" s="15">
        <v>75</v>
      </c>
      <c r="R349" s="15">
        <v>77</v>
      </c>
      <c r="S349" s="15">
        <v>77</v>
      </c>
      <c r="T349" s="15">
        <v>76</v>
      </c>
      <c r="U349" s="15">
        <v>57</v>
      </c>
      <c r="V349" s="15">
        <v>80</v>
      </c>
      <c r="W349" s="15">
        <v>59</v>
      </c>
      <c r="X349" s="15">
        <v>63</v>
      </c>
      <c r="Y349" s="15">
        <v>85</v>
      </c>
      <c r="Z349" s="15">
        <v>83</v>
      </c>
      <c r="AA349" s="15">
        <v>76</v>
      </c>
      <c r="AB349" s="15">
        <v>79</v>
      </c>
      <c r="AC349" s="15">
        <v>83</v>
      </c>
      <c r="AD349" s="15">
        <v>78</v>
      </c>
      <c r="AE349" s="15">
        <v>80</v>
      </c>
      <c r="AF349" s="15">
        <v>86</v>
      </c>
      <c r="AG349" s="15">
        <v>85</v>
      </c>
      <c r="AH349" s="15">
        <v>81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2</v>
      </c>
      <c r="AP349" s="15">
        <v>5</v>
      </c>
      <c r="AQ349" s="15">
        <v>1</v>
      </c>
      <c r="AR349" t="s">
        <v>1774</v>
      </c>
    </row>
    <row r="350" spans="1:44" x14ac:dyDescent="0.25">
      <c r="A350" s="19">
        <v>349</v>
      </c>
      <c r="B350" s="19" t="s">
        <v>764</v>
      </c>
      <c r="C350" s="37" t="s">
        <v>59</v>
      </c>
      <c r="D350" s="22">
        <f>VLOOKUP(AR:AR,球员!A:F,6,FALSE)</f>
        <v>2</v>
      </c>
      <c r="E350" s="16" t="s">
        <v>44</v>
      </c>
      <c r="F350" s="16" t="s">
        <v>45</v>
      </c>
      <c r="G350" s="16" t="s">
        <v>72</v>
      </c>
      <c r="H350" s="15">
        <v>187</v>
      </c>
      <c r="I350" s="15">
        <v>72</v>
      </c>
      <c r="J350" s="15">
        <v>22</v>
      </c>
      <c r="K350" s="16" t="s">
        <v>47</v>
      </c>
      <c r="L350" s="21">
        <v>82</v>
      </c>
      <c r="M350" s="21">
        <v>41</v>
      </c>
      <c r="N350" s="21">
        <v>92</v>
      </c>
      <c r="O350" s="15">
        <v>73</v>
      </c>
      <c r="P350" s="15">
        <v>81</v>
      </c>
      <c r="Q350" s="15">
        <v>80</v>
      </c>
      <c r="R350" s="15">
        <v>82</v>
      </c>
      <c r="S350" s="15">
        <v>83</v>
      </c>
      <c r="T350" s="15">
        <v>79</v>
      </c>
      <c r="U350" s="15">
        <v>67</v>
      </c>
      <c r="V350" s="15">
        <v>72</v>
      </c>
      <c r="W350" s="15">
        <v>71</v>
      </c>
      <c r="X350" s="15">
        <v>73</v>
      </c>
      <c r="Y350" s="15">
        <v>77</v>
      </c>
      <c r="Z350" s="15">
        <v>74</v>
      </c>
      <c r="AA350" s="15">
        <v>78</v>
      </c>
      <c r="AB350" s="15">
        <v>73</v>
      </c>
      <c r="AC350" s="15">
        <v>81</v>
      </c>
      <c r="AD350" s="15">
        <v>77</v>
      </c>
      <c r="AE350" s="15">
        <v>83</v>
      </c>
      <c r="AF350" s="15">
        <v>74</v>
      </c>
      <c r="AG350" s="15">
        <v>76</v>
      </c>
      <c r="AH350" s="15">
        <v>82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1775</v>
      </c>
    </row>
    <row r="351" spans="1:44" x14ac:dyDescent="0.25">
      <c r="A351" s="15">
        <v>350</v>
      </c>
      <c r="B351" s="15" t="s">
        <v>494</v>
      </c>
      <c r="C351" s="16" t="s">
        <v>206</v>
      </c>
      <c r="D351" s="22" t="e">
        <f>VLOOKUP(AR:AR,球员!A:F,6,FALSE)</f>
        <v>#N/A</v>
      </c>
      <c r="E351" s="16" t="s">
        <v>278</v>
      </c>
      <c r="F351" s="16" t="s">
        <v>279</v>
      </c>
      <c r="G351" s="16" t="s">
        <v>101</v>
      </c>
      <c r="H351" s="15">
        <v>182</v>
      </c>
      <c r="I351" s="15">
        <v>79</v>
      </c>
      <c r="J351" s="15">
        <v>31</v>
      </c>
      <c r="K351" s="16" t="s">
        <v>47</v>
      </c>
      <c r="L351" s="21">
        <v>82</v>
      </c>
      <c r="M351" s="21">
        <v>28</v>
      </c>
      <c r="N351" s="21">
        <v>89</v>
      </c>
      <c r="O351" s="15">
        <v>77</v>
      </c>
      <c r="P351" s="15">
        <v>80</v>
      </c>
      <c r="Q351" s="15">
        <v>80</v>
      </c>
      <c r="R351" s="15">
        <v>81</v>
      </c>
      <c r="S351" s="15">
        <v>75</v>
      </c>
      <c r="T351" s="15">
        <v>79</v>
      </c>
      <c r="U351" s="15">
        <v>74</v>
      </c>
      <c r="V351" s="15">
        <v>66</v>
      </c>
      <c r="W351" s="15">
        <v>79</v>
      </c>
      <c r="X351" s="15">
        <v>82</v>
      </c>
      <c r="Y351" s="15">
        <v>82</v>
      </c>
      <c r="Z351" s="15">
        <v>84</v>
      </c>
      <c r="AA351" s="15">
        <v>83</v>
      </c>
      <c r="AB351" s="15">
        <v>72</v>
      </c>
      <c r="AC351" s="15">
        <v>75</v>
      </c>
      <c r="AD351" s="15">
        <v>78</v>
      </c>
      <c r="AE351" s="15">
        <v>84</v>
      </c>
      <c r="AF351" s="15">
        <v>60</v>
      </c>
      <c r="AG351" s="15">
        <v>70</v>
      </c>
      <c r="AH351" s="15">
        <v>75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3</v>
      </c>
      <c r="AO351" s="15">
        <v>3</v>
      </c>
      <c r="AP351" s="15">
        <v>6</v>
      </c>
      <c r="AQ351" s="15">
        <v>3</v>
      </c>
      <c r="AR351" t="s">
        <v>1776</v>
      </c>
    </row>
    <row r="352" spans="1:44" x14ac:dyDescent="0.25">
      <c r="A352" s="15">
        <v>351</v>
      </c>
      <c r="B352" s="15" t="s">
        <v>830</v>
      </c>
      <c r="C352" s="16" t="s">
        <v>105</v>
      </c>
      <c r="D352" s="22" t="e">
        <f>VLOOKUP(AR:AR,球员!A:F,6,FALSE)</f>
        <v>#N/A</v>
      </c>
      <c r="E352" s="16" t="s">
        <v>60</v>
      </c>
      <c r="F352" s="16" t="s">
        <v>51</v>
      </c>
      <c r="G352" s="16" t="s">
        <v>81</v>
      </c>
      <c r="H352" s="15">
        <v>178</v>
      </c>
      <c r="I352" s="15">
        <v>73</v>
      </c>
      <c r="J352" s="15">
        <v>24</v>
      </c>
      <c r="K352" s="16" t="s">
        <v>53</v>
      </c>
      <c r="L352" s="21">
        <v>82</v>
      </c>
      <c r="M352" s="21">
        <v>35</v>
      </c>
      <c r="N352" s="21">
        <v>90</v>
      </c>
      <c r="O352" s="15">
        <v>61</v>
      </c>
      <c r="P352" s="15">
        <v>72</v>
      </c>
      <c r="Q352" s="15">
        <v>77</v>
      </c>
      <c r="R352" s="15">
        <v>69</v>
      </c>
      <c r="S352" s="15">
        <v>75</v>
      </c>
      <c r="T352" s="15">
        <v>73</v>
      </c>
      <c r="U352" s="15">
        <v>57</v>
      </c>
      <c r="V352" s="15">
        <v>67</v>
      </c>
      <c r="W352" s="15">
        <v>63</v>
      </c>
      <c r="X352" s="15">
        <v>82</v>
      </c>
      <c r="Y352" s="15">
        <v>90</v>
      </c>
      <c r="Z352" s="15">
        <v>89</v>
      </c>
      <c r="AA352" s="15">
        <v>78</v>
      </c>
      <c r="AB352" s="15">
        <v>77</v>
      </c>
      <c r="AC352" s="15">
        <v>75</v>
      </c>
      <c r="AD352" s="15">
        <v>81</v>
      </c>
      <c r="AE352" s="15">
        <v>83</v>
      </c>
      <c r="AF352" s="15">
        <v>75</v>
      </c>
      <c r="AG352" s="15">
        <v>73</v>
      </c>
      <c r="AH352" s="15">
        <v>76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2</v>
      </c>
      <c r="AP352" s="15">
        <v>3</v>
      </c>
      <c r="AQ352" s="15">
        <v>2</v>
      </c>
      <c r="AR352" t="s">
        <v>1777</v>
      </c>
    </row>
    <row r="353" spans="1:44" x14ac:dyDescent="0.25">
      <c r="A353" s="15">
        <v>352</v>
      </c>
      <c r="B353" s="15" t="s">
        <v>807</v>
      </c>
      <c r="C353" s="16" t="s">
        <v>83</v>
      </c>
      <c r="D353" s="22" t="e">
        <f>VLOOKUP(AR:AR,球员!A:F,6,FALSE)</f>
        <v>#N/A</v>
      </c>
      <c r="E353" s="16" t="s">
        <v>283</v>
      </c>
      <c r="F353" s="16" t="s">
        <v>284</v>
      </c>
      <c r="G353" s="16" t="s">
        <v>139</v>
      </c>
      <c r="H353" s="15">
        <v>181</v>
      </c>
      <c r="I353" s="15">
        <v>76</v>
      </c>
      <c r="J353" s="15">
        <v>22</v>
      </c>
      <c r="K353" s="16" t="s">
        <v>47</v>
      </c>
      <c r="L353" s="21">
        <v>82</v>
      </c>
      <c r="M353" s="21">
        <v>41</v>
      </c>
      <c r="N353" s="21">
        <v>91</v>
      </c>
      <c r="O353" s="15">
        <v>80</v>
      </c>
      <c r="P353" s="15">
        <v>82</v>
      </c>
      <c r="Q353" s="15">
        <v>80</v>
      </c>
      <c r="R353" s="15">
        <v>84</v>
      </c>
      <c r="S353" s="15">
        <v>77</v>
      </c>
      <c r="T353" s="15">
        <v>73</v>
      </c>
      <c r="U353" s="15">
        <v>81</v>
      </c>
      <c r="V353" s="15">
        <v>70</v>
      </c>
      <c r="W353" s="15">
        <v>65</v>
      </c>
      <c r="X353" s="15">
        <v>74</v>
      </c>
      <c r="Y353" s="15">
        <v>78</v>
      </c>
      <c r="Z353" s="15">
        <v>76</v>
      </c>
      <c r="AA353" s="15">
        <v>82</v>
      </c>
      <c r="AB353" s="15">
        <v>74</v>
      </c>
      <c r="AC353" s="15">
        <v>80</v>
      </c>
      <c r="AD353" s="15">
        <v>76</v>
      </c>
      <c r="AE353" s="15">
        <v>84</v>
      </c>
      <c r="AF353" s="15">
        <v>69</v>
      </c>
      <c r="AG353" s="15">
        <v>73</v>
      </c>
      <c r="AH353" s="15">
        <v>80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2</v>
      </c>
      <c r="AO353" s="15">
        <v>2</v>
      </c>
      <c r="AP353" s="15">
        <v>5</v>
      </c>
      <c r="AQ353" s="15">
        <v>2</v>
      </c>
      <c r="AR353" t="s">
        <v>1778</v>
      </c>
    </row>
    <row r="354" spans="1:44" x14ac:dyDescent="0.25">
      <c r="A354" s="19">
        <v>353</v>
      </c>
      <c r="B354" s="19" t="s">
        <v>651</v>
      </c>
      <c r="C354" s="20" t="s">
        <v>59</v>
      </c>
      <c r="D354" s="22">
        <f>VLOOKUP(AR:AR,球员!A:F,6,FALSE)</f>
        <v>2</v>
      </c>
      <c r="E354" s="16" t="s">
        <v>142</v>
      </c>
      <c r="F354" s="16" t="s">
        <v>45</v>
      </c>
      <c r="G354" s="16" t="s">
        <v>66</v>
      </c>
      <c r="H354" s="15">
        <v>189</v>
      </c>
      <c r="I354" s="15">
        <v>70</v>
      </c>
      <c r="J354" s="15">
        <v>23</v>
      </c>
      <c r="K354" s="16" t="s">
        <v>53</v>
      </c>
      <c r="L354" s="21">
        <v>82</v>
      </c>
      <c r="M354" s="21">
        <v>36</v>
      </c>
      <c r="N354" s="21">
        <v>91</v>
      </c>
      <c r="O354" s="15">
        <v>79</v>
      </c>
      <c r="P354" s="15">
        <v>84</v>
      </c>
      <c r="Q354" s="15">
        <v>83</v>
      </c>
      <c r="R354" s="15">
        <v>76</v>
      </c>
      <c r="S354" s="15">
        <v>84</v>
      </c>
      <c r="T354" s="15">
        <v>81</v>
      </c>
      <c r="U354" s="15">
        <v>79</v>
      </c>
      <c r="V354" s="15">
        <v>73</v>
      </c>
      <c r="W354" s="15">
        <v>65</v>
      </c>
      <c r="X354" s="15">
        <v>82</v>
      </c>
      <c r="Y354" s="15">
        <v>74</v>
      </c>
      <c r="Z354" s="15">
        <v>71</v>
      </c>
      <c r="AA354" s="15">
        <v>82</v>
      </c>
      <c r="AB354" s="15">
        <v>64</v>
      </c>
      <c r="AC354" s="15">
        <v>80</v>
      </c>
      <c r="AD354" s="15">
        <v>81</v>
      </c>
      <c r="AE354" s="15">
        <v>79</v>
      </c>
      <c r="AF354" s="15">
        <v>70</v>
      </c>
      <c r="AG354" s="15">
        <v>77</v>
      </c>
      <c r="AH354" s="15">
        <v>72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6</v>
      </c>
      <c r="AQ354" s="15">
        <v>3</v>
      </c>
      <c r="AR354" t="s">
        <v>1779</v>
      </c>
    </row>
    <row r="355" spans="1:44" x14ac:dyDescent="0.25">
      <c r="A355" s="15">
        <v>354</v>
      </c>
      <c r="B355" s="15" t="s">
        <v>794</v>
      </c>
      <c r="C355" s="16" t="s">
        <v>71</v>
      </c>
      <c r="D355" s="22" t="e">
        <f>VLOOKUP(AR:AR,球员!A:F,6,FALSE)</f>
        <v>#N/A</v>
      </c>
      <c r="E355" s="16" t="s">
        <v>144</v>
      </c>
      <c r="F355" s="16" t="s">
        <v>45</v>
      </c>
      <c r="G355" s="16" t="s">
        <v>52</v>
      </c>
      <c r="H355" s="15">
        <v>174</v>
      </c>
      <c r="I355" s="15">
        <v>79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91</v>
      </c>
      <c r="O355" s="15">
        <v>80</v>
      </c>
      <c r="P355" s="15">
        <v>82</v>
      </c>
      <c r="Q355" s="15">
        <v>80</v>
      </c>
      <c r="R355" s="15">
        <v>81</v>
      </c>
      <c r="S355" s="15">
        <v>70</v>
      </c>
      <c r="T355" s="15">
        <v>67</v>
      </c>
      <c r="U355" s="15">
        <v>81</v>
      </c>
      <c r="V355" s="15">
        <v>80</v>
      </c>
      <c r="W355" s="15">
        <v>70</v>
      </c>
      <c r="X355" s="15">
        <v>79</v>
      </c>
      <c r="Y355" s="15">
        <v>83</v>
      </c>
      <c r="Z355" s="15">
        <v>85</v>
      </c>
      <c r="AA355" s="15">
        <v>82</v>
      </c>
      <c r="AB355" s="15">
        <v>81</v>
      </c>
      <c r="AC355" s="15">
        <v>69</v>
      </c>
      <c r="AD355" s="15">
        <v>82</v>
      </c>
      <c r="AE355" s="15">
        <v>79</v>
      </c>
      <c r="AF355" s="15">
        <v>43</v>
      </c>
      <c r="AG355" s="15">
        <v>50</v>
      </c>
      <c r="AH355" s="15">
        <v>83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3</v>
      </c>
      <c r="AO355" s="15">
        <v>3</v>
      </c>
      <c r="AP355" s="15">
        <v>6</v>
      </c>
      <c r="AQ355" s="15">
        <v>2</v>
      </c>
      <c r="AR355" t="s">
        <v>1780</v>
      </c>
    </row>
    <row r="356" spans="1:44" x14ac:dyDescent="0.25">
      <c r="A356" s="19">
        <v>355</v>
      </c>
      <c r="B356" s="19" t="s">
        <v>652</v>
      </c>
      <c r="C356" s="37" t="s">
        <v>195</v>
      </c>
      <c r="D356" s="22">
        <f>VLOOKUP(AR:AR,球员!A:F,6,FALSE)</f>
        <v>2</v>
      </c>
      <c r="E356" s="16" t="s">
        <v>50</v>
      </c>
      <c r="F356" s="16" t="s">
        <v>51</v>
      </c>
      <c r="G356" s="16" t="s">
        <v>46</v>
      </c>
      <c r="H356" s="15">
        <v>177</v>
      </c>
      <c r="I356" s="15">
        <v>67</v>
      </c>
      <c r="J356" s="15">
        <v>26</v>
      </c>
      <c r="K356" s="16" t="s">
        <v>47</v>
      </c>
      <c r="L356" s="21">
        <v>82</v>
      </c>
      <c r="M356" s="21">
        <v>31</v>
      </c>
      <c r="N356" s="21">
        <v>91</v>
      </c>
      <c r="O356" s="15">
        <v>75</v>
      </c>
      <c r="P356" s="15">
        <v>82</v>
      </c>
      <c r="Q356" s="15">
        <v>83</v>
      </c>
      <c r="R356" s="15">
        <v>79</v>
      </c>
      <c r="S356" s="15">
        <v>72</v>
      </c>
      <c r="T356" s="15">
        <v>70</v>
      </c>
      <c r="U356" s="15">
        <v>62</v>
      </c>
      <c r="V356" s="15">
        <v>62</v>
      </c>
      <c r="W356" s="15">
        <v>59</v>
      </c>
      <c r="X356" s="15">
        <v>66</v>
      </c>
      <c r="Y356" s="15">
        <v>90</v>
      </c>
      <c r="Z356" s="15">
        <v>90</v>
      </c>
      <c r="AA356" s="15">
        <v>70</v>
      </c>
      <c r="AB356" s="15">
        <v>76</v>
      </c>
      <c r="AC356" s="15">
        <v>70</v>
      </c>
      <c r="AD356" s="15">
        <v>80</v>
      </c>
      <c r="AE356" s="15">
        <v>84</v>
      </c>
      <c r="AF356" s="15">
        <v>70</v>
      </c>
      <c r="AG356" s="15">
        <v>74</v>
      </c>
      <c r="AH356" s="15">
        <v>77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2</v>
      </c>
      <c r="AO356" s="15">
        <v>3</v>
      </c>
      <c r="AP356" s="15">
        <v>5</v>
      </c>
      <c r="AQ356" s="15">
        <v>2</v>
      </c>
      <c r="AR356" t="s">
        <v>1781</v>
      </c>
    </row>
    <row r="357" spans="1:44" x14ac:dyDescent="0.25">
      <c r="A357" s="15">
        <v>356</v>
      </c>
      <c r="B357" s="15" t="s">
        <v>774</v>
      </c>
      <c r="C357" s="16" t="s">
        <v>90</v>
      </c>
      <c r="D357" s="22" t="e">
        <f>VLOOKUP(AR:AR,球员!A:F,6,FALSE)</f>
        <v>#N/A</v>
      </c>
      <c r="E357" s="16" t="s">
        <v>312</v>
      </c>
      <c r="F357" s="16" t="s">
        <v>229</v>
      </c>
      <c r="G357" s="16" t="s">
        <v>46</v>
      </c>
      <c r="H357" s="15">
        <v>187</v>
      </c>
      <c r="I357" s="15">
        <v>70</v>
      </c>
      <c r="J357" s="15">
        <v>22</v>
      </c>
      <c r="K357" s="16" t="s">
        <v>47</v>
      </c>
      <c r="L357" s="21">
        <v>82</v>
      </c>
      <c r="M357" s="21">
        <v>41</v>
      </c>
      <c r="N357" s="21">
        <v>91</v>
      </c>
      <c r="O357" s="15">
        <v>61</v>
      </c>
      <c r="P357" s="15">
        <v>75</v>
      </c>
      <c r="Q357" s="15">
        <v>70</v>
      </c>
      <c r="R357" s="15">
        <v>65</v>
      </c>
      <c r="S357" s="15">
        <v>76</v>
      </c>
      <c r="T357" s="15">
        <v>73</v>
      </c>
      <c r="U357" s="15">
        <v>54</v>
      </c>
      <c r="V357" s="15">
        <v>84</v>
      </c>
      <c r="W357" s="15">
        <v>56</v>
      </c>
      <c r="X357" s="15">
        <v>55</v>
      </c>
      <c r="Y357" s="15">
        <v>77</v>
      </c>
      <c r="Z357" s="15">
        <v>77</v>
      </c>
      <c r="AA357" s="15">
        <v>75</v>
      </c>
      <c r="AB357" s="15">
        <v>85</v>
      </c>
      <c r="AC357" s="15">
        <v>85</v>
      </c>
      <c r="AD357" s="15">
        <v>66</v>
      </c>
      <c r="AE357" s="15">
        <v>82</v>
      </c>
      <c r="AF357" s="15">
        <v>82</v>
      </c>
      <c r="AG357" s="15">
        <v>83</v>
      </c>
      <c r="AH357" s="15">
        <v>90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3</v>
      </c>
      <c r="AP357" s="15">
        <v>7</v>
      </c>
      <c r="AQ357" s="15">
        <v>3</v>
      </c>
      <c r="AR357" t="s">
        <v>1782</v>
      </c>
    </row>
    <row r="358" spans="1:44" x14ac:dyDescent="0.25">
      <c r="A358" s="15">
        <v>357</v>
      </c>
      <c r="B358" s="15" t="s">
        <v>657</v>
      </c>
      <c r="C358" s="16" t="s">
        <v>195</v>
      </c>
      <c r="D358" s="22" t="e">
        <f>VLOOKUP(AR:AR,球员!A:F,6,FALSE)</f>
        <v>#N/A</v>
      </c>
      <c r="E358" s="16" t="s">
        <v>384</v>
      </c>
      <c r="F358" s="16" t="s">
        <v>284</v>
      </c>
      <c r="G358" s="16" t="s">
        <v>139</v>
      </c>
      <c r="H358" s="15">
        <v>189</v>
      </c>
      <c r="I358" s="15">
        <v>80</v>
      </c>
      <c r="J358" s="15">
        <v>23</v>
      </c>
      <c r="K358" s="16" t="s">
        <v>47</v>
      </c>
      <c r="L358" s="21">
        <v>82</v>
      </c>
      <c r="M358" s="21">
        <v>36</v>
      </c>
      <c r="N358" s="21">
        <v>91</v>
      </c>
      <c r="O358" s="15">
        <v>67</v>
      </c>
      <c r="P358" s="15">
        <v>72</v>
      </c>
      <c r="Q358" s="15">
        <v>74</v>
      </c>
      <c r="R358" s="15">
        <v>71</v>
      </c>
      <c r="S358" s="15">
        <v>76</v>
      </c>
      <c r="T358" s="15">
        <v>81</v>
      </c>
      <c r="U358" s="15">
        <v>64</v>
      </c>
      <c r="V358" s="15">
        <v>79</v>
      </c>
      <c r="W358" s="15">
        <v>55</v>
      </c>
      <c r="X358" s="15">
        <v>62</v>
      </c>
      <c r="Y358" s="15">
        <v>85</v>
      </c>
      <c r="Z358" s="15">
        <v>83</v>
      </c>
      <c r="AA358" s="15">
        <v>77</v>
      </c>
      <c r="AB358" s="15">
        <v>83</v>
      </c>
      <c r="AC358" s="15">
        <v>88</v>
      </c>
      <c r="AD358" s="15">
        <v>65</v>
      </c>
      <c r="AE358" s="15">
        <v>87</v>
      </c>
      <c r="AF358" s="15">
        <v>67</v>
      </c>
      <c r="AG358" s="15">
        <v>77</v>
      </c>
      <c r="AH358" s="15">
        <v>79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3</v>
      </c>
      <c r="AP358" s="15">
        <v>6</v>
      </c>
      <c r="AQ358" s="15">
        <v>3</v>
      </c>
      <c r="AR358" t="s">
        <v>1783</v>
      </c>
    </row>
    <row r="359" spans="1:44" x14ac:dyDescent="0.25">
      <c r="A359" s="15">
        <v>358</v>
      </c>
      <c r="B359" s="15" t="s">
        <v>796</v>
      </c>
      <c r="C359" s="16" t="s">
        <v>90</v>
      </c>
      <c r="D359" s="22" t="e">
        <f>VLOOKUP(AR:AR,球员!A:F,6,FALSE)</f>
        <v>#N/A</v>
      </c>
      <c r="E359" s="16" t="s">
        <v>55</v>
      </c>
      <c r="F359" s="16" t="s">
        <v>56</v>
      </c>
      <c r="G359" s="16" t="s">
        <v>69</v>
      </c>
      <c r="H359" s="15">
        <v>186</v>
      </c>
      <c r="I359" s="15">
        <v>72</v>
      </c>
      <c r="J359" s="15">
        <v>23</v>
      </c>
      <c r="K359" s="16" t="s">
        <v>47</v>
      </c>
      <c r="L359" s="21">
        <v>82</v>
      </c>
      <c r="M359" s="21">
        <v>36</v>
      </c>
      <c r="N359" s="21">
        <v>90</v>
      </c>
      <c r="O359" s="15">
        <v>66</v>
      </c>
      <c r="P359" s="15">
        <v>72</v>
      </c>
      <c r="Q359" s="15">
        <v>73</v>
      </c>
      <c r="R359" s="15">
        <v>69</v>
      </c>
      <c r="S359" s="15">
        <v>76</v>
      </c>
      <c r="T359" s="15">
        <v>77</v>
      </c>
      <c r="U359" s="15">
        <v>60</v>
      </c>
      <c r="V359" s="15">
        <v>83</v>
      </c>
      <c r="W359" s="15">
        <v>57</v>
      </c>
      <c r="X359" s="15">
        <v>67</v>
      </c>
      <c r="Y359" s="15">
        <v>80</v>
      </c>
      <c r="Z359" s="15">
        <v>77</v>
      </c>
      <c r="AA359" s="15">
        <v>72</v>
      </c>
      <c r="AB359" s="15">
        <v>84</v>
      </c>
      <c r="AC359" s="15">
        <v>84</v>
      </c>
      <c r="AD359" s="15">
        <v>70</v>
      </c>
      <c r="AE359" s="15">
        <v>82</v>
      </c>
      <c r="AF359" s="15">
        <v>81</v>
      </c>
      <c r="AG359" s="15">
        <v>84</v>
      </c>
      <c r="AH359" s="15">
        <v>79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5</v>
      </c>
      <c r="AQ359" s="15">
        <v>3</v>
      </c>
      <c r="AR359" t="s">
        <v>1784</v>
      </c>
    </row>
    <row r="360" spans="1:44" x14ac:dyDescent="0.25">
      <c r="A360" s="15">
        <v>359</v>
      </c>
      <c r="B360" s="15" t="s">
        <v>780</v>
      </c>
      <c r="C360" s="16" t="s">
        <v>83</v>
      </c>
      <c r="D360" s="22" t="e">
        <f>VLOOKUP(AR:AR,球员!A:F,6,FALSE)</f>
        <v>#N/A</v>
      </c>
      <c r="E360" s="16" t="s">
        <v>303</v>
      </c>
      <c r="F360" s="16" t="s">
        <v>279</v>
      </c>
      <c r="G360" s="16" t="s">
        <v>69</v>
      </c>
      <c r="H360" s="15">
        <v>188</v>
      </c>
      <c r="I360" s="15">
        <v>82</v>
      </c>
      <c r="J360" s="15">
        <v>20</v>
      </c>
      <c r="K360" s="16" t="s">
        <v>53</v>
      </c>
      <c r="L360" s="21">
        <v>82</v>
      </c>
      <c r="M360" s="21">
        <v>49</v>
      </c>
      <c r="N360" s="21">
        <v>93</v>
      </c>
      <c r="O360" s="15">
        <v>77</v>
      </c>
      <c r="P360" s="15">
        <v>85</v>
      </c>
      <c r="Q360" s="15">
        <v>84</v>
      </c>
      <c r="R360" s="15">
        <v>80</v>
      </c>
      <c r="S360" s="15">
        <v>81</v>
      </c>
      <c r="T360" s="15">
        <v>76</v>
      </c>
      <c r="U360" s="15">
        <v>74</v>
      </c>
      <c r="V360" s="15">
        <v>78</v>
      </c>
      <c r="W360" s="15">
        <v>72</v>
      </c>
      <c r="X360" s="15">
        <v>76</v>
      </c>
      <c r="Y360" s="15">
        <v>87</v>
      </c>
      <c r="Z360" s="15">
        <v>81</v>
      </c>
      <c r="AA360" s="15">
        <v>76</v>
      </c>
      <c r="AB360" s="15">
        <v>72</v>
      </c>
      <c r="AC360" s="15">
        <v>75</v>
      </c>
      <c r="AD360" s="15">
        <v>74</v>
      </c>
      <c r="AE360" s="15">
        <v>76</v>
      </c>
      <c r="AF360" s="15">
        <v>57</v>
      </c>
      <c r="AG360" s="15">
        <v>54</v>
      </c>
      <c r="AH360" s="15">
        <v>59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2</v>
      </c>
      <c r="AO360" s="15">
        <v>4</v>
      </c>
      <c r="AP360" s="15">
        <v>5</v>
      </c>
      <c r="AQ360" s="15">
        <v>2</v>
      </c>
      <c r="AR360" t="s">
        <v>1785</v>
      </c>
    </row>
    <row r="361" spans="1:44" x14ac:dyDescent="0.25">
      <c r="A361" s="19">
        <v>360</v>
      </c>
      <c r="B361" s="19" t="s">
        <v>781</v>
      </c>
      <c r="C361" s="37" t="s">
        <v>126</v>
      </c>
      <c r="D361" s="22">
        <f>VLOOKUP(AR:AR,球员!A:F,6,FALSE)</f>
        <v>2</v>
      </c>
      <c r="E361" s="16" t="s">
        <v>364</v>
      </c>
      <c r="F361" s="16" t="s">
        <v>65</v>
      </c>
      <c r="G361" s="16" t="s">
        <v>552</v>
      </c>
      <c r="H361" s="15">
        <v>183</v>
      </c>
      <c r="I361" s="15">
        <v>74</v>
      </c>
      <c r="J361" s="15">
        <v>23</v>
      </c>
      <c r="K361" s="16" t="s">
        <v>47</v>
      </c>
      <c r="L361" s="21">
        <v>82</v>
      </c>
      <c r="M361" s="21">
        <v>36</v>
      </c>
      <c r="N361" s="21">
        <v>90</v>
      </c>
      <c r="O361" s="15">
        <v>69</v>
      </c>
      <c r="P361" s="15">
        <v>78</v>
      </c>
      <c r="Q361" s="15">
        <v>74</v>
      </c>
      <c r="R361" s="15">
        <v>75</v>
      </c>
      <c r="S361" s="15">
        <v>77</v>
      </c>
      <c r="T361" s="15">
        <v>72</v>
      </c>
      <c r="U361" s="15">
        <v>65</v>
      </c>
      <c r="V361" s="15">
        <v>76</v>
      </c>
      <c r="W361" s="15">
        <v>65</v>
      </c>
      <c r="X361" s="15">
        <v>64</v>
      </c>
      <c r="Y361" s="15">
        <v>75</v>
      </c>
      <c r="Z361" s="15">
        <v>75</v>
      </c>
      <c r="AA361" s="15">
        <v>81</v>
      </c>
      <c r="AB361" s="15">
        <v>85</v>
      </c>
      <c r="AC361" s="15">
        <v>80</v>
      </c>
      <c r="AD361" s="15">
        <v>72</v>
      </c>
      <c r="AE361" s="15">
        <v>88</v>
      </c>
      <c r="AF361" s="15">
        <v>84</v>
      </c>
      <c r="AG361" s="15">
        <v>85</v>
      </c>
      <c r="AH361" s="15">
        <v>85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7</v>
      </c>
      <c r="AQ361" s="15">
        <v>2</v>
      </c>
      <c r="AR361" t="s">
        <v>1786</v>
      </c>
    </row>
    <row r="362" spans="1:44" x14ac:dyDescent="0.25">
      <c r="A362" s="19">
        <v>361</v>
      </c>
      <c r="B362" s="19" t="s">
        <v>302</v>
      </c>
      <c r="C362" s="20" t="s">
        <v>43</v>
      </c>
      <c r="D362" s="22">
        <f>VLOOKUP(AR:AR,球员!A:F,6,FALSE)</f>
        <v>2</v>
      </c>
      <c r="E362" s="16" t="s">
        <v>303</v>
      </c>
      <c r="F362" s="16" t="s">
        <v>279</v>
      </c>
      <c r="G362" s="16" t="s">
        <v>304</v>
      </c>
      <c r="H362" s="15">
        <v>180</v>
      </c>
      <c r="I362" s="15">
        <v>75</v>
      </c>
      <c r="J362" s="15">
        <v>22</v>
      </c>
      <c r="K362" s="16" t="s">
        <v>53</v>
      </c>
      <c r="L362" s="21">
        <v>82</v>
      </c>
      <c r="M362" s="21">
        <v>41</v>
      </c>
      <c r="N362" s="21">
        <v>91</v>
      </c>
      <c r="O362" s="15">
        <v>72</v>
      </c>
      <c r="P362" s="15">
        <v>79</v>
      </c>
      <c r="Q362" s="15">
        <v>85</v>
      </c>
      <c r="R362" s="15">
        <v>82</v>
      </c>
      <c r="S362" s="15">
        <v>75</v>
      </c>
      <c r="T362" s="15">
        <v>72</v>
      </c>
      <c r="U362" s="15">
        <v>75</v>
      </c>
      <c r="V362" s="15">
        <v>60</v>
      </c>
      <c r="W362" s="15">
        <v>74</v>
      </c>
      <c r="X362" s="15">
        <v>78</v>
      </c>
      <c r="Y362" s="15">
        <v>92</v>
      </c>
      <c r="Z362" s="15">
        <v>94</v>
      </c>
      <c r="AA362" s="15">
        <v>83</v>
      </c>
      <c r="AB362" s="15">
        <v>77</v>
      </c>
      <c r="AC362" s="15">
        <v>70</v>
      </c>
      <c r="AD362" s="15">
        <v>84</v>
      </c>
      <c r="AE362" s="15">
        <v>75</v>
      </c>
      <c r="AF362" s="15">
        <v>51</v>
      </c>
      <c r="AG362" s="15">
        <v>54</v>
      </c>
      <c r="AH362" s="15">
        <v>59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2</v>
      </c>
      <c r="AO362" s="15">
        <v>3</v>
      </c>
      <c r="AP362" s="15">
        <v>4</v>
      </c>
      <c r="AQ362" s="15">
        <v>2</v>
      </c>
      <c r="AR362" t="s">
        <v>1787</v>
      </c>
    </row>
    <row r="363" spans="1:44" x14ac:dyDescent="0.25">
      <c r="A363" s="15">
        <v>362</v>
      </c>
      <c r="B363" s="15" t="s">
        <v>1788</v>
      </c>
      <c r="C363" s="16" t="s">
        <v>90</v>
      </c>
      <c r="D363" s="22" t="e">
        <f>VLOOKUP(AR:AR,球员!A:F,6,FALSE)</f>
        <v>#N/A</v>
      </c>
      <c r="E363" s="16" t="s">
        <v>68</v>
      </c>
      <c r="F363" s="16" t="s">
        <v>68</v>
      </c>
      <c r="G363" s="16" t="s">
        <v>690</v>
      </c>
      <c r="H363" s="15">
        <v>186</v>
      </c>
      <c r="I363" s="15">
        <v>83</v>
      </c>
      <c r="J363" s="15">
        <v>27</v>
      </c>
      <c r="K363" s="16" t="s">
        <v>47</v>
      </c>
      <c r="L363" s="21">
        <v>82</v>
      </c>
      <c r="M363" s="21">
        <v>31</v>
      </c>
      <c r="N363" s="21">
        <v>89</v>
      </c>
      <c r="O363" s="15">
        <v>60</v>
      </c>
      <c r="P363" s="15">
        <v>70</v>
      </c>
      <c r="Q363" s="15">
        <v>59</v>
      </c>
      <c r="R363" s="15">
        <v>65</v>
      </c>
      <c r="S363" s="15">
        <v>72</v>
      </c>
      <c r="T363" s="15">
        <v>68</v>
      </c>
      <c r="U363" s="15">
        <v>60</v>
      </c>
      <c r="V363" s="15">
        <v>87</v>
      </c>
      <c r="W363" s="15">
        <v>59</v>
      </c>
      <c r="X363" s="15">
        <v>61</v>
      </c>
      <c r="Y363" s="15">
        <v>74</v>
      </c>
      <c r="Z363" s="15">
        <v>72</v>
      </c>
      <c r="AA363" s="15">
        <v>80</v>
      </c>
      <c r="AB363" s="15">
        <v>84</v>
      </c>
      <c r="AC363" s="15">
        <v>84</v>
      </c>
      <c r="AD363" s="15">
        <v>69</v>
      </c>
      <c r="AE363" s="15">
        <v>82</v>
      </c>
      <c r="AF363" s="15">
        <v>86</v>
      </c>
      <c r="AG363" s="15">
        <v>86</v>
      </c>
      <c r="AH363" s="15">
        <v>82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2</v>
      </c>
      <c r="AP363" s="15">
        <v>6</v>
      </c>
      <c r="AQ363" s="15">
        <v>1</v>
      </c>
      <c r="AR363" t="s">
        <v>1789</v>
      </c>
    </row>
    <row r="364" spans="1:44" x14ac:dyDescent="0.25">
      <c r="A364" s="15">
        <v>363</v>
      </c>
      <c r="B364" s="15" t="s">
        <v>1790</v>
      </c>
      <c r="C364" s="16" t="s">
        <v>86</v>
      </c>
      <c r="D364" s="22" t="e">
        <f>VLOOKUP(AR:AR,球员!A:F,6,FALSE)</f>
        <v>#N/A</v>
      </c>
      <c r="E364" s="16" t="s">
        <v>68</v>
      </c>
      <c r="F364" s="16" t="s">
        <v>68</v>
      </c>
      <c r="G364" s="16" t="s">
        <v>98</v>
      </c>
      <c r="H364" s="15">
        <v>180</v>
      </c>
      <c r="I364" s="15">
        <v>76</v>
      </c>
      <c r="J364" s="15">
        <v>19</v>
      </c>
      <c r="K364" s="16" t="s">
        <v>47</v>
      </c>
      <c r="L364" s="21">
        <v>82</v>
      </c>
      <c r="M364" s="21">
        <v>52</v>
      </c>
      <c r="N364" s="21">
        <v>94</v>
      </c>
      <c r="O364" s="15">
        <v>75</v>
      </c>
      <c r="P364" s="15">
        <v>85</v>
      </c>
      <c r="Q364" s="15">
        <v>88</v>
      </c>
      <c r="R364" s="15">
        <v>89</v>
      </c>
      <c r="S364" s="15">
        <v>78</v>
      </c>
      <c r="T364" s="15">
        <v>71</v>
      </c>
      <c r="U364" s="15">
        <v>73</v>
      </c>
      <c r="V364" s="15">
        <v>60</v>
      </c>
      <c r="W364" s="15">
        <v>69</v>
      </c>
      <c r="X364" s="15">
        <v>79</v>
      </c>
      <c r="Y364" s="15">
        <v>90</v>
      </c>
      <c r="Z364" s="15">
        <v>93</v>
      </c>
      <c r="AA364" s="15">
        <v>74</v>
      </c>
      <c r="AB364" s="15">
        <v>68</v>
      </c>
      <c r="AC364" s="15">
        <v>61</v>
      </c>
      <c r="AD364" s="15">
        <v>86</v>
      </c>
      <c r="AE364" s="15">
        <v>74</v>
      </c>
      <c r="AF364" s="15">
        <v>51</v>
      </c>
      <c r="AG364" s="15">
        <v>50</v>
      </c>
      <c r="AH364" s="15">
        <v>53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1</v>
      </c>
      <c r="AO364" s="15">
        <v>2</v>
      </c>
      <c r="AP364" s="15">
        <v>5</v>
      </c>
      <c r="AQ364" s="15">
        <v>2</v>
      </c>
      <c r="AR364" t="s">
        <v>1791</v>
      </c>
    </row>
    <row r="365" spans="1:44" x14ac:dyDescent="0.25">
      <c r="A365" s="15">
        <v>364</v>
      </c>
      <c r="B365" s="15" t="s">
        <v>1792</v>
      </c>
      <c r="C365" s="16" t="s">
        <v>59</v>
      </c>
      <c r="D365" s="22" t="e">
        <f>VLOOKUP(AR:AR,球员!A:F,6,FALSE)</f>
        <v>#N/A</v>
      </c>
      <c r="E365" s="16" t="s">
        <v>303</v>
      </c>
      <c r="F365" s="16" t="s">
        <v>279</v>
      </c>
      <c r="G365" s="16" t="s">
        <v>69</v>
      </c>
      <c r="H365" s="15">
        <v>182</v>
      </c>
      <c r="I365" s="15">
        <v>72</v>
      </c>
      <c r="J365" s="15">
        <v>26</v>
      </c>
      <c r="K365" s="16" t="s">
        <v>53</v>
      </c>
      <c r="L365" s="21">
        <v>82</v>
      </c>
      <c r="M365" s="21">
        <v>31</v>
      </c>
      <c r="N365" s="21">
        <v>90</v>
      </c>
      <c r="O365" s="15">
        <v>70</v>
      </c>
      <c r="P365" s="15">
        <v>83</v>
      </c>
      <c r="Q365" s="15">
        <v>80</v>
      </c>
      <c r="R365" s="15">
        <v>84</v>
      </c>
      <c r="S365" s="15">
        <v>84</v>
      </c>
      <c r="T365" s="15">
        <v>82</v>
      </c>
      <c r="U365" s="15">
        <v>73</v>
      </c>
      <c r="V365" s="15">
        <v>62</v>
      </c>
      <c r="W365" s="15">
        <v>86</v>
      </c>
      <c r="X365" s="15">
        <v>88</v>
      </c>
      <c r="Y365" s="15">
        <v>76</v>
      </c>
      <c r="Z365" s="15">
        <v>79</v>
      </c>
      <c r="AA365" s="15">
        <v>87</v>
      </c>
      <c r="AB365" s="15">
        <v>69</v>
      </c>
      <c r="AC365" s="15">
        <v>68</v>
      </c>
      <c r="AD365" s="15">
        <v>77</v>
      </c>
      <c r="AE365" s="15">
        <v>83</v>
      </c>
      <c r="AF365" s="15">
        <v>63</v>
      </c>
      <c r="AG365" s="15">
        <v>68</v>
      </c>
      <c r="AH365" s="15">
        <v>73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1</v>
      </c>
      <c r="AO365" s="15">
        <v>2</v>
      </c>
      <c r="AP365" s="15">
        <v>6</v>
      </c>
      <c r="AQ365" s="15">
        <v>1</v>
      </c>
      <c r="AR365" t="s">
        <v>1793</v>
      </c>
    </row>
    <row r="366" spans="1:44" x14ac:dyDescent="0.25">
      <c r="A366" s="15">
        <v>365</v>
      </c>
      <c r="B366" s="15" t="s">
        <v>1794</v>
      </c>
      <c r="C366" s="16" t="s">
        <v>49</v>
      </c>
      <c r="D366" s="22" t="e">
        <f>VLOOKUP(AR:AR,球员!A:F,6,FALSE)</f>
        <v>#N/A</v>
      </c>
      <c r="E366" s="16" t="s">
        <v>2167</v>
      </c>
      <c r="F366" s="16" t="s">
        <v>385</v>
      </c>
      <c r="G366" s="16" t="s">
        <v>101</v>
      </c>
      <c r="H366" s="15">
        <v>164</v>
      </c>
      <c r="I366" s="15">
        <v>61</v>
      </c>
      <c r="J366" s="15">
        <v>32</v>
      </c>
      <c r="K366" s="16" t="s">
        <v>47</v>
      </c>
      <c r="L366" s="21">
        <v>82</v>
      </c>
      <c r="M366" s="21">
        <v>27</v>
      </c>
      <c r="N366" s="21">
        <v>89</v>
      </c>
      <c r="O366" s="15">
        <v>81</v>
      </c>
      <c r="P366" s="15">
        <v>84</v>
      </c>
      <c r="Q366" s="15">
        <v>84</v>
      </c>
      <c r="R366" s="15">
        <v>85</v>
      </c>
      <c r="S366" s="15">
        <v>77</v>
      </c>
      <c r="T366" s="15">
        <v>80</v>
      </c>
      <c r="U366" s="15">
        <v>82</v>
      </c>
      <c r="V366" s="15">
        <v>62</v>
      </c>
      <c r="W366" s="15">
        <v>81</v>
      </c>
      <c r="X366" s="15">
        <v>84</v>
      </c>
      <c r="Y366" s="15">
        <v>78</v>
      </c>
      <c r="Z366" s="15">
        <v>84</v>
      </c>
      <c r="AA366" s="15">
        <v>79</v>
      </c>
      <c r="AB366" s="15">
        <v>72</v>
      </c>
      <c r="AC366" s="15">
        <v>68</v>
      </c>
      <c r="AD366" s="15">
        <v>81</v>
      </c>
      <c r="AE366" s="15">
        <v>78</v>
      </c>
      <c r="AF366" s="15">
        <v>43</v>
      </c>
      <c r="AG366" s="15">
        <v>41</v>
      </c>
      <c r="AH366" s="15">
        <v>64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6</v>
      </c>
      <c r="AQ366" s="15">
        <v>2</v>
      </c>
      <c r="AR366" t="s">
        <v>1795</v>
      </c>
    </row>
    <row r="367" spans="1:44" x14ac:dyDescent="0.25">
      <c r="A367" s="15">
        <v>366</v>
      </c>
      <c r="B367" s="15" t="s">
        <v>1796</v>
      </c>
      <c r="C367" s="16" t="s">
        <v>83</v>
      </c>
      <c r="D367" s="22" t="e">
        <f>VLOOKUP(AR:AR,球员!A:F,6,FALSE)</f>
        <v>#N/A</v>
      </c>
      <c r="E367" s="16" t="s">
        <v>2169</v>
      </c>
      <c r="F367" s="16" t="s">
        <v>385</v>
      </c>
      <c r="G367" s="16" t="s">
        <v>57</v>
      </c>
      <c r="H367" s="15">
        <v>172</v>
      </c>
      <c r="I367" s="15">
        <v>68</v>
      </c>
      <c r="J367" s="15">
        <v>29</v>
      </c>
      <c r="K367" s="16" t="s">
        <v>47</v>
      </c>
      <c r="L367" s="21">
        <v>82</v>
      </c>
      <c r="M367" s="21">
        <v>29</v>
      </c>
      <c r="N367" s="21">
        <v>89</v>
      </c>
      <c r="O367" s="15">
        <v>78</v>
      </c>
      <c r="P367" s="15">
        <v>84</v>
      </c>
      <c r="Q367" s="15">
        <v>83</v>
      </c>
      <c r="R367" s="15">
        <v>82</v>
      </c>
      <c r="S367" s="15">
        <v>82</v>
      </c>
      <c r="T367" s="15">
        <v>71</v>
      </c>
      <c r="U367" s="15">
        <v>78</v>
      </c>
      <c r="V367" s="15">
        <v>65</v>
      </c>
      <c r="W367" s="15">
        <v>73</v>
      </c>
      <c r="X367" s="15">
        <v>78</v>
      </c>
      <c r="Y367" s="15">
        <v>81</v>
      </c>
      <c r="Z367" s="15">
        <v>85</v>
      </c>
      <c r="AA367" s="15">
        <v>78</v>
      </c>
      <c r="AB367" s="15">
        <v>64</v>
      </c>
      <c r="AC367" s="15">
        <v>72</v>
      </c>
      <c r="AD367" s="15">
        <v>85</v>
      </c>
      <c r="AE367" s="15">
        <v>80</v>
      </c>
      <c r="AF367" s="15">
        <v>56</v>
      </c>
      <c r="AG367" s="15">
        <v>55</v>
      </c>
      <c r="AH367" s="15">
        <v>64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3</v>
      </c>
      <c r="AO367" s="15">
        <v>3</v>
      </c>
      <c r="AP367" s="15">
        <v>7</v>
      </c>
      <c r="AQ367" s="15">
        <v>3</v>
      </c>
      <c r="AR367" t="s">
        <v>1797</v>
      </c>
    </row>
    <row r="368" spans="1:44" x14ac:dyDescent="0.25">
      <c r="A368" s="15">
        <v>367</v>
      </c>
      <c r="B368" s="15" t="s">
        <v>386</v>
      </c>
      <c r="C368" s="16" t="s">
        <v>59</v>
      </c>
      <c r="D368" s="22" t="e">
        <f>VLOOKUP(AR:AR,球员!A:F,6,FALSE)</f>
        <v>#N/A</v>
      </c>
      <c r="E368" s="16" t="s">
        <v>551</v>
      </c>
      <c r="F368" s="16" t="s">
        <v>388</v>
      </c>
      <c r="G368" s="16" t="s">
        <v>389</v>
      </c>
      <c r="H368" s="15">
        <v>170</v>
      </c>
      <c r="I368" s="15">
        <v>66</v>
      </c>
      <c r="J368" s="15">
        <v>39</v>
      </c>
      <c r="K368" s="16" t="s">
        <v>53</v>
      </c>
      <c r="L368" s="21">
        <v>81</v>
      </c>
      <c r="M368" s="21">
        <v>16</v>
      </c>
      <c r="N368" s="21">
        <v>86</v>
      </c>
      <c r="O368" s="15">
        <v>52</v>
      </c>
      <c r="P368" s="15">
        <v>91</v>
      </c>
      <c r="Q368" s="15">
        <v>80</v>
      </c>
      <c r="R368" s="15">
        <v>90</v>
      </c>
      <c r="S368" s="15">
        <v>88</v>
      </c>
      <c r="T368" s="15">
        <v>92</v>
      </c>
      <c r="U368" s="15">
        <v>70</v>
      </c>
      <c r="V368" s="15">
        <v>61</v>
      </c>
      <c r="W368" s="15">
        <v>87</v>
      </c>
      <c r="X368" s="15">
        <v>89</v>
      </c>
      <c r="Y368" s="15">
        <v>60</v>
      </c>
      <c r="Z368" s="15">
        <v>63</v>
      </c>
      <c r="AA368" s="15">
        <v>85</v>
      </c>
      <c r="AB368" s="15">
        <v>65</v>
      </c>
      <c r="AC368" s="15">
        <v>63</v>
      </c>
      <c r="AD368" s="15">
        <v>80</v>
      </c>
      <c r="AE368" s="15">
        <v>65</v>
      </c>
      <c r="AF368" s="15">
        <v>60</v>
      </c>
      <c r="AG368" s="15">
        <v>77</v>
      </c>
      <c r="AH368" s="15">
        <v>91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1</v>
      </c>
      <c r="AO368" s="15">
        <v>3</v>
      </c>
      <c r="AP368" s="15">
        <v>7</v>
      </c>
      <c r="AQ368" s="15">
        <v>1</v>
      </c>
      <c r="AR368" t="s">
        <v>1798</v>
      </c>
    </row>
    <row r="369" spans="1:44" x14ac:dyDescent="0.25">
      <c r="A369" s="15">
        <v>368</v>
      </c>
      <c r="B369" s="15" t="s">
        <v>391</v>
      </c>
      <c r="C369" s="16" t="s">
        <v>86</v>
      </c>
      <c r="D369" s="22" t="e">
        <f>VLOOKUP(AR:AR,球员!A:F,6,FALSE)</f>
        <v>#N/A</v>
      </c>
      <c r="E369" s="16" t="s">
        <v>804</v>
      </c>
      <c r="F369" s="16" t="s">
        <v>388</v>
      </c>
      <c r="G369" s="16" t="s">
        <v>46</v>
      </c>
      <c r="H369" s="15">
        <v>175</v>
      </c>
      <c r="I369" s="15">
        <v>67</v>
      </c>
      <c r="J369" s="15">
        <v>36</v>
      </c>
      <c r="K369" s="16" t="s">
        <v>47</v>
      </c>
      <c r="L369" s="21">
        <v>81</v>
      </c>
      <c r="M369" s="21">
        <v>21</v>
      </c>
      <c r="N369" s="21">
        <v>88</v>
      </c>
      <c r="O369" s="15">
        <v>71</v>
      </c>
      <c r="P369" s="15">
        <v>91</v>
      </c>
      <c r="Q369" s="15">
        <v>90</v>
      </c>
      <c r="R369" s="15">
        <v>88</v>
      </c>
      <c r="S369" s="15">
        <v>80</v>
      </c>
      <c r="T369" s="15">
        <v>92</v>
      </c>
      <c r="U369" s="15">
        <v>68</v>
      </c>
      <c r="V369" s="15">
        <v>61</v>
      </c>
      <c r="W369" s="15">
        <v>78</v>
      </c>
      <c r="X369" s="15">
        <v>92</v>
      </c>
      <c r="Y369" s="15">
        <v>75</v>
      </c>
      <c r="Z369" s="15">
        <v>81</v>
      </c>
      <c r="AA369" s="15">
        <v>82</v>
      </c>
      <c r="AB369" s="15">
        <v>63</v>
      </c>
      <c r="AC369" s="15">
        <v>62</v>
      </c>
      <c r="AD369" s="15">
        <v>80</v>
      </c>
      <c r="AE369" s="15">
        <v>72</v>
      </c>
      <c r="AF369" s="15">
        <v>43</v>
      </c>
      <c r="AG369" s="15">
        <v>47</v>
      </c>
      <c r="AH369" s="15">
        <v>76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3</v>
      </c>
      <c r="AP369" s="15">
        <v>6</v>
      </c>
      <c r="AQ369" s="15">
        <v>2</v>
      </c>
      <c r="AR369" t="s">
        <v>1799</v>
      </c>
    </row>
    <row r="370" spans="1:44" x14ac:dyDescent="0.25">
      <c r="A370" s="15">
        <v>369</v>
      </c>
      <c r="B370" s="15" t="s">
        <v>514</v>
      </c>
      <c r="C370" s="16" t="s">
        <v>86</v>
      </c>
      <c r="D370" s="22" t="e">
        <f>VLOOKUP(AR:AR,球员!A:F,6,FALSE)</f>
        <v>#N/A</v>
      </c>
      <c r="E370" s="16" t="s">
        <v>333</v>
      </c>
      <c r="F370" s="16" t="s">
        <v>334</v>
      </c>
      <c r="G370" s="16" t="s">
        <v>515</v>
      </c>
      <c r="H370" s="15">
        <v>178</v>
      </c>
      <c r="I370" s="15">
        <v>84</v>
      </c>
      <c r="J370" s="15">
        <v>35</v>
      </c>
      <c r="K370" s="16" t="s">
        <v>47</v>
      </c>
      <c r="L370" s="21">
        <v>81</v>
      </c>
      <c r="M370" s="21">
        <v>23</v>
      </c>
      <c r="N370" s="21">
        <v>87</v>
      </c>
      <c r="O370" s="15">
        <v>79</v>
      </c>
      <c r="P370" s="15">
        <v>81</v>
      </c>
      <c r="Q370" s="15">
        <v>79</v>
      </c>
      <c r="R370" s="15">
        <v>80</v>
      </c>
      <c r="S370" s="15">
        <v>78</v>
      </c>
      <c r="T370" s="15">
        <v>75</v>
      </c>
      <c r="U370" s="15">
        <v>75</v>
      </c>
      <c r="V370" s="15">
        <v>73</v>
      </c>
      <c r="W370" s="15">
        <v>81</v>
      </c>
      <c r="X370" s="15">
        <v>77</v>
      </c>
      <c r="Y370" s="15">
        <v>81</v>
      </c>
      <c r="Z370" s="15">
        <v>83</v>
      </c>
      <c r="AA370" s="15">
        <v>82</v>
      </c>
      <c r="AB370" s="15">
        <v>80</v>
      </c>
      <c r="AC370" s="15">
        <v>76</v>
      </c>
      <c r="AD370" s="15">
        <v>77</v>
      </c>
      <c r="AE370" s="15">
        <v>76</v>
      </c>
      <c r="AF370" s="15">
        <v>54</v>
      </c>
      <c r="AG370" s="15">
        <v>55</v>
      </c>
      <c r="AH370" s="15">
        <v>72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3</v>
      </c>
      <c r="AO370" s="15">
        <v>3</v>
      </c>
      <c r="AP370" s="15">
        <v>5</v>
      </c>
      <c r="AQ370" s="15">
        <v>3</v>
      </c>
      <c r="AR370" t="s">
        <v>1800</v>
      </c>
    </row>
    <row r="371" spans="1:44" x14ac:dyDescent="0.25">
      <c r="A371" s="19">
        <v>370</v>
      </c>
      <c r="B371" s="19" t="s">
        <v>516</v>
      </c>
      <c r="C371" s="20" t="s">
        <v>43</v>
      </c>
      <c r="D371" s="22">
        <f>VLOOKUP(AR:AR,球员!A:F,6,FALSE)</f>
        <v>2</v>
      </c>
      <c r="E371" s="16" t="s">
        <v>400</v>
      </c>
      <c r="F371" s="16" t="s">
        <v>388</v>
      </c>
      <c r="G371" s="16" t="s">
        <v>139</v>
      </c>
      <c r="H371" s="15">
        <v>185</v>
      </c>
      <c r="I371" s="15">
        <v>84</v>
      </c>
      <c r="J371" s="15">
        <v>33</v>
      </c>
      <c r="K371" s="16" t="s">
        <v>47</v>
      </c>
      <c r="L371" s="21">
        <v>81</v>
      </c>
      <c r="M371" s="21">
        <v>27</v>
      </c>
      <c r="N371" s="21">
        <v>87</v>
      </c>
      <c r="O371" s="15">
        <v>74</v>
      </c>
      <c r="P371" s="15">
        <v>82</v>
      </c>
      <c r="Q371" s="15">
        <v>83</v>
      </c>
      <c r="R371" s="15">
        <v>84</v>
      </c>
      <c r="S371" s="15">
        <v>73</v>
      </c>
      <c r="T371" s="15">
        <v>73</v>
      </c>
      <c r="U371" s="15">
        <v>77</v>
      </c>
      <c r="V371" s="15">
        <v>70</v>
      </c>
      <c r="W371" s="15">
        <v>60</v>
      </c>
      <c r="X371" s="15">
        <v>75</v>
      </c>
      <c r="Y371" s="15">
        <v>82</v>
      </c>
      <c r="Z371" s="15">
        <v>84</v>
      </c>
      <c r="AA371" s="15">
        <v>84</v>
      </c>
      <c r="AB371" s="15">
        <v>80</v>
      </c>
      <c r="AC371" s="15">
        <v>79</v>
      </c>
      <c r="AD371" s="15">
        <v>73</v>
      </c>
      <c r="AE371" s="15">
        <v>74</v>
      </c>
      <c r="AF371" s="15">
        <v>49</v>
      </c>
      <c r="AG371" s="15">
        <v>51</v>
      </c>
      <c r="AH371" s="15">
        <v>71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1</v>
      </c>
      <c r="AO371" s="15">
        <v>3</v>
      </c>
      <c r="AP371" s="15">
        <v>6</v>
      </c>
      <c r="AQ371" s="15">
        <v>3</v>
      </c>
      <c r="AR371" t="s">
        <v>1801</v>
      </c>
    </row>
    <row r="372" spans="1:44" x14ac:dyDescent="0.25">
      <c r="A372" s="19">
        <v>371</v>
      </c>
      <c r="B372" s="19" t="s">
        <v>393</v>
      </c>
      <c r="C372" s="20" t="s">
        <v>59</v>
      </c>
      <c r="D372" s="22">
        <f>VLOOKUP(AR:AR,球员!A:F,6,FALSE)</f>
        <v>2</v>
      </c>
      <c r="E372" s="16" t="s">
        <v>624</v>
      </c>
      <c r="F372" s="16" t="s">
        <v>334</v>
      </c>
      <c r="G372" s="16" t="s">
        <v>46</v>
      </c>
      <c r="H372" s="15">
        <v>176</v>
      </c>
      <c r="I372" s="15">
        <v>75</v>
      </c>
      <c r="J372" s="15">
        <v>33</v>
      </c>
      <c r="K372" s="16" t="s">
        <v>47</v>
      </c>
      <c r="L372" s="21">
        <v>81</v>
      </c>
      <c r="M372" s="21">
        <v>27</v>
      </c>
      <c r="N372" s="21">
        <v>88</v>
      </c>
      <c r="O372" s="15">
        <v>73</v>
      </c>
      <c r="P372" s="15">
        <v>85</v>
      </c>
      <c r="Q372" s="15">
        <v>84</v>
      </c>
      <c r="R372" s="15">
        <v>81</v>
      </c>
      <c r="S372" s="15">
        <v>82</v>
      </c>
      <c r="T372" s="15">
        <v>80</v>
      </c>
      <c r="U372" s="15">
        <v>72</v>
      </c>
      <c r="V372" s="15">
        <v>67</v>
      </c>
      <c r="W372" s="15">
        <v>85</v>
      </c>
      <c r="X372" s="15">
        <v>84</v>
      </c>
      <c r="Y372" s="15">
        <v>74</v>
      </c>
      <c r="Z372" s="15">
        <v>78</v>
      </c>
      <c r="AA372" s="15">
        <v>84</v>
      </c>
      <c r="AB372" s="15">
        <v>73</v>
      </c>
      <c r="AC372" s="15">
        <v>75</v>
      </c>
      <c r="AD372" s="15">
        <v>82</v>
      </c>
      <c r="AE372" s="15">
        <v>73</v>
      </c>
      <c r="AF372" s="15">
        <v>60</v>
      </c>
      <c r="AG372" s="15">
        <v>73</v>
      </c>
      <c r="AH372" s="15">
        <v>65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4</v>
      </c>
      <c r="AO372" s="15">
        <v>4</v>
      </c>
      <c r="AP372" s="15">
        <v>5</v>
      </c>
      <c r="AQ372" s="15">
        <v>2</v>
      </c>
      <c r="AR372" t="s">
        <v>1802</v>
      </c>
    </row>
    <row r="373" spans="1:44" x14ac:dyDescent="0.25">
      <c r="A373" s="15">
        <v>372</v>
      </c>
      <c r="B373" s="15" t="s">
        <v>666</v>
      </c>
      <c r="C373" s="16" t="s">
        <v>63</v>
      </c>
      <c r="D373" s="22" t="e">
        <f>VLOOKUP(AR:AR,球员!A:F,6,FALSE)</f>
        <v>#N/A</v>
      </c>
      <c r="E373" s="16" t="s">
        <v>667</v>
      </c>
      <c r="F373" s="16" t="s">
        <v>56</v>
      </c>
      <c r="G373" s="16" t="s">
        <v>81</v>
      </c>
      <c r="H373" s="15">
        <v>187</v>
      </c>
      <c r="I373" s="15">
        <v>86</v>
      </c>
      <c r="J373" s="15">
        <v>32</v>
      </c>
      <c r="K373" s="16" t="s">
        <v>47</v>
      </c>
      <c r="L373" s="21">
        <v>81</v>
      </c>
      <c r="M373" s="21">
        <v>28</v>
      </c>
      <c r="N373" s="21">
        <v>86</v>
      </c>
      <c r="O373" s="15">
        <v>51</v>
      </c>
      <c r="P373" s="15">
        <v>74</v>
      </c>
      <c r="Q373" s="15">
        <v>71</v>
      </c>
      <c r="R373" s="15">
        <v>46</v>
      </c>
      <c r="S373" s="15">
        <v>72</v>
      </c>
      <c r="T373" s="15">
        <v>80</v>
      </c>
      <c r="U373" s="15">
        <v>48</v>
      </c>
      <c r="V373" s="15">
        <v>71</v>
      </c>
      <c r="W373" s="15">
        <v>55</v>
      </c>
      <c r="X373" s="15">
        <v>57</v>
      </c>
      <c r="Y373" s="15">
        <v>73</v>
      </c>
      <c r="Z373" s="15">
        <v>82</v>
      </c>
      <c r="AA373" s="15">
        <v>79</v>
      </c>
      <c r="AB373" s="15">
        <v>79</v>
      </c>
      <c r="AC373" s="15">
        <v>85</v>
      </c>
      <c r="AD373" s="15">
        <v>65</v>
      </c>
      <c r="AE373" s="15">
        <v>80</v>
      </c>
      <c r="AF373" s="15">
        <v>61</v>
      </c>
      <c r="AG373" s="15">
        <v>72</v>
      </c>
      <c r="AH373" s="15">
        <v>47</v>
      </c>
      <c r="AI373" s="15">
        <v>85</v>
      </c>
      <c r="AJ373" s="15">
        <v>87</v>
      </c>
      <c r="AK373" s="15">
        <v>90</v>
      </c>
      <c r="AL373" s="15">
        <v>90</v>
      </c>
      <c r="AM373" s="15">
        <v>85</v>
      </c>
      <c r="AN373" s="15">
        <v>2</v>
      </c>
      <c r="AO373" s="15">
        <v>2</v>
      </c>
      <c r="AP373" s="15">
        <v>5</v>
      </c>
      <c r="AQ373" s="15">
        <v>3</v>
      </c>
      <c r="AR373" t="s">
        <v>1803</v>
      </c>
    </row>
    <row r="374" spans="1:44" x14ac:dyDescent="0.25">
      <c r="A374" s="19">
        <v>373</v>
      </c>
      <c r="B374" s="19" t="s">
        <v>520</v>
      </c>
      <c r="C374" s="20" t="s">
        <v>90</v>
      </c>
      <c r="D374" s="22">
        <f>VLOOKUP(AR:AR,球员!A:F,6,FALSE)</f>
        <v>2</v>
      </c>
      <c r="E374" s="16" t="s">
        <v>243</v>
      </c>
      <c r="F374" s="16" t="s">
        <v>56</v>
      </c>
      <c r="G374" s="16" t="s">
        <v>81</v>
      </c>
      <c r="H374" s="15">
        <v>181</v>
      </c>
      <c r="I374" s="15">
        <v>80</v>
      </c>
      <c r="J374" s="15">
        <v>34</v>
      </c>
      <c r="K374" s="16" t="s">
        <v>47</v>
      </c>
      <c r="L374" s="21">
        <v>81</v>
      </c>
      <c r="M374" s="21">
        <v>25</v>
      </c>
      <c r="N374" s="21">
        <v>87</v>
      </c>
      <c r="O374" s="15">
        <v>64</v>
      </c>
      <c r="P374" s="15">
        <v>72</v>
      </c>
      <c r="Q374" s="15">
        <v>72</v>
      </c>
      <c r="R374" s="15">
        <v>69</v>
      </c>
      <c r="S374" s="15">
        <v>80</v>
      </c>
      <c r="T374" s="15">
        <v>77</v>
      </c>
      <c r="U374" s="15">
        <v>62</v>
      </c>
      <c r="V374" s="15">
        <v>84</v>
      </c>
      <c r="W374" s="15">
        <v>71</v>
      </c>
      <c r="X374" s="15">
        <v>65</v>
      </c>
      <c r="Y374" s="15">
        <v>70</v>
      </c>
      <c r="Z374" s="15">
        <v>68</v>
      </c>
      <c r="AA374" s="15">
        <v>74</v>
      </c>
      <c r="AB374" s="15">
        <v>83</v>
      </c>
      <c r="AC374" s="15">
        <v>85</v>
      </c>
      <c r="AD374" s="15">
        <v>70</v>
      </c>
      <c r="AE374" s="15">
        <v>75</v>
      </c>
      <c r="AF374" s="15">
        <v>85</v>
      </c>
      <c r="AG374" s="15">
        <v>81</v>
      </c>
      <c r="AH374" s="15">
        <v>81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2</v>
      </c>
      <c r="AO374" s="15">
        <v>3</v>
      </c>
      <c r="AP374" s="15">
        <v>7</v>
      </c>
      <c r="AQ374" s="15">
        <v>1</v>
      </c>
      <c r="AR374" t="s">
        <v>1804</v>
      </c>
    </row>
    <row r="375" spans="1:44" x14ac:dyDescent="0.25">
      <c r="A375" s="15">
        <v>374</v>
      </c>
      <c r="B375" s="15" t="s">
        <v>1805</v>
      </c>
      <c r="C375" s="16" t="s">
        <v>71</v>
      </c>
      <c r="D375" s="22" t="e">
        <f>VLOOKUP(AR:AR,球员!A:F,6,FALSE)</f>
        <v>#N/A</v>
      </c>
      <c r="E375" s="16" t="s">
        <v>717</v>
      </c>
      <c r="F375" s="16" t="s">
        <v>439</v>
      </c>
      <c r="G375" s="16" t="s">
        <v>515</v>
      </c>
      <c r="H375" s="15">
        <v>185</v>
      </c>
      <c r="I375" s="15">
        <v>79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88</v>
      </c>
      <c r="O375" s="15">
        <v>82</v>
      </c>
      <c r="P375" s="15">
        <v>80</v>
      </c>
      <c r="Q375" s="15">
        <v>78</v>
      </c>
      <c r="R375" s="15">
        <v>75</v>
      </c>
      <c r="S375" s="15">
        <v>73</v>
      </c>
      <c r="T375" s="15">
        <v>69</v>
      </c>
      <c r="U375" s="15">
        <v>84</v>
      </c>
      <c r="V375" s="15">
        <v>86</v>
      </c>
      <c r="W375" s="15">
        <v>78</v>
      </c>
      <c r="X375" s="15">
        <v>75</v>
      </c>
      <c r="Y375" s="15">
        <v>77</v>
      </c>
      <c r="Z375" s="15">
        <v>72</v>
      </c>
      <c r="AA375" s="15">
        <v>80</v>
      </c>
      <c r="AB375" s="15">
        <v>83</v>
      </c>
      <c r="AC375" s="15">
        <v>81</v>
      </c>
      <c r="AD375" s="15">
        <v>71</v>
      </c>
      <c r="AE375" s="15">
        <v>75</v>
      </c>
      <c r="AF375" s="15">
        <v>54</v>
      </c>
      <c r="AG375" s="15">
        <v>51</v>
      </c>
      <c r="AH375" s="15">
        <v>68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2</v>
      </c>
      <c r="AO375" s="15">
        <v>3</v>
      </c>
      <c r="AP375" s="15">
        <v>7</v>
      </c>
      <c r="AQ375" s="15">
        <v>2</v>
      </c>
      <c r="AR375" t="s">
        <v>1806</v>
      </c>
    </row>
    <row r="376" spans="1:44" x14ac:dyDescent="0.25">
      <c r="A376" s="19">
        <v>375</v>
      </c>
      <c r="B376" s="19" t="s">
        <v>525</v>
      </c>
      <c r="C376" s="20" t="s">
        <v>195</v>
      </c>
      <c r="D376" s="22">
        <f>VLOOKUP(AR:AR,球员!A:F,6,FALSE)</f>
        <v>2</v>
      </c>
      <c r="E376" s="16" t="s">
        <v>219</v>
      </c>
      <c r="F376" s="16" t="s">
        <v>56</v>
      </c>
      <c r="G376" s="16" t="s">
        <v>524</v>
      </c>
      <c r="H376" s="15">
        <v>183</v>
      </c>
      <c r="I376" s="15">
        <v>70</v>
      </c>
      <c r="J376" s="15">
        <v>29</v>
      </c>
      <c r="K376" s="16" t="s">
        <v>47</v>
      </c>
      <c r="L376" s="21">
        <v>81</v>
      </c>
      <c r="M376" s="21">
        <v>30</v>
      </c>
      <c r="N376" s="21">
        <v>89</v>
      </c>
      <c r="O376" s="15">
        <v>70</v>
      </c>
      <c r="P376" s="15">
        <v>75</v>
      </c>
      <c r="Q376" s="15">
        <v>72</v>
      </c>
      <c r="R376" s="15">
        <v>68</v>
      </c>
      <c r="S376" s="15">
        <v>74</v>
      </c>
      <c r="T376" s="15">
        <v>76</v>
      </c>
      <c r="U376" s="15">
        <v>60</v>
      </c>
      <c r="V376" s="15">
        <v>68</v>
      </c>
      <c r="W376" s="15">
        <v>62</v>
      </c>
      <c r="X376" s="15">
        <v>75</v>
      </c>
      <c r="Y376" s="15">
        <v>81</v>
      </c>
      <c r="Z376" s="15">
        <v>80</v>
      </c>
      <c r="AA376" s="15">
        <v>76</v>
      </c>
      <c r="AB376" s="15">
        <v>77</v>
      </c>
      <c r="AC376" s="15">
        <v>76</v>
      </c>
      <c r="AD376" s="15">
        <v>77</v>
      </c>
      <c r="AE376" s="15">
        <v>87</v>
      </c>
      <c r="AF376" s="15">
        <v>77</v>
      </c>
      <c r="AG376" s="15">
        <v>79</v>
      </c>
      <c r="AH376" s="15">
        <v>82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3</v>
      </c>
      <c r="AO376" s="15">
        <v>3</v>
      </c>
      <c r="AP376" s="15">
        <v>7</v>
      </c>
      <c r="AQ376" s="15">
        <v>3</v>
      </c>
      <c r="AR376" t="s">
        <v>1807</v>
      </c>
    </row>
    <row r="377" spans="1:44" x14ac:dyDescent="0.25">
      <c r="A377" s="15">
        <v>376</v>
      </c>
      <c r="B377" s="15" t="s">
        <v>237</v>
      </c>
      <c r="C377" s="16" t="s">
        <v>63</v>
      </c>
      <c r="D377" s="22" t="e">
        <f>VLOOKUP(AR:AR,球员!A:F,6,FALSE)</f>
        <v>#N/A</v>
      </c>
      <c r="E377" s="16" t="s">
        <v>68</v>
      </c>
      <c r="F377" s="16" t="s">
        <v>68</v>
      </c>
      <c r="G377" s="16" t="s">
        <v>238</v>
      </c>
      <c r="H377" s="15">
        <v>190</v>
      </c>
      <c r="I377" s="15">
        <v>82</v>
      </c>
      <c r="J377" s="15">
        <v>35</v>
      </c>
      <c r="K377" s="16" t="s">
        <v>47</v>
      </c>
      <c r="L377" s="21">
        <v>81</v>
      </c>
      <c r="M377" s="21">
        <v>23</v>
      </c>
      <c r="N377" s="21">
        <v>86</v>
      </c>
      <c r="O377" s="15">
        <v>49</v>
      </c>
      <c r="P377" s="15">
        <v>60</v>
      </c>
      <c r="Q377" s="15">
        <v>56</v>
      </c>
      <c r="R377" s="15">
        <v>50</v>
      </c>
      <c r="S377" s="15">
        <v>57</v>
      </c>
      <c r="T377" s="15">
        <v>65</v>
      </c>
      <c r="U377" s="15">
        <v>50</v>
      </c>
      <c r="V377" s="15">
        <v>64</v>
      </c>
      <c r="W377" s="15">
        <v>63</v>
      </c>
      <c r="X377" s="15">
        <v>49</v>
      </c>
      <c r="Y377" s="15">
        <v>70</v>
      </c>
      <c r="Z377" s="15">
        <v>73</v>
      </c>
      <c r="AA377" s="15">
        <v>80</v>
      </c>
      <c r="AB377" s="15">
        <v>86</v>
      </c>
      <c r="AC377" s="15">
        <v>89</v>
      </c>
      <c r="AD377" s="15">
        <v>63</v>
      </c>
      <c r="AE377" s="15">
        <v>67</v>
      </c>
      <c r="AF377" s="15">
        <v>70</v>
      </c>
      <c r="AG377" s="15">
        <v>53</v>
      </c>
      <c r="AH377" s="15">
        <v>59</v>
      </c>
      <c r="AI377" s="15">
        <v>87</v>
      </c>
      <c r="AJ377" s="15">
        <v>86</v>
      </c>
      <c r="AK377" s="15">
        <v>82</v>
      </c>
      <c r="AL377" s="15">
        <v>86</v>
      </c>
      <c r="AM377" s="15">
        <v>88</v>
      </c>
      <c r="AN377" s="15">
        <v>1</v>
      </c>
      <c r="AO377" s="15">
        <v>2</v>
      </c>
      <c r="AP377" s="15">
        <v>8</v>
      </c>
      <c r="AQ377" s="15">
        <v>3</v>
      </c>
      <c r="AR377" t="s">
        <v>1808</v>
      </c>
    </row>
    <row r="378" spans="1:44" x14ac:dyDescent="0.25">
      <c r="A378" s="15">
        <v>377</v>
      </c>
      <c r="B378" s="15" t="s">
        <v>396</v>
      </c>
      <c r="C378" s="16" t="s">
        <v>90</v>
      </c>
      <c r="D378" s="22" t="e">
        <f>VLOOKUP(AR:AR,球员!A:F,6,FALSE)</f>
        <v>#N/A</v>
      </c>
      <c r="E378" s="16" t="s">
        <v>254</v>
      </c>
      <c r="F378" s="16" t="s">
        <v>51</v>
      </c>
      <c r="G378" s="16" t="s">
        <v>52</v>
      </c>
      <c r="H378" s="15">
        <v>189</v>
      </c>
      <c r="I378" s="15">
        <v>90</v>
      </c>
      <c r="J378" s="15">
        <v>33</v>
      </c>
      <c r="K378" s="16" t="s">
        <v>47</v>
      </c>
      <c r="L378" s="21">
        <v>81</v>
      </c>
      <c r="M378" s="21">
        <v>27</v>
      </c>
      <c r="N378" s="21">
        <v>88</v>
      </c>
      <c r="O378" s="15">
        <v>66</v>
      </c>
      <c r="P378" s="15">
        <v>78</v>
      </c>
      <c r="Q378" s="15">
        <v>67</v>
      </c>
      <c r="R378" s="15">
        <v>58</v>
      </c>
      <c r="S378" s="15">
        <v>79</v>
      </c>
      <c r="T378" s="15">
        <v>79</v>
      </c>
      <c r="U378" s="15">
        <v>59</v>
      </c>
      <c r="V378" s="15">
        <v>86</v>
      </c>
      <c r="W378" s="15">
        <v>78</v>
      </c>
      <c r="X378" s="15">
        <v>68</v>
      </c>
      <c r="Y378" s="15">
        <v>63</v>
      </c>
      <c r="Z378" s="15">
        <v>61</v>
      </c>
      <c r="AA378" s="15">
        <v>80</v>
      </c>
      <c r="AB378" s="15">
        <v>77</v>
      </c>
      <c r="AC378" s="15">
        <v>85</v>
      </c>
      <c r="AD378" s="15">
        <v>67</v>
      </c>
      <c r="AE378" s="15">
        <v>79</v>
      </c>
      <c r="AF378" s="15">
        <v>90</v>
      </c>
      <c r="AG378" s="15">
        <v>83</v>
      </c>
      <c r="AH378" s="15">
        <v>87</v>
      </c>
      <c r="AI378" s="15">
        <v>40</v>
      </c>
      <c r="AJ378" s="15">
        <v>40</v>
      </c>
      <c r="AK378" s="15">
        <v>40</v>
      </c>
      <c r="AL378" s="15">
        <v>40</v>
      </c>
      <c r="AM378" s="15">
        <v>40</v>
      </c>
      <c r="AN378" s="15">
        <v>1</v>
      </c>
      <c r="AO378" s="15">
        <v>3</v>
      </c>
      <c r="AP378" s="15">
        <v>6</v>
      </c>
      <c r="AQ378" s="15">
        <v>1</v>
      </c>
      <c r="AR378" t="s">
        <v>1809</v>
      </c>
    </row>
    <row r="379" spans="1:44" x14ac:dyDescent="0.25">
      <c r="A379" s="19">
        <v>378</v>
      </c>
      <c r="B379" s="19" t="s">
        <v>530</v>
      </c>
      <c r="C379" s="20" t="s">
        <v>59</v>
      </c>
      <c r="D379" s="22">
        <f>VLOOKUP(AR:AR,球员!A:F,6,FALSE)</f>
        <v>2</v>
      </c>
      <c r="E379" s="16" t="s">
        <v>379</v>
      </c>
      <c r="F379" s="16" t="s">
        <v>51</v>
      </c>
      <c r="G379" s="16" t="s">
        <v>355</v>
      </c>
      <c r="H379" s="15">
        <v>169</v>
      </c>
      <c r="I379" s="15">
        <v>60</v>
      </c>
      <c r="J379" s="15">
        <v>33</v>
      </c>
      <c r="K379" s="16" t="s">
        <v>53</v>
      </c>
      <c r="L379" s="21">
        <v>81</v>
      </c>
      <c r="M379" s="21">
        <v>27</v>
      </c>
      <c r="N379" s="21">
        <v>88</v>
      </c>
      <c r="O379" s="15">
        <v>68</v>
      </c>
      <c r="P379" s="15">
        <v>82</v>
      </c>
      <c r="Q379" s="15">
        <v>79</v>
      </c>
      <c r="R379" s="15">
        <v>80</v>
      </c>
      <c r="S379" s="15">
        <v>84</v>
      </c>
      <c r="T379" s="15">
        <v>83</v>
      </c>
      <c r="U379" s="15">
        <v>65</v>
      </c>
      <c r="V379" s="15">
        <v>56</v>
      </c>
      <c r="W379" s="15">
        <v>77</v>
      </c>
      <c r="X379" s="15">
        <v>78</v>
      </c>
      <c r="Y379" s="15">
        <v>75</v>
      </c>
      <c r="Z379" s="15">
        <v>77</v>
      </c>
      <c r="AA379" s="15">
        <v>72</v>
      </c>
      <c r="AB379" s="15">
        <v>74</v>
      </c>
      <c r="AC379" s="15">
        <v>63</v>
      </c>
      <c r="AD379" s="15">
        <v>85</v>
      </c>
      <c r="AE379" s="15">
        <v>81</v>
      </c>
      <c r="AF379" s="15">
        <v>73</v>
      </c>
      <c r="AG379" s="15">
        <v>79</v>
      </c>
      <c r="AH379" s="15">
        <v>83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1</v>
      </c>
      <c r="AO379" s="15">
        <v>1</v>
      </c>
      <c r="AP379" s="15">
        <v>6</v>
      </c>
      <c r="AQ379" s="15">
        <v>1</v>
      </c>
      <c r="AR379" t="s">
        <v>1810</v>
      </c>
    </row>
    <row r="380" spans="1:44" x14ac:dyDescent="0.25">
      <c r="A380" s="15">
        <v>379</v>
      </c>
      <c r="B380" s="15" t="s">
        <v>1811</v>
      </c>
      <c r="C380" s="16" t="s">
        <v>90</v>
      </c>
      <c r="D380" s="22" t="e">
        <f>VLOOKUP(AR:AR,球员!A:F,6,FALSE)</f>
        <v>#N/A</v>
      </c>
      <c r="E380" s="16" t="s">
        <v>769</v>
      </c>
      <c r="F380" s="16" t="s">
        <v>56</v>
      </c>
      <c r="G380" s="16" t="s">
        <v>46</v>
      </c>
      <c r="H380" s="15">
        <v>191</v>
      </c>
      <c r="I380" s="15">
        <v>83</v>
      </c>
      <c r="J380" s="15">
        <v>36</v>
      </c>
      <c r="K380" s="16" t="s">
        <v>47</v>
      </c>
      <c r="L380" s="21">
        <v>81</v>
      </c>
      <c r="M380" s="21">
        <v>21</v>
      </c>
      <c r="N380" s="21">
        <v>85</v>
      </c>
      <c r="O380" s="15">
        <v>63</v>
      </c>
      <c r="P380" s="15">
        <v>73</v>
      </c>
      <c r="Q380" s="15">
        <v>69</v>
      </c>
      <c r="R380" s="15">
        <v>66</v>
      </c>
      <c r="S380" s="15">
        <v>76</v>
      </c>
      <c r="T380" s="15">
        <v>74</v>
      </c>
      <c r="U380" s="15">
        <v>53</v>
      </c>
      <c r="V380" s="15">
        <v>86</v>
      </c>
      <c r="W380" s="15">
        <v>63</v>
      </c>
      <c r="X380" s="15">
        <v>65</v>
      </c>
      <c r="Y380" s="15">
        <v>68</v>
      </c>
      <c r="Z380" s="15">
        <v>67</v>
      </c>
      <c r="AA380" s="15">
        <v>65</v>
      </c>
      <c r="AB380" s="15">
        <v>84</v>
      </c>
      <c r="AC380" s="15">
        <v>85</v>
      </c>
      <c r="AD380" s="15">
        <v>63</v>
      </c>
      <c r="AE380" s="15">
        <v>78</v>
      </c>
      <c r="AF380" s="15">
        <v>85</v>
      </c>
      <c r="AG380" s="15">
        <v>84</v>
      </c>
      <c r="AH380" s="15">
        <v>85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2</v>
      </c>
      <c r="AP380" s="15">
        <v>7</v>
      </c>
      <c r="AQ380" s="15">
        <v>2</v>
      </c>
      <c r="AR380" t="s">
        <v>1812</v>
      </c>
    </row>
    <row r="381" spans="1:44" x14ac:dyDescent="0.25">
      <c r="A381" s="15">
        <v>380</v>
      </c>
      <c r="B381" s="15" t="s">
        <v>1813</v>
      </c>
      <c r="C381" s="16" t="s">
        <v>71</v>
      </c>
      <c r="D381" s="22" t="e">
        <f>VLOOKUP(AR:AR,球员!A:F,6,FALSE)</f>
        <v>#N/A</v>
      </c>
      <c r="E381" s="16" t="s">
        <v>392</v>
      </c>
      <c r="F381" s="16" t="s">
        <v>388</v>
      </c>
      <c r="G381" s="16" t="s">
        <v>389</v>
      </c>
      <c r="H381" s="15">
        <v>188</v>
      </c>
      <c r="I381" s="15">
        <v>77</v>
      </c>
      <c r="J381" s="15">
        <v>34</v>
      </c>
      <c r="K381" s="16" t="s">
        <v>47</v>
      </c>
      <c r="L381" s="21">
        <v>81</v>
      </c>
      <c r="M381" s="21">
        <v>25</v>
      </c>
      <c r="N381" s="21">
        <v>88</v>
      </c>
      <c r="O381" s="15">
        <v>86</v>
      </c>
      <c r="P381" s="15">
        <v>72</v>
      </c>
      <c r="Q381" s="15">
        <v>78</v>
      </c>
      <c r="R381" s="15">
        <v>76</v>
      </c>
      <c r="S381" s="15">
        <v>74</v>
      </c>
      <c r="T381" s="15">
        <v>63</v>
      </c>
      <c r="U381" s="15">
        <v>87</v>
      </c>
      <c r="V381" s="15">
        <v>75</v>
      </c>
      <c r="W381" s="15">
        <v>84</v>
      </c>
      <c r="X381" s="15">
        <v>75</v>
      </c>
      <c r="Y381" s="15">
        <v>82</v>
      </c>
      <c r="Z381" s="15">
        <v>80</v>
      </c>
      <c r="AA381" s="15">
        <v>85</v>
      </c>
      <c r="AB381" s="15">
        <v>75</v>
      </c>
      <c r="AC381" s="15">
        <v>75</v>
      </c>
      <c r="AD381" s="15">
        <v>73</v>
      </c>
      <c r="AE381" s="15">
        <v>75</v>
      </c>
      <c r="AF381" s="15">
        <v>46</v>
      </c>
      <c r="AG381" s="15">
        <v>51</v>
      </c>
      <c r="AH381" s="15">
        <v>80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6</v>
      </c>
      <c r="AQ381" s="15">
        <v>2</v>
      </c>
      <c r="AR381" t="s">
        <v>1814</v>
      </c>
    </row>
    <row r="382" spans="1:44" x14ac:dyDescent="0.25">
      <c r="A382" s="15">
        <v>381</v>
      </c>
      <c r="B382" s="15" t="s">
        <v>537</v>
      </c>
      <c r="C382" s="16" t="s">
        <v>90</v>
      </c>
      <c r="D382" s="22" t="e">
        <f>VLOOKUP(AR:AR,球员!A:F,6,FALSE)</f>
        <v>#N/A</v>
      </c>
      <c r="E382" s="16" t="s">
        <v>333</v>
      </c>
      <c r="F382" s="16" t="s">
        <v>334</v>
      </c>
      <c r="G382" s="16" t="s">
        <v>61</v>
      </c>
      <c r="H382" s="15">
        <v>192</v>
      </c>
      <c r="I382" s="15">
        <v>84</v>
      </c>
      <c r="J382" s="15">
        <v>33</v>
      </c>
      <c r="K382" s="16" t="s">
        <v>47</v>
      </c>
      <c r="L382" s="21">
        <v>81</v>
      </c>
      <c r="M382" s="21">
        <v>27</v>
      </c>
      <c r="N382" s="21">
        <v>88</v>
      </c>
      <c r="O382" s="15">
        <v>65</v>
      </c>
      <c r="P382" s="15">
        <v>74</v>
      </c>
      <c r="Q382" s="15">
        <v>67</v>
      </c>
      <c r="R382" s="15">
        <v>59</v>
      </c>
      <c r="S382" s="15">
        <v>77</v>
      </c>
      <c r="T382" s="15">
        <v>75</v>
      </c>
      <c r="U382" s="15">
        <v>56</v>
      </c>
      <c r="V382" s="15">
        <v>83</v>
      </c>
      <c r="W382" s="15">
        <v>62</v>
      </c>
      <c r="X382" s="15">
        <v>71</v>
      </c>
      <c r="Y382" s="15">
        <v>74</v>
      </c>
      <c r="Z382" s="15">
        <v>68</v>
      </c>
      <c r="AA382" s="15">
        <v>75</v>
      </c>
      <c r="AB382" s="15">
        <v>81</v>
      </c>
      <c r="AC382" s="15">
        <v>83</v>
      </c>
      <c r="AD382" s="15">
        <v>72</v>
      </c>
      <c r="AE382" s="15">
        <v>80</v>
      </c>
      <c r="AF382" s="15">
        <v>85</v>
      </c>
      <c r="AG382" s="15">
        <v>83</v>
      </c>
      <c r="AH382" s="15">
        <v>83</v>
      </c>
      <c r="AI382" s="15">
        <v>40</v>
      </c>
      <c r="AJ382" s="15">
        <v>40</v>
      </c>
      <c r="AK382" s="15">
        <v>40</v>
      </c>
      <c r="AL382" s="15">
        <v>40</v>
      </c>
      <c r="AM382" s="15">
        <v>40</v>
      </c>
      <c r="AN382" s="15">
        <v>2</v>
      </c>
      <c r="AO382" s="15">
        <v>3</v>
      </c>
      <c r="AP382" s="15">
        <v>6</v>
      </c>
      <c r="AQ382" s="15">
        <v>1</v>
      </c>
      <c r="AR382" t="s">
        <v>1815</v>
      </c>
    </row>
    <row r="383" spans="1:44" x14ac:dyDescent="0.25">
      <c r="A383" s="15">
        <v>382</v>
      </c>
      <c r="B383" s="15" t="s">
        <v>673</v>
      </c>
      <c r="C383" s="16" t="s">
        <v>90</v>
      </c>
      <c r="D383" s="22" t="e">
        <f>VLOOKUP(AR:AR,球员!A:F,6,FALSE)</f>
        <v>#N/A</v>
      </c>
      <c r="E383" s="16" t="s">
        <v>174</v>
      </c>
      <c r="F383" s="16" t="s">
        <v>45</v>
      </c>
      <c r="G383" s="16" t="s">
        <v>344</v>
      </c>
      <c r="H383" s="15">
        <v>183</v>
      </c>
      <c r="I383" s="15">
        <v>79</v>
      </c>
      <c r="J383" s="15">
        <v>33</v>
      </c>
      <c r="K383" s="16" t="s">
        <v>53</v>
      </c>
      <c r="L383" s="21">
        <v>81</v>
      </c>
      <c r="M383" s="21">
        <v>27</v>
      </c>
      <c r="N383" s="21">
        <v>88</v>
      </c>
      <c r="O383" s="15">
        <v>68</v>
      </c>
      <c r="P383" s="15">
        <v>73</v>
      </c>
      <c r="Q383" s="15">
        <v>69</v>
      </c>
      <c r="R383" s="15">
        <v>72</v>
      </c>
      <c r="S383" s="15">
        <v>76</v>
      </c>
      <c r="T383" s="15">
        <v>75</v>
      </c>
      <c r="U383" s="15">
        <v>60</v>
      </c>
      <c r="V383" s="15">
        <v>80</v>
      </c>
      <c r="W383" s="15">
        <v>58</v>
      </c>
      <c r="X383" s="15">
        <v>64</v>
      </c>
      <c r="Y383" s="15">
        <v>75</v>
      </c>
      <c r="Z383" s="15">
        <v>70</v>
      </c>
      <c r="AA383" s="15">
        <v>82</v>
      </c>
      <c r="AB383" s="15">
        <v>82</v>
      </c>
      <c r="AC383" s="15">
        <v>82</v>
      </c>
      <c r="AD383" s="15">
        <v>72</v>
      </c>
      <c r="AE383" s="15">
        <v>85</v>
      </c>
      <c r="AF383" s="15">
        <v>81</v>
      </c>
      <c r="AG383" s="15">
        <v>83</v>
      </c>
      <c r="AH383" s="15">
        <v>86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2</v>
      </c>
      <c r="AO383" s="15">
        <v>3</v>
      </c>
      <c r="AP383" s="15">
        <v>6</v>
      </c>
      <c r="AQ383" s="15">
        <v>1</v>
      </c>
      <c r="AR383" t="s">
        <v>1816</v>
      </c>
    </row>
    <row r="384" spans="1:44" x14ac:dyDescent="0.25">
      <c r="A384" s="15">
        <v>383</v>
      </c>
      <c r="B384" s="15" t="s">
        <v>834</v>
      </c>
      <c r="C384" s="16" t="s">
        <v>71</v>
      </c>
      <c r="D384" s="22" t="e">
        <f>VLOOKUP(AR:AR,球员!A:F,6,FALSE)</f>
        <v>#N/A</v>
      </c>
      <c r="E384" s="16" t="s">
        <v>397</v>
      </c>
      <c r="F384" s="16" t="s">
        <v>334</v>
      </c>
      <c r="G384" s="16" t="s">
        <v>506</v>
      </c>
      <c r="H384" s="15">
        <v>196</v>
      </c>
      <c r="I384" s="15">
        <v>91</v>
      </c>
      <c r="J384" s="15">
        <v>31</v>
      </c>
      <c r="K384" s="16" t="s">
        <v>47</v>
      </c>
      <c r="L384" s="21">
        <v>81</v>
      </c>
      <c r="M384" s="21">
        <v>29</v>
      </c>
      <c r="N384" s="21">
        <v>88</v>
      </c>
      <c r="O384" s="15">
        <v>82</v>
      </c>
      <c r="P384" s="15">
        <v>81</v>
      </c>
      <c r="Q384" s="15">
        <v>75</v>
      </c>
      <c r="R384" s="15">
        <v>72</v>
      </c>
      <c r="S384" s="15">
        <v>76</v>
      </c>
      <c r="T384" s="15">
        <v>67</v>
      </c>
      <c r="U384" s="15">
        <v>80</v>
      </c>
      <c r="V384" s="15">
        <v>88</v>
      </c>
      <c r="W384" s="15">
        <v>71</v>
      </c>
      <c r="X384" s="15">
        <v>67</v>
      </c>
      <c r="Y384" s="15">
        <v>76</v>
      </c>
      <c r="Z384" s="15">
        <v>68</v>
      </c>
      <c r="AA384" s="15">
        <v>81</v>
      </c>
      <c r="AB384" s="15">
        <v>77</v>
      </c>
      <c r="AC384" s="15">
        <v>91</v>
      </c>
      <c r="AD384" s="15">
        <v>76</v>
      </c>
      <c r="AE384" s="15">
        <v>80</v>
      </c>
      <c r="AF384" s="15">
        <v>55</v>
      </c>
      <c r="AG384" s="15">
        <v>44</v>
      </c>
      <c r="AH384" s="15">
        <v>73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2</v>
      </c>
      <c r="AO384" s="15">
        <v>4</v>
      </c>
      <c r="AP384" s="15">
        <v>6</v>
      </c>
      <c r="AQ384" s="15">
        <v>2</v>
      </c>
      <c r="AR384" t="s">
        <v>1817</v>
      </c>
    </row>
    <row r="385" spans="1:44" x14ac:dyDescent="0.25">
      <c r="A385" s="15">
        <v>384</v>
      </c>
      <c r="B385" s="15" t="s">
        <v>680</v>
      </c>
      <c r="C385" s="16" t="s">
        <v>43</v>
      </c>
      <c r="D385" s="22" t="e">
        <f>VLOOKUP(AR:AR,球员!A:F,6,FALSE)</f>
        <v>#N/A</v>
      </c>
      <c r="E385" s="16" t="s">
        <v>681</v>
      </c>
      <c r="F385" s="16" t="s">
        <v>45</v>
      </c>
      <c r="G385" s="16" t="s">
        <v>290</v>
      </c>
      <c r="H385" s="15">
        <v>180</v>
      </c>
      <c r="I385" s="15">
        <v>79</v>
      </c>
      <c r="J385" s="15">
        <v>32</v>
      </c>
      <c r="K385" s="16" t="s">
        <v>47</v>
      </c>
      <c r="L385" s="21">
        <v>81</v>
      </c>
      <c r="M385" s="21">
        <v>28</v>
      </c>
      <c r="N385" s="21">
        <v>88</v>
      </c>
      <c r="O385" s="15">
        <v>78</v>
      </c>
      <c r="P385" s="15">
        <v>81</v>
      </c>
      <c r="Q385" s="15">
        <v>84</v>
      </c>
      <c r="R385" s="15">
        <v>86</v>
      </c>
      <c r="S385" s="15">
        <v>74</v>
      </c>
      <c r="T385" s="15">
        <v>75</v>
      </c>
      <c r="U385" s="15">
        <v>77</v>
      </c>
      <c r="V385" s="15">
        <v>63</v>
      </c>
      <c r="W385" s="15">
        <v>65</v>
      </c>
      <c r="X385" s="15">
        <v>72</v>
      </c>
      <c r="Y385" s="15">
        <v>90</v>
      </c>
      <c r="Z385" s="15">
        <v>92</v>
      </c>
      <c r="AA385" s="15">
        <v>72</v>
      </c>
      <c r="AB385" s="15">
        <v>66</v>
      </c>
      <c r="AC385" s="15">
        <v>66</v>
      </c>
      <c r="AD385" s="15">
        <v>82</v>
      </c>
      <c r="AE385" s="15">
        <v>80</v>
      </c>
      <c r="AF385" s="15">
        <v>50</v>
      </c>
      <c r="AG385" s="15">
        <v>52</v>
      </c>
      <c r="AH385" s="15">
        <v>54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5</v>
      </c>
      <c r="AQ385" s="15">
        <v>1</v>
      </c>
      <c r="AR385" t="s">
        <v>1818</v>
      </c>
    </row>
    <row r="386" spans="1:44" x14ac:dyDescent="0.25">
      <c r="A386" s="15">
        <v>385</v>
      </c>
      <c r="B386" s="15" t="s">
        <v>403</v>
      </c>
      <c r="C386" s="16" t="s">
        <v>105</v>
      </c>
      <c r="D386" s="22" t="e">
        <f>VLOOKUP(AR:AR,球员!A:F,6,FALSE)</f>
        <v>#N/A</v>
      </c>
      <c r="E386" s="16" t="s">
        <v>97</v>
      </c>
      <c r="F386" s="16" t="s">
        <v>65</v>
      </c>
      <c r="G386" s="16" t="s">
        <v>98</v>
      </c>
      <c r="H386" s="15">
        <v>173</v>
      </c>
      <c r="I386" s="15">
        <v>72</v>
      </c>
      <c r="J386" s="15">
        <v>29</v>
      </c>
      <c r="K386" s="16" t="s">
        <v>53</v>
      </c>
      <c r="L386" s="21">
        <v>81</v>
      </c>
      <c r="M386" s="21">
        <v>30</v>
      </c>
      <c r="N386" s="21">
        <v>89</v>
      </c>
      <c r="O386" s="15">
        <v>73</v>
      </c>
      <c r="P386" s="15">
        <v>77</v>
      </c>
      <c r="Q386" s="15">
        <v>77</v>
      </c>
      <c r="R386" s="15">
        <v>81</v>
      </c>
      <c r="S386" s="15">
        <v>75</v>
      </c>
      <c r="T386" s="15">
        <v>80</v>
      </c>
      <c r="U386" s="15">
        <v>62</v>
      </c>
      <c r="V386" s="15">
        <v>61</v>
      </c>
      <c r="W386" s="15">
        <v>62</v>
      </c>
      <c r="X386" s="15">
        <v>64</v>
      </c>
      <c r="Y386" s="15">
        <v>80</v>
      </c>
      <c r="Z386" s="15">
        <v>81</v>
      </c>
      <c r="AA386" s="15">
        <v>72</v>
      </c>
      <c r="AB386" s="15">
        <v>70</v>
      </c>
      <c r="AC386" s="15">
        <v>71</v>
      </c>
      <c r="AD386" s="15">
        <v>80</v>
      </c>
      <c r="AE386" s="15">
        <v>82</v>
      </c>
      <c r="AF386" s="15">
        <v>78</v>
      </c>
      <c r="AG386" s="15">
        <v>80</v>
      </c>
      <c r="AH386" s="15">
        <v>86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2</v>
      </c>
      <c r="AO386" s="15">
        <v>2</v>
      </c>
      <c r="AP386" s="15">
        <v>5</v>
      </c>
      <c r="AQ386" s="15">
        <v>2</v>
      </c>
      <c r="AR386" t="s">
        <v>1819</v>
      </c>
    </row>
    <row r="387" spans="1:44" x14ac:dyDescent="0.25">
      <c r="A387" s="15">
        <v>386</v>
      </c>
      <c r="B387" s="15" t="s">
        <v>541</v>
      </c>
      <c r="C387" s="16" t="s">
        <v>126</v>
      </c>
      <c r="D387" s="22" t="e">
        <f>VLOOKUP(AR:AR,球员!A:F,6,FALSE)</f>
        <v>#N/A</v>
      </c>
      <c r="E387" s="16" t="s">
        <v>243</v>
      </c>
      <c r="F387" s="16" t="s">
        <v>56</v>
      </c>
      <c r="G387" s="16" t="s">
        <v>81</v>
      </c>
      <c r="H387" s="15">
        <v>182</v>
      </c>
      <c r="I387" s="15">
        <v>82</v>
      </c>
      <c r="J387" s="15">
        <v>29</v>
      </c>
      <c r="K387" s="16" t="s">
        <v>47</v>
      </c>
      <c r="L387" s="21">
        <v>81</v>
      </c>
      <c r="M387" s="21">
        <v>30</v>
      </c>
      <c r="N387" s="21">
        <v>89</v>
      </c>
      <c r="O387" s="15">
        <v>67</v>
      </c>
      <c r="P387" s="15">
        <v>79</v>
      </c>
      <c r="Q387" s="15">
        <v>72</v>
      </c>
      <c r="R387" s="15">
        <v>74</v>
      </c>
      <c r="S387" s="15">
        <v>83</v>
      </c>
      <c r="T387" s="15">
        <v>81</v>
      </c>
      <c r="U387" s="15">
        <v>61</v>
      </c>
      <c r="V387" s="15">
        <v>66</v>
      </c>
      <c r="W387" s="15">
        <v>69</v>
      </c>
      <c r="X387" s="15">
        <v>72</v>
      </c>
      <c r="Y387" s="15">
        <v>74</v>
      </c>
      <c r="Z387" s="15">
        <v>79</v>
      </c>
      <c r="AA387" s="15">
        <v>73</v>
      </c>
      <c r="AB387" s="15">
        <v>72</v>
      </c>
      <c r="AC387" s="15">
        <v>77</v>
      </c>
      <c r="AD387" s="15">
        <v>63</v>
      </c>
      <c r="AE387" s="15">
        <v>83</v>
      </c>
      <c r="AF387" s="15">
        <v>83</v>
      </c>
      <c r="AG387" s="15">
        <v>80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3</v>
      </c>
      <c r="AR387" t="s">
        <v>1820</v>
      </c>
    </row>
    <row r="388" spans="1:44" x14ac:dyDescent="0.25">
      <c r="A388" s="19">
        <v>387</v>
      </c>
      <c r="B388" s="19" t="s">
        <v>686</v>
      </c>
      <c r="C388" s="20" t="s">
        <v>90</v>
      </c>
      <c r="D388" s="22">
        <f>VLOOKUP(AR:AR,球员!A:F,6,FALSE)</f>
        <v>2</v>
      </c>
      <c r="E388" s="16" t="s">
        <v>261</v>
      </c>
      <c r="F388" s="16" t="s">
        <v>45</v>
      </c>
      <c r="G388" s="16" t="s">
        <v>132</v>
      </c>
      <c r="H388" s="15">
        <v>191</v>
      </c>
      <c r="I388" s="15">
        <v>82</v>
      </c>
      <c r="J388" s="15">
        <v>30</v>
      </c>
      <c r="K388" s="16" t="s">
        <v>47</v>
      </c>
      <c r="L388" s="21">
        <v>81</v>
      </c>
      <c r="M388" s="21">
        <v>30</v>
      </c>
      <c r="N388" s="21">
        <v>89</v>
      </c>
      <c r="O388" s="15">
        <v>51</v>
      </c>
      <c r="P388" s="15">
        <v>64</v>
      </c>
      <c r="Q388" s="15">
        <v>57</v>
      </c>
      <c r="R388" s="15">
        <v>61</v>
      </c>
      <c r="S388" s="15">
        <v>76</v>
      </c>
      <c r="T388" s="15">
        <v>75</v>
      </c>
      <c r="U388" s="15">
        <v>60</v>
      </c>
      <c r="V388" s="15">
        <v>89</v>
      </c>
      <c r="W388" s="15">
        <v>74</v>
      </c>
      <c r="X388" s="15">
        <v>64</v>
      </c>
      <c r="Y388" s="15">
        <v>73</v>
      </c>
      <c r="Z388" s="15">
        <v>68</v>
      </c>
      <c r="AA388" s="15">
        <v>80</v>
      </c>
      <c r="AB388" s="15">
        <v>79</v>
      </c>
      <c r="AC388" s="15">
        <v>86</v>
      </c>
      <c r="AD388" s="15">
        <v>68</v>
      </c>
      <c r="AE388" s="15">
        <v>80</v>
      </c>
      <c r="AF388" s="15">
        <v>85</v>
      </c>
      <c r="AG388" s="15">
        <v>86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2</v>
      </c>
      <c r="AP388" s="15">
        <v>6</v>
      </c>
      <c r="AQ388" s="15">
        <v>1</v>
      </c>
      <c r="AR388" t="s">
        <v>1821</v>
      </c>
    </row>
    <row r="389" spans="1:44" x14ac:dyDescent="0.25">
      <c r="A389" s="15">
        <v>388</v>
      </c>
      <c r="B389" s="15" t="s">
        <v>543</v>
      </c>
      <c r="C389" s="16" t="s">
        <v>90</v>
      </c>
      <c r="D389" s="22" t="e">
        <f>VLOOKUP(AR:AR,球员!A:F,6,FALSE)</f>
        <v>#N/A</v>
      </c>
      <c r="E389" s="16" t="s">
        <v>480</v>
      </c>
      <c r="F389" s="16" t="s">
        <v>45</v>
      </c>
      <c r="G389" s="16" t="s">
        <v>420</v>
      </c>
      <c r="H389" s="15">
        <v>184</v>
      </c>
      <c r="I389" s="15">
        <v>77</v>
      </c>
      <c r="J389" s="15">
        <v>29</v>
      </c>
      <c r="K389" s="16" t="s">
        <v>47</v>
      </c>
      <c r="L389" s="21">
        <v>81</v>
      </c>
      <c r="M389" s="21">
        <v>30</v>
      </c>
      <c r="N389" s="21">
        <v>89</v>
      </c>
      <c r="O389" s="15">
        <v>60</v>
      </c>
      <c r="P389" s="15">
        <v>75</v>
      </c>
      <c r="Q389" s="15">
        <v>67</v>
      </c>
      <c r="R389" s="15">
        <v>62</v>
      </c>
      <c r="S389" s="15">
        <v>80</v>
      </c>
      <c r="T389" s="15">
        <v>76</v>
      </c>
      <c r="U389" s="15">
        <v>62</v>
      </c>
      <c r="V389" s="15">
        <v>83</v>
      </c>
      <c r="W389" s="15">
        <v>58</v>
      </c>
      <c r="X389" s="15">
        <v>63</v>
      </c>
      <c r="Y389" s="15">
        <v>77</v>
      </c>
      <c r="Z389" s="15">
        <v>76</v>
      </c>
      <c r="AA389" s="15">
        <v>70</v>
      </c>
      <c r="AB389" s="15">
        <v>85</v>
      </c>
      <c r="AC389" s="15">
        <v>83</v>
      </c>
      <c r="AD389" s="15">
        <v>67</v>
      </c>
      <c r="AE389" s="15">
        <v>77</v>
      </c>
      <c r="AF389" s="15">
        <v>87</v>
      </c>
      <c r="AG389" s="15">
        <v>84</v>
      </c>
      <c r="AH389" s="15">
        <v>80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3</v>
      </c>
      <c r="AP389" s="15">
        <v>6</v>
      </c>
      <c r="AQ389" s="15">
        <v>3</v>
      </c>
      <c r="AR389" t="s">
        <v>1822</v>
      </c>
    </row>
    <row r="390" spans="1:44" x14ac:dyDescent="0.25">
      <c r="A390" s="15">
        <v>389</v>
      </c>
      <c r="B390" s="15" t="s">
        <v>687</v>
      </c>
      <c r="C390" s="16" t="s">
        <v>86</v>
      </c>
      <c r="D390" s="22" t="e">
        <f>VLOOKUP(AR:AR,球员!A:F,6,FALSE)</f>
        <v>#N/A</v>
      </c>
      <c r="E390" s="16" t="s">
        <v>400</v>
      </c>
      <c r="F390" s="16" t="s">
        <v>388</v>
      </c>
      <c r="G390" s="16" t="s">
        <v>190</v>
      </c>
      <c r="H390" s="15">
        <v>177</v>
      </c>
      <c r="I390" s="15">
        <v>75</v>
      </c>
      <c r="J390" s="15">
        <v>30</v>
      </c>
      <c r="K390" s="16" t="s">
        <v>47</v>
      </c>
      <c r="L390" s="21">
        <v>81</v>
      </c>
      <c r="M390" s="21">
        <v>30</v>
      </c>
      <c r="N390" s="21">
        <v>89</v>
      </c>
      <c r="O390" s="15">
        <v>81</v>
      </c>
      <c r="P390" s="15">
        <v>81</v>
      </c>
      <c r="Q390" s="15">
        <v>84</v>
      </c>
      <c r="R390" s="15">
        <v>83</v>
      </c>
      <c r="S390" s="15">
        <v>79</v>
      </c>
      <c r="T390" s="15">
        <v>75</v>
      </c>
      <c r="U390" s="15">
        <v>81</v>
      </c>
      <c r="V390" s="15">
        <v>65</v>
      </c>
      <c r="W390" s="15">
        <v>70</v>
      </c>
      <c r="X390" s="15">
        <v>72</v>
      </c>
      <c r="Y390" s="15">
        <v>87</v>
      </c>
      <c r="Z390" s="15">
        <v>84</v>
      </c>
      <c r="AA390" s="15">
        <v>81</v>
      </c>
      <c r="AB390" s="15">
        <v>70</v>
      </c>
      <c r="AC390" s="15">
        <v>63</v>
      </c>
      <c r="AD390" s="15">
        <v>81</v>
      </c>
      <c r="AE390" s="15">
        <v>77</v>
      </c>
      <c r="AF390" s="15">
        <v>50</v>
      </c>
      <c r="AG390" s="15">
        <v>51</v>
      </c>
      <c r="AH390" s="15">
        <v>55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3</v>
      </c>
      <c r="AO390" s="15">
        <v>3</v>
      </c>
      <c r="AP390" s="15">
        <v>7</v>
      </c>
      <c r="AQ390" s="15">
        <v>3</v>
      </c>
      <c r="AR390" t="s">
        <v>1823</v>
      </c>
    </row>
    <row r="391" spans="1:44" x14ac:dyDescent="0.25">
      <c r="A391" s="19">
        <v>390</v>
      </c>
      <c r="B391" s="19" t="s">
        <v>546</v>
      </c>
      <c r="C391" s="20" t="s">
        <v>90</v>
      </c>
      <c r="D391" s="22">
        <f>VLOOKUP(AR:AR,球员!A:F,6,FALSE)</f>
        <v>2</v>
      </c>
      <c r="E391" s="16" t="s">
        <v>87</v>
      </c>
      <c r="F391" s="16" t="s">
        <v>65</v>
      </c>
      <c r="G391" s="16" t="s">
        <v>61</v>
      </c>
      <c r="H391" s="15">
        <v>188</v>
      </c>
      <c r="I391" s="15">
        <v>84</v>
      </c>
      <c r="J391" s="15">
        <v>30</v>
      </c>
      <c r="K391" s="16" t="s">
        <v>47</v>
      </c>
      <c r="L391" s="21">
        <v>81</v>
      </c>
      <c r="M391" s="21">
        <v>30</v>
      </c>
      <c r="N391" s="21">
        <v>89</v>
      </c>
      <c r="O391" s="15">
        <v>61</v>
      </c>
      <c r="P391" s="15">
        <v>72</v>
      </c>
      <c r="Q391" s="15">
        <v>68</v>
      </c>
      <c r="R391" s="15">
        <v>69</v>
      </c>
      <c r="S391" s="15">
        <v>74</v>
      </c>
      <c r="T391" s="15">
        <v>71</v>
      </c>
      <c r="U391" s="15">
        <v>55</v>
      </c>
      <c r="V391" s="15">
        <v>85</v>
      </c>
      <c r="W391" s="15">
        <v>55</v>
      </c>
      <c r="X391" s="15">
        <v>56</v>
      </c>
      <c r="Y391" s="15">
        <v>72</v>
      </c>
      <c r="Z391" s="15">
        <v>68</v>
      </c>
      <c r="AA391" s="15">
        <v>73</v>
      </c>
      <c r="AB391" s="15">
        <v>86</v>
      </c>
      <c r="AC391" s="15">
        <v>87</v>
      </c>
      <c r="AD391" s="15">
        <v>62</v>
      </c>
      <c r="AE391" s="15">
        <v>78</v>
      </c>
      <c r="AF391" s="15">
        <v>82</v>
      </c>
      <c r="AG391" s="15">
        <v>87</v>
      </c>
      <c r="AH391" s="15">
        <v>90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3</v>
      </c>
      <c r="AP391" s="15">
        <v>5</v>
      </c>
      <c r="AQ391" s="15">
        <v>2</v>
      </c>
      <c r="AR391" t="s">
        <v>1824</v>
      </c>
    </row>
    <row r="392" spans="1:44" x14ac:dyDescent="0.25">
      <c r="A392" s="15">
        <v>391</v>
      </c>
      <c r="B392" s="15" t="s">
        <v>814</v>
      </c>
      <c r="C392" s="16" t="s">
        <v>83</v>
      </c>
      <c r="D392" s="22" t="e">
        <f>VLOOKUP(AR:AR,球员!A:F,6,FALSE)</f>
        <v>#N/A</v>
      </c>
      <c r="E392" s="16" t="s">
        <v>379</v>
      </c>
      <c r="F392" s="16" t="s">
        <v>51</v>
      </c>
      <c r="G392" s="16" t="s">
        <v>66</v>
      </c>
      <c r="H392" s="15">
        <v>176</v>
      </c>
      <c r="I392" s="15">
        <v>65</v>
      </c>
      <c r="J392" s="15">
        <v>28</v>
      </c>
      <c r="K392" s="16" t="s">
        <v>53</v>
      </c>
      <c r="L392" s="21">
        <v>81</v>
      </c>
      <c r="M392" s="21">
        <v>30</v>
      </c>
      <c r="N392" s="21">
        <v>89</v>
      </c>
      <c r="O392" s="15">
        <v>79</v>
      </c>
      <c r="P392" s="15">
        <v>86</v>
      </c>
      <c r="Q392" s="15">
        <v>83</v>
      </c>
      <c r="R392" s="15">
        <v>86</v>
      </c>
      <c r="S392" s="15">
        <v>86</v>
      </c>
      <c r="T392" s="15">
        <v>79</v>
      </c>
      <c r="U392" s="15">
        <v>75</v>
      </c>
      <c r="V392" s="15">
        <v>60</v>
      </c>
      <c r="W392" s="15">
        <v>78</v>
      </c>
      <c r="X392" s="15">
        <v>82</v>
      </c>
      <c r="Y392" s="15">
        <v>81</v>
      </c>
      <c r="Z392" s="15">
        <v>77</v>
      </c>
      <c r="AA392" s="15">
        <v>70</v>
      </c>
      <c r="AB392" s="15">
        <v>52</v>
      </c>
      <c r="AC392" s="15">
        <v>66</v>
      </c>
      <c r="AD392" s="15">
        <v>78</v>
      </c>
      <c r="AE392" s="15">
        <v>80</v>
      </c>
      <c r="AF392" s="15">
        <v>54</v>
      </c>
      <c r="AG392" s="15">
        <v>61</v>
      </c>
      <c r="AH392" s="15">
        <v>57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2</v>
      </c>
      <c r="AR392" t="s">
        <v>1825</v>
      </c>
    </row>
    <row r="393" spans="1:44" x14ac:dyDescent="0.25">
      <c r="A393" s="19">
        <v>392</v>
      </c>
      <c r="B393" s="19" t="s">
        <v>553</v>
      </c>
      <c r="C393" s="37" t="s">
        <v>59</v>
      </c>
      <c r="D393" s="22">
        <f>VLOOKUP(AR:AR,球员!A:F,6,FALSE)</f>
        <v>2</v>
      </c>
      <c r="E393" s="16" t="s">
        <v>68</v>
      </c>
      <c r="F393" s="16" t="s">
        <v>68</v>
      </c>
      <c r="G393" s="16" t="s">
        <v>132</v>
      </c>
      <c r="H393" s="15">
        <v>182</v>
      </c>
      <c r="I393" s="15">
        <v>71</v>
      </c>
      <c r="J393" s="15">
        <v>28</v>
      </c>
      <c r="K393" s="16" t="s">
        <v>53</v>
      </c>
      <c r="L393" s="21">
        <v>81</v>
      </c>
      <c r="M393" s="21">
        <v>30</v>
      </c>
      <c r="N393" s="21">
        <v>89</v>
      </c>
      <c r="O393" s="15">
        <v>72</v>
      </c>
      <c r="P393" s="15">
        <v>80</v>
      </c>
      <c r="Q393" s="15">
        <v>72</v>
      </c>
      <c r="R393" s="15">
        <v>75</v>
      </c>
      <c r="S393" s="15">
        <v>82</v>
      </c>
      <c r="T393" s="15">
        <v>84</v>
      </c>
      <c r="U393" s="15">
        <v>70</v>
      </c>
      <c r="V393" s="15">
        <v>77</v>
      </c>
      <c r="W393" s="15">
        <v>66</v>
      </c>
      <c r="X393" s="15">
        <v>70</v>
      </c>
      <c r="Y393" s="15">
        <v>72</v>
      </c>
      <c r="Z393" s="15">
        <v>72</v>
      </c>
      <c r="AA393" s="15">
        <v>76</v>
      </c>
      <c r="AB393" s="15">
        <v>82</v>
      </c>
      <c r="AC393" s="15">
        <v>76</v>
      </c>
      <c r="AD393" s="15">
        <v>74</v>
      </c>
      <c r="AE393" s="15">
        <v>89</v>
      </c>
      <c r="AF393" s="15">
        <v>78</v>
      </c>
      <c r="AG393" s="15">
        <v>83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4</v>
      </c>
      <c r="AO393" s="15">
        <v>4</v>
      </c>
      <c r="AP393" s="15">
        <v>6</v>
      </c>
      <c r="AQ393" s="15">
        <v>1</v>
      </c>
      <c r="AR393" t="s">
        <v>1826</v>
      </c>
    </row>
    <row r="394" spans="1:44" x14ac:dyDescent="0.25">
      <c r="A394" s="15">
        <v>393</v>
      </c>
      <c r="B394" s="15" t="s">
        <v>835</v>
      </c>
      <c r="C394" s="16" t="s">
        <v>90</v>
      </c>
      <c r="D394" s="22" t="e">
        <f>VLOOKUP(AR:AR,球员!A:F,6,FALSE)</f>
        <v>#N/A</v>
      </c>
      <c r="E394" s="16" t="s">
        <v>611</v>
      </c>
      <c r="F394" s="16" t="s">
        <v>375</v>
      </c>
      <c r="G394" s="16" t="s">
        <v>52</v>
      </c>
      <c r="H394" s="15">
        <v>181</v>
      </c>
      <c r="I394" s="15">
        <v>74</v>
      </c>
      <c r="J394" s="15">
        <v>32</v>
      </c>
      <c r="K394" s="16" t="s">
        <v>47</v>
      </c>
      <c r="L394" s="21">
        <v>81</v>
      </c>
      <c r="M394" s="21">
        <v>28</v>
      </c>
      <c r="N394" s="21">
        <v>88</v>
      </c>
      <c r="O394" s="15">
        <v>69</v>
      </c>
      <c r="P394" s="15">
        <v>68</v>
      </c>
      <c r="Q394" s="15">
        <v>72</v>
      </c>
      <c r="R394" s="15">
        <v>66</v>
      </c>
      <c r="S394" s="15">
        <v>72</v>
      </c>
      <c r="T394" s="15">
        <v>71</v>
      </c>
      <c r="U394" s="15">
        <v>64</v>
      </c>
      <c r="V394" s="15">
        <v>82</v>
      </c>
      <c r="W394" s="15">
        <v>63</v>
      </c>
      <c r="X394" s="15">
        <v>66</v>
      </c>
      <c r="Y394" s="15">
        <v>81</v>
      </c>
      <c r="Z394" s="15">
        <v>75</v>
      </c>
      <c r="AA394" s="15">
        <v>79</v>
      </c>
      <c r="AB394" s="15">
        <v>84</v>
      </c>
      <c r="AC394" s="15">
        <v>82</v>
      </c>
      <c r="AD394" s="15">
        <v>68</v>
      </c>
      <c r="AE394" s="15">
        <v>80</v>
      </c>
      <c r="AF394" s="15">
        <v>81</v>
      </c>
      <c r="AG394" s="15">
        <v>83</v>
      </c>
      <c r="AH394" s="15">
        <v>82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3</v>
      </c>
      <c r="AO394" s="15">
        <v>3</v>
      </c>
      <c r="AP394" s="15">
        <v>7</v>
      </c>
      <c r="AQ394" s="15">
        <v>2</v>
      </c>
      <c r="AR394" t="s">
        <v>1827</v>
      </c>
    </row>
    <row r="395" spans="1:44" x14ac:dyDescent="0.25">
      <c r="A395" s="19">
        <v>394</v>
      </c>
      <c r="B395" s="19" t="s">
        <v>414</v>
      </c>
      <c r="C395" s="20" t="s">
        <v>59</v>
      </c>
      <c r="D395" s="22">
        <f>VLOOKUP(AR:AR,球员!A:F,6,FALSE)</f>
        <v>2</v>
      </c>
      <c r="E395" s="16" t="s">
        <v>174</v>
      </c>
      <c r="F395" s="16" t="s">
        <v>45</v>
      </c>
      <c r="G395" s="16" t="s">
        <v>101</v>
      </c>
      <c r="H395" s="15">
        <v>186</v>
      </c>
      <c r="I395" s="15">
        <v>82</v>
      </c>
      <c r="J395" s="15">
        <v>34</v>
      </c>
      <c r="K395" s="16" t="s">
        <v>47</v>
      </c>
      <c r="L395" s="21">
        <v>81</v>
      </c>
      <c r="M395" s="21">
        <v>25</v>
      </c>
      <c r="N395" s="21">
        <v>87</v>
      </c>
      <c r="O395" s="15">
        <v>82</v>
      </c>
      <c r="P395" s="15">
        <v>80</v>
      </c>
      <c r="Q395" s="15">
        <v>75</v>
      </c>
      <c r="R395" s="15">
        <v>74</v>
      </c>
      <c r="S395" s="15">
        <v>82</v>
      </c>
      <c r="T395" s="15">
        <v>81</v>
      </c>
      <c r="U395" s="15">
        <v>75</v>
      </c>
      <c r="V395" s="15">
        <v>83</v>
      </c>
      <c r="W395" s="15">
        <v>70</v>
      </c>
      <c r="X395" s="15">
        <v>76</v>
      </c>
      <c r="Y395" s="15">
        <v>74</v>
      </c>
      <c r="Z395" s="15">
        <v>70</v>
      </c>
      <c r="AA395" s="15">
        <v>85</v>
      </c>
      <c r="AB395" s="15">
        <v>77</v>
      </c>
      <c r="AC395" s="15">
        <v>83</v>
      </c>
      <c r="AD395" s="15">
        <v>66</v>
      </c>
      <c r="AE395" s="15">
        <v>86</v>
      </c>
      <c r="AF395" s="15">
        <v>68</v>
      </c>
      <c r="AG395" s="15">
        <v>69</v>
      </c>
      <c r="AH395" s="15">
        <v>80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2</v>
      </c>
      <c r="AO395" s="15">
        <v>3</v>
      </c>
      <c r="AP395" s="15">
        <v>5</v>
      </c>
      <c r="AQ395" s="15">
        <v>2</v>
      </c>
      <c r="AR395" t="s">
        <v>1828</v>
      </c>
    </row>
    <row r="396" spans="1:44" x14ac:dyDescent="0.25">
      <c r="A396" s="19">
        <v>395</v>
      </c>
      <c r="B396" s="19" t="s">
        <v>416</v>
      </c>
      <c r="C396" s="20" t="s">
        <v>43</v>
      </c>
      <c r="D396" s="22">
        <f>VLOOKUP(AR:AR,球员!A:F,6,FALSE)</f>
        <v>2</v>
      </c>
      <c r="E396" s="16" t="s">
        <v>164</v>
      </c>
      <c r="F396" s="16" t="s">
        <v>45</v>
      </c>
      <c r="G396" s="16" t="s">
        <v>52</v>
      </c>
      <c r="H396" s="15">
        <v>179</v>
      </c>
      <c r="I396" s="15">
        <v>70</v>
      </c>
      <c r="J396" s="15">
        <v>31</v>
      </c>
      <c r="K396" s="16" t="s">
        <v>47</v>
      </c>
      <c r="L396" s="21">
        <v>81</v>
      </c>
      <c r="M396" s="21">
        <v>29</v>
      </c>
      <c r="N396" s="21">
        <v>90</v>
      </c>
      <c r="O396" s="15">
        <v>80</v>
      </c>
      <c r="P396" s="15">
        <v>86</v>
      </c>
      <c r="Q396" s="15">
        <v>85</v>
      </c>
      <c r="R396" s="15">
        <v>85</v>
      </c>
      <c r="S396" s="15">
        <v>79</v>
      </c>
      <c r="T396" s="15">
        <v>80</v>
      </c>
      <c r="U396" s="15">
        <v>73</v>
      </c>
      <c r="V396" s="15">
        <v>63</v>
      </c>
      <c r="W396" s="15">
        <v>74</v>
      </c>
      <c r="X396" s="15">
        <v>75</v>
      </c>
      <c r="Y396" s="15">
        <v>80</v>
      </c>
      <c r="Z396" s="15">
        <v>83</v>
      </c>
      <c r="AA396" s="15">
        <v>79</v>
      </c>
      <c r="AB396" s="15">
        <v>65</v>
      </c>
      <c r="AC396" s="15">
        <v>65</v>
      </c>
      <c r="AD396" s="15">
        <v>76</v>
      </c>
      <c r="AE396" s="15">
        <v>74</v>
      </c>
      <c r="AF396" s="15">
        <v>55</v>
      </c>
      <c r="AG396" s="15">
        <v>59</v>
      </c>
      <c r="AH396" s="15">
        <v>71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6</v>
      </c>
      <c r="AQ396" s="15">
        <v>1</v>
      </c>
      <c r="AR396" t="s">
        <v>1829</v>
      </c>
    </row>
    <row r="397" spans="1:44" x14ac:dyDescent="0.25">
      <c r="A397" s="19">
        <v>396</v>
      </c>
      <c r="B397" s="19" t="s">
        <v>696</v>
      </c>
      <c r="C397" s="20" t="s">
        <v>83</v>
      </c>
      <c r="D397" s="22">
        <f>VLOOKUP(AR:AR,球员!A:F,6,FALSE)</f>
        <v>2</v>
      </c>
      <c r="E397" s="16" t="s">
        <v>400</v>
      </c>
      <c r="F397" s="16" t="s">
        <v>388</v>
      </c>
      <c r="G397" s="16" t="s">
        <v>154</v>
      </c>
      <c r="H397" s="15">
        <v>175</v>
      </c>
      <c r="I397" s="15">
        <v>74</v>
      </c>
      <c r="J397" s="15">
        <v>29</v>
      </c>
      <c r="K397" s="16" t="s">
        <v>47</v>
      </c>
      <c r="L397" s="21">
        <v>81</v>
      </c>
      <c r="M397" s="21">
        <v>30</v>
      </c>
      <c r="N397" s="21">
        <v>89</v>
      </c>
      <c r="O397" s="15">
        <v>73</v>
      </c>
      <c r="P397" s="15">
        <v>84</v>
      </c>
      <c r="Q397" s="15">
        <v>85</v>
      </c>
      <c r="R397" s="15">
        <v>82</v>
      </c>
      <c r="S397" s="15">
        <v>82</v>
      </c>
      <c r="T397" s="15">
        <v>78</v>
      </c>
      <c r="U397" s="15">
        <v>74</v>
      </c>
      <c r="V397" s="15">
        <v>62</v>
      </c>
      <c r="W397" s="15">
        <v>78</v>
      </c>
      <c r="X397" s="15">
        <v>83</v>
      </c>
      <c r="Y397" s="15">
        <v>75</v>
      </c>
      <c r="Z397" s="15">
        <v>82</v>
      </c>
      <c r="AA397" s="15">
        <v>80</v>
      </c>
      <c r="AB397" s="15">
        <v>73</v>
      </c>
      <c r="AC397" s="15">
        <v>63</v>
      </c>
      <c r="AD397" s="15">
        <v>80</v>
      </c>
      <c r="AE397" s="15">
        <v>78</v>
      </c>
      <c r="AF397" s="15">
        <v>58</v>
      </c>
      <c r="AG397" s="15">
        <v>63</v>
      </c>
      <c r="AH397" s="15">
        <v>81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3</v>
      </c>
      <c r="AO397" s="15">
        <v>3</v>
      </c>
      <c r="AP397" s="15">
        <v>7</v>
      </c>
      <c r="AQ397" s="15">
        <v>3</v>
      </c>
      <c r="AR397" t="s">
        <v>1830</v>
      </c>
    </row>
    <row r="398" spans="1:44" x14ac:dyDescent="0.25">
      <c r="A398" s="19">
        <v>397</v>
      </c>
      <c r="B398" s="19" t="s">
        <v>698</v>
      </c>
      <c r="C398" s="20" t="s">
        <v>90</v>
      </c>
      <c r="D398" s="22">
        <f>VLOOKUP(AR:AR,球员!A:F,6,FALSE)</f>
        <v>2</v>
      </c>
      <c r="E398" s="16" t="s">
        <v>397</v>
      </c>
      <c r="F398" s="16" t="s">
        <v>334</v>
      </c>
      <c r="G398" s="16" t="s">
        <v>489</v>
      </c>
      <c r="H398" s="15">
        <v>180</v>
      </c>
      <c r="I398" s="15">
        <v>70</v>
      </c>
      <c r="J398" s="15">
        <v>30</v>
      </c>
      <c r="K398" s="16" t="s">
        <v>53</v>
      </c>
      <c r="L398" s="21">
        <v>81</v>
      </c>
      <c r="M398" s="21">
        <v>30</v>
      </c>
      <c r="N398" s="21">
        <v>88</v>
      </c>
      <c r="O398" s="15">
        <v>63</v>
      </c>
      <c r="P398" s="15">
        <v>77</v>
      </c>
      <c r="Q398" s="15">
        <v>69</v>
      </c>
      <c r="R398" s="15">
        <v>67</v>
      </c>
      <c r="S398" s="15">
        <v>79</v>
      </c>
      <c r="T398" s="15">
        <v>84</v>
      </c>
      <c r="U398" s="15">
        <v>63</v>
      </c>
      <c r="V398" s="15">
        <v>77</v>
      </c>
      <c r="W398" s="15">
        <v>82</v>
      </c>
      <c r="X398" s="15">
        <v>81</v>
      </c>
      <c r="Y398" s="15">
        <v>75</v>
      </c>
      <c r="Z398" s="15">
        <v>71</v>
      </c>
      <c r="AA398" s="15">
        <v>84</v>
      </c>
      <c r="AB398" s="15">
        <v>75</v>
      </c>
      <c r="AC398" s="15">
        <v>81</v>
      </c>
      <c r="AD398" s="15">
        <v>71</v>
      </c>
      <c r="AE398" s="15">
        <v>80</v>
      </c>
      <c r="AF398" s="15">
        <v>84</v>
      </c>
      <c r="AG398" s="15">
        <v>83</v>
      </c>
      <c r="AH398" s="15">
        <v>84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1</v>
      </c>
      <c r="AO398" s="15">
        <v>3</v>
      </c>
      <c r="AP398" s="15">
        <v>6</v>
      </c>
      <c r="AQ398" s="15">
        <v>3</v>
      </c>
      <c r="AR398" t="s">
        <v>1831</v>
      </c>
    </row>
    <row r="399" spans="1:44" x14ac:dyDescent="0.25">
      <c r="A399" s="15">
        <v>398</v>
      </c>
      <c r="B399" s="15" t="s">
        <v>417</v>
      </c>
      <c r="C399" s="16" t="s">
        <v>195</v>
      </c>
      <c r="D399" s="22" t="e">
        <f>VLOOKUP(AR:AR,球员!A:F,6,FALSE)</f>
        <v>#N/A</v>
      </c>
      <c r="E399" s="16" t="s">
        <v>80</v>
      </c>
      <c r="F399" s="16" t="s">
        <v>51</v>
      </c>
      <c r="G399" s="16" t="s">
        <v>61</v>
      </c>
      <c r="H399" s="15">
        <v>181</v>
      </c>
      <c r="I399" s="15">
        <v>73</v>
      </c>
      <c r="J399" s="15">
        <v>27</v>
      </c>
      <c r="K399" s="16" t="s">
        <v>47</v>
      </c>
      <c r="L399" s="21">
        <v>81</v>
      </c>
      <c r="M399" s="21">
        <v>31</v>
      </c>
      <c r="N399" s="21">
        <v>90</v>
      </c>
      <c r="O399" s="15">
        <v>72</v>
      </c>
      <c r="P399" s="15">
        <v>79</v>
      </c>
      <c r="Q399" s="15">
        <v>79</v>
      </c>
      <c r="R399" s="15">
        <v>78</v>
      </c>
      <c r="S399" s="15">
        <v>76</v>
      </c>
      <c r="T399" s="15">
        <v>71</v>
      </c>
      <c r="U399" s="15">
        <v>60</v>
      </c>
      <c r="V399" s="15">
        <v>64</v>
      </c>
      <c r="W399" s="15">
        <v>57</v>
      </c>
      <c r="X399" s="15">
        <v>76</v>
      </c>
      <c r="Y399" s="15">
        <v>85</v>
      </c>
      <c r="Z399" s="15">
        <v>82</v>
      </c>
      <c r="AA399" s="15">
        <v>75</v>
      </c>
      <c r="AB399" s="15">
        <v>80</v>
      </c>
      <c r="AC399" s="15">
        <v>69</v>
      </c>
      <c r="AD399" s="15">
        <v>75</v>
      </c>
      <c r="AE399" s="15">
        <v>85</v>
      </c>
      <c r="AF399" s="15">
        <v>77</v>
      </c>
      <c r="AG399" s="15">
        <v>74</v>
      </c>
      <c r="AH399" s="15">
        <v>75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2</v>
      </c>
      <c r="AO399" s="15">
        <v>3</v>
      </c>
      <c r="AP399" s="15">
        <v>5</v>
      </c>
      <c r="AQ399" s="15">
        <v>1</v>
      </c>
      <c r="AR399" t="s">
        <v>1832</v>
      </c>
    </row>
    <row r="400" spans="1:44" x14ac:dyDescent="0.25">
      <c r="A400" s="19">
        <v>399</v>
      </c>
      <c r="B400" s="19" t="s">
        <v>560</v>
      </c>
      <c r="C400" s="20" t="s">
        <v>251</v>
      </c>
      <c r="D400" s="22">
        <f>VLOOKUP(AR:AR,球员!A:F,6,FALSE)</f>
        <v>2</v>
      </c>
      <c r="E400" s="16" t="s">
        <v>561</v>
      </c>
      <c r="F400" s="16" t="s">
        <v>65</v>
      </c>
      <c r="G400" s="16" t="s">
        <v>52</v>
      </c>
      <c r="H400" s="15">
        <v>182</v>
      </c>
      <c r="I400" s="15">
        <v>77</v>
      </c>
      <c r="J400" s="15">
        <v>28</v>
      </c>
      <c r="K400" s="16" t="s">
        <v>47</v>
      </c>
      <c r="L400" s="21">
        <v>81</v>
      </c>
      <c r="M400" s="21">
        <v>30</v>
      </c>
      <c r="N400" s="21">
        <v>88</v>
      </c>
      <c r="O400" s="15">
        <v>75</v>
      </c>
      <c r="P400" s="15">
        <v>80</v>
      </c>
      <c r="Q400" s="15">
        <v>83</v>
      </c>
      <c r="R400" s="15">
        <v>78</v>
      </c>
      <c r="S400" s="15">
        <v>78</v>
      </c>
      <c r="T400" s="15">
        <v>79</v>
      </c>
      <c r="U400" s="15">
        <v>74</v>
      </c>
      <c r="V400" s="15">
        <v>63</v>
      </c>
      <c r="W400" s="15">
        <v>74</v>
      </c>
      <c r="X400" s="15">
        <v>77</v>
      </c>
      <c r="Y400" s="15">
        <v>84</v>
      </c>
      <c r="Z400" s="15">
        <v>85</v>
      </c>
      <c r="AA400" s="15">
        <v>79</v>
      </c>
      <c r="AB400" s="15">
        <v>65</v>
      </c>
      <c r="AC400" s="15">
        <v>68</v>
      </c>
      <c r="AD400" s="15">
        <v>81</v>
      </c>
      <c r="AE400" s="15">
        <v>81</v>
      </c>
      <c r="AF400" s="15">
        <v>55</v>
      </c>
      <c r="AG400" s="15">
        <v>60</v>
      </c>
      <c r="AH400" s="15">
        <v>73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4</v>
      </c>
      <c r="AO400" s="15">
        <v>4</v>
      </c>
      <c r="AP400" s="15">
        <v>5</v>
      </c>
      <c r="AQ400" s="15">
        <v>3</v>
      </c>
      <c r="AR400" t="s">
        <v>1833</v>
      </c>
    </row>
    <row r="401" spans="1:44" x14ac:dyDescent="0.25">
      <c r="A401" s="15">
        <v>400</v>
      </c>
      <c r="B401" s="15" t="s">
        <v>1834</v>
      </c>
      <c r="C401" s="16" t="s">
        <v>59</v>
      </c>
      <c r="D401" s="22" t="e">
        <f>VLOOKUP(AR:AR,球员!A:F,6,FALSE)</f>
        <v>#N/A</v>
      </c>
      <c r="E401" s="16" t="s">
        <v>455</v>
      </c>
      <c r="F401" s="16" t="s">
        <v>375</v>
      </c>
      <c r="G401" s="16" t="s">
        <v>52</v>
      </c>
      <c r="H401" s="15">
        <v>178</v>
      </c>
      <c r="I401" s="15">
        <v>77</v>
      </c>
      <c r="J401" s="15">
        <v>33</v>
      </c>
      <c r="K401" s="16" t="s">
        <v>47</v>
      </c>
      <c r="L401" s="21">
        <v>81</v>
      </c>
      <c r="M401" s="21">
        <v>27</v>
      </c>
      <c r="N401" s="21">
        <v>88</v>
      </c>
      <c r="O401" s="15">
        <v>72</v>
      </c>
      <c r="P401" s="15">
        <v>79</v>
      </c>
      <c r="Q401" s="15">
        <v>79</v>
      </c>
      <c r="R401" s="15">
        <v>82</v>
      </c>
      <c r="S401" s="15">
        <v>82</v>
      </c>
      <c r="T401" s="15">
        <v>83</v>
      </c>
      <c r="U401" s="15">
        <v>70</v>
      </c>
      <c r="V401" s="15">
        <v>67</v>
      </c>
      <c r="W401" s="15">
        <v>70</v>
      </c>
      <c r="X401" s="15">
        <v>78</v>
      </c>
      <c r="Y401" s="15">
        <v>78</v>
      </c>
      <c r="Z401" s="15">
        <v>77</v>
      </c>
      <c r="AA401" s="15">
        <v>76</v>
      </c>
      <c r="AB401" s="15">
        <v>72</v>
      </c>
      <c r="AC401" s="15">
        <v>75</v>
      </c>
      <c r="AD401" s="15">
        <v>79</v>
      </c>
      <c r="AE401" s="15">
        <v>80</v>
      </c>
      <c r="AF401" s="15">
        <v>74</v>
      </c>
      <c r="AG401" s="15">
        <v>77</v>
      </c>
      <c r="AH401" s="15">
        <v>80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3</v>
      </c>
      <c r="AO401" s="15">
        <v>3</v>
      </c>
      <c r="AP401" s="15">
        <v>6</v>
      </c>
      <c r="AQ401" s="15">
        <v>2</v>
      </c>
      <c r="AR401" t="s">
        <v>1835</v>
      </c>
    </row>
    <row r="402" spans="1:44" x14ac:dyDescent="0.25">
      <c r="A402" s="19">
        <v>401</v>
      </c>
      <c r="B402" s="19" t="s">
        <v>331</v>
      </c>
      <c r="C402" s="20" t="s">
        <v>83</v>
      </c>
      <c r="D402" s="22">
        <f>VLOOKUP(AR:AR,球员!A:F,6,FALSE)</f>
        <v>2</v>
      </c>
      <c r="E402" s="16" t="s">
        <v>231</v>
      </c>
      <c r="F402" s="16" t="s">
        <v>157</v>
      </c>
      <c r="G402" s="16" t="s">
        <v>57</v>
      </c>
      <c r="H402" s="15">
        <v>179</v>
      </c>
      <c r="I402" s="15">
        <v>66</v>
      </c>
      <c r="J402" s="15">
        <v>28</v>
      </c>
      <c r="K402" s="16" t="s">
        <v>47</v>
      </c>
      <c r="L402" s="21">
        <v>81</v>
      </c>
      <c r="M402" s="21">
        <v>30</v>
      </c>
      <c r="N402" s="21">
        <v>89</v>
      </c>
      <c r="O402" s="15">
        <v>81</v>
      </c>
      <c r="P402" s="15">
        <v>84</v>
      </c>
      <c r="Q402" s="15">
        <v>82</v>
      </c>
      <c r="R402" s="15">
        <v>80</v>
      </c>
      <c r="S402" s="15">
        <v>83</v>
      </c>
      <c r="T402" s="15">
        <v>80</v>
      </c>
      <c r="U402" s="15">
        <v>77</v>
      </c>
      <c r="V402" s="15">
        <v>64</v>
      </c>
      <c r="W402" s="15">
        <v>79</v>
      </c>
      <c r="X402" s="15">
        <v>80</v>
      </c>
      <c r="Y402" s="15">
        <v>76</v>
      </c>
      <c r="Z402" s="15">
        <v>77</v>
      </c>
      <c r="AA402" s="15">
        <v>78</v>
      </c>
      <c r="AB402" s="15">
        <v>71</v>
      </c>
      <c r="AC402" s="15">
        <v>60</v>
      </c>
      <c r="AD402" s="15">
        <v>85</v>
      </c>
      <c r="AE402" s="15">
        <v>82</v>
      </c>
      <c r="AF402" s="15">
        <v>57</v>
      </c>
      <c r="AG402" s="15">
        <v>60</v>
      </c>
      <c r="AH402" s="15">
        <v>55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2</v>
      </c>
      <c r="AO402" s="15">
        <v>3</v>
      </c>
      <c r="AP402" s="15">
        <v>7</v>
      </c>
      <c r="AQ402" s="15">
        <v>2</v>
      </c>
      <c r="AR402" t="s">
        <v>1836</v>
      </c>
    </row>
    <row r="403" spans="1:44" x14ac:dyDescent="0.25">
      <c r="A403" s="15">
        <v>402</v>
      </c>
      <c r="B403" s="15" t="s">
        <v>503</v>
      </c>
      <c r="C403" s="16" t="s">
        <v>126</v>
      </c>
      <c r="D403" s="22" t="e">
        <f>VLOOKUP(AR:AR,球员!A:F,6,FALSE)</f>
        <v>#N/A</v>
      </c>
      <c r="E403" s="16" t="s">
        <v>611</v>
      </c>
      <c r="F403" s="16" t="s">
        <v>375</v>
      </c>
      <c r="G403" s="16" t="s">
        <v>121</v>
      </c>
      <c r="H403" s="15">
        <v>167</v>
      </c>
      <c r="I403" s="15">
        <v>68</v>
      </c>
      <c r="J403" s="15">
        <v>33</v>
      </c>
      <c r="K403" s="16" t="s">
        <v>47</v>
      </c>
      <c r="L403" s="21">
        <v>81</v>
      </c>
      <c r="M403" s="21">
        <v>27</v>
      </c>
      <c r="N403" s="21">
        <v>88</v>
      </c>
      <c r="O403" s="15">
        <v>72</v>
      </c>
      <c r="P403" s="15">
        <v>83</v>
      </c>
      <c r="Q403" s="15">
        <v>78</v>
      </c>
      <c r="R403" s="15">
        <v>82</v>
      </c>
      <c r="S403" s="15">
        <v>84</v>
      </c>
      <c r="T403" s="15">
        <v>82</v>
      </c>
      <c r="U403" s="15">
        <v>70</v>
      </c>
      <c r="V403" s="15">
        <v>62</v>
      </c>
      <c r="W403" s="15">
        <v>82</v>
      </c>
      <c r="X403" s="15">
        <v>84</v>
      </c>
      <c r="Y403" s="15">
        <v>67</v>
      </c>
      <c r="Z403" s="15">
        <v>68</v>
      </c>
      <c r="AA403" s="15">
        <v>82</v>
      </c>
      <c r="AB403" s="15">
        <v>60</v>
      </c>
      <c r="AC403" s="15">
        <v>64</v>
      </c>
      <c r="AD403" s="15">
        <v>81</v>
      </c>
      <c r="AE403" s="15">
        <v>80</v>
      </c>
      <c r="AF403" s="15">
        <v>76</v>
      </c>
      <c r="AG403" s="15">
        <v>66</v>
      </c>
      <c r="AH403" s="15">
        <v>69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3</v>
      </c>
      <c r="AO403" s="15">
        <v>3</v>
      </c>
      <c r="AP403" s="15">
        <v>5</v>
      </c>
      <c r="AQ403" s="15">
        <v>2</v>
      </c>
      <c r="AR403" t="s">
        <v>1837</v>
      </c>
    </row>
    <row r="404" spans="1:44" x14ac:dyDescent="0.25">
      <c r="A404" s="19">
        <v>403</v>
      </c>
      <c r="B404" s="19" t="s">
        <v>332</v>
      </c>
      <c r="C404" s="20" t="s">
        <v>90</v>
      </c>
      <c r="D404" s="22">
        <f>VLOOKUP(AR:AR,球员!A:F,6,FALSE)</f>
        <v>2</v>
      </c>
      <c r="E404" s="16" t="s">
        <v>333</v>
      </c>
      <c r="F404" s="16" t="s">
        <v>334</v>
      </c>
      <c r="G404" s="16" t="s">
        <v>69</v>
      </c>
      <c r="H404" s="15">
        <v>187</v>
      </c>
      <c r="I404" s="15">
        <v>82</v>
      </c>
      <c r="J404" s="15">
        <v>31</v>
      </c>
      <c r="K404" s="16" t="s">
        <v>47</v>
      </c>
      <c r="L404" s="21">
        <v>81</v>
      </c>
      <c r="M404" s="21">
        <v>29</v>
      </c>
      <c r="N404" s="21">
        <v>89</v>
      </c>
      <c r="O404" s="15">
        <v>62</v>
      </c>
      <c r="P404" s="15">
        <v>70</v>
      </c>
      <c r="Q404" s="15">
        <v>68</v>
      </c>
      <c r="R404" s="15">
        <v>61</v>
      </c>
      <c r="S404" s="15">
        <v>73</v>
      </c>
      <c r="T404" s="15">
        <v>69</v>
      </c>
      <c r="U404" s="15">
        <v>63</v>
      </c>
      <c r="V404" s="15">
        <v>84</v>
      </c>
      <c r="W404" s="15">
        <v>60</v>
      </c>
      <c r="X404" s="15">
        <v>67</v>
      </c>
      <c r="Y404" s="15">
        <v>75</v>
      </c>
      <c r="Z404" s="15">
        <v>72</v>
      </c>
      <c r="AA404" s="15">
        <v>77</v>
      </c>
      <c r="AB404" s="15">
        <v>84</v>
      </c>
      <c r="AC404" s="15">
        <v>85</v>
      </c>
      <c r="AD404" s="15">
        <v>68</v>
      </c>
      <c r="AE404" s="15">
        <v>77</v>
      </c>
      <c r="AF404" s="15">
        <v>88</v>
      </c>
      <c r="AG404" s="15">
        <v>83</v>
      </c>
      <c r="AH404" s="15">
        <v>84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2</v>
      </c>
      <c r="AP404" s="15">
        <v>6</v>
      </c>
      <c r="AQ404" s="15">
        <v>1</v>
      </c>
      <c r="AR404" t="s">
        <v>1838</v>
      </c>
    </row>
    <row r="405" spans="1:44" x14ac:dyDescent="0.25">
      <c r="A405" s="19">
        <v>404</v>
      </c>
      <c r="B405" s="19" t="s">
        <v>337</v>
      </c>
      <c r="C405" s="37" t="s">
        <v>71</v>
      </c>
      <c r="D405" s="22">
        <f>VLOOKUP(AR:AR,球员!A:F,6,FALSE)</f>
        <v>2</v>
      </c>
      <c r="E405" s="16" t="s">
        <v>254</v>
      </c>
      <c r="F405" s="16" t="s">
        <v>51</v>
      </c>
      <c r="G405" s="16" t="s">
        <v>66</v>
      </c>
      <c r="H405" s="15">
        <v>182</v>
      </c>
      <c r="I405" s="15">
        <v>77</v>
      </c>
      <c r="J405" s="15">
        <v>28</v>
      </c>
      <c r="K405" s="16" t="s">
        <v>53</v>
      </c>
      <c r="L405" s="21">
        <v>81</v>
      </c>
      <c r="M405" s="21">
        <v>30</v>
      </c>
      <c r="N405" s="21">
        <v>89</v>
      </c>
      <c r="O405" s="15">
        <v>82</v>
      </c>
      <c r="P405" s="15">
        <v>87</v>
      </c>
      <c r="Q405" s="15">
        <v>83</v>
      </c>
      <c r="R405" s="15">
        <v>78</v>
      </c>
      <c r="S405" s="15">
        <v>79</v>
      </c>
      <c r="T405" s="15">
        <v>69</v>
      </c>
      <c r="U405" s="15">
        <v>84</v>
      </c>
      <c r="V405" s="15">
        <v>73</v>
      </c>
      <c r="W405" s="15">
        <v>72</v>
      </c>
      <c r="X405" s="15">
        <v>76</v>
      </c>
      <c r="Y405" s="15">
        <v>85</v>
      </c>
      <c r="Z405" s="15">
        <v>85</v>
      </c>
      <c r="AA405" s="15">
        <v>81</v>
      </c>
      <c r="AB405" s="15">
        <v>74</v>
      </c>
      <c r="AC405" s="15">
        <v>69</v>
      </c>
      <c r="AD405" s="15">
        <v>78</v>
      </c>
      <c r="AE405" s="15">
        <v>80</v>
      </c>
      <c r="AF405" s="15">
        <v>43</v>
      </c>
      <c r="AG405" s="15">
        <v>41</v>
      </c>
      <c r="AH405" s="15">
        <v>49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1</v>
      </c>
      <c r="AO405" s="15">
        <v>1</v>
      </c>
      <c r="AP405" s="15">
        <v>5</v>
      </c>
      <c r="AQ405" s="15">
        <v>1</v>
      </c>
      <c r="AR405" t="s">
        <v>1839</v>
      </c>
    </row>
    <row r="406" spans="1:44" x14ac:dyDescent="0.25">
      <c r="A406" s="15">
        <v>405</v>
      </c>
      <c r="B406" s="15" t="s">
        <v>709</v>
      </c>
      <c r="C406" s="16" t="s">
        <v>86</v>
      </c>
      <c r="D406" s="22" t="e">
        <f>VLOOKUP(AR:AR,球员!A:F,6,FALSE)</f>
        <v>#N/A</v>
      </c>
      <c r="E406" s="16" t="s">
        <v>228</v>
      </c>
      <c r="F406" s="16" t="s">
        <v>229</v>
      </c>
      <c r="G406" s="16" t="s">
        <v>355</v>
      </c>
      <c r="H406" s="15">
        <v>173</v>
      </c>
      <c r="I406" s="15">
        <v>62</v>
      </c>
      <c r="J406" s="15">
        <v>26</v>
      </c>
      <c r="K406" s="16" t="s">
        <v>47</v>
      </c>
      <c r="L406" s="21">
        <v>81</v>
      </c>
      <c r="M406" s="21">
        <v>32</v>
      </c>
      <c r="N406" s="21">
        <v>89</v>
      </c>
      <c r="O406" s="15">
        <v>79</v>
      </c>
      <c r="P406" s="15">
        <v>82</v>
      </c>
      <c r="Q406" s="15">
        <v>82</v>
      </c>
      <c r="R406" s="15">
        <v>82</v>
      </c>
      <c r="S406" s="15">
        <v>77</v>
      </c>
      <c r="T406" s="15">
        <v>76</v>
      </c>
      <c r="U406" s="15">
        <v>75</v>
      </c>
      <c r="V406" s="15">
        <v>66</v>
      </c>
      <c r="W406" s="15">
        <v>73</v>
      </c>
      <c r="X406" s="15">
        <v>76</v>
      </c>
      <c r="Y406" s="15">
        <v>82</v>
      </c>
      <c r="Z406" s="15">
        <v>84</v>
      </c>
      <c r="AA406" s="15">
        <v>70</v>
      </c>
      <c r="AB406" s="15">
        <v>71</v>
      </c>
      <c r="AC406" s="15">
        <v>62</v>
      </c>
      <c r="AD406" s="15">
        <v>80</v>
      </c>
      <c r="AE406" s="15">
        <v>80</v>
      </c>
      <c r="AF406" s="15">
        <v>60</v>
      </c>
      <c r="AG406" s="15">
        <v>63</v>
      </c>
      <c r="AH406" s="15">
        <v>65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8</v>
      </c>
      <c r="AQ406" s="15">
        <v>2</v>
      </c>
      <c r="AR406" t="s">
        <v>1840</v>
      </c>
    </row>
    <row r="407" spans="1:44" x14ac:dyDescent="0.25">
      <c r="A407" s="19">
        <v>406</v>
      </c>
      <c r="B407" s="19" t="s">
        <v>422</v>
      </c>
      <c r="C407" s="20" t="s">
        <v>71</v>
      </c>
      <c r="D407" s="22">
        <f>VLOOKUP(AR:AR,球员!A:F,6,FALSE)</f>
        <v>2</v>
      </c>
      <c r="E407" s="16" t="s">
        <v>423</v>
      </c>
      <c r="F407" s="16" t="s">
        <v>157</v>
      </c>
      <c r="G407" s="16" t="s">
        <v>424</v>
      </c>
      <c r="H407" s="15">
        <v>182</v>
      </c>
      <c r="I407" s="15">
        <v>74</v>
      </c>
      <c r="J407" s="15">
        <v>28</v>
      </c>
      <c r="K407" s="16" t="s">
        <v>47</v>
      </c>
      <c r="L407" s="21">
        <v>81</v>
      </c>
      <c r="M407" s="21">
        <v>30</v>
      </c>
      <c r="N407" s="21">
        <v>89</v>
      </c>
      <c r="O407" s="15">
        <v>84</v>
      </c>
      <c r="P407" s="15">
        <v>80</v>
      </c>
      <c r="Q407" s="15">
        <v>77</v>
      </c>
      <c r="R407" s="15">
        <v>77</v>
      </c>
      <c r="S407" s="15">
        <v>73</v>
      </c>
      <c r="T407" s="15">
        <v>72</v>
      </c>
      <c r="U407" s="15">
        <v>82</v>
      </c>
      <c r="V407" s="15">
        <v>79</v>
      </c>
      <c r="W407" s="15">
        <v>64</v>
      </c>
      <c r="X407" s="15">
        <v>75</v>
      </c>
      <c r="Y407" s="15">
        <v>87</v>
      </c>
      <c r="Z407" s="15">
        <v>86</v>
      </c>
      <c r="AA407" s="15">
        <v>82</v>
      </c>
      <c r="AB407" s="15">
        <v>76</v>
      </c>
      <c r="AC407" s="15">
        <v>76</v>
      </c>
      <c r="AD407" s="15">
        <v>70</v>
      </c>
      <c r="AE407" s="15">
        <v>76</v>
      </c>
      <c r="AF407" s="15">
        <v>50</v>
      </c>
      <c r="AG407" s="15">
        <v>47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3</v>
      </c>
      <c r="AR407" t="s">
        <v>1841</v>
      </c>
    </row>
    <row r="408" spans="1:44" x14ac:dyDescent="0.25">
      <c r="A408" s="19">
        <v>407</v>
      </c>
      <c r="B408" s="19" t="s">
        <v>428</v>
      </c>
      <c r="C408" s="37" t="s">
        <v>90</v>
      </c>
      <c r="D408" s="22">
        <f>VLOOKUP(AR:AR,球员!A:F,6,FALSE)</f>
        <v>2</v>
      </c>
      <c r="E408" s="16" t="s">
        <v>379</v>
      </c>
      <c r="F408" s="16" t="s">
        <v>51</v>
      </c>
      <c r="G408" s="16" t="s">
        <v>66</v>
      </c>
      <c r="H408" s="15">
        <v>184</v>
      </c>
      <c r="I408" s="15">
        <v>70</v>
      </c>
      <c r="J408" s="15">
        <v>28</v>
      </c>
      <c r="K408" s="16" t="s">
        <v>47</v>
      </c>
      <c r="L408" s="21">
        <v>81</v>
      </c>
      <c r="M408" s="21">
        <v>30</v>
      </c>
      <c r="N408" s="21">
        <v>88</v>
      </c>
      <c r="O408" s="15">
        <v>66</v>
      </c>
      <c r="P408" s="15">
        <v>81</v>
      </c>
      <c r="Q408" s="15">
        <v>68</v>
      </c>
      <c r="R408" s="15">
        <v>68</v>
      </c>
      <c r="S408" s="15">
        <v>82</v>
      </c>
      <c r="T408" s="15">
        <v>81</v>
      </c>
      <c r="U408" s="15">
        <v>64</v>
      </c>
      <c r="V408" s="15">
        <v>82</v>
      </c>
      <c r="W408" s="15">
        <v>58</v>
      </c>
      <c r="X408" s="15">
        <v>69</v>
      </c>
      <c r="Y408" s="15">
        <v>80</v>
      </c>
      <c r="Z408" s="15">
        <v>79</v>
      </c>
      <c r="AA408" s="15">
        <v>71</v>
      </c>
      <c r="AB408" s="15">
        <v>82</v>
      </c>
      <c r="AC408" s="15">
        <v>75</v>
      </c>
      <c r="AD408" s="15">
        <v>70</v>
      </c>
      <c r="AE408" s="15">
        <v>78</v>
      </c>
      <c r="AF408" s="15">
        <v>84</v>
      </c>
      <c r="AG408" s="15">
        <v>82</v>
      </c>
      <c r="AH408" s="15">
        <v>79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3</v>
      </c>
      <c r="AP408" s="15">
        <v>6</v>
      </c>
      <c r="AQ408" s="15">
        <v>2</v>
      </c>
      <c r="AR408" t="s">
        <v>1842</v>
      </c>
    </row>
    <row r="409" spans="1:44" x14ac:dyDescent="0.25">
      <c r="A409" s="19">
        <v>408</v>
      </c>
      <c r="B409" s="19" t="s">
        <v>571</v>
      </c>
      <c r="C409" s="20" t="s">
        <v>126</v>
      </c>
      <c r="D409" s="22">
        <f>VLOOKUP(AR:AR,球员!A:F,6,FALSE)</f>
        <v>2</v>
      </c>
      <c r="E409" s="16" t="s">
        <v>228</v>
      </c>
      <c r="F409" s="16" t="s">
        <v>229</v>
      </c>
      <c r="G409" s="16" t="s">
        <v>46</v>
      </c>
      <c r="H409" s="15">
        <v>188</v>
      </c>
      <c r="I409" s="15">
        <v>83</v>
      </c>
      <c r="J409" s="15">
        <v>28</v>
      </c>
      <c r="K409" s="16" t="s">
        <v>47</v>
      </c>
      <c r="L409" s="21">
        <v>81</v>
      </c>
      <c r="M409" s="21">
        <v>30</v>
      </c>
      <c r="N409" s="21">
        <v>89</v>
      </c>
      <c r="O409" s="15">
        <v>66</v>
      </c>
      <c r="P409" s="15">
        <v>78</v>
      </c>
      <c r="Q409" s="15">
        <v>75</v>
      </c>
      <c r="R409" s="15">
        <v>70</v>
      </c>
      <c r="S409" s="15">
        <v>77</v>
      </c>
      <c r="T409" s="15">
        <v>76</v>
      </c>
      <c r="U409" s="15">
        <v>57</v>
      </c>
      <c r="V409" s="15">
        <v>80</v>
      </c>
      <c r="W409" s="15">
        <v>61</v>
      </c>
      <c r="X409" s="15">
        <v>63</v>
      </c>
      <c r="Y409" s="15">
        <v>77</v>
      </c>
      <c r="Z409" s="15">
        <v>73</v>
      </c>
      <c r="AA409" s="15">
        <v>82</v>
      </c>
      <c r="AB409" s="15">
        <v>78</v>
      </c>
      <c r="AC409" s="15">
        <v>87</v>
      </c>
      <c r="AD409" s="15">
        <v>79</v>
      </c>
      <c r="AE409" s="15">
        <v>85</v>
      </c>
      <c r="AF409" s="15">
        <v>83</v>
      </c>
      <c r="AG409" s="15">
        <v>84</v>
      </c>
      <c r="AH409" s="15">
        <v>83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2</v>
      </c>
      <c r="AO409" s="15">
        <v>3</v>
      </c>
      <c r="AP409" s="15">
        <v>7</v>
      </c>
      <c r="AQ409" s="15">
        <v>3</v>
      </c>
      <c r="AR409" t="s">
        <v>1843</v>
      </c>
    </row>
    <row r="410" spans="1:44" x14ac:dyDescent="0.25">
      <c r="A410" s="19">
        <v>409</v>
      </c>
      <c r="B410" s="19" t="s">
        <v>340</v>
      </c>
      <c r="C410" s="20" t="s">
        <v>105</v>
      </c>
      <c r="D410" s="22">
        <f>VLOOKUP(AR:AR,球员!A:F,6,FALSE)</f>
        <v>2</v>
      </c>
      <c r="E410" s="16" t="s">
        <v>142</v>
      </c>
      <c r="F410" s="16" t="s">
        <v>45</v>
      </c>
      <c r="G410" s="16" t="s">
        <v>190</v>
      </c>
      <c r="H410" s="15">
        <v>188</v>
      </c>
      <c r="I410" s="15">
        <v>80</v>
      </c>
      <c r="J410" s="15">
        <v>28</v>
      </c>
      <c r="K410" s="16" t="s">
        <v>53</v>
      </c>
      <c r="L410" s="21">
        <v>81</v>
      </c>
      <c r="M410" s="21">
        <v>30</v>
      </c>
      <c r="N410" s="21">
        <v>89</v>
      </c>
      <c r="O410" s="15">
        <v>70</v>
      </c>
      <c r="P410" s="15">
        <v>80</v>
      </c>
      <c r="Q410" s="15">
        <v>76</v>
      </c>
      <c r="R410" s="15">
        <v>74</v>
      </c>
      <c r="S410" s="15">
        <v>75</v>
      </c>
      <c r="T410" s="15">
        <v>79</v>
      </c>
      <c r="U410" s="15">
        <v>62</v>
      </c>
      <c r="V410" s="15">
        <v>72</v>
      </c>
      <c r="W410" s="15">
        <v>71</v>
      </c>
      <c r="X410" s="15">
        <v>77</v>
      </c>
      <c r="Y410" s="15">
        <v>81</v>
      </c>
      <c r="Z410" s="15">
        <v>79</v>
      </c>
      <c r="AA410" s="15">
        <v>81</v>
      </c>
      <c r="AB410" s="15">
        <v>76</v>
      </c>
      <c r="AC410" s="15">
        <v>74</v>
      </c>
      <c r="AD410" s="15">
        <v>71</v>
      </c>
      <c r="AE410" s="15">
        <v>85</v>
      </c>
      <c r="AF410" s="15">
        <v>74</v>
      </c>
      <c r="AG410" s="15">
        <v>75</v>
      </c>
      <c r="AH410" s="15">
        <v>74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2</v>
      </c>
      <c r="AO410" s="15">
        <v>2</v>
      </c>
      <c r="AP410" s="15">
        <v>5</v>
      </c>
      <c r="AQ410" s="15">
        <v>3</v>
      </c>
      <c r="AR410" t="s">
        <v>1844</v>
      </c>
    </row>
    <row r="411" spans="1:44" x14ac:dyDescent="0.25">
      <c r="A411" s="15">
        <v>410</v>
      </c>
      <c r="B411" s="15" t="s">
        <v>574</v>
      </c>
      <c r="C411" s="16" t="s">
        <v>105</v>
      </c>
      <c r="D411" s="22" t="e">
        <f>VLOOKUP(AR:AR,球员!A:F,6,FALSE)</f>
        <v>#N/A</v>
      </c>
      <c r="E411" s="16" t="s">
        <v>314</v>
      </c>
      <c r="F411" s="16" t="s">
        <v>45</v>
      </c>
      <c r="G411" s="16" t="s">
        <v>323</v>
      </c>
      <c r="H411" s="15">
        <v>180</v>
      </c>
      <c r="I411" s="15">
        <v>77</v>
      </c>
      <c r="J411" s="15">
        <v>27</v>
      </c>
      <c r="K411" s="16" t="s">
        <v>53</v>
      </c>
      <c r="L411" s="21">
        <v>81</v>
      </c>
      <c r="M411" s="21">
        <v>31</v>
      </c>
      <c r="N411" s="21">
        <v>88</v>
      </c>
      <c r="O411" s="15">
        <v>76</v>
      </c>
      <c r="P411" s="15">
        <v>77</v>
      </c>
      <c r="Q411" s="15">
        <v>74</v>
      </c>
      <c r="R411" s="15">
        <v>74</v>
      </c>
      <c r="S411" s="15">
        <v>77</v>
      </c>
      <c r="T411" s="15">
        <v>85</v>
      </c>
      <c r="U411" s="15">
        <v>64</v>
      </c>
      <c r="V411" s="15">
        <v>66</v>
      </c>
      <c r="W411" s="15">
        <v>83</v>
      </c>
      <c r="X411" s="15">
        <v>81</v>
      </c>
      <c r="Y411" s="15">
        <v>75</v>
      </c>
      <c r="Z411" s="15">
        <v>74</v>
      </c>
      <c r="AA411" s="15">
        <v>80</v>
      </c>
      <c r="AB411" s="15">
        <v>73</v>
      </c>
      <c r="AC411" s="15">
        <v>73</v>
      </c>
      <c r="AD411" s="15">
        <v>71</v>
      </c>
      <c r="AE411" s="15">
        <v>76</v>
      </c>
      <c r="AF411" s="15">
        <v>78</v>
      </c>
      <c r="AG411" s="15">
        <v>78</v>
      </c>
      <c r="AH411" s="15">
        <v>76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1</v>
      </c>
      <c r="AO411" s="15">
        <v>2</v>
      </c>
      <c r="AP411" s="15">
        <v>5</v>
      </c>
      <c r="AQ411" s="15">
        <v>3</v>
      </c>
      <c r="AR411" t="s">
        <v>1845</v>
      </c>
    </row>
    <row r="412" spans="1:44" x14ac:dyDescent="0.25">
      <c r="A412" s="19">
        <v>411</v>
      </c>
      <c r="B412" s="19" t="s">
        <v>343</v>
      </c>
      <c r="C412" s="20" t="s">
        <v>63</v>
      </c>
      <c r="D412" s="22">
        <f>VLOOKUP(AR:AR,球员!A:F,6,FALSE)</f>
        <v>2</v>
      </c>
      <c r="E412" s="16" t="s">
        <v>188</v>
      </c>
      <c r="F412" s="16" t="s">
        <v>56</v>
      </c>
      <c r="G412" s="16" t="s">
        <v>344</v>
      </c>
      <c r="H412" s="15">
        <v>196</v>
      </c>
      <c r="I412" s="15">
        <v>86</v>
      </c>
      <c r="J412" s="15">
        <v>33</v>
      </c>
      <c r="K412" s="16" t="s">
        <v>47</v>
      </c>
      <c r="L412" s="21">
        <v>81</v>
      </c>
      <c r="M412" s="21">
        <v>27</v>
      </c>
      <c r="N412" s="21">
        <v>87</v>
      </c>
      <c r="O412" s="15">
        <v>47</v>
      </c>
      <c r="P412" s="15">
        <v>55</v>
      </c>
      <c r="Q412" s="15">
        <v>53</v>
      </c>
      <c r="R412" s="15">
        <v>46</v>
      </c>
      <c r="S412" s="15">
        <v>65</v>
      </c>
      <c r="T412" s="15">
        <v>61</v>
      </c>
      <c r="U412" s="15">
        <v>48</v>
      </c>
      <c r="V412" s="15">
        <v>70</v>
      </c>
      <c r="W412" s="15">
        <v>55</v>
      </c>
      <c r="X412" s="15">
        <v>52</v>
      </c>
      <c r="Y412" s="15">
        <v>68</v>
      </c>
      <c r="Z412" s="15">
        <v>69</v>
      </c>
      <c r="AA412" s="15">
        <v>80</v>
      </c>
      <c r="AB412" s="15">
        <v>79</v>
      </c>
      <c r="AC412" s="15">
        <v>85</v>
      </c>
      <c r="AD412" s="15">
        <v>65</v>
      </c>
      <c r="AE412" s="15">
        <v>68</v>
      </c>
      <c r="AF412" s="15">
        <v>68</v>
      </c>
      <c r="AG412" s="15">
        <v>53</v>
      </c>
      <c r="AH412" s="15">
        <v>46</v>
      </c>
      <c r="AI412" s="15">
        <v>87</v>
      </c>
      <c r="AJ412" s="15">
        <v>87</v>
      </c>
      <c r="AK412" s="15">
        <v>86</v>
      </c>
      <c r="AL412" s="15">
        <v>90</v>
      </c>
      <c r="AM412" s="15">
        <v>88</v>
      </c>
      <c r="AN412" s="15">
        <v>2</v>
      </c>
      <c r="AO412" s="15">
        <v>2</v>
      </c>
      <c r="AP412" s="15">
        <v>7</v>
      </c>
      <c r="AQ412" s="15">
        <v>2</v>
      </c>
      <c r="AR412" t="s">
        <v>1846</v>
      </c>
    </row>
    <row r="413" spans="1:44" x14ac:dyDescent="0.25">
      <c r="A413" s="15">
        <v>412</v>
      </c>
      <c r="B413" s="15" t="s">
        <v>817</v>
      </c>
      <c r="C413" s="16" t="s">
        <v>105</v>
      </c>
      <c r="D413" s="22" t="e">
        <f>VLOOKUP(AR:AR,球员!A:F,6,FALSE)</f>
        <v>#N/A</v>
      </c>
      <c r="E413" s="16" t="s">
        <v>408</v>
      </c>
      <c r="F413" s="16" t="s">
        <v>279</v>
      </c>
      <c r="G413" s="16" t="s">
        <v>57</v>
      </c>
      <c r="H413" s="15">
        <v>177</v>
      </c>
      <c r="I413" s="15">
        <v>78</v>
      </c>
      <c r="J413" s="15">
        <v>29</v>
      </c>
      <c r="K413" s="16" t="s">
        <v>53</v>
      </c>
      <c r="L413" s="21">
        <v>81</v>
      </c>
      <c r="M413" s="21">
        <v>30</v>
      </c>
      <c r="N413" s="21">
        <v>88</v>
      </c>
      <c r="O413" s="15">
        <v>72</v>
      </c>
      <c r="P413" s="15">
        <v>79</v>
      </c>
      <c r="Q413" s="15">
        <v>80</v>
      </c>
      <c r="R413" s="15">
        <v>76</v>
      </c>
      <c r="S413" s="15">
        <v>79</v>
      </c>
      <c r="T413" s="15">
        <v>76</v>
      </c>
      <c r="U413" s="15">
        <v>66</v>
      </c>
      <c r="V413" s="15">
        <v>61</v>
      </c>
      <c r="W413" s="15">
        <v>71</v>
      </c>
      <c r="X413" s="15">
        <v>81</v>
      </c>
      <c r="Y413" s="15">
        <v>85</v>
      </c>
      <c r="Z413" s="15">
        <v>84</v>
      </c>
      <c r="AA413" s="15">
        <v>79</v>
      </c>
      <c r="AB413" s="15">
        <v>65</v>
      </c>
      <c r="AC413" s="15">
        <v>75</v>
      </c>
      <c r="AD413" s="15">
        <v>79</v>
      </c>
      <c r="AE413" s="15">
        <v>87</v>
      </c>
      <c r="AF413" s="15">
        <v>67</v>
      </c>
      <c r="AG413" s="15">
        <v>72</v>
      </c>
      <c r="AH413" s="15">
        <v>71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1</v>
      </c>
      <c r="AO413" s="15">
        <v>3</v>
      </c>
      <c r="AP413" s="15">
        <v>6</v>
      </c>
      <c r="AQ413" s="15">
        <v>3</v>
      </c>
      <c r="AR413" t="s">
        <v>1847</v>
      </c>
    </row>
    <row r="414" spans="1:44" x14ac:dyDescent="0.25">
      <c r="A414" s="19">
        <v>413</v>
      </c>
      <c r="B414" s="19" t="s">
        <v>443</v>
      </c>
      <c r="C414" s="20" t="s">
        <v>126</v>
      </c>
      <c r="D414" s="22">
        <f>VLOOKUP(AR:AR,球员!A:F,6,FALSE)</f>
        <v>2</v>
      </c>
      <c r="E414" s="16" t="s">
        <v>97</v>
      </c>
      <c r="F414" s="16" t="s">
        <v>65</v>
      </c>
      <c r="G414" s="16" t="s">
        <v>444</v>
      </c>
      <c r="H414" s="15">
        <v>188</v>
      </c>
      <c r="I414" s="15">
        <v>80</v>
      </c>
      <c r="J414" s="15">
        <v>28</v>
      </c>
      <c r="K414" s="16" t="s">
        <v>47</v>
      </c>
      <c r="L414" s="21">
        <v>81</v>
      </c>
      <c r="M414" s="21">
        <v>30</v>
      </c>
      <c r="N414" s="21">
        <v>87</v>
      </c>
      <c r="O414" s="15">
        <v>65</v>
      </c>
      <c r="P414" s="15">
        <v>76</v>
      </c>
      <c r="Q414" s="15">
        <v>70</v>
      </c>
      <c r="R414" s="15">
        <v>76</v>
      </c>
      <c r="S414" s="15">
        <v>77</v>
      </c>
      <c r="T414" s="15">
        <v>71</v>
      </c>
      <c r="U414" s="15">
        <v>65</v>
      </c>
      <c r="V414" s="15">
        <v>73</v>
      </c>
      <c r="W414" s="15">
        <v>62</v>
      </c>
      <c r="X414" s="15">
        <v>66</v>
      </c>
      <c r="Y414" s="15">
        <v>71</v>
      </c>
      <c r="Z414" s="15">
        <v>68</v>
      </c>
      <c r="AA414" s="15">
        <v>80</v>
      </c>
      <c r="AB414" s="15">
        <v>81</v>
      </c>
      <c r="AC414" s="15">
        <v>93</v>
      </c>
      <c r="AD414" s="15">
        <v>65</v>
      </c>
      <c r="AE414" s="15">
        <v>86</v>
      </c>
      <c r="AF414" s="15">
        <v>84</v>
      </c>
      <c r="AG414" s="15">
        <v>86</v>
      </c>
      <c r="AH414" s="15">
        <v>88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2</v>
      </c>
      <c r="AR414" t="s">
        <v>1848</v>
      </c>
    </row>
    <row r="415" spans="1:44" x14ac:dyDescent="0.25">
      <c r="A415" s="19">
        <v>414</v>
      </c>
      <c r="B415" s="19" t="s">
        <v>445</v>
      </c>
      <c r="C415" s="20" t="s">
        <v>90</v>
      </c>
      <c r="D415" s="22">
        <f>VLOOKUP(AR:AR,球员!A:F,6,FALSE)</f>
        <v>2</v>
      </c>
      <c r="E415" s="16" t="s">
        <v>109</v>
      </c>
      <c r="F415" s="16" t="s">
        <v>65</v>
      </c>
      <c r="G415" s="16" t="s">
        <v>69</v>
      </c>
      <c r="H415" s="15">
        <v>184</v>
      </c>
      <c r="I415" s="15">
        <v>82</v>
      </c>
      <c r="J415" s="15">
        <v>27</v>
      </c>
      <c r="K415" s="16" t="s">
        <v>47</v>
      </c>
      <c r="L415" s="21">
        <v>81</v>
      </c>
      <c r="M415" s="21">
        <v>31</v>
      </c>
      <c r="N415" s="21">
        <v>88</v>
      </c>
      <c r="O415" s="15">
        <v>60</v>
      </c>
      <c r="P415" s="15">
        <v>73</v>
      </c>
      <c r="Q415" s="15">
        <v>63</v>
      </c>
      <c r="R415" s="15">
        <v>66</v>
      </c>
      <c r="S415" s="15">
        <v>75</v>
      </c>
      <c r="T415" s="15">
        <v>69</v>
      </c>
      <c r="U415" s="15">
        <v>59</v>
      </c>
      <c r="V415" s="15">
        <v>85</v>
      </c>
      <c r="W415" s="15">
        <v>58</v>
      </c>
      <c r="X415" s="15">
        <v>65</v>
      </c>
      <c r="Y415" s="15">
        <v>72</v>
      </c>
      <c r="Z415" s="15">
        <v>69</v>
      </c>
      <c r="AA415" s="15">
        <v>74</v>
      </c>
      <c r="AB415" s="15">
        <v>88</v>
      </c>
      <c r="AC415" s="15">
        <v>82</v>
      </c>
      <c r="AD415" s="15">
        <v>72</v>
      </c>
      <c r="AE415" s="15">
        <v>79</v>
      </c>
      <c r="AF415" s="15">
        <v>79</v>
      </c>
      <c r="AG415" s="15">
        <v>85</v>
      </c>
      <c r="AH415" s="15">
        <v>88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2</v>
      </c>
      <c r="AO415" s="15">
        <v>2</v>
      </c>
      <c r="AP415" s="15">
        <v>3</v>
      </c>
      <c r="AQ415" s="15">
        <v>2</v>
      </c>
      <c r="AR415" t="s">
        <v>1849</v>
      </c>
    </row>
    <row r="416" spans="1:44" x14ac:dyDescent="0.25">
      <c r="A416" s="15">
        <v>415</v>
      </c>
      <c r="B416" s="15" t="s">
        <v>446</v>
      </c>
      <c r="C416" s="16" t="s">
        <v>90</v>
      </c>
      <c r="D416" s="22" t="e">
        <f>VLOOKUP(AR:AR,球员!A:F,6,FALSE)</f>
        <v>#N/A</v>
      </c>
      <c r="E416" s="16" t="s">
        <v>278</v>
      </c>
      <c r="F416" s="16" t="s">
        <v>279</v>
      </c>
      <c r="G416" s="16" t="s">
        <v>209</v>
      </c>
      <c r="H416" s="15">
        <v>188</v>
      </c>
      <c r="I416" s="15">
        <v>83</v>
      </c>
      <c r="J416" s="15">
        <v>26</v>
      </c>
      <c r="K416" s="16" t="s">
        <v>53</v>
      </c>
      <c r="L416" s="21">
        <v>81</v>
      </c>
      <c r="M416" s="21">
        <v>32</v>
      </c>
      <c r="N416" s="21">
        <v>89</v>
      </c>
      <c r="O416" s="15">
        <v>60</v>
      </c>
      <c r="P416" s="15">
        <v>69</v>
      </c>
      <c r="Q416" s="15">
        <v>67</v>
      </c>
      <c r="R416" s="15">
        <v>72</v>
      </c>
      <c r="S416" s="15">
        <v>75</v>
      </c>
      <c r="T416" s="15">
        <v>75</v>
      </c>
      <c r="U416" s="15">
        <v>59</v>
      </c>
      <c r="V416" s="15">
        <v>82</v>
      </c>
      <c r="W416" s="15">
        <v>70</v>
      </c>
      <c r="X416" s="15">
        <v>69</v>
      </c>
      <c r="Y416" s="15">
        <v>79</v>
      </c>
      <c r="Z416" s="15">
        <v>77</v>
      </c>
      <c r="AA416" s="15">
        <v>78</v>
      </c>
      <c r="AB416" s="15">
        <v>83</v>
      </c>
      <c r="AC416" s="15">
        <v>84</v>
      </c>
      <c r="AD416" s="15">
        <v>68</v>
      </c>
      <c r="AE416" s="15">
        <v>80</v>
      </c>
      <c r="AF416" s="15">
        <v>81</v>
      </c>
      <c r="AG416" s="15">
        <v>84</v>
      </c>
      <c r="AH416" s="15">
        <v>80</v>
      </c>
      <c r="AI416" s="15">
        <v>40</v>
      </c>
      <c r="AJ416" s="15">
        <v>40</v>
      </c>
      <c r="AK416" s="15">
        <v>40</v>
      </c>
      <c r="AL416" s="15">
        <v>40</v>
      </c>
      <c r="AM416" s="15">
        <v>40</v>
      </c>
      <c r="AN416" s="15">
        <v>2</v>
      </c>
      <c r="AO416" s="15">
        <v>2</v>
      </c>
      <c r="AP416" s="15">
        <v>6</v>
      </c>
      <c r="AQ416" s="15">
        <v>1</v>
      </c>
      <c r="AR416" t="s">
        <v>1850</v>
      </c>
    </row>
    <row r="417" spans="1:44" x14ac:dyDescent="0.25">
      <c r="A417" s="15">
        <v>416</v>
      </c>
      <c r="B417" s="15" t="s">
        <v>798</v>
      </c>
      <c r="C417" s="16" t="s">
        <v>105</v>
      </c>
      <c r="D417" s="22" t="e">
        <f>VLOOKUP(AR:AR,球员!A:F,6,FALSE)</f>
        <v>#N/A</v>
      </c>
      <c r="E417" s="16" t="s">
        <v>55</v>
      </c>
      <c r="F417" s="16" t="s">
        <v>56</v>
      </c>
      <c r="G417" s="16" t="s">
        <v>66</v>
      </c>
      <c r="H417" s="15">
        <v>170</v>
      </c>
      <c r="I417" s="15">
        <v>67</v>
      </c>
      <c r="J417" s="15">
        <v>26</v>
      </c>
      <c r="K417" s="16" t="s">
        <v>53</v>
      </c>
      <c r="L417" s="21">
        <v>81</v>
      </c>
      <c r="M417" s="21">
        <v>32</v>
      </c>
      <c r="N417" s="21">
        <v>90</v>
      </c>
      <c r="O417" s="15">
        <v>74</v>
      </c>
      <c r="P417" s="15">
        <v>84</v>
      </c>
      <c r="Q417" s="15">
        <v>83</v>
      </c>
      <c r="R417" s="15">
        <v>82</v>
      </c>
      <c r="S417" s="15">
        <v>78</v>
      </c>
      <c r="T417" s="15">
        <v>81</v>
      </c>
      <c r="U417" s="15">
        <v>63</v>
      </c>
      <c r="V417" s="15">
        <v>59</v>
      </c>
      <c r="W417" s="15">
        <v>57</v>
      </c>
      <c r="X417" s="15">
        <v>76</v>
      </c>
      <c r="Y417" s="15">
        <v>81</v>
      </c>
      <c r="Z417" s="15">
        <v>86</v>
      </c>
      <c r="AA417" s="15">
        <v>69</v>
      </c>
      <c r="AB417" s="15">
        <v>72</v>
      </c>
      <c r="AC417" s="15">
        <v>64</v>
      </c>
      <c r="AD417" s="15">
        <v>87</v>
      </c>
      <c r="AE417" s="15">
        <v>80</v>
      </c>
      <c r="AF417" s="15">
        <v>72</v>
      </c>
      <c r="AG417" s="15">
        <v>74</v>
      </c>
      <c r="AH417" s="15">
        <v>68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2</v>
      </c>
      <c r="AP417" s="15">
        <v>5</v>
      </c>
      <c r="AQ417" s="15">
        <v>2</v>
      </c>
      <c r="AR417" t="s">
        <v>1851</v>
      </c>
    </row>
    <row r="418" spans="1:44" x14ac:dyDescent="0.25">
      <c r="A418" s="19">
        <v>417</v>
      </c>
      <c r="B418" s="19" t="s">
        <v>580</v>
      </c>
      <c r="C418" s="20" t="s">
        <v>90</v>
      </c>
      <c r="D418" s="22">
        <f>VLOOKUP(AR:AR,球员!A:F,6,FALSE)</f>
        <v>2</v>
      </c>
      <c r="E418" s="16" t="s">
        <v>333</v>
      </c>
      <c r="F418" s="16" t="s">
        <v>334</v>
      </c>
      <c r="G418" s="16" t="s">
        <v>581</v>
      </c>
      <c r="H418" s="15">
        <v>196</v>
      </c>
      <c r="I418" s="15">
        <v>87</v>
      </c>
      <c r="J418" s="15">
        <v>27</v>
      </c>
      <c r="K418" s="16" t="s">
        <v>47</v>
      </c>
      <c r="L418" s="21">
        <v>81</v>
      </c>
      <c r="M418" s="21">
        <v>31</v>
      </c>
      <c r="N418" s="21">
        <v>89</v>
      </c>
      <c r="O418" s="15">
        <v>63</v>
      </c>
      <c r="P418" s="15">
        <v>70</v>
      </c>
      <c r="Q418" s="15">
        <v>66</v>
      </c>
      <c r="R418" s="15">
        <v>67</v>
      </c>
      <c r="S418" s="15">
        <v>73</v>
      </c>
      <c r="T418" s="15">
        <v>69</v>
      </c>
      <c r="U418" s="15">
        <v>66</v>
      </c>
      <c r="V418" s="15">
        <v>85</v>
      </c>
      <c r="W418" s="15">
        <v>55</v>
      </c>
      <c r="X418" s="15">
        <v>63</v>
      </c>
      <c r="Y418" s="15">
        <v>78</v>
      </c>
      <c r="Z418" s="15">
        <v>73</v>
      </c>
      <c r="AA418" s="15">
        <v>75</v>
      </c>
      <c r="AB418" s="15">
        <v>81</v>
      </c>
      <c r="AC418" s="15">
        <v>86</v>
      </c>
      <c r="AD418" s="15">
        <v>67</v>
      </c>
      <c r="AE418" s="15">
        <v>79</v>
      </c>
      <c r="AF418" s="15">
        <v>85</v>
      </c>
      <c r="AG418" s="15">
        <v>84</v>
      </c>
      <c r="AH418" s="15">
        <v>85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4</v>
      </c>
      <c r="AO418" s="15">
        <v>3</v>
      </c>
      <c r="AP418" s="15">
        <v>6</v>
      </c>
      <c r="AQ418" s="15">
        <v>2</v>
      </c>
      <c r="AR418" t="s">
        <v>1852</v>
      </c>
    </row>
    <row r="419" spans="1:44" x14ac:dyDescent="0.25">
      <c r="A419" s="19">
        <v>418</v>
      </c>
      <c r="B419" s="19" t="s">
        <v>584</v>
      </c>
      <c r="C419" s="20" t="s">
        <v>90</v>
      </c>
      <c r="D419" s="22">
        <f>VLOOKUP(AR:AR,球员!A:F,6,FALSE)</f>
        <v>2</v>
      </c>
      <c r="E419" s="16" t="s">
        <v>512</v>
      </c>
      <c r="F419" s="16" t="s">
        <v>439</v>
      </c>
      <c r="G419" s="16" t="s">
        <v>57</v>
      </c>
      <c r="H419" s="15">
        <v>192</v>
      </c>
      <c r="I419" s="15">
        <v>88</v>
      </c>
      <c r="J419" s="15">
        <v>31</v>
      </c>
      <c r="K419" s="16" t="s">
        <v>47</v>
      </c>
      <c r="L419" s="21">
        <v>81</v>
      </c>
      <c r="M419" s="21">
        <v>29</v>
      </c>
      <c r="N419" s="21">
        <v>88</v>
      </c>
      <c r="O419" s="15">
        <v>60</v>
      </c>
      <c r="P419" s="15">
        <v>66</v>
      </c>
      <c r="Q419" s="15">
        <v>64</v>
      </c>
      <c r="R419" s="15">
        <v>58</v>
      </c>
      <c r="S419" s="15">
        <v>71</v>
      </c>
      <c r="T419" s="15">
        <v>69</v>
      </c>
      <c r="U419" s="15">
        <v>53</v>
      </c>
      <c r="V419" s="15">
        <v>90</v>
      </c>
      <c r="W419" s="15">
        <v>59</v>
      </c>
      <c r="X419" s="15">
        <v>59</v>
      </c>
      <c r="Y419" s="15">
        <v>81</v>
      </c>
      <c r="Z419" s="15">
        <v>75</v>
      </c>
      <c r="AA419" s="15">
        <v>76</v>
      </c>
      <c r="AB419" s="15">
        <v>83</v>
      </c>
      <c r="AC419" s="15">
        <v>88</v>
      </c>
      <c r="AD419" s="15">
        <v>63</v>
      </c>
      <c r="AE419" s="15">
        <v>71</v>
      </c>
      <c r="AF419" s="15">
        <v>88</v>
      </c>
      <c r="AG419" s="15">
        <v>87</v>
      </c>
      <c r="AH419" s="15">
        <v>74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5</v>
      </c>
      <c r="AQ419" s="15">
        <v>1</v>
      </c>
      <c r="AR419" t="s">
        <v>1853</v>
      </c>
    </row>
    <row r="420" spans="1:44" x14ac:dyDescent="0.25">
      <c r="A420" s="19">
        <v>419</v>
      </c>
      <c r="B420" s="19" t="s">
        <v>587</v>
      </c>
      <c r="C420" s="20" t="s">
        <v>90</v>
      </c>
      <c r="D420" s="22">
        <f>VLOOKUP(AR:AR,球员!A:F,6,FALSE)</f>
        <v>2</v>
      </c>
      <c r="E420" s="16" t="s">
        <v>80</v>
      </c>
      <c r="F420" s="16" t="s">
        <v>51</v>
      </c>
      <c r="G420" s="16" t="s">
        <v>57</v>
      </c>
      <c r="H420" s="15">
        <v>191</v>
      </c>
      <c r="I420" s="15">
        <v>77</v>
      </c>
      <c r="J420" s="15">
        <v>30</v>
      </c>
      <c r="K420" s="16" t="s">
        <v>47</v>
      </c>
      <c r="L420" s="21">
        <v>81</v>
      </c>
      <c r="M420" s="21">
        <v>30</v>
      </c>
      <c r="N420" s="21">
        <v>88</v>
      </c>
      <c r="O420" s="15">
        <v>75</v>
      </c>
      <c r="P420" s="15">
        <v>70</v>
      </c>
      <c r="Q420" s="15">
        <v>67</v>
      </c>
      <c r="R420" s="15">
        <v>62</v>
      </c>
      <c r="S420" s="15">
        <v>72</v>
      </c>
      <c r="T420" s="15">
        <v>68</v>
      </c>
      <c r="U420" s="15">
        <v>63</v>
      </c>
      <c r="V420" s="15">
        <v>90</v>
      </c>
      <c r="W420" s="15">
        <v>63</v>
      </c>
      <c r="X420" s="15">
        <v>63</v>
      </c>
      <c r="Y420" s="15">
        <v>74</v>
      </c>
      <c r="Z420" s="15">
        <v>72</v>
      </c>
      <c r="AA420" s="15">
        <v>74</v>
      </c>
      <c r="AB420" s="15">
        <v>82</v>
      </c>
      <c r="AC420" s="15">
        <v>80</v>
      </c>
      <c r="AD420" s="15">
        <v>73</v>
      </c>
      <c r="AE420" s="15">
        <v>81</v>
      </c>
      <c r="AF420" s="15">
        <v>81</v>
      </c>
      <c r="AG420" s="15">
        <v>83</v>
      </c>
      <c r="AH420" s="15">
        <v>90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7</v>
      </c>
      <c r="AQ420" s="15">
        <v>2</v>
      </c>
      <c r="AR420" t="s">
        <v>1854</v>
      </c>
    </row>
    <row r="421" spans="1:44" x14ac:dyDescent="0.25">
      <c r="A421" s="15">
        <v>420</v>
      </c>
      <c r="B421" s="15" t="s">
        <v>1855</v>
      </c>
      <c r="C421" s="16" t="s">
        <v>251</v>
      </c>
      <c r="D421" s="22" t="e">
        <f>VLOOKUP(AR:AR,球员!A:F,6,FALSE)</f>
        <v>#N/A</v>
      </c>
      <c r="E421" s="16" t="s">
        <v>68</v>
      </c>
      <c r="F421" s="16" t="s">
        <v>68</v>
      </c>
      <c r="G421" s="16" t="s">
        <v>209</v>
      </c>
      <c r="H421" s="15">
        <v>184</v>
      </c>
      <c r="I421" s="15">
        <v>82</v>
      </c>
      <c r="J421" s="15">
        <v>27</v>
      </c>
      <c r="K421" s="16" t="s">
        <v>53</v>
      </c>
      <c r="L421" s="21">
        <v>81</v>
      </c>
      <c r="M421" s="21">
        <v>31</v>
      </c>
      <c r="N421" s="21">
        <v>89</v>
      </c>
      <c r="O421" s="15">
        <v>72</v>
      </c>
      <c r="P421" s="15">
        <v>81</v>
      </c>
      <c r="Q421" s="15">
        <v>80</v>
      </c>
      <c r="R421" s="15">
        <v>78</v>
      </c>
      <c r="S421" s="15">
        <v>75</v>
      </c>
      <c r="T421" s="15">
        <v>77</v>
      </c>
      <c r="U421" s="15">
        <v>68</v>
      </c>
      <c r="V421" s="15">
        <v>65</v>
      </c>
      <c r="W421" s="15">
        <v>72</v>
      </c>
      <c r="X421" s="15">
        <v>75</v>
      </c>
      <c r="Y421" s="15">
        <v>87</v>
      </c>
      <c r="Z421" s="15">
        <v>88</v>
      </c>
      <c r="AA421" s="15">
        <v>81</v>
      </c>
      <c r="AB421" s="15">
        <v>71</v>
      </c>
      <c r="AC421" s="15">
        <v>75</v>
      </c>
      <c r="AD421" s="15">
        <v>77</v>
      </c>
      <c r="AE421" s="15">
        <v>85</v>
      </c>
      <c r="AF421" s="15">
        <v>64</v>
      </c>
      <c r="AG421" s="15">
        <v>68</v>
      </c>
      <c r="AH421" s="15">
        <v>70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1856</v>
      </c>
    </row>
    <row r="422" spans="1:44" x14ac:dyDescent="0.25">
      <c r="A422" s="19">
        <v>421</v>
      </c>
      <c r="B422" s="19" t="s">
        <v>594</v>
      </c>
      <c r="C422" s="20" t="s">
        <v>83</v>
      </c>
      <c r="D422" s="22">
        <f>VLOOKUP(AR:AR,球员!A:F,6,FALSE)</f>
        <v>2</v>
      </c>
      <c r="E422" s="16" t="s">
        <v>2146</v>
      </c>
      <c r="F422" s="16" t="s">
        <v>51</v>
      </c>
      <c r="G422" s="16" t="s">
        <v>57</v>
      </c>
      <c r="H422" s="15">
        <v>174</v>
      </c>
      <c r="I422" s="15">
        <v>71</v>
      </c>
      <c r="J422" s="15">
        <v>26</v>
      </c>
      <c r="K422" s="16" t="s">
        <v>53</v>
      </c>
      <c r="L422" s="21">
        <v>81</v>
      </c>
      <c r="M422" s="21">
        <v>32</v>
      </c>
      <c r="N422" s="21">
        <v>88</v>
      </c>
      <c r="O422" s="15">
        <v>80</v>
      </c>
      <c r="P422" s="15">
        <v>84</v>
      </c>
      <c r="Q422" s="15">
        <v>85</v>
      </c>
      <c r="R422" s="15">
        <v>81</v>
      </c>
      <c r="S422" s="15">
        <v>84</v>
      </c>
      <c r="T422" s="15">
        <v>76</v>
      </c>
      <c r="U422" s="15">
        <v>72</v>
      </c>
      <c r="V422" s="15">
        <v>65</v>
      </c>
      <c r="W422" s="15">
        <v>66</v>
      </c>
      <c r="X422" s="15">
        <v>72</v>
      </c>
      <c r="Y422" s="15">
        <v>74</v>
      </c>
      <c r="Z422" s="15">
        <v>75</v>
      </c>
      <c r="AA422" s="15">
        <v>76</v>
      </c>
      <c r="AB422" s="15">
        <v>72</v>
      </c>
      <c r="AC422" s="15">
        <v>68</v>
      </c>
      <c r="AD422" s="15">
        <v>80</v>
      </c>
      <c r="AE422" s="15">
        <v>73</v>
      </c>
      <c r="AF422" s="15">
        <v>66</v>
      </c>
      <c r="AG422" s="15">
        <v>71</v>
      </c>
      <c r="AH422" s="15">
        <v>74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2</v>
      </c>
      <c r="AO422" s="15">
        <v>2</v>
      </c>
      <c r="AP422" s="15">
        <v>4</v>
      </c>
      <c r="AQ422" s="15">
        <v>1</v>
      </c>
      <c r="AR422" t="s">
        <v>1857</v>
      </c>
    </row>
    <row r="423" spans="1:44" x14ac:dyDescent="0.25">
      <c r="A423" s="19">
        <v>422</v>
      </c>
      <c r="B423" s="19" t="s">
        <v>464</v>
      </c>
      <c r="C423" s="20" t="s">
        <v>126</v>
      </c>
      <c r="D423" s="22">
        <f>VLOOKUP(AR:AR,球员!A:F,6,FALSE)</f>
        <v>2</v>
      </c>
      <c r="E423" s="16" t="s">
        <v>97</v>
      </c>
      <c r="F423" s="16" t="s">
        <v>65</v>
      </c>
      <c r="G423" s="16" t="s">
        <v>98</v>
      </c>
      <c r="H423" s="15">
        <v>188</v>
      </c>
      <c r="I423" s="15">
        <v>88</v>
      </c>
      <c r="J423" s="15">
        <v>25</v>
      </c>
      <c r="K423" s="16" t="s">
        <v>47</v>
      </c>
      <c r="L423" s="21">
        <v>81</v>
      </c>
      <c r="M423" s="21">
        <v>35</v>
      </c>
      <c r="N423" s="21">
        <v>90</v>
      </c>
      <c r="O423" s="15">
        <v>68</v>
      </c>
      <c r="P423" s="15">
        <v>77</v>
      </c>
      <c r="Q423" s="15">
        <v>69</v>
      </c>
      <c r="R423" s="15">
        <v>57</v>
      </c>
      <c r="S423" s="15">
        <v>81</v>
      </c>
      <c r="T423" s="15">
        <v>82</v>
      </c>
      <c r="U423" s="15">
        <v>66</v>
      </c>
      <c r="V423" s="15">
        <v>84</v>
      </c>
      <c r="W423" s="15">
        <v>78</v>
      </c>
      <c r="X423" s="15">
        <v>69</v>
      </c>
      <c r="Y423" s="15">
        <v>71</v>
      </c>
      <c r="Z423" s="15">
        <v>68</v>
      </c>
      <c r="AA423" s="15">
        <v>84</v>
      </c>
      <c r="AB423" s="15">
        <v>81</v>
      </c>
      <c r="AC423" s="15">
        <v>86</v>
      </c>
      <c r="AD423" s="15">
        <v>65</v>
      </c>
      <c r="AE423" s="15">
        <v>84</v>
      </c>
      <c r="AF423" s="15">
        <v>80</v>
      </c>
      <c r="AG423" s="15">
        <v>83</v>
      </c>
      <c r="AH423" s="15">
        <v>80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2</v>
      </c>
      <c r="AR423" t="s">
        <v>1858</v>
      </c>
    </row>
    <row r="424" spans="1:44" x14ac:dyDescent="0.25">
      <c r="A424" s="19">
        <v>423</v>
      </c>
      <c r="B424" s="19" t="s">
        <v>467</v>
      </c>
      <c r="C424" s="20" t="s">
        <v>71</v>
      </c>
      <c r="D424" s="22">
        <f>VLOOKUP(AR:AR,球员!A:F,6,FALSE)</f>
        <v>2</v>
      </c>
      <c r="E424" s="16" t="s">
        <v>219</v>
      </c>
      <c r="F424" s="16" t="s">
        <v>56</v>
      </c>
      <c r="G424" s="16" t="s">
        <v>52</v>
      </c>
      <c r="H424" s="15">
        <v>177</v>
      </c>
      <c r="I424" s="15">
        <v>80</v>
      </c>
      <c r="J424" s="15">
        <v>29</v>
      </c>
      <c r="K424" s="16" t="s">
        <v>47</v>
      </c>
      <c r="L424" s="21">
        <v>81</v>
      </c>
      <c r="M424" s="21">
        <v>30</v>
      </c>
      <c r="N424" s="21">
        <v>90</v>
      </c>
      <c r="O424" s="15">
        <v>85</v>
      </c>
      <c r="P424" s="15">
        <v>77</v>
      </c>
      <c r="Q424" s="15">
        <v>77</v>
      </c>
      <c r="R424" s="15">
        <v>76</v>
      </c>
      <c r="S424" s="15">
        <v>73</v>
      </c>
      <c r="T424" s="15">
        <v>67</v>
      </c>
      <c r="U424" s="15">
        <v>82</v>
      </c>
      <c r="V424" s="15">
        <v>78</v>
      </c>
      <c r="W424" s="15">
        <v>74</v>
      </c>
      <c r="X424" s="15">
        <v>80</v>
      </c>
      <c r="Y424" s="15">
        <v>80</v>
      </c>
      <c r="Z424" s="15">
        <v>82</v>
      </c>
      <c r="AA424" s="15">
        <v>86</v>
      </c>
      <c r="AB424" s="15">
        <v>78</v>
      </c>
      <c r="AC424" s="15">
        <v>76</v>
      </c>
      <c r="AD424" s="15">
        <v>79</v>
      </c>
      <c r="AE424" s="15">
        <v>77</v>
      </c>
      <c r="AF424" s="15">
        <v>45</v>
      </c>
      <c r="AG424" s="15">
        <v>46</v>
      </c>
      <c r="AH424" s="15">
        <v>74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3</v>
      </c>
      <c r="AO424" s="15">
        <v>4</v>
      </c>
      <c r="AP424" s="15">
        <v>6</v>
      </c>
      <c r="AQ424" s="15">
        <v>1</v>
      </c>
      <c r="AR424" t="s">
        <v>1859</v>
      </c>
    </row>
    <row r="425" spans="1:44" x14ac:dyDescent="0.25">
      <c r="A425" s="19">
        <v>424</v>
      </c>
      <c r="B425" s="19" t="s">
        <v>597</v>
      </c>
      <c r="C425" s="20" t="s">
        <v>83</v>
      </c>
      <c r="D425" s="22">
        <f>VLOOKUP(AR:AR,球员!A:F,6,FALSE)</f>
        <v>2</v>
      </c>
      <c r="E425" s="16" t="s">
        <v>384</v>
      </c>
      <c r="F425" s="16" t="s">
        <v>284</v>
      </c>
      <c r="G425" s="16" t="s">
        <v>72</v>
      </c>
      <c r="H425" s="15">
        <v>188</v>
      </c>
      <c r="I425" s="15">
        <v>76</v>
      </c>
      <c r="J425" s="15">
        <v>24</v>
      </c>
      <c r="K425" s="16" t="s">
        <v>53</v>
      </c>
      <c r="L425" s="21">
        <v>81</v>
      </c>
      <c r="M425" s="21">
        <v>36</v>
      </c>
      <c r="N425" s="21">
        <v>90</v>
      </c>
      <c r="O425" s="15">
        <v>78</v>
      </c>
      <c r="P425" s="15">
        <v>84</v>
      </c>
      <c r="Q425" s="15">
        <v>83</v>
      </c>
      <c r="R425" s="15">
        <v>85</v>
      </c>
      <c r="S425" s="15">
        <v>75</v>
      </c>
      <c r="T425" s="15">
        <v>77</v>
      </c>
      <c r="U425" s="15">
        <v>79</v>
      </c>
      <c r="V425" s="15">
        <v>78</v>
      </c>
      <c r="W425" s="15">
        <v>82</v>
      </c>
      <c r="X425" s="15">
        <v>85</v>
      </c>
      <c r="Y425" s="15">
        <v>79</v>
      </c>
      <c r="Z425" s="15">
        <v>82</v>
      </c>
      <c r="AA425" s="15">
        <v>85</v>
      </c>
      <c r="AB425" s="15">
        <v>70</v>
      </c>
      <c r="AC425" s="15">
        <v>76</v>
      </c>
      <c r="AD425" s="15">
        <v>75</v>
      </c>
      <c r="AE425" s="15">
        <v>75</v>
      </c>
      <c r="AF425" s="15">
        <v>42</v>
      </c>
      <c r="AG425" s="15">
        <v>50</v>
      </c>
      <c r="AH425" s="15">
        <v>74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3</v>
      </c>
      <c r="AO425" s="15">
        <v>3</v>
      </c>
      <c r="AP425" s="15">
        <v>6</v>
      </c>
      <c r="AQ425" s="15">
        <v>3</v>
      </c>
      <c r="AR425" t="s">
        <v>1860</v>
      </c>
    </row>
    <row r="426" spans="1:44" x14ac:dyDescent="0.25">
      <c r="A426" s="15">
        <v>425</v>
      </c>
      <c r="B426" s="15" t="s">
        <v>598</v>
      </c>
      <c r="C426" s="16" t="s">
        <v>59</v>
      </c>
      <c r="D426" s="22" t="e">
        <f>VLOOKUP(AR:AR,球员!A:F,6,FALSE)</f>
        <v>#N/A</v>
      </c>
      <c r="E426" s="16" t="s">
        <v>164</v>
      </c>
      <c r="F426" s="16" t="s">
        <v>45</v>
      </c>
      <c r="G426" s="16" t="s">
        <v>81</v>
      </c>
      <c r="H426" s="15">
        <v>177</v>
      </c>
      <c r="I426" s="15">
        <v>67</v>
      </c>
      <c r="J426" s="15">
        <v>26</v>
      </c>
      <c r="K426" s="16" t="s">
        <v>47</v>
      </c>
      <c r="L426" s="21">
        <v>81</v>
      </c>
      <c r="M426" s="21">
        <v>32</v>
      </c>
      <c r="N426" s="21">
        <v>89</v>
      </c>
      <c r="O426" s="15">
        <v>69</v>
      </c>
      <c r="P426" s="15">
        <v>79</v>
      </c>
      <c r="Q426" s="15">
        <v>78</v>
      </c>
      <c r="R426" s="15">
        <v>79</v>
      </c>
      <c r="S426" s="15">
        <v>83</v>
      </c>
      <c r="T426" s="15">
        <v>82</v>
      </c>
      <c r="U426" s="15">
        <v>70</v>
      </c>
      <c r="V426" s="15">
        <v>63</v>
      </c>
      <c r="W426" s="15">
        <v>81</v>
      </c>
      <c r="X426" s="15">
        <v>82</v>
      </c>
      <c r="Y426" s="15">
        <v>76</v>
      </c>
      <c r="Z426" s="15">
        <v>77</v>
      </c>
      <c r="AA426" s="15">
        <v>83</v>
      </c>
      <c r="AB426" s="15">
        <v>72</v>
      </c>
      <c r="AC426" s="15">
        <v>74</v>
      </c>
      <c r="AD426" s="15">
        <v>77</v>
      </c>
      <c r="AE426" s="15">
        <v>83</v>
      </c>
      <c r="AF426" s="15">
        <v>72</v>
      </c>
      <c r="AG426" s="15">
        <v>74</v>
      </c>
      <c r="AH426" s="15">
        <v>76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3</v>
      </c>
      <c r="AP426" s="15">
        <v>5</v>
      </c>
      <c r="AQ426" s="15">
        <v>3</v>
      </c>
      <c r="AR426" t="s">
        <v>1861</v>
      </c>
    </row>
    <row r="427" spans="1:44" x14ac:dyDescent="0.25">
      <c r="A427" s="19">
        <v>426</v>
      </c>
      <c r="B427" s="19" t="s">
        <v>600</v>
      </c>
      <c r="C427" s="20" t="s">
        <v>71</v>
      </c>
      <c r="D427" s="22">
        <f>VLOOKUP(AR:AR,球员!A:F,6,FALSE)</f>
        <v>2</v>
      </c>
      <c r="E427" s="16" t="s">
        <v>405</v>
      </c>
      <c r="F427" s="16" t="s">
        <v>51</v>
      </c>
      <c r="G427" s="16" t="s">
        <v>66</v>
      </c>
      <c r="H427" s="15">
        <v>180</v>
      </c>
      <c r="I427" s="15">
        <v>77</v>
      </c>
      <c r="J427" s="15">
        <v>27</v>
      </c>
      <c r="K427" s="16" t="s">
        <v>53</v>
      </c>
      <c r="L427" s="21">
        <v>81</v>
      </c>
      <c r="M427" s="21">
        <v>31</v>
      </c>
      <c r="N427" s="21">
        <v>89</v>
      </c>
      <c r="O427" s="15">
        <v>85</v>
      </c>
      <c r="P427" s="15">
        <v>78</v>
      </c>
      <c r="Q427" s="15">
        <v>78</v>
      </c>
      <c r="R427" s="15">
        <v>75</v>
      </c>
      <c r="S427" s="15">
        <v>77</v>
      </c>
      <c r="T427" s="15">
        <v>70</v>
      </c>
      <c r="U427" s="15">
        <v>84</v>
      </c>
      <c r="V427" s="15">
        <v>79</v>
      </c>
      <c r="W427" s="15">
        <v>66</v>
      </c>
      <c r="X427" s="15">
        <v>71</v>
      </c>
      <c r="Y427" s="15">
        <v>77</v>
      </c>
      <c r="Z427" s="15">
        <v>82</v>
      </c>
      <c r="AA427" s="15">
        <v>76</v>
      </c>
      <c r="AB427" s="15">
        <v>82</v>
      </c>
      <c r="AC427" s="15">
        <v>71</v>
      </c>
      <c r="AD427" s="15">
        <v>77</v>
      </c>
      <c r="AE427" s="15">
        <v>81</v>
      </c>
      <c r="AF427" s="15">
        <v>57</v>
      </c>
      <c r="AG427" s="15">
        <v>51</v>
      </c>
      <c r="AH427" s="15">
        <v>58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3</v>
      </c>
      <c r="AO427" s="15">
        <v>3</v>
      </c>
      <c r="AP427" s="15">
        <v>5</v>
      </c>
      <c r="AQ427" s="15">
        <v>2</v>
      </c>
      <c r="AR427" t="s">
        <v>1862</v>
      </c>
    </row>
    <row r="428" spans="1:44" x14ac:dyDescent="0.25">
      <c r="A428" s="19">
        <v>427</v>
      </c>
      <c r="B428" s="19" t="s">
        <v>352</v>
      </c>
      <c r="C428" s="20" t="s">
        <v>59</v>
      </c>
      <c r="D428" s="22">
        <f>VLOOKUP(AR:AR,球员!A:F,6,FALSE)</f>
        <v>2</v>
      </c>
      <c r="E428" s="16" t="s">
        <v>64</v>
      </c>
      <c r="F428" s="16" t="s">
        <v>65</v>
      </c>
      <c r="G428" s="16" t="s">
        <v>57</v>
      </c>
      <c r="H428" s="15">
        <v>169</v>
      </c>
      <c r="I428" s="15">
        <v>64</v>
      </c>
      <c r="J428" s="15">
        <v>26</v>
      </c>
      <c r="K428" s="16" t="s">
        <v>53</v>
      </c>
      <c r="L428" s="21">
        <v>81</v>
      </c>
      <c r="M428" s="21">
        <v>32</v>
      </c>
      <c r="N428" s="21">
        <v>89</v>
      </c>
      <c r="O428" s="15">
        <v>71</v>
      </c>
      <c r="P428" s="15">
        <v>81</v>
      </c>
      <c r="Q428" s="15">
        <v>80</v>
      </c>
      <c r="R428" s="15">
        <v>83</v>
      </c>
      <c r="S428" s="15">
        <v>83</v>
      </c>
      <c r="T428" s="15">
        <v>76</v>
      </c>
      <c r="U428" s="15">
        <v>73</v>
      </c>
      <c r="V428" s="15">
        <v>60</v>
      </c>
      <c r="W428" s="15">
        <v>77</v>
      </c>
      <c r="X428" s="15">
        <v>71</v>
      </c>
      <c r="Y428" s="15">
        <v>82</v>
      </c>
      <c r="Z428" s="15">
        <v>78</v>
      </c>
      <c r="AA428" s="15">
        <v>75</v>
      </c>
      <c r="AB428" s="15">
        <v>75</v>
      </c>
      <c r="AC428" s="15">
        <v>65</v>
      </c>
      <c r="AD428" s="15">
        <v>81</v>
      </c>
      <c r="AE428" s="15">
        <v>83</v>
      </c>
      <c r="AF428" s="15">
        <v>80</v>
      </c>
      <c r="AG428" s="15">
        <v>78</v>
      </c>
      <c r="AH428" s="15">
        <v>73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3</v>
      </c>
      <c r="AP428" s="15">
        <v>5</v>
      </c>
      <c r="AQ428" s="15">
        <v>3</v>
      </c>
      <c r="AR428" t="s">
        <v>1863</v>
      </c>
    </row>
    <row r="429" spans="1:44" x14ac:dyDescent="0.25">
      <c r="A429" s="15">
        <v>428</v>
      </c>
      <c r="B429" s="15" t="s">
        <v>1864</v>
      </c>
      <c r="C429" s="16" t="s">
        <v>71</v>
      </c>
      <c r="D429" s="22" t="e">
        <f>VLOOKUP(AR:AR,球员!A:F,6,FALSE)</f>
        <v>#N/A</v>
      </c>
      <c r="E429" s="16" t="s">
        <v>458</v>
      </c>
      <c r="F429" s="16" t="s">
        <v>439</v>
      </c>
      <c r="G429" s="16" t="s">
        <v>57</v>
      </c>
      <c r="H429" s="15">
        <v>176</v>
      </c>
      <c r="I429" s="15">
        <v>68</v>
      </c>
      <c r="J429" s="15">
        <v>23</v>
      </c>
      <c r="K429" s="16" t="s">
        <v>53</v>
      </c>
      <c r="L429" s="21">
        <v>81</v>
      </c>
      <c r="M429" s="21">
        <v>37</v>
      </c>
      <c r="N429" s="21">
        <v>90</v>
      </c>
      <c r="O429" s="15">
        <v>80</v>
      </c>
      <c r="P429" s="15">
        <v>84</v>
      </c>
      <c r="Q429" s="15">
        <v>83</v>
      </c>
      <c r="R429" s="15">
        <v>79</v>
      </c>
      <c r="S429" s="15">
        <v>75</v>
      </c>
      <c r="T429" s="15">
        <v>71</v>
      </c>
      <c r="U429" s="15">
        <v>82</v>
      </c>
      <c r="V429" s="15">
        <v>74</v>
      </c>
      <c r="W429" s="15">
        <v>68</v>
      </c>
      <c r="X429" s="15">
        <v>75</v>
      </c>
      <c r="Y429" s="15">
        <v>79</v>
      </c>
      <c r="Z429" s="15">
        <v>83</v>
      </c>
      <c r="AA429" s="15">
        <v>81</v>
      </c>
      <c r="AB429" s="15">
        <v>71</v>
      </c>
      <c r="AC429" s="15">
        <v>73</v>
      </c>
      <c r="AD429" s="15">
        <v>81</v>
      </c>
      <c r="AE429" s="15">
        <v>75</v>
      </c>
      <c r="AF429" s="15">
        <v>48</v>
      </c>
      <c r="AG429" s="15">
        <v>44</v>
      </c>
      <c r="AH429" s="15">
        <v>63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1</v>
      </c>
      <c r="AO429" s="15">
        <v>2</v>
      </c>
      <c r="AP429" s="15">
        <v>5</v>
      </c>
      <c r="AQ429" s="15">
        <v>2</v>
      </c>
      <c r="AR429" t="s">
        <v>1865</v>
      </c>
    </row>
    <row r="430" spans="1:44" x14ac:dyDescent="0.25">
      <c r="A430" s="19">
        <v>429</v>
      </c>
      <c r="B430" s="19" t="s">
        <v>603</v>
      </c>
      <c r="C430" s="20" t="s">
        <v>43</v>
      </c>
      <c r="D430" s="22">
        <f>VLOOKUP(AR:AR,球员!A:F,6,FALSE)</f>
        <v>2</v>
      </c>
      <c r="E430" s="16" t="s">
        <v>604</v>
      </c>
      <c r="F430" s="16" t="s">
        <v>51</v>
      </c>
      <c r="G430" s="16" t="s">
        <v>66</v>
      </c>
      <c r="H430" s="15">
        <v>180</v>
      </c>
      <c r="I430" s="15">
        <v>70</v>
      </c>
      <c r="J430" s="15">
        <v>32</v>
      </c>
      <c r="K430" s="16" t="s">
        <v>47</v>
      </c>
      <c r="L430" s="21">
        <v>81</v>
      </c>
      <c r="M430" s="21">
        <v>28</v>
      </c>
      <c r="N430" s="21">
        <v>88</v>
      </c>
      <c r="O430" s="15">
        <v>85</v>
      </c>
      <c r="P430" s="15">
        <v>83</v>
      </c>
      <c r="Q430" s="15">
        <v>85</v>
      </c>
      <c r="R430" s="15">
        <v>79</v>
      </c>
      <c r="S430" s="15">
        <v>76</v>
      </c>
      <c r="T430" s="15">
        <v>74</v>
      </c>
      <c r="U430" s="15">
        <v>82</v>
      </c>
      <c r="V430" s="15">
        <v>62</v>
      </c>
      <c r="W430" s="15">
        <v>77</v>
      </c>
      <c r="X430" s="15">
        <v>69</v>
      </c>
      <c r="Y430" s="15">
        <v>85</v>
      </c>
      <c r="Z430" s="15">
        <v>83</v>
      </c>
      <c r="AA430" s="15">
        <v>77</v>
      </c>
      <c r="AB430" s="15">
        <v>63</v>
      </c>
      <c r="AC430" s="15">
        <v>65</v>
      </c>
      <c r="AD430" s="15">
        <v>72</v>
      </c>
      <c r="AE430" s="15">
        <v>80</v>
      </c>
      <c r="AF430" s="15">
        <v>61</v>
      </c>
      <c r="AG430" s="15">
        <v>53</v>
      </c>
      <c r="AH430" s="15">
        <v>49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3</v>
      </c>
      <c r="AO430" s="15">
        <v>3</v>
      </c>
      <c r="AP430" s="15">
        <v>6</v>
      </c>
      <c r="AQ430" s="15">
        <v>2</v>
      </c>
      <c r="AR430" t="s">
        <v>1866</v>
      </c>
    </row>
    <row r="431" spans="1:44" x14ac:dyDescent="0.25">
      <c r="A431" s="19">
        <v>430</v>
      </c>
      <c r="B431" s="19" t="s">
        <v>353</v>
      </c>
      <c r="C431" s="20" t="s">
        <v>43</v>
      </c>
      <c r="D431" s="22">
        <f>VLOOKUP(AR:AR,球员!A:F,6,FALSE)</f>
        <v>2</v>
      </c>
      <c r="E431" s="16" t="s">
        <v>80</v>
      </c>
      <c r="F431" s="16" t="s">
        <v>51</v>
      </c>
      <c r="G431" s="16" t="s">
        <v>66</v>
      </c>
      <c r="H431" s="15">
        <v>185</v>
      </c>
      <c r="I431" s="15">
        <v>79</v>
      </c>
      <c r="J431" s="15">
        <v>30</v>
      </c>
      <c r="K431" s="16" t="s">
        <v>47</v>
      </c>
      <c r="L431" s="21">
        <v>81</v>
      </c>
      <c r="M431" s="21">
        <v>30</v>
      </c>
      <c r="N431" s="21">
        <v>89</v>
      </c>
      <c r="O431" s="15">
        <v>82</v>
      </c>
      <c r="P431" s="15">
        <v>84</v>
      </c>
      <c r="Q431" s="15">
        <v>82</v>
      </c>
      <c r="R431" s="15">
        <v>80</v>
      </c>
      <c r="S431" s="15">
        <v>83</v>
      </c>
      <c r="T431" s="15">
        <v>73</v>
      </c>
      <c r="U431" s="15">
        <v>72</v>
      </c>
      <c r="V431" s="15">
        <v>68</v>
      </c>
      <c r="W431" s="15">
        <v>56</v>
      </c>
      <c r="X431" s="15">
        <v>75</v>
      </c>
      <c r="Y431" s="15">
        <v>81</v>
      </c>
      <c r="Z431" s="15">
        <v>84</v>
      </c>
      <c r="AA431" s="15">
        <v>70</v>
      </c>
      <c r="AB431" s="15">
        <v>60</v>
      </c>
      <c r="AC431" s="15">
        <v>89</v>
      </c>
      <c r="AD431" s="15">
        <v>73</v>
      </c>
      <c r="AE431" s="15">
        <v>87</v>
      </c>
      <c r="AF431" s="15">
        <v>69</v>
      </c>
      <c r="AG431" s="15">
        <v>60</v>
      </c>
      <c r="AH431" s="15">
        <v>64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1</v>
      </c>
      <c r="AO431" s="15">
        <v>3</v>
      </c>
      <c r="AP431" s="15">
        <v>4</v>
      </c>
      <c r="AQ431" s="15">
        <v>1</v>
      </c>
      <c r="AR431" t="s">
        <v>1867</v>
      </c>
    </row>
    <row r="432" spans="1:44" x14ac:dyDescent="0.25">
      <c r="A432" s="15">
        <v>431</v>
      </c>
      <c r="B432" s="15" t="s">
        <v>800</v>
      </c>
      <c r="C432" s="16" t="s">
        <v>90</v>
      </c>
      <c r="D432" s="22" t="e">
        <f>VLOOKUP(AR:AR,球员!A:F,6,FALSE)</f>
        <v>#N/A</v>
      </c>
      <c r="E432" s="16" t="s">
        <v>593</v>
      </c>
      <c r="F432" s="16" t="s">
        <v>65</v>
      </c>
      <c r="G432" s="16" t="s">
        <v>139</v>
      </c>
      <c r="H432" s="15">
        <v>180</v>
      </c>
      <c r="I432" s="15">
        <v>75</v>
      </c>
      <c r="J432" s="15">
        <v>24</v>
      </c>
      <c r="K432" s="16" t="s">
        <v>53</v>
      </c>
      <c r="L432" s="21">
        <v>81</v>
      </c>
      <c r="M432" s="21">
        <v>36</v>
      </c>
      <c r="N432" s="21">
        <v>89</v>
      </c>
      <c r="O432" s="15">
        <v>65</v>
      </c>
      <c r="P432" s="15">
        <v>79</v>
      </c>
      <c r="Q432" s="15">
        <v>72</v>
      </c>
      <c r="R432" s="15">
        <v>75</v>
      </c>
      <c r="S432" s="15">
        <v>75</v>
      </c>
      <c r="T432" s="15">
        <v>75</v>
      </c>
      <c r="U432" s="15">
        <v>58</v>
      </c>
      <c r="V432" s="15">
        <v>75</v>
      </c>
      <c r="W432" s="15">
        <v>60</v>
      </c>
      <c r="X432" s="15">
        <v>62</v>
      </c>
      <c r="Y432" s="15">
        <v>81</v>
      </c>
      <c r="Z432" s="15">
        <v>78</v>
      </c>
      <c r="AA432" s="15">
        <v>76</v>
      </c>
      <c r="AB432" s="15">
        <v>88</v>
      </c>
      <c r="AC432" s="15">
        <v>82</v>
      </c>
      <c r="AD432" s="15">
        <v>77</v>
      </c>
      <c r="AE432" s="15">
        <v>78</v>
      </c>
      <c r="AF432" s="15">
        <v>83</v>
      </c>
      <c r="AG432" s="15">
        <v>83</v>
      </c>
      <c r="AH432" s="15">
        <v>82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2</v>
      </c>
      <c r="AO432" s="15">
        <v>2</v>
      </c>
      <c r="AP432" s="15">
        <v>6</v>
      </c>
      <c r="AQ432" s="15">
        <v>2</v>
      </c>
      <c r="AR432" t="s">
        <v>1868</v>
      </c>
    </row>
    <row r="433" spans="1:44" x14ac:dyDescent="0.25">
      <c r="A433" s="15">
        <v>432</v>
      </c>
      <c r="B433" s="15" t="s">
        <v>606</v>
      </c>
      <c r="C433" s="16" t="s">
        <v>71</v>
      </c>
      <c r="D433" s="22" t="e">
        <f>VLOOKUP(AR:AR,球员!A:F,6,FALSE)</f>
        <v>#N/A</v>
      </c>
      <c r="E433" s="16" t="s">
        <v>68</v>
      </c>
      <c r="F433" s="16" t="s">
        <v>68</v>
      </c>
      <c r="G433" s="16" t="s">
        <v>607</v>
      </c>
      <c r="H433" s="15">
        <v>172</v>
      </c>
      <c r="I433" s="15">
        <v>70</v>
      </c>
      <c r="J433" s="15">
        <v>26</v>
      </c>
      <c r="K433" s="16" t="s">
        <v>47</v>
      </c>
      <c r="L433" s="21">
        <v>81</v>
      </c>
      <c r="M433" s="21">
        <v>32</v>
      </c>
      <c r="N433" s="21">
        <v>90</v>
      </c>
      <c r="O433" s="15">
        <v>81</v>
      </c>
      <c r="P433" s="15">
        <v>80</v>
      </c>
      <c r="Q433" s="15">
        <v>79</v>
      </c>
      <c r="R433" s="15">
        <v>81</v>
      </c>
      <c r="S433" s="15">
        <v>70</v>
      </c>
      <c r="T433" s="15">
        <v>65</v>
      </c>
      <c r="U433" s="15">
        <v>82</v>
      </c>
      <c r="V433" s="15">
        <v>79</v>
      </c>
      <c r="W433" s="15">
        <v>70</v>
      </c>
      <c r="X433" s="15">
        <v>67</v>
      </c>
      <c r="Y433" s="15">
        <v>90</v>
      </c>
      <c r="Z433" s="15">
        <v>87</v>
      </c>
      <c r="AA433" s="15">
        <v>75</v>
      </c>
      <c r="AB433" s="15">
        <v>81</v>
      </c>
      <c r="AC433" s="15">
        <v>70</v>
      </c>
      <c r="AD433" s="15">
        <v>82</v>
      </c>
      <c r="AE433" s="15">
        <v>75</v>
      </c>
      <c r="AF433" s="15">
        <v>50</v>
      </c>
      <c r="AG433" s="15">
        <v>50</v>
      </c>
      <c r="AH433" s="15">
        <v>65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2</v>
      </c>
      <c r="AO433" s="15">
        <v>4</v>
      </c>
      <c r="AP433" s="15">
        <v>5</v>
      </c>
      <c r="AQ433" s="15">
        <v>2</v>
      </c>
      <c r="AR433" t="s">
        <v>1869</v>
      </c>
    </row>
    <row r="434" spans="1:44" x14ac:dyDescent="0.25">
      <c r="A434" s="15">
        <v>433</v>
      </c>
      <c r="B434" s="15" t="s">
        <v>354</v>
      </c>
      <c r="C434" s="16" t="s">
        <v>59</v>
      </c>
      <c r="D434" s="22" t="e">
        <f>VLOOKUP(AR:AR,球员!A:F,6,FALSE)</f>
        <v>#N/A</v>
      </c>
      <c r="E434" s="16" t="s">
        <v>80</v>
      </c>
      <c r="F434" s="16" t="s">
        <v>51</v>
      </c>
      <c r="G434" s="16" t="s">
        <v>355</v>
      </c>
      <c r="H434" s="15">
        <v>180</v>
      </c>
      <c r="I434" s="15">
        <v>74</v>
      </c>
      <c r="J434" s="15">
        <v>29</v>
      </c>
      <c r="K434" s="16" t="s">
        <v>47</v>
      </c>
      <c r="L434" s="21">
        <v>81</v>
      </c>
      <c r="M434" s="21">
        <v>30</v>
      </c>
      <c r="N434" s="21">
        <v>89</v>
      </c>
      <c r="O434" s="15">
        <v>79</v>
      </c>
      <c r="P434" s="15">
        <v>80</v>
      </c>
      <c r="Q434" s="15">
        <v>79</v>
      </c>
      <c r="R434" s="15">
        <v>71</v>
      </c>
      <c r="S434" s="15">
        <v>81</v>
      </c>
      <c r="T434" s="15">
        <v>77</v>
      </c>
      <c r="U434" s="15">
        <v>73</v>
      </c>
      <c r="V434" s="15">
        <v>64</v>
      </c>
      <c r="W434" s="15">
        <v>65</v>
      </c>
      <c r="X434" s="15">
        <v>72</v>
      </c>
      <c r="Y434" s="15">
        <v>77</v>
      </c>
      <c r="Z434" s="15">
        <v>76</v>
      </c>
      <c r="AA434" s="15">
        <v>84</v>
      </c>
      <c r="AB434" s="15">
        <v>74</v>
      </c>
      <c r="AC434" s="15">
        <v>77</v>
      </c>
      <c r="AD434" s="15">
        <v>76</v>
      </c>
      <c r="AE434" s="15">
        <v>89</v>
      </c>
      <c r="AF434" s="15">
        <v>79</v>
      </c>
      <c r="AG434" s="15">
        <v>81</v>
      </c>
      <c r="AH434" s="15">
        <v>82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2</v>
      </c>
      <c r="AO434" s="15">
        <v>3</v>
      </c>
      <c r="AP434" s="15">
        <v>8</v>
      </c>
      <c r="AQ434" s="15">
        <v>3</v>
      </c>
      <c r="AR434" t="s">
        <v>1870</v>
      </c>
    </row>
    <row r="435" spans="1:44" x14ac:dyDescent="0.25">
      <c r="A435" s="15">
        <v>434</v>
      </c>
      <c r="B435" s="15" t="s">
        <v>801</v>
      </c>
      <c r="C435" s="16" t="s">
        <v>49</v>
      </c>
      <c r="D435" s="22" t="e">
        <f>VLOOKUP(AR:AR,球员!A:F,6,FALSE)</f>
        <v>#N/A</v>
      </c>
      <c r="E435" s="16" t="s">
        <v>174</v>
      </c>
      <c r="F435" s="16" t="s">
        <v>45</v>
      </c>
      <c r="G435" s="16" t="s">
        <v>52</v>
      </c>
      <c r="H435" s="15">
        <v>189</v>
      </c>
      <c r="I435" s="15">
        <v>77</v>
      </c>
      <c r="J435" s="15">
        <v>25</v>
      </c>
      <c r="K435" s="16" t="s">
        <v>47</v>
      </c>
      <c r="L435" s="21">
        <v>81</v>
      </c>
      <c r="M435" s="21">
        <v>35</v>
      </c>
      <c r="N435" s="21">
        <v>91</v>
      </c>
      <c r="O435" s="15">
        <v>79</v>
      </c>
      <c r="P435" s="15">
        <v>84</v>
      </c>
      <c r="Q435" s="15">
        <v>86</v>
      </c>
      <c r="R435" s="15">
        <v>85</v>
      </c>
      <c r="S435" s="15">
        <v>80</v>
      </c>
      <c r="T435" s="15">
        <v>75</v>
      </c>
      <c r="U435" s="15">
        <v>76</v>
      </c>
      <c r="V435" s="15">
        <v>60</v>
      </c>
      <c r="W435" s="15">
        <v>74</v>
      </c>
      <c r="X435" s="15">
        <v>76</v>
      </c>
      <c r="Y435" s="15">
        <v>84</v>
      </c>
      <c r="Z435" s="15">
        <v>81</v>
      </c>
      <c r="AA435" s="15">
        <v>80</v>
      </c>
      <c r="AB435" s="15">
        <v>71</v>
      </c>
      <c r="AC435" s="15">
        <v>83</v>
      </c>
      <c r="AD435" s="15">
        <v>78</v>
      </c>
      <c r="AE435" s="15">
        <v>82</v>
      </c>
      <c r="AF435" s="15">
        <v>54</v>
      </c>
      <c r="AG435" s="15">
        <v>46</v>
      </c>
      <c r="AH435" s="15">
        <v>58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5</v>
      </c>
      <c r="AQ435" s="15">
        <v>3</v>
      </c>
      <c r="AR435" t="s">
        <v>1871</v>
      </c>
    </row>
    <row r="436" spans="1:44" x14ac:dyDescent="0.25">
      <c r="A436" s="19">
        <v>435</v>
      </c>
      <c r="B436" s="19" t="s">
        <v>609</v>
      </c>
      <c r="C436" s="20" t="s">
        <v>71</v>
      </c>
      <c r="D436" s="22">
        <f>VLOOKUP(AR:AR,球员!A:F,6,FALSE)</f>
        <v>2</v>
      </c>
      <c r="E436" s="16" t="s">
        <v>303</v>
      </c>
      <c r="F436" s="16" t="s">
        <v>279</v>
      </c>
      <c r="G436" s="16" t="s">
        <v>52</v>
      </c>
      <c r="H436" s="15">
        <v>184</v>
      </c>
      <c r="I436" s="15">
        <v>79</v>
      </c>
      <c r="J436" s="15">
        <v>27</v>
      </c>
      <c r="K436" s="16" t="s">
        <v>47</v>
      </c>
      <c r="L436" s="21">
        <v>81</v>
      </c>
      <c r="M436" s="21">
        <v>31</v>
      </c>
      <c r="N436" s="21">
        <v>90</v>
      </c>
      <c r="O436" s="15">
        <v>84</v>
      </c>
      <c r="P436" s="15">
        <v>80</v>
      </c>
      <c r="Q436" s="15">
        <v>77</v>
      </c>
      <c r="R436" s="15">
        <v>77</v>
      </c>
      <c r="S436" s="15">
        <v>77</v>
      </c>
      <c r="T436" s="15">
        <v>68</v>
      </c>
      <c r="U436" s="15">
        <v>83</v>
      </c>
      <c r="V436" s="15">
        <v>83</v>
      </c>
      <c r="W436" s="15">
        <v>73</v>
      </c>
      <c r="X436" s="15">
        <v>65</v>
      </c>
      <c r="Y436" s="15">
        <v>79</v>
      </c>
      <c r="Z436" s="15">
        <v>75</v>
      </c>
      <c r="AA436" s="15">
        <v>82</v>
      </c>
      <c r="AB436" s="15">
        <v>81</v>
      </c>
      <c r="AC436" s="15">
        <v>79</v>
      </c>
      <c r="AD436" s="15">
        <v>73</v>
      </c>
      <c r="AE436" s="15">
        <v>76</v>
      </c>
      <c r="AF436" s="15">
        <v>50</v>
      </c>
      <c r="AG436" s="15">
        <v>51</v>
      </c>
      <c r="AH436" s="15">
        <v>67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3</v>
      </c>
      <c r="AO436" s="15">
        <v>3</v>
      </c>
      <c r="AP436" s="15">
        <v>5</v>
      </c>
      <c r="AQ436" s="15">
        <v>2</v>
      </c>
      <c r="AR436" t="s">
        <v>1872</v>
      </c>
    </row>
    <row r="437" spans="1:44" x14ac:dyDescent="0.25">
      <c r="A437" s="15">
        <v>436</v>
      </c>
      <c r="B437" s="15" t="s">
        <v>1873</v>
      </c>
      <c r="C437" s="16" t="s">
        <v>90</v>
      </c>
      <c r="D437" s="22" t="e">
        <f>VLOOKUP(AR:AR,球员!A:F,6,FALSE)</f>
        <v>#N/A</v>
      </c>
      <c r="E437" s="16" t="s">
        <v>2165</v>
      </c>
      <c r="F437" s="16" t="s">
        <v>439</v>
      </c>
      <c r="G437" s="16" t="s">
        <v>52</v>
      </c>
      <c r="H437" s="15">
        <v>183</v>
      </c>
      <c r="I437" s="15">
        <v>77</v>
      </c>
      <c r="J437" s="15">
        <v>28</v>
      </c>
      <c r="K437" s="16" t="s">
        <v>53</v>
      </c>
      <c r="L437" s="21">
        <v>81</v>
      </c>
      <c r="M437" s="21">
        <v>30</v>
      </c>
      <c r="N437" s="21">
        <v>89</v>
      </c>
      <c r="O437" s="15">
        <v>69</v>
      </c>
      <c r="P437" s="15">
        <v>70</v>
      </c>
      <c r="Q437" s="15">
        <v>73</v>
      </c>
      <c r="R437" s="15">
        <v>71</v>
      </c>
      <c r="S437" s="15">
        <v>66</v>
      </c>
      <c r="T437" s="15">
        <v>69</v>
      </c>
      <c r="U437" s="15">
        <v>62</v>
      </c>
      <c r="V437" s="15">
        <v>83</v>
      </c>
      <c r="W437" s="15">
        <v>65</v>
      </c>
      <c r="X437" s="15">
        <v>67</v>
      </c>
      <c r="Y437" s="15">
        <v>80</v>
      </c>
      <c r="Z437" s="15">
        <v>78</v>
      </c>
      <c r="AA437" s="15">
        <v>75</v>
      </c>
      <c r="AB437" s="15">
        <v>82</v>
      </c>
      <c r="AC437" s="15">
        <v>81</v>
      </c>
      <c r="AD437" s="15">
        <v>67</v>
      </c>
      <c r="AE437" s="15">
        <v>80</v>
      </c>
      <c r="AF437" s="15">
        <v>85</v>
      </c>
      <c r="AG437" s="15">
        <v>86</v>
      </c>
      <c r="AH437" s="15">
        <v>83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2</v>
      </c>
      <c r="AP437" s="15">
        <v>7</v>
      </c>
      <c r="AQ437" s="15">
        <v>2</v>
      </c>
      <c r="AR437" t="s">
        <v>1874</v>
      </c>
    </row>
    <row r="438" spans="1:44" x14ac:dyDescent="0.25">
      <c r="A438" s="15">
        <v>437</v>
      </c>
      <c r="B438" s="15" t="s">
        <v>1875</v>
      </c>
      <c r="C438" s="16" t="s">
        <v>63</v>
      </c>
      <c r="D438" s="22" t="e">
        <f>VLOOKUP(AR:AR,球员!A:F,6,FALSE)</f>
        <v>#N/A</v>
      </c>
      <c r="E438" s="16" t="s">
        <v>613</v>
      </c>
      <c r="F438" s="16" t="s">
        <v>45</v>
      </c>
      <c r="G438" s="16" t="s">
        <v>52</v>
      </c>
      <c r="H438" s="15">
        <v>191</v>
      </c>
      <c r="I438" s="15">
        <v>98</v>
      </c>
      <c r="J438" s="15">
        <v>25</v>
      </c>
      <c r="K438" s="16" t="s">
        <v>47</v>
      </c>
      <c r="L438" s="21">
        <v>81</v>
      </c>
      <c r="M438" s="21">
        <v>35</v>
      </c>
      <c r="N438" s="21">
        <v>89</v>
      </c>
      <c r="O438" s="15">
        <v>46</v>
      </c>
      <c r="P438" s="15">
        <v>62</v>
      </c>
      <c r="Q438" s="15">
        <v>55</v>
      </c>
      <c r="R438" s="15">
        <v>50</v>
      </c>
      <c r="S438" s="15">
        <v>62</v>
      </c>
      <c r="T438" s="15">
        <v>64</v>
      </c>
      <c r="U438" s="15">
        <v>45</v>
      </c>
      <c r="V438" s="15">
        <v>70</v>
      </c>
      <c r="W438" s="15">
        <v>55</v>
      </c>
      <c r="X438" s="15">
        <v>54</v>
      </c>
      <c r="Y438" s="15">
        <v>65</v>
      </c>
      <c r="Z438" s="15">
        <v>66</v>
      </c>
      <c r="AA438" s="15">
        <v>83</v>
      </c>
      <c r="AB438" s="15">
        <v>76</v>
      </c>
      <c r="AC438" s="15">
        <v>80</v>
      </c>
      <c r="AD438" s="15">
        <v>62</v>
      </c>
      <c r="AE438" s="15">
        <v>63</v>
      </c>
      <c r="AF438" s="15">
        <v>55</v>
      </c>
      <c r="AG438" s="15">
        <v>53</v>
      </c>
      <c r="AH438" s="15">
        <v>50</v>
      </c>
      <c r="AI438" s="15">
        <v>90</v>
      </c>
      <c r="AJ438" s="15">
        <v>86</v>
      </c>
      <c r="AK438" s="15">
        <v>90</v>
      </c>
      <c r="AL438" s="15">
        <v>90</v>
      </c>
      <c r="AM438" s="15">
        <v>87</v>
      </c>
      <c r="AN438" s="15">
        <v>2</v>
      </c>
      <c r="AO438" s="15">
        <v>2</v>
      </c>
      <c r="AP438" s="15">
        <v>7</v>
      </c>
      <c r="AQ438" s="15">
        <v>2</v>
      </c>
      <c r="AR438" t="s">
        <v>1876</v>
      </c>
    </row>
    <row r="439" spans="1:44" x14ac:dyDescent="0.25">
      <c r="A439" s="15">
        <v>438</v>
      </c>
      <c r="B439" s="15" t="s">
        <v>1877</v>
      </c>
      <c r="C439" s="16" t="s">
        <v>59</v>
      </c>
      <c r="D439" s="22" t="e">
        <f>VLOOKUP(AR:AR,球员!A:F,6,FALSE)</f>
        <v>#N/A</v>
      </c>
      <c r="E439" s="16" t="s">
        <v>455</v>
      </c>
      <c r="F439" s="16" t="s">
        <v>375</v>
      </c>
      <c r="G439" s="16" t="s">
        <v>52</v>
      </c>
      <c r="H439" s="15">
        <v>182</v>
      </c>
      <c r="I439" s="15">
        <v>67</v>
      </c>
      <c r="J439" s="15">
        <v>29</v>
      </c>
      <c r="K439" s="16" t="s">
        <v>53</v>
      </c>
      <c r="L439" s="21">
        <v>81</v>
      </c>
      <c r="M439" s="21">
        <v>30</v>
      </c>
      <c r="N439" s="21">
        <v>89</v>
      </c>
      <c r="O439" s="15">
        <v>74</v>
      </c>
      <c r="P439" s="15">
        <v>83</v>
      </c>
      <c r="Q439" s="15">
        <v>82</v>
      </c>
      <c r="R439" s="15">
        <v>82</v>
      </c>
      <c r="S439" s="15">
        <v>83</v>
      </c>
      <c r="T439" s="15">
        <v>84</v>
      </c>
      <c r="U439" s="15">
        <v>73</v>
      </c>
      <c r="V439" s="15">
        <v>68</v>
      </c>
      <c r="W439" s="15">
        <v>76</v>
      </c>
      <c r="X439" s="15">
        <v>80</v>
      </c>
      <c r="Y439" s="15">
        <v>78</v>
      </c>
      <c r="Z439" s="15">
        <v>76</v>
      </c>
      <c r="AA439" s="15">
        <v>79</v>
      </c>
      <c r="AB439" s="15">
        <v>70</v>
      </c>
      <c r="AC439" s="15">
        <v>74</v>
      </c>
      <c r="AD439" s="15">
        <v>78</v>
      </c>
      <c r="AE439" s="15">
        <v>78</v>
      </c>
      <c r="AF439" s="15">
        <v>58</v>
      </c>
      <c r="AG439" s="15">
        <v>62</v>
      </c>
      <c r="AH439" s="15">
        <v>76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2</v>
      </c>
      <c r="AO439" s="15">
        <v>3</v>
      </c>
      <c r="AP439" s="15">
        <v>5</v>
      </c>
      <c r="AQ439" s="15">
        <v>2</v>
      </c>
      <c r="AR439" t="s">
        <v>1878</v>
      </c>
    </row>
    <row r="440" spans="1:44" x14ac:dyDescent="0.25">
      <c r="A440" s="19">
        <v>439</v>
      </c>
      <c r="B440" s="19" t="s">
        <v>472</v>
      </c>
      <c r="C440" s="20" t="s">
        <v>86</v>
      </c>
      <c r="D440" s="22">
        <f>VLOOKUP(AR:AR,球员!A:F,6,FALSE)</f>
        <v>2</v>
      </c>
      <c r="E440" s="16" t="s">
        <v>198</v>
      </c>
      <c r="F440" s="16" t="s">
        <v>56</v>
      </c>
      <c r="G440" s="16" t="s">
        <v>148</v>
      </c>
      <c r="H440" s="15">
        <v>184</v>
      </c>
      <c r="I440" s="15">
        <v>77</v>
      </c>
      <c r="J440" s="15">
        <v>24</v>
      </c>
      <c r="K440" s="16" t="s">
        <v>47</v>
      </c>
      <c r="L440" s="21">
        <v>81</v>
      </c>
      <c r="M440" s="21">
        <v>36</v>
      </c>
      <c r="N440" s="21">
        <v>91</v>
      </c>
      <c r="O440" s="15">
        <v>81</v>
      </c>
      <c r="P440" s="15">
        <v>83</v>
      </c>
      <c r="Q440" s="15">
        <v>82</v>
      </c>
      <c r="R440" s="15">
        <v>83</v>
      </c>
      <c r="S440" s="15">
        <v>72</v>
      </c>
      <c r="T440" s="15">
        <v>69</v>
      </c>
      <c r="U440" s="15">
        <v>78</v>
      </c>
      <c r="V440" s="15">
        <v>63</v>
      </c>
      <c r="W440" s="15">
        <v>63</v>
      </c>
      <c r="X440" s="15">
        <v>70</v>
      </c>
      <c r="Y440" s="15">
        <v>89</v>
      </c>
      <c r="Z440" s="15">
        <v>89</v>
      </c>
      <c r="AA440" s="15">
        <v>82</v>
      </c>
      <c r="AB440" s="15">
        <v>64</v>
      </c>
      <c r="AC440" s="15">
        <v>72</v>
      </c>
      <c r="AD440" s="15">
        <v>76</v>
      </c>
      <c r="AE440" s="15">
        <v>77</v>
      </c>
      <c r="AF440" s="15">
        <v>42</v>
      </c>
      <c r="AG440" s="15">
        <v>45</v>
      </c>
      <c r="AH440" s="15">
        <v>68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3</v>
      </c>
      <c r="AO440" s="15">
        <v>4</v>
      </c>
      <c r="AP440" s="15">
        <v>5</v>
      </c>
      <c r="AQ440" s="15">
        <v>2</v>
      </c>
      <c r="AR440" t="s">
        <v>1879</v>
      </c>
    </row>
    <row r="441" spans="1:44" x14ac:dyDescent="0.25">
      <c r="A441" s="19">
        <v>440</v>
      </c>
      <c r="B441" s="19" t="s">
        <v>475</v>
      </c>
      <c r="C441" s="20" t="s">
        <v>105</v>
      </c>
      <c r="D441" s="22">
        <f>VLOOKUP(AR:AR,球员!A:F,6,FALSE)</f>
        <v>2</v>
      </c>
      <c r="E441" s="16" t="s">
        <v>254</v>
      </c>
      <c r="F441" s="16" t="s">
        <v>51</v>
      </c>
      <c r="G441" s="16" t="s">
        <v>66</v>
      </c>
      <c r="H441" s="15">
        <v>172</v>
      </c>
      <c r="I441" s="15">
        <v>62</v>
      </c>
      <c r="J441" s="15">
        <v>24</v>
      </c>
      <c r="K441" s="16" t="s">
        <v>53</v>
      </c>
      <c r="L441" s="21">
        <v>81</v>
      </c>
      <c r="M441" s="21">
        <v>36</v>
      </c>
      <c r="N441" s="21">
        <v>91</v>
      </c>
      <c r="O441" s="15">
        <v>80</v>
      </c>
      <c r="P441" s="15">
        <v>82</v>
      </c>
      <c r="Q441" s="15">
        <v>84</v>
      </c>
      <c r="R441" s="15">
        <v>77</v>
      </c>
      <c r="S441" s="15">
        <v>78</v>
      </c>
      <c r="T441" s="15">
        <v>73</v>
      </c>
      <c r="U441" s="15">
        <v>63</v>
      </c>
      <c r="V441" s="15">
        <v>62</v>
      </c>
      <c r="W441" s="15">
        <v>63</v>
      </c>
      <c r="X441" s="15">
        <v>70</v>
      </c>
      <c r="Y441" s="15">
        <v>87</v>
      </c>
      <c r="Z441" s="15">
        <v>90</v>
      </c>
      <c r="AA441" s="15">
        <v>71</v>
      </c>
      <c r="AB441" s="15">
        <v>58</v>
      </c>
      <c r="AC441" s="15">
        <v>68</v>
      </c>
      <c r="AD441" s="15">
        <v>70</v>
      </c>
      <c r="AE441" s="15">
        <v>88</v>
      </c>
      <c r="AF441" s="15">
        <v>79</v>
      </c>
      <c r="AG441" s="15">
        <v>75</v>
      </c>
      <c r="AH441" s="15">
        <v>73</v>
      </c>
      <c r="AI441" s="15">
        <v>40</v>
      </c>
      <c r="AJ441" s="15">
        <v>40</v>
      </c>
      <c r="AK441" s="15">
        <v>40</v>
      </c>
      <c r="AL441" s="15">
        <v>40</v>
      </c>
      <c r="AM441" s="15">
        <v>40</v>
      </c>
      <c r="AN441" s="15">
        <v>1</v>
      </c>
      <c r="AO441" s="15">
        <v>1</v>
      </c>
      <c r="AP441" s="15">
        <v>6</v>
      </c>
      <c r="AQ441" s="15">
        <v>2</v>
      </c>
      <c r="AR441" t="s">
        <v>1880</v>
      </c>
    </row>
    <row r="442" spans="1:44" x14ac:dyDescent="0.25">
      <c r="A442" s="15">
        <v>441</v>
      </c>
      <c r="B442" s="15" t="s">
        <v>1881</v>
      </c>
      <c r="C442" s="23" t="s">
        <v>90</v>
      </c>
      <c r="D442" s="22" t="e">
        <f>VLOOKUP(AR:AR,球员!A:F,6,FALSE)</f>
        <v>#N/A</v>
      </c>
      <c r="E442" s="16" t="s">
        <v>55</v>
      </c>
      <c r="F442" s="16" t="s">
        <v>56</v>
      </c>
      <c r="G442" s="16" t="s">
        <v>81</v>
      </c>
      <c r="H442" s="15">
        <v>186</v>
      </c>
      <c r="I442" s="15">
        <v>79</v>
      </c>
      <c r="J442" s="15">
        <v>23</v>
      </c>
      <c r="K442" s="16" t="s">
        <v>53</v>
      </c>
      <c r="L442" s="21">
        <v>81</v>
      </c>
      <c r="M442" s="21">
        <v>37</v>
      </c>
      <c r="N442" s="21">
        <v>89</v>
      </c>
      <c r="O442" s="15">
        <v>63</v>
      </c>
      <c r="P442" s="15">
        <v>69</v>
      </c>
      <c r="Q442" s="15">
        <v>73</v>
      </c>
      <c r="R442" s="15">
        <v>75</v>
      </c>
      <c r="S442" s="15">
        <v>77</v>
      </c>
      <c r="T442" s="15">
        <v>79</v>
      </c>
      <c r="U442" s="15">
        <v>62</v>
      </c>
      <c r="V442" s="15">
        <v>83</v>
      </c>
      <c r="W442" s="15">
        <v>60</v>
      </c>
      <c r="X442" s="15">
        <v>69</v>
      </c>
      <c r="Y442" s="15">
        <v>79</v>
      </c>
      <c r="Z442" s="15">
        <v>76</v>
      </c>
      <c r="AA442" s="15">
        <v>76</v>
      </c>
      <c r="AB442" s="15">
        <v>83</v>
      </c>
      <c r="AC442" s="15">
        <v>79</v>
      </c>
      <c r="AD442" s="15">
        <v>73</v>
      </c>
      <c r="AE442" s="15">
        <v>78</v>
      </c>
      <c r="AF442" s="15">
        <v>79</v>
      </c>
      <c r="AG442" s="15">
        <v>81</v>
      </c>
      <c r="AH442" s="15">
        <v>80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1</v>
      </c>
      <c r="AO442" s="15">
        <v>2</v>
      </c>
      <c r="AP442" s="15">
        <v>5</v>
      </c>
      <c r="AQ442" s="15">
        <v>2</v>
      </c>
      <c r="AR442" t="s">
        <v>1882</v>
      </c>
    </row>
    <row r="443" spans="1:44" x14ac:dyDescent="0.25">
      <c r="A443" s="15">
        <v>442</v>
      </c>
      <c r="B443" s="15" t="s">
        <v>622</v>
      </c>
      <c r="C443" s="16" t="s">
        <v>83</v>
      </c>
      <c r="D443" s="22" t="e">
        <f>VLOOKUP(AR:AR,球员!A:F,6,FALSE)</f>
        <v>#N/A</v>
      </c>
      <c r="E443" s="16" t="s">
        <v>458</v>
      </c>
      <c r="F443" s="16" t="s">
        <v>439</v>
      </c>
      <c r="G443" s="16" t="s">
        <v>72</v>
      </c>
      <c r="H443" s="15">
        <v>172</v>
      </c>
      <c r="I443" s="15">
        <v>70</v>
      </c>
      <c r="J443" s="15">
        <v>25</v>
      </c>
      <c r="K443" s="16" t="s">
        <v>47</v>
      </c>
      <c r="L443" s="21">
        <v>81</v>
      </c>
      <c r="M443" s="21">
        <v>35</v>
      </c>
      <c r="N443" s="21">
        <v>90</v>
      </c>
      <c r="O443" s="15">
        <v>79</v>
      </c>
      <c r="P443" s="15">
        <v>83</v>
      </c>
      <c r="Q443" s="15">
        <v>86</v>
      </c>
      <c r="R443" s="15">
        <v>83</v>
      </c>
      <c r="S443" s="15">
        <v>77</v>
      </c>
      <c r="T443" s="15">
        <v>77</v>
      </c>
      <c r="U443" s="15">
        <v>78</v>
      </c>
      <c r="V443" s="15">
        <v>64</v>
      </c>
      <c r="W443" s="15">
        <v>72</v>
      </c>
      <c r="X443" s="15">
        <v>75</v>
      </c>
      <c r="Y443" s="15">
        <v>80</v>
      </c>
      <c r="Z443" s="15">
        <v>84</v>
      </c>
      <c r="AA443" s="15">
        <v>82</v>
      </c>
      <c r="AB443" s="15">
        <v>74</v>
      </c>
      <c r="AC443" s="15">
        <v>70</v>
      </c>
      <c r="AD443" s="15">
        <v>85</v>
      </c>
      <c r="AE443" s="15">
        <v>78</v>
      </c>
      <c r="AF443" s="15">
        <v>50</v>
      </c>
      <c r="AG443" s="15">
        <v>51</v>
      </c>
      <c r="AH443" s="15">
        <v>64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3</v>
      </c>
      <c r="AP443" s="15">
        <v>6</v>
      </c>
      <c r="AQ443" s="15">
        <v>3</v>
      </c>
      <c r="AR443" t="s">
        <v>1883</v>
      </c>
    </row>
    <row r="444" spans="1:44" x14ac:dyDescent="0.25">
      <c r="A444" s="15">
        <v>443</v>
      </c>
      <c r="B444" s="15" t="s">
        <v>852</v>
      </c>
      <c r="C444" s="16" t="s">
        <v>71</v>
      </c>
      <c r="D444" s="22" t="e">
        <f>VLOOKUP(AR:AR,球员!A:F,6,FALSE)</f>
        <v>#N/A</v>
      </c>
      <c r="E444" s="16" t="s">
        <v>397</v>
      </c>
      <c r="F444" s="16" t="s">
        <v>334</v>
      </c>
      <c r="G444" s="16" t="s">
        <v>733</v>
      </c>
      <c r="H444" s="15">
        <v>186</v>
      </c>
      <c r="I444" s="15">
        <v>79</v>
      </c>
      <c r="J444" s="15">
        <v>24</v>
      </c>
      <c r="K444" s="16" t="s">
        <v>47</v>
      </c>
      <c r="L444" s="21">
        <v>81</v>
      </c>
      <c r="M444" s="21">
        <v>36</v>
      </c>
      <c r="N444" s="21">
        <v>91</v>
      </c>
      <c r="O444" s="15">
        <v>84</v>
      </c>
      <c r="P444" s="15">
        <v>80</v>
      </c>
      <c r="Q444" s="15">
        <v>79</v>
      </c>
      <c r="R444" s="15">
        <v>77</v>
      </c>
      <c r="S444" s="15">
        <v>74</v>
      </c>
      <c r="T444" s="15">
        <v>65</v>
      </c>
      <c r="U444" s="15">
        <v>78</v>
      </c>
      <c r="V444" s="15">
        <v>85</v>
      </c>
      <c r="W444" s="15">
        <v>67</v>
      </c>
      <c r="X444" s="15">
        <v>73</v>
      </c>
      <c r="Y444" s="15">
        <v>86</v>
      </c>
      <c r="Z444" s="15">
        <v>85</v>
      </c>
      <c r="AA444" s="15">
        <v>79</v>
      </c>
      <c r="AB444" s="15">
        <v>88</v>
      </c>
      <c r="AC444" s="15">
        <v>82</v>
      </c>
      <c r="AD444" s="15">
        <v>78</v>
      </c>
      <c r="AE444" s="15">
        <v>77</v>
      </c>
      <c r="AF444" s="15">
        <v>47</v>
      </c>
      <c r="AG444" s="15">
        <v>50</v>
      </c>
      <c r="AH444" s="15">
        <v>58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2</v>
      </c>
      <c r="AO444" s="15">
        <v>3</v>
      </c>
      <c r="AP444" s="15">
        <v>6</v>
      </c>
      <c r="AQ444" s="15">
        <v>2</v>
      </c>
      <c r="AR444" t="s">
        <v>1884</v>
      </c>
    </row>
    <row r="445" spans="1:44" x14ac:dyDescent="0.25">
      <c r="A445" s="19">
        <v>444</v>
      </c>
      <c r="B445" s="19" t="s">
        <v>661</v>
      </c>
      <c r="C445" s="20" t="s">
        <v>83</v>
      </c>
      <c r="D445" s="22">
        <f>VLOOKUP(AR:AR,球员!A:F,6,FALSE)</f>
        <v>2</v>
      </c>
      <c r="E445" s="16" t="s">
        <v>438</v>
      </c>
      <c r="F445" s="16" t="s">
        <v>439</v>
      </c>
      <c r="G445" s="16" t="s">
        <v>57</v>
      </c>
      <c r="H445" s="15">
        <v>181</v>
      </c>
      <c r="I445" s="15">
        <v>80</v>
      </c>
      <c r="J445" s="15">
        <v>28</v>
      </c>
      <c r="K445" s="16" t="s">
        <v>47</v>
      </c>
      <c r="L445" s="21">
        <v>81</v>
      </c>
      <c r="M445" s="21">
        <v>30</v>
      </c>
      <c r="N445" s="21">
        <v>88</v>
      </c>
      <c r="O445" s="15">
        <v>82</v>
      </c>
      <c r="P445" s="15">
        <v>82</v>
      </c>
      <c r="Q445" s="15">
        <v>79</v>
      </c>
      <c r="R445" s="15">
        <v>78</v>
      </c>
      <c r="S445" s="15">
        <v>82</v>
      </c>
      <c r="T445" s="15">
        <v>76</v>
      </c>
      <c r="U445" s="15">
        <v>78</v>
      </c>
      <c r="V445" s="15">
        <v>78</v>
      </c>
      <c r="W445" s="15">
        <v>68</v>
      </c>
      <c r="X445" s="15">
        <v>75</v>
      </c>
      <c r="Y445" s="15">
        <v>78</v>
      </c>
      <c r="Z445" s="15">
        <v>81</v>
      </c>
      <c r="AA445" s="15">
        <v>79</v>
      </c>
      <c r="AB445" s="15">
        <v>68</v>
      </c>
      <c r="AC445" s="15">
        <v>75</v>
      </c>
      <c r="AD445" s="15">
        <v>82</v>
      </c>
      <c r="AE445" s="15">
        <v>75</v>
      </c>
      <c r="AF445" s="15">
        <v>50</v>
      </c>
      <c r="AG445" s="15">
        <v>51</v>
      </c>
      <c r="AH445" s="15">
        <v>60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2</v>
      </c>
      <c r="AO445" s="15">
        <v>3</v>
      </c>
      <c r="AP445" s="15">
        <v>6</v>
      </c>
      <c r="AQ445" s="15">
        <v>2</v>
      </c>
      <c r="AR445" t="s">
        <v>1885</v>
      </c>
    </row>
    <row r="446" spans="1:44" x14ac:dyDescent="0.25">
      <c r="A446" s="19">
        <v>445</v>
      </c>
      <c r="B446" s="19" t="s">
        <v>361</v>
      </c>
      <c r="C446" s="20" t="s">
        <v>43</v>
      </c>
      <c r="D446" s="22">
        <f>VLOOKUP(AR:AR,球员!A:F,6,FALSE)</f>
        <v>2</v>
      </c>
      <c r="E446" s="16" t="s">
        <v>283</v>
      </c>
      <c r="F446" s="16" t="s">
        <v>284</v>
      </c>
      <c r="G446" s="16" t="s">
        <v>139</v>
      </c>
      <c r="H446" s="15">
        <v>174</v>
      </c>
      <c r="I446" s="15">
        <v>71</v>
      </c>
      <c r="J446" s="15">
        <v>27</v>
      </c>
      <c r="K446" s="16" t="s">
        <v>47</v>
      </c>
      <c r="L446" s="21">
        <v>81</v>
      </c>
      <c r="M446" s="21">
        <v>31</v>
      </c>
      <c r="N446" s="21">
        <v>89</v>
      </c>
      <c r="O446" s="15">
        <v>71</v>
      </c>
      <c r="P446" s="15">
        <v>83</v>
      </c>
      <c r="Q446" s="15">
        <v>83</v>
      </c>
      <c r="R446" s="15">
        <v>86</v>
      </c>
      <c r="S446" s="15">
        <v>71</v>
      </c>
      <c r="T446" s="15">
        <v>73</v>
      </c>
      <c r="U446" s="15">
        <v>75</v>
      </c>
      <c r="V446" s="15">
        <v>64</v>
      </c>
      <c r="W446" s="15">
        <v>77</v>
      </c>
      <c r="X446" s="15">
        <v>81</v>
      </c>
      <c r="Y446" s="15">
        <v>89</v>
      </c>
      <c r="Z446" s="15">
        <v>88</v>
      </c>
      <c r="AA446" s="15">
        <v>73</v>
      </c>
      <c r="AB446" s="15">
        <v>70</v>
      </c>
      <c r="AC446" s="15">
        <v>65</v>
      </c>
      <c r="AD446" s="15">
        <v>82</v>
      </c>
      <c r="AE446" s="15">
        <v>77</v>
      </c>
      <c r="AF446" s="15">
        <v>58</v>
      </c>
      <c r="AG446" s="15">
        <v>61</v>
      </c>
      <c r="AH446" s="15">
        <v>64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3</v>
      </c>
      <c r="AR446" t="s">
        <v>1886</v>
      </c>
    </row>
    <row r="447" spans="1:44" x14ac:dyDescent="0.25">
      <c r="A447" s="15">
        <v>446</v>
      </c>
      <c r="B447" s="15" t="s">
        <v>627</v>
      </c>
      <c r="C447" s="16" t="s">
        <v>83</v>
      </c>
      <c r="D447" s="22" t="e">
        <f>VLOOKUP(AR:AR,球员!A:F,6,FALSE)</f>
        <v>#N/A</v>
      </c>
      <c r="E447" s="16" t="s">
        <v>458</v>
      </c>
      <c r="F447" s="16" t="s">
        <v>439</v>
      </c>
      <c r="G447" s="16" t="s">
        <v>57</v>
      </c>
      <c r="H447" s="15">
        <v>173</v>
      </c>
      <c r="I447" s="15">
        <v>73</v>
      </c>
      <c r="J447" s="15">
        <v>34</v>
      </c>
      <c r="K447" s="16" t="s">
        <v>47</v>
      </c>
      <c r="L447" s="21">
        <v>81</v>
      </c>
      <c r="M447" s="21">
        <v>25</v>
      </c>
      <c r="N447" s="21">
        <v>88</v>
      </c>
      <c r="O447" s="15">
        <v>75</v>
      </c>
      <c r="P447" s="15">
        <v>83</v>
      </c>
      <c r="Q447" s="15">
        <v>84</v>
      </c>
      <c r="R447" s="15">
        <v>88</v>
      </c>
      <c r="S447" s="15">
        <v>85</v>
      </c>
      <c r="T447" s="15">
        <v>83</v>
      </c>
      <c r="U447" s="15">
        <v>73</v>
      </c>
      <c r="V447" s="15">
        <v>60</v>
      </c>
      <c r="W447" s="15">
        <v>88</v>
      </c>
      <c r="X447" s="15">
        <v>85</v>
      </c>
      <c r="Y447" s="15">
        <v>68</v>
      </c>
      <c r="Z447" s="15">
        <v>80</v>
      </c>
      <c r="AA447" s="15">
        <v>81</v>
      </c>
      <c r="AB447" s="15">
        <v>66</v>
      </c>
      <c r="AC447" s="15">
        <v>71</v>
      </c>
      <c r="AD447" s="15">
        <v>88</v>
      </c>
      <c r="AE447" s="15">
        <v>70</v>
      </c>
      <c r="AF447" s="15">
        <v>50</v>
      </c>
      <c r="AG447" s="15">
        <v>53</v>
      </c>
      <c r="AH447" s="15">
        <v>60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2</v>
      </c>
      <c r="AR447" t="s">
        <v>1887</v>
      </c>
    </row>
    <row r="448" spans="1:44" x14ac:dyDescent="0.25">
      <c r="A448" s="15">
        <v>447</v>
      </c>
      <c r="B448" s="15" t="s">
        <v>1888</v>
      </c>
      <c r="C448" s="16" t="s">
        <v>49</v>
      </c>
      <c r="D448" s="22" t="e">
        <f>VLOOKUP(AR:AR,球员!A:F,6,FALSE)</f>
        <v>#N/A</v>
      </c>
      <c r="E448" s="16" t="s">
        <v>551</v>
      </c>
      <c r="F448" s="16" t="s">
        <v>388</v>
      </c>
      <c r="G448" s="16" t="s">
        <v>69</v>
      </c>
      <c r="H448" s="15">
        <v>180</v>
      </c>
      <c r="I448" s="15">
        <v>76</v>
      </c>
      <c r="J448" s="15">
        <v>31</v>
      </c>
      <c r="K448" s="16" t="s">
        <v>53</v>
      </c>
      <c r="L448" s="21">
        <v>81</v>
      </c>
      <c r="M448" s="21">
        <v>29</v>
      </c>
      <c r="N448" s="21">
        <v>88</v>
      </c>
      <c r="O448" s="15">
        <v>81</v>
      </c>
      <c r="P448" s="15">
        <v>84</v>
      </c>
      <c r="Q448" s="15">
        <v>82</v>
      </c>
      <c r="R448" s="15">
        <v>79</v>
      </c>
      <c r="S448" s="15">
        <v>83</v>
      </c>
      <c r="T448" s="15">
        <v>79</v>
      </c>
      <c r="U448" s="15">
        <v>82</v>
      </c>
      <c r="V448" s="15">
        <v>67</v>
      </c>
      <c r="W448" s="15">
        <v>70</v>
      </c>
      <c r="X448" s="15">
        <v>80</v>
      </c>
      <c r="Y448" s="15">
        <v>71</v>
      </c>
      <c r="Z448" s="15">
        <v>77</v>
      </c>
      <c r="AA448" s="15">
        <v>81</v>
      </c>
      <c r="AB448" s="15">
        <v>73</v>
      </c>
      <c r="AC448" s="15">
        <v>75</v>
      </c>
      <c r="AD448" s="15">
        <v>80</v>
      </c>
      <c r="AE448" s="15">
        <v>74</v>
      </c>
      <c r="AF448" s="15">
        <v>55</v>
      </c>
      <c r="AG448" s="15">
        <v>54</v>
      </c>
      <c r="AH448" s="15">
        <v>65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3</v>
      </c>
      <c r="AR448" t="s">
        <v>1889</v>
      </c>
    </row>
    <row r="449" spans="1:44" x14ac:dyDescent="0.25">
      <c r="A449" s="19">
        <v>448</v>
      </c>
      <c r="B449" s="19" t="s">
        <v>629</v>
      </c>
      <c r="C449" s="20" t="s">
        <v>90</v>
      </c>
      <c r="D449" s="22">
        <f>VLOOKUP(AR:AR,球员!A:F,6,FALSE)</f>
        <v>2</v>
      </c>
      <c r="E449" s="16" t="s">
        <v>303</v>
      </c>
      <c r="F449" s="16" t="s">
        <v>279</v>
      </c>
      <c r="G449" s="16" t="s">
        <v>69</v>
      </c>
      <c r="H449" s="15">
        <v>186</v>
      </c>
      <c r="I449" s="15">
        <v>80</v>
      </c>
      <c r="J449" s="15">
        <v>30</v>
      </c>
      <c r="K449" s="16" t="s">
        <v>47</v>
      </c>
      <c r="L449" s="21">
        <v>81</v>
      </c>
      <c r="M449" s="21">
        <v>30</v>
      </c>
      <c r="N449" s="21">
        <v>87</v>
      </c>
      <c r="O449" s="15">
        <v>55</v>
      </c>
      <c r="P449" s="15">
        <v>70</v>
      </c>
      <c r="Q449" s="15">
        <v>60</v>
      </c>
      <c r="R449" s="15">
        <v>71</v>
      </c>
      <c r="S449" s="15">
        <v>79</v>
      </c>
      <c r="T449" s="15">
        <v>75</v>
      </c>
      <c r="U449" s="15">
        <v>54</v>
      </c>
      <c r="V449" s="15">
        <v>81</v>
      </c>
      <c r="W449" s="15">
        <v>55</v>
      </c>
      <c r="X449" s="15">
        <v>61</v>
      </c>
      <c r="Y449" s="15">
        <v>73</v>
      </c>
      <c r="Z449" s="15">
        <v>69</v>
      </c>
      <c r="AA449" s="15">
        <v>78</v>
      </c>
      <c r="AB449" s="15">
        <v>77</v>
      </c>
      <c r="AC449" s="15">
        <v>85</v>
      </c>
      <c r="AD449" s="15">
        <v>64</v>
      </c>
      <c r="AE449" s="15">
        <v>86</v>
      </c>
      <c r="AF449" s="15">
        <v>85</v>
      </c>
      <c r="AG449" s="15">
        <v>87</v>
      </c>
      <c r="AH449" s="15">
        <v>84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3</v>
      </c>
      <c r="AO449" s="15">
        <v>4</v>
      </c>
      <c r="AP449" s="15">
        <v>7</v>
      </c>
      <c r="AQ449" s="15">
        <v>1</v>
      </c>
      <c r="AR449" t="s">
        <v>1890</v>
      </c>
    </row>
    <row r="450" spans="1:44" x14ac:dyDescent="0.25">
      <c r="A450" s="15">
        <v>449</v>
      </c>
      <c r="B450" s="15" t="s">
        <v>477</v>
      </c>
      <c r="C450" s="16" t="s">
        <v>195</v>
      </c>
      <c r="D450" s="22" t="e">
        <f>VLOOKUP(AR:AR,球员!A:F,6,FALSE)</f>
        <v>#N/A</v>
      </c>
      <c r="E450" s="16" t="s">
        <v>80</v>
      </c>
      <c r="F450" s="16" t="s">
        <v>51</v>
      </c>
      <c r="G450" s="16" t="s">
        <v>98</v>
      </c>
      <c r="H450" s="15">
        <v>178</v>
      </c>
      <c r="I450" s="15">
        <v>71</v>
      </c>
      <c r="J450" s="15">
        <v>29</v>
      </c>
      <c r="K450" s="16" t="s">
        <v>47</v>
      </c>
      <c r="L450" s="21">
        <v>81</v>
      </c>
      <c r="M450" s="21">
        <v>30</v>
      </c>
      <c r="N450" s="21">
        <v>89</v>
      </c>
      <c r="O450" s="15">
        <v>72</v>
      </c>
      <c r="P450" s="15">
        <v>78</v>
      </c>
      <c r="Q450" s="15">
        <v>79</v>
      </c>
      <c r="R450" s="15">
        <v>76</v>
      </c>
      <c r="S450" s="15">
        <v>81</v>
      </c>
      <c r="T450" s="15">
        <v>85</v>
      </c>
      <c r="U450" s="15">
        <v>60</v>
      </c>
      <c r="V450" s="15">
        <v>70</v>
      </c>
      <c r="W450" s="15">
        <v>82</v>
      </c>
      <c r="X450" s="15">
        <v>80</v>
      </c>
      <c r="Y450" s="15">
        <v>79</v>
      </c>
      <c r="Z450" s="15">
        <v>79</v>
      </c>
      <c r="AA450" s="15">
        <v>76</v>
      </c>
      <c r="AB450" s="15">
        <v>70</v>
      </c>
      <c r="AC450" s="15">
        <v>65</v>
      </c>
      <c r="AD450" s="15">
        <v>72</v>
      </c>
      <c r="AE450" s="15">
        <v>86</v>
      </c>
      <c r="AF450" s="15">
        <v>71</v>
      </c>
      <c r="AG450" s="15">
        <v>73</v>
      </c>
      <c r="AH450" s="15">
        <v>80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2</v>
      </c>
      <c r="AO450" s="15">
        <v>3</v>
      </c>
      <c r="AP450" s="15">
        <v>5</v>
      </c>
      <c r="AQ450" s="15">
        <v>3</v>
      </c>
      <c r="AR450" t="s">
        <v>1891</v>
      </c>
    </row>
    <row r="451" spans="1:44" x14ac:dyDescent="0.25">
      <c r="A451" s="15">
        <v>450</v>
      </c>
      <c r="B451" s="15" t="s">
        <v>846</v>
      </c>
      <c r="C451" s="16" t="s">
        <v>59</v>
      </c>
      <c r="D451" s="22" t="e">
        <f>VLOOKUP(AR:AR,球员!A:F,6,FALSE)</f>
        <v>#N/A</v>
      </c>
      <c r="E451" s="16" t="s">
        <v>312</v>
      </c>
      <c r="F451" s="16" t="s">
        <v>229</v>
      </c>
      <c r="G451" s="16" t="s">
        <v>57</v>
      </c>
      <c r="H451" s="15">
        <v>187</v>
      </c>
      <c r="I451" s="15">
        <v>82</v>
      </c>
      <c r="J451" s="15">
        <v>26</v>
      </c>
      <c r="K451" s="16" t="s">
        <v>53</v>
      </c>
      <c r="L451" s="21">
        <v>81</v>
      </c>
      <c r="M451" s="21">
        <v>32</v>
      </c>
      <c r="N451" s="21">
        <v>89</v>
      </c>
      <c r="O451" s="15">
        <v>70</v>
      </c>
      <c r="P451" s="15">
        <v>82</v>
      </c>
      <c r="Q451" s="15">
        <v>81</v>
      </c>
      <c r="R451" s="15">
        <v>82</v>
      </c>
      <c r="S451" s="15">
        <v>81</v>
      </c>
      <c r="T451" s="15">
        <v>88</v>
      </c>
      <c r="U451" s="15">
        <v>62</v>
      </c>
      <c r="V451" s="15">
        <v>73</v>
      </c>
      <c r="W451" s="15">
        <v>73</v>
      </c>
      <c r="X451" s="15">
        <v>75</v>
      </c>
      <c r="Y451" s="15">
        <v>69</v>
      </c>
      <c r="Z451" s="15">
        <v>70</v>
      </c>
      <c r="AA451" s="15">
        <v>78</v>
      </c>
      <c r="AB451" s="15">
        <v>75</v>
      </c>
      <c r="AC451" s="15">
        <v>82</v>
      </c>
      <c r="AD451" s="15">
        <v>71</v>
      </c>
      <c r="AE451" s="15">
        <v>81</v>
      </c>
      <c r="AF451" s="15">
        <v>72</v>
      </c>
      <c r="AG451" s="15">
        <v>72</v>
      </c>
      <c r="AH451" s="15">
        <v>77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3</v>
      </c>
      <c r="AO451" s="15">
        <v>3</v>
      </c>
      <c r="AP451" s="15">
        <v>6</v>
      </c>
      <c r="AQ451" s="15">
        <v>2</v>
      </c>
      <c r="AR451" t="s">
        <v>1892</v>
      </c>
    </row>
    <row r="452" spans="1:44" x14ac:dyDescent="0.25">
      <c r="A452" s="15">
        <v>451</v>
      </c>
      <c r="B452" s="15" t="s">
        <v>847</v>
      </c>
      <c r="C452" s="16" t="s">
        <v>105</v>
      </c>
      <c r="D452" s="22" t="e">
        <f>VLOOKUP(AR:AR,球员!A:F,6,FALSE)</f>
        <v>#N/A</v>
      </c>
      <c r="E452" s="16" t="s">
        <v>164</v>
      </c>
      <c r="F452" s="16" t="s">
        <v>45</v>
      </c>
      <c r="G452" s="16" t="s">
        <v>101</v>
      </c>
      <c r="H452" s="15">
        <v>186</v>
      </c>
      <c r="I452" s="15">
        <v>75</v>
      </c>
      <c r="J452" s="15">
        <v>26</v>
      </c>
      <c r="K452" s="16" t="s">
        <v>47</v>
      </c>
      <c r="L452" s="21">
        <v>81</v>
      </c>
      <c r="M452" s="21">
        <v>32</v>
      </c>
      <c r="N452" s="21">
        <v>90</v>
      </c>
      <c r="O452" s="15">
        <v>71</v>
      </c>
      <c r="P452" s="15">
        <v>79</v>
      </c>
      <c r="Q452" s="15">
        <v>80</v>
      </c>
      <c r="R452" s="15">
        <v>79</v>
      </c>
      <c r="S452" s="15">
        <v>75</v>
      </c>
      <c r="T452" s="15">
        <v>76</v>
      </c>
      <c r="U452" s="15">
        <v>64</v>
      </c>
      <c r="V452" s="15">
        <v>65</v>
      </c>
      <c r="W452" s="15">
        <v>58</v>
      </c>
      <c r="X452" s="15">
        <v>67</v>
      </c>
      <c r="Y452" s="15">
        <v>84</v>
      </c>
      <c r="Z452" s="15">
        <v>84</v>
      </c>
      <c r="AA452" s="15">
        <v>77</v>
      </c>
      <c r="AB452" s="15">
        <v>73</v>
      </c>
      <c r="AC452" s="15">
        <v>77</v>
      </c>
      <c r="AD452" s="15">
        <v>73</v>
      </c>
      <c r="AE452" s="15">
        <v>85</v>
      </c>
      <c r="AF452" s="15">
        <v>69</v>
      </c>
      <c r="AG452" s="15">
        <v>72</v>
      </c>
      <c r="AH452" s="15">
        <v>73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5</v>
      </c>
      <c r="AQ452" s="15">
        <v>2</v>
      </c>
      <c r="AR452" t="s">
        <v>1893</v>
      </c>
    </row>
    <row r="453" spans="1:44" x14ac:dyDescent="0.25">
      <c r="A453" s="19">
        <v>452</v>
      </c>
      <c r="B453" s="19" t="s">
        <v>481</v>
      </c>
      <c r="C453" s="20" t="s">
        <v>206</v>
      </c>
      <c r="D453" s="22">
        <f>VLOOKUP(AR:AR,球员!A:F,6,FALSE)</f>
        <v>2</v>
      </c>
      <c r="E453" s="16" t="s">
        <v>319</v>
      </c>
      <c r="F453" s="16" t="s">
        <v>51</v>
      </c>
      <c r="G453" s="16" t="s">
        <v>46</v>
      </c>
      <c r="H453" s="15">
        <v>169</v>
      </c>
      <c r="I453" s="15">
        <v>72</v>
      </c>
      <c r="J453" s="15">
        <v>24</v>
      </c>
      <c r="K453" s="16" t="s">
        <v>53</v>
      </c>
      <c r="L453" s="21">
        <v>81</v>
      </c>
      <c r="M453" s="21">
        <v>36</v>
      </c>
      <c r="N453" s="21">
        <v>90</v>
      </c>
      <c r="O453" s="15">
        <v>76</v>
      </c>
      <c r="P453" s="15">
        <v>80</v>
      </c>
      <c r="Q453" s="15">
        <v>87</v>
      </c>
      <c r="R453" s="15">
        <v>82</v>
      </c>
      <c r="S453" s="15">
        <v>85</v>
      </c>
      <c r="T453" s="15">
        <v>78</v>
      </c>
      <c r="U453" s="15">
        <v>73</v>
      </c>
      <c r="V453" s="15">
        <v>62</v>
      </c>
      <c r="W453" s="15">
        <v>71</v>
      </c>
      <c r="X453" s="15">
        <v>81</v>
      </c>
      <c r="Y453" s="15">
        <v>85</v>
      </c>
      <c r="Z453" s="15">
        <v>88</v>
      </c>
      <c r="AA453" s="15">
        <v>76</v>
      </c>
      <c r="AB453" s="15">
        <v>64</v>
      </c>
      <c r="AC453" s="15">
        <v>63</v>
      </c>
      <c r="AD453" s="15">
        <v>86</v>
      </c>
      <c r="AE453" s="15">
        <v>80</v>
      </c>
      <c r="AF453" s="15">
        <v>45</v>
      </c>
      <c r="AG453" s="15">
        <v>48</v>
      </c>
      <c r="AH453" s="15">
        <v>60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2</v>
      </c>
      <c r="AO453" s="15">
        <v>3</v>
      </c>
      <c r="AP453" s="15">
        <v>6</v>
      </c>
      <c r="AQ453" s="15">
        <v>2</v>
      </c>
      <c r="AR453" t="s">
        <v>1894</v>
      </c>
    </row>
    <row r="454" spans="1:44" x14ac:dyDescent="0.25">
      <c r="A454" s="15">
        <v>453</v>
      </c>
      <c r="B454" s="15" t="s">
        <v>234</v>
      </c>
      <c r="C454" s="16" t="s">
        <v>71</v>
      </c>
      <c r="D454" s="22" t="e">
        <f>VLOOKUP(AR:AR,球员!A:F,6,FALSE)</f>
        <v>#N/A</v>
      </c>
      <c r="E454" s="16" t="s">
        <v>188</v>
      </c>
      <c r="F454" s="16" t="s">
        <v>56</v>
      </c>
      <c r="G454" s="16" t="s">
        <v>81</v>
      </c>
      <c r="H454" s="15">
        <v>183</v>
      </c>
      <c r="I454" s="15">
        <v>74</v>
      </c>
      <c r="J454" s="15">
        <v>23</v>
      </c>
      <c r="K454" s="16" t="s">
        <v>47</v>
      </c>
      <c r="L454" s="21">
        <v>81</v>
      </c>
      <c r="M454" s="21">
        <v>37</v>
      </c>
      <c r="N454" s="21">
        <v>90</v>
      </c>
      <c r="O454" s="15">
        <v>79</v>
      </c>
      <c r="P454" s="15">
        <v>80</v>
      </c>
      <c r="Q454" s="15">
        <v>77</v>
      </c>
      <c r="R454" s="15">
        <v>74</v>
      </c>
      <c r="S454" s="15">
        <v>71</v>
      </c>
      <c r="T454" s="15">
        <v>63</v>
      </c>
      <c r="U454" s="15">
        <v>83</v>
      </c>
      <c r="V454" s="15">
        <v>78</v>
      </c>
      <c r="W454" s="15">
        <v>62</v>
      </c>
      <c r="X454" s="15">
        <v>72</v>
      </c>
      <c r="Y454" s="15">
        <v>83</v>
      </c>
      <c r="Z454" s="15">
        <v>82</v>
      </c>
      <c r="AA454" s="15">
        <v>84</v>
      </c>
      <c r="AB454" s="15">
        <v>86</v>
      </c>
      <c r="AC454" s="15">
        <v>86</v>
      </c>
      <c r="AD454" s="15">
        <v>74</v>
      </c>
      <c r="AE454" s="15">
        <v>77</v>
      </c>
      <c r="AF454" s="15">
        <v>49</v>
      </c>
      <c r="AG454" s="15">
        <v>51</v>
      </c>
      <c r="AH454" s="15">
        <v>59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2</v>
      </c>
      <c r="AP454" s="15">
        <v>5</v>
      </c>
      <c r="AQ454" s="15">
        <v>2</v>
      </c>
      <c r="AR454" t="s">
        <v>1895</v>
      </c>
    </row>
    <row r="455" spans="1:44" x14ac:dyDescent="0.25">
      <c r="A455" s="19">
        <v>454</v>
      </c>
      <c r="B455" s="19" t="s">
        <v>756</v>
      </c>
      <c r="C455" s="20" t="s">
        <v>105</v>
      </c>
      <c r="D455" s="22">
        <f>VLOOKUP(AR:AR,球员!A:F,6,FALSE)</f>
        <v>2</v>
      </c>
      <c r="E455" s="16" t="s">
        <v>312</v>
      </c>
      <c r="F455" s="16" t="s">
        <v>229</v>
      </c>
      <c r="G455" s="16" t="s">
        <v>66</v>
      </c>
      <c r="H455" s="15">
        <v>170</v>
      </c>
      <c r="I455" s="15">
        <v>63</v>
      </c>
      <c r="J455" s="15">
        <v>24</v>
      </c>
      <c r="K455" s="16" t="s">
        <v>53</v>
      </c>
      <c r="L455" s="21">
        <v>81</v>
      </c>
      <c r="M455" s="21">
        <v>36</v>
      </c>
      <c r="N455" s="21">
        <v>90</v>
      </c>
      <c r="O455" s="15">
        <v>73</v>
      </c>
      <c r="P455" s="15">
        <v>81</v>
      </c>
      <c r="Q455" s="15">
        <v>83</v>
      </c>
      <c r="R455" s="15">
        <v>85</v>
      </c>
      <c r="S455" s="15">
        <v>78</v>
      </c>
      <c r="T455" s="15">
        <v>80</v>
      </c>
      <c r="U455" s="15">
        <v>67</v>
      </c>
      <c r="V455" s="15">
        <v>50</v>
      </c>
      <c r="W455" s="15">
        <v>83</v>
      </c>
      <c r="X455" s="15">
        <v>84</v>
      </c>
      <c r="Y455" s="15">
        <v>87</v>
      </c>
      <c r="Z455" s="15">
        <v>86</v>
      </c>
      <c r="AA455" s="15">
        <v>82</v>
      </c>
      <c r="AB455" s="15">
        <v>61</v>
      </c>
      <c r="AC455" s="15">
        <v>64</v>
      </c>
      <c r="AD455" s="15">
        <v>83</v>
      </c>
      <c r="AE455" s="15">
        <v>85</v>
      </c>
      <c r="AF455" s="15">
        <v>66</v>
      </c>
      <c r="AG455" s="15">
        <v>70</v>
      </c>
      <c r="AH455" s="15">
        <v>66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8</v>
      </c>
      <c r="AQ455" s="15">
        <v>2</v>
      </c>
      <c r="AR455" t="s">
        <v>1896</v>
      </c>
    </row>
    <row r="456" spans="1:44" x14ac:dyDescent="0.25">
      <c r="A456" s="19">
        <v>455</v>
      </c>
      <c r="B456" s="19" t="s">
        <v>632</v>
      </c>
      <c r="C456" s="20" t="s">
        <v>86</v>
      </c>
      <c r="D456" s="22">
        <f>VLOOKUP(AR:AR,球员!A:F,6,FALSE)</f>
        <v>2</v>
      </c>
      <c r="E456" s="16" t="s">
        <v>523</v>
      </c>
      <c r="F456" s="16" t="s">
        <v>51</v>
      </c>
      <c r="G456" s="16" t="s">
        <v>66</v>
      </c>
      <c r="H456" s="15">
        <v>186</v>
      </c>
      <c r="I456" s="15">
        <v>79</v>
      </c>
      <c r="J456" s="15">
        <v>25</v>
      </c>
      <c r="K456" s="16" t="s">
        <v>47</v>
      </c>
      <c r="L456" s="21">
        <v>81</v>
      </c>
      <c r="M456" s="21">
        <v>35</v>
      </c>
      <c r="N456" s="21">
        <v>90</v>
      </c>
      <c r="O456" s="15">
        <v>83</v>
      </c>
      <c r="P456" s="15">
        <v>79</v>
      </c>
      <c r="Q456" s="15">
        <v>81</v>
      </c>
      <c r="R456" s="15">
        <v>75</v>
      </c>
      <c r="S456" s="15">
        <v>75</v>
      </c>
      <c r="T456" s="15">
        <v>72</v>
      </c>
      <c r="U456" s="15">
        <v>83</v>
      </c>
      <c r="V456" s="15">
        <v>68</v>
      </c>
      <c r="W456" s="15">
        <v>60</v>
      </c>
      <c r="X456" s="15">
        <v>65</v>
      </c>
      <c r="Y456" s="15">
        <v>90</v>
      </c>
      <c r="Z456" s="15">
        <v>88</v>
      </c>
      <c r="AA456" s="15">
        <v>74</v>
      </c>
      <c r="AB456" s="15">
        <v>77</v>
      </c>
      <c r="AC456" s="15">
        <v>82</v>
      </c>
      <c r="AD456" s="15">
        <v>69</v>
      </c>
      <c r="AE456" s="15">
        <v>82</v>
      </c>
      <c r="AF456" s="15">
        <v>50</v>
      </c>
      <c r="AG456" s="15">
        <v>62</v>
      </c>
      <c r="AH456" s="15">
        <v>64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4</v>
      </c>
      <c r="AO456" s="15">
        <v>1</v>
      </c>
      <c r="AP456" s="15">
        <v>6</v>
      </c>
      <c r="AQ456" s="15">
        <v>3</v>
      </c>
      <c r="AR456" t="s">
        <v>1897</v>
      </c>
    </row>
    <row r="457" spans="1:44" x14ac:dyDescent="0.25">
      <c r="A457" s="15">
        <v>456</v>
      </c>
      <c r="B457" s="15" t="s">
        <v>1898</v>
      </c>
      <c r="C457" s="16" t="s">
        <v>63</v>
      </c>
      <c r="D457" s="22" t="e">
        <f>VLOOKUP(AR:AR,球员!A:F,6,FALSE)</f>
        <v>#N/A</v>
      </c>
      <c r="E457" s="16" t="s">
        <v>639</v>
      </c>
      <c r="F457" s="16" t="s">
        <v>45</v>
      </c>
      <c r="G457" s="16" t="s">
        <v>101</v>
      </c>
      <c r="H457" s="15">
        <v>184</v>
      </c>
      <c r="I457" s="15">
        <v>78</v>
      </c>
      <c r="J457" s="15">
        <v>25</v>
      </c>
      <c r="K457" s="16" t="s">
        <v>47</v>
      </c>
      <c r="L457" s="21">
        <v>81</v>
      </c>
      <c r="M457" s="21">
        <v>35</v>
      </c>
      <c r="N457" s="21">
        <v>88</v>
      </c>
      <c r="O457" s="15">
        <v>40</v>
      </c>
      <c r="P457" s="15">
        <v>60</v>
      </c>
      <c r="Q457" s="15">
        <v>56</v>
      </c>
      <c r="R457" s="15">
        <v>54</v>
      </c>
      <c r="S457" s="15">
        <v>59</v>
      </c>
      <c r="T457" s="15">
        <v>61</v>
      </c>
      <c r="U457" s="15">
        <v>49</v>
      </c>
      <c r="V457" s="15">
        <v>66</v>
      </c>
      <c r="W457" s="15">
        <v>56</v>
      </c>
      <c r="X457" s="15">
        <v>53</v>
      </c>
      <c r="Y457" s="15">
        <v>65</v>
      </c>
      <c r="Z457" s="15">
        <v>68</v>
      </c>
      <c r="AA457" s="15">
        <v>72</v>
      </c>
      <c r="AB457" s="15">
        <v>85</v>
      </c>
      <c r="AC457" s="15">
        <v>71</v>
      </c>
      <c r="AD457" s="15">
        <v>75</v>
      </c>
      <c r="AE457" s="15">
        <v>66</v>
      </c>
      <c r="AF457" s="15">
        <v>68</v>
      </c>
      <c r="AG457" s="15">
        <v>55</v>
      </c>
      <c r="AH457" s="15">
        <v>58</v>
      </c>
      <c r="AI457" s="15">
        <v>87</v>
      </c>
      <c r="AJ457" s="15">
        <v>90</v>
      </c>
      <c r="AK457" s="15">
        <v>86</v>
      </c>
      <c r="AL457" s="15">
        <v>90</v>
      </c>
      <c r="AM457" s="15">
        <v>88</v>
      </c>
      <c r="AN457" s="15">
        <v>2</v>
      </c>
      <c r="AO457" s="15">
        <v>2</v>
      </c>
      <c r="AP457" s="15">
        <v>6</v>
      </c>
      <c r="AQ457" s="15">
        <v>3</v>
      </c>
      <c r="AR457" t="s">
        <v>1899</v>
      </c>
    </row>
    <row r="458" spans="1:44" x14ac:dyDescent="0.25">
      <c r="A458" s="19">
        <v>457</v>
      </c>
      <c r="B458" s="19" t="s">
        <v>757</v>
      </c>
      <c r="C458" s="20" t="s">
        <v>86</v>
      </c>
      <c r="D458" s="22">
        <f>VLOOKUP(AR:AR,球员!A:F,6,FALSE)</f>
        <v>2</v>
      </c>
      <c r="E458" s="16" t="s">
        <v>68</v>
      </c>
      <c r="F458" s="16" t="s">
        <v>68</v>
      </c>
      <c r="G458" s="16" t="s">
        <v>177</v>
      </c>
      <c r="H458" s="15">
        <v>177</v>
      </c>
      <c r="I458" s="15">
        <v>74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89</v>
      </c>
      <c r="O458" s="15">
        <v>75</v>
      </c>
      <c r="P458" s="15">
        <v>80</v>
      </c>
      <c r="Q458" s="15">
        <v>82</v>
      </c>
      <c r="R458" s="15">
        <v>81</v>
      </c>
      <c r="S458" s="15">
        <v>76</v>
      </c>
      <c r="T458" s="15">
        <v>70</v>
      </c>
      <c r="U458" s="15">
        <v>73</v>
      </c>
      <c r="V458" s="15">
        <v>66</v>
      </c>
      <c r="W458" s="15">
        <v>68</v>
      </c>
      <c r="X458" s="15">
        <v>73</v>
      </c>
      <c r="Y458" s="15">
        <v>85</v>
      </c>
      <c r="Z458" s="15">
        <v>88</v>
      </c>
      <c r="AA458" s="15">
        <v>80</v>
      </c>
      <c r="AB458" s="15">
        <v>82</v>
      </c>
      <c r="AC458" s="15">
        <v>68</v>
      </c>
      <c r="AD458" s="15">
        <v>80</v>
      </c>
      <c r="AE458" s="15">
        <v>84</v>
      </c>
      <c r="AF458" s="15">
        <v>55</v>
      </c>
      <c r="AG458" s="15">
        <v>58</v>
      </c>
      <c r="AH458" s="15">
        <v>65</v>
      </c>
      <c r="AI458" s="15">
        <v>40</v>
      </c>
      <c r="AJ458" s="15">
        <v>40</v>
      </c>
      <c r="AK458" s="15">
        <v>40</v>
      </c>
      <c r="AL458" s="15">
        <v>40</v>
      </c>
      <c r="AM458" s="15">
        <v>40</v>
      </c>
      <c r="AN458" s="15">
        <v>2</v>
      </c>
      <c r="AO458" s="15">
        <v>3</v>
      </c>
      <c r="AP458" s="15">
        <v>5</v>
      </c>
      <c r="AQ458" s="15">
        <v>2</v>
      </c>
      <c r="AR458" t="s">
        <v>1900</v>
      </c>
    </row>
    <row r="459" spans="1:44" x14ac:dyDescent="0.25">
      <c r="A459" s="19">
        <v>458</v>
      </c>
      <c r="B459" s="19" t="s">
        <v>633</v>
      </c>
      <c r="C459" s="20" t="s">
        <v>86</v>
      </c>
      <c r="D459" s="22">
        <f>VLOOKUP(AR:AR,球员!A:F,6,FALSE)</f>
        <v>2</v>
      </c>
      <c r="E459" s="16" t="s">
        <v>314</v>
      </c>
      <c r="F459" s="16" t="s">
        <v>45</v>
      </c>
      <c r="G459" s="16" t="s">
        <v>66</v>
      </c>
      <c r="H459" s="15">
        <v>182</v>
      </c>
      <c r="I459" s="15">
        <v>67</v>
      </c>
      <c r="J459" s="15">
        <v>24</v>
      </c>
      <c r="K459" s="16" t="s">
        <v>53</v>
      </c>
      <c r="L459" s="21">
        <v>81</v>
      </c>
      <c r="M459" s="21">
        <v>36</v>
      </c>
      <c r="N459" s="21">
        <v>90</v>
      </c>
      <c r="O459" s="15">
        <v>76</v>
      </c>
      <c r="P459" s="15">
        <v>83</v>
      </c>
      <c r="Q459" s="15">
        <v>86</v>
      </c>
      <c r="R459" s="15">
        <v>81</v>
      </c>
      <c r="S459" s="15">
        <v>79</v>
      </c>
      <c r="T459" s="15">
        <v>81</v>
      </c>
      <c r="U459" s="15">
        <v>77</v>
      </c>
      <c r="V459" s="15">
        <v>65</v>
      </c>
      <c r="W459" s="15">
        <v>80</v>
      </c>
      <c r="X459" s="15">
        <v>83</v>
      </c>
      <c r="Y459" s="15">
        <v>87</v>
      </c>
      <c r="Z459" s="15">
        <v>86</v>
      </c>
      <c r="AA459" s="15">
        <v>79</v>
      </c>
      <c r="AB459" s="15">
        <v>63</v>
      </c>
      <c r="AC459" s="15">
        <v>65</v>
      </c>
      <c r="AD459" s="15">
        <v>80</v>
      </c>
      <c r="AE459" s="15">
        <v>74</v>
      </c>
      <c r="AF459" s="15">
        <v>54</v>
      </c>
      <c r="AG459" s="15">
        <v>51</v>
      </c>
      <c r="AH459" s="15">
        <v>54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1</v>
      </c>
      <c r="AP459" s="15">
        <v>5</v>
      </c>
      <c r="AQ459" s="15">
        <v>2</v>
      </c>
      <c r="AR459" t="s">
        <v>1901</v>
      </c>
    </row>
    <row r="460" spans="1:44" x14ac:dyDescent="0.25">
      <c r="A460" s="15">
        <v>459</v>
      </c>
      <c r="B460" s="15" t="s">
        <v>842</v>
      </c>
      <c r="C460" s="16" t="s">
        <v>71</v>
      </c>
      <c r="D460" s="22" t="e">
        <f>VLOOKUP(AR:AR,球员!A:F,6,FALSE)</f>
        <v>#N/A</v>
      </c>
      <c r="E460" s="16" t="s">
        <v>593</v>
      </c>
      <c r="F460" s="16" t="s">
        <v>65</v>
      </c>
      <c r="G460" s="16" t="s">
        <v>98</v>
      </c>
      <c r="H460" s="15">
        <v>180</v>
      </c>
      <c r="I460" s="15">
        <v>66</v>
      </c>
      <c r="J460" s="15">
        <v>27</v>
      </c>
      <c r="K460" s="16" t="s">
        <v>47</v>
      </c>
      <c r="L460" s="21">
        <v>81</v>
      </c>
      <c r="M460" s="21">
        <v>31</v>
      </c>
      <c r="N460" s="21">
        <v>89</v>
      </c>
      <c r="O460" s="15">
        <v>84</v>
      </c>
      <c r="P460" s="15">
        <v>78</v>
      </c>
      <c r="Q460" s="15">
        <v>78</v>
      </c>
      <c r="R460" s="15">
        <v>80</v>
      </c>
      <c r="S460" s="15">
        <v>71</v>
      </c>
      <c r="T460" s="15">
        <v>65</v>
      </c>
      <c r="U460" s="15">
        <v>84</v>
      </c>
      <c r="V460" s="15">
        <v>78</v>
      </c>
      <c r="W460" s="15">
        <v>60</v>
      </c>
      <c r="X460" s="15">
        <v>68</v>
      </c>
      <c r="Y460" s="15">
        <v>88</v>
      </c>
      <c r="Z460" s="15">
        <v>88</v>
      </c>
      <c r="AA460" s="15">
        <v>76</v>
      </c>
      <c r="AB460" s="15">
        <v>70</v>
      </c>
      <c r="AC460" s="15">
        <v>76</v>
      </c>
      <c r="AD460" s="15">
        <v>75</v>
      </c>
      <c r="AE460" s="15">
        <v>76</v>
      </c>
      <c r="AF460" s="15">
        <v>52</v>
      </c>
      <c r="AG460" s="15">
        <v>50</v>
      </c>
      <c r="AH460" s="15">
        <v>75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2</v>
      </c>
      <c r="AP460" s="15">
        <v>6</v>
      </c>
      <c r="AQ460" s="15">
        <v>1</v>
      </c>
      <c r="AR460" t="s">
        <v>1902</v>
      </c>
    </row>
    <row r="461" spans="1:44" x14ac:dyDescent="0.25">
      <c r="A461" s="19">
        <v>460</v>
      </c>
      <c r="B461" s="19" t="s">
        <v>636</v>
      </c>
      <c r="C461" s="20" t="s">
        <v>90</v>
      </c>
      <c r="D461" s="22">
        <f>VLOOKUP(AR:AR,球员!A:F,6,FALSE)</f>
        <v>2</v>
      </c>
      <c r="E461" s="16" t="s">
        <v>319</v>
      </c>
      <c r="F461" s="16" t="s">
        <v>51</v>
      </c>
      <c r="G461" s="16" t="s">
        <v>57</v>
      </c>
      <c r="H461" s="15">
        <v>185</v>
      </c>
      <c r="I461" s="15">
        <v>79</v>
      </c>
      <c r="J461" s="15">
        <v>26</v>
      </c>
      <c r="K461" s="16" t="s">
        <v>47</v>
      </c>
      <c r="L461" s="21">
        <v>81</v>
      </c>
      <c r="M461" s="21">
        <v>32</v>
      </c>
      <c r="N461" s="21">
        <v>89</v>
      </c>
      <c r="O461" s="15">
        <v>57</v>
      </c>
      <c r="P461" s="15">
        <v>72</v>
      </c>
      <c r="Q461" s="15">
        <v>68</v>
      </c>
      <c r="R461" s="15">
        <v>65</v>
      </c>
      <c r="S461" s="15">
        <v>72</v>
      </c>
      <c r="T461" s="15">
        <v>74</v>
      </c>
      <c r="U461" s="15">
        <v>56</v>
      </c>
      <c r="V461" s="15">
        <v>81</v>
      </c>
      <c r="W461" s="15">
        <v>73</v>
      </c>
      <c r="X461" s="15">
        <v>70</v>
      </c>
      <c r="Y461" s="15">
        <v>79</v>
      </c>
      <c r="Z461" s="15">
        <v>82</v>
      </c>
      <c r="AA461" s="15">
        <v>74</v>
      </c>
      <c r="AB461" s="15">
        <v>82</v>
      </c>
      <c r="AC461" s="15">
        <v>84</v>
      </c>
      <c r="AD461" s="15">
        <v>76</v>
      </c>
      <c r="AE461" s="15">
        <v>79</v>
      </c>
      <c r="AF461" s="15">
        <v>83</v>
      </c>
      <c r="AG461" s="15">
        <v>82</v>
      </c>
      <c r="AH461" s="15">
        <v>83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3</v>
      </c>
      <c r="AP461" s="15">
        <v>6</v>
      </c>
      <c r="AQ461" s="15">
        <v>2</v>
      </c>
      <c r="AR461" t="s">
        <v>1903</v>
      </c>
    </row>
    <row r="462" spans="1:44" x14ac:dyDescent="0.25">
      <c r="A462" s="15">
        <v>461</v>
      </c>
      <c r="B462" s="15" t="s">
        <v>1904</v>
      </c>
      <c r="C462" s="16" t="s">
        <v>90</v>
      </c>
      <c r="D462" s="22" t="e">
        <f>VLOOKUP(AR:AR,球员!A:F,6,FALSE)</f>
        <v>#N/A</v>
      </c>
      <c r="E462" s="16" t="s">
        <v>188</v>
      </c>
      <c r="F462" s="16" t="s">
        <v>56</v>
      </c>
      <c r="G462" s="16" t="s">
        <v>76</v>
      </c>
      <c r="H462" s="15">
        <v>184</v>
      </c>
      <c r="I462" s="15">
        <v>80</v>
      </c>
      <c r="J462" s="15">
        <v>24</v>
      </c>
      <c r="K462" s="16" t="s">
        <v>47</v>
      </c>
      <c r="L462" s="21">
        <v>81</v>
      </c>
      <c r="M462" s="21">
        <v>36</v>
      </c>
      <c r="N462" s="21">
        <v>90</v>
      </c>
      <c r="O462" s="15">
        <v>62</v>
      </c>
      <c r="P462" s="15">
        <v>70</v>
      </c>
      <c r="Q462" s="15">
        <v>67</v>
      </c>
      <c r="R462" s="15">
        <v>72</v>
      </c>
      <c r="S462" s="15">
        <v>74</v>
      </c>
      <c r="T462" s="15">
        <v>71</v>
      </c>
      <c r="U462" s="15">
        <v>61</v>
      </c>
      <c r="V462" s="15">
        <v>78</v>
      </c>
      <c r="W462" s="15">
        <v>55</v>
      </c>
      <c r="X462" s="15">
        <v>57</v>
      </c>
      <c r="Y462" s="15">
        <v>82</v>
      </c>
      <c r="Z462" s="15">
        <v>77</v>
      </c>
      <c r="AA462" s="15">
        <v>79</v>
      </c>
      <c r="AB462" s="15">
        <v>87</v>
      </c>
      <c r="AC462" s="15">
        <v>85</v>
      </c>
      <c r="AD462" s="15">
        <v>77</v>
      </c>
      <c r="AE462" s="15">
        <v>80</v>
      </c>
      <c r="AF462" s="15">
        <v>82</v>
      </c>
      <c r="AG462" s="15">
        <v>81</v>
      </c>
      <c r="AH462" s="15">
        <v>79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1905</v>
      </c>
    </row>
    <row r="463" spans="1:44" x14ac:dyDescent="0.25">
      <c r="A463" s="19">
        <v>462</v>
      </c>
      <c r="B463" s="19" t="s">
        <v>760</v>
      </c>
      <c r="C463" s="20" t="s">
        <v>251</v>
      </c>
      <c r="D463" s="22">
        <f>VLOOKUP(AR:AR,球员!A:F,6,FALSE)</f>
        <v>2</v>
      </c>
      <c r="E463" s="16" t="s">
        <v>616</v>
      </c>
      <c r="F463" s="16" t="s">
        <v>229</v>
      </c>
      <c r="G463" s="16" t="s">
        <v>52</v>
      </c>
      <c r="H463" s="15">
        <v>172</v>
      </c>
      <c r="I463" s="15">
        <v>77</v>
      </c>
      <c r="J463" s="15">
        <v>28</v>
      </c>
      <c r="K463" s="16" t="s">
        <v>53</v>
      </c>
      <c r="L463" s="21">
        <v>81</v>
      </c>
      <c r="M463" s="21">
        <v>30</v>
      </c>
      <c r="N463" s="21">
        <v>88</v>
      </c>
      <c r="O463" s="15">
        <v>75</v>
      </c>
      <c r="P463" s="15">
        <v>80</v>
      </c>
      <c r="Q463" s="15">
        <v>82</v>
      </c>
      <c r="R463" s="15">
        <v>77</v>
      </c>
      <c r="S463" s="15">
        <v>79</v>
      </c>
      <c r="T463" s="15">
        <v>82</v>
      </c>
      <c r="U463" s="15">
        <v>65</v>
      </c>
      <c r="V463" s="15">
        <v>60</v>
      </c>
      <c r="W463" s="15">
        <v>73</v>
      </c>
      <c r="X463" s="15">
        <v>82</v>
      </c>
      <c r="Y463" s="15">
        <v>80</v>
      </c>
      <c r="Z463" s="15">
        <v>80</v>
      </c>
      <c r="AA463" s="15">
        <v>81</v>
      </c>
      <c r="AB463" s="15">
        <v>62</v>
      </c>
      <c r="AC463" s="15">
        <v>81</v>
      </c>
      <c r="AD463" s="15">
        <v>81</v>
      </c>
      <c r="AE463" s="15">
        <v>85</v>
      </c>
      <c r="AF463" s="15">
        <v>70</v>
      </c>
      <c r="AG463" s="15">
        <v>71</v>
      </c>
      <c r="AH463" s="15">
        <v>88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3</v>
      </c>
      <c r="AO463" s="15">
        <v>2</v>
      </c>
      <c r="AP463" s="15">
        <v>7</v>
      </c>
      <c r="AQ463" s="15">
        <v>3</v>
      </c>
      <c r="AR463" t="s">
        <v>1906</v>
      </c>
    </row>
    <row r="464" spans="1:44" x14ac:dyDescent="0.25">
      <c r="A464" s="15">
        <v>463</v>
      </c>
      <c r="B464" s="15" t="s">
        <v>790</v>
      </c>
      <c r="C464" s="16" t="s">
        <v>83</v>
      </c>
      <c r="D464" s="22" t="e">
        <f>VLOOKUP(AR:AR,球员!A:F,6,FALSE)</f>
        <v>#N/A</v>
      </c>
      <c r="E464" s="16" t="s">
        <v>347</v>
      </c>
      <c r="F464" s="16" t="s">
        <v>51</v>
      </c>
      <c r="G464" s="16" t="s">
        <v>238</v>
      </c>
      <c r="H464" s="15">
        <v>176</v>
      </c>
      <c r="I464" s="15">
        <v>68</v>
      </c>
      <c r="J464" s="15">
        <v>21</v>
      </c>
      <c r="K464" s="16" t="s">
        <v>53</v>
      </c>
      <c r="L464" s="21">
        <v>81</v>
      </c>
      <c r="M464" s="21">
        <v>43</v>
      </c>
      <c r="N464" s="21">
        <v>91</v>
      </c>
      <c r="O464" s="15">
        <v>72</v>
      </c>
      <c r="P464" s="15">
        <v>87</v>
      </c>
      <c r="Q464" s="15">
        <v>90</v>
      </c>
      <c r="R464" s="15">
        <v>92</v>
      </c>
      <c r="S464" s="15">
        <v>76</v>
      </c>
      <c r="T464" s="15">
        <v>77</v>
      </c>
      <c r="U464" s="15">
        <v>74</v>
      </c>
      <c r="V464" s="15">
        <v>62</v>
      </c>
      <c r="W464" s="15">
        <v>76</v>
      </c>
      <c r="X464" s="15">
        <v>80</v>
      </c>
      <c r="Y464" s="15">
        <v>76</v>
      </c>
      <c r="Z464" s="15">
        <v>81</v>
      </c>
      <c r="AA464" s="15">
        <v>79</v>
      </c>
      <c r="AB464" s="15">
        <v>65</v>
      </c>
      <c r="AC464" s="15">
        <v>68</v>
      </c>
      <c r="AD464" s="15">
        <v>88</v>
      </c>
      <c r="AE464" s="15">
        <v>74</v>
      </c>
      <c r="AF464" s="15">
        <v>57</v>
      </c>
      <c r="AG464" s="15">
        <v>60</v>
      </c>
      <c r="AH464" s="15">
        <v>58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1</v>
      </c>
      <c r="AO464" s="15">
        <v>2</v>
      </c>
      <c r="AP464" s="15">
        <v>6</v>
      </c>
      <c r="AQ464" s="15">
        <v>2</v>
      </c>
      <c r="AR464" t="s">
        <v>1907</v>
      </c>
    </row>
    <row r="465" spans="1:44" x14ac:dyDescent="0.25">
      <c r="A465" s="19">
        <v>464</v>
      </c>
      <c r="B465" s="19" t="s">
        <v>369</v>
      </c>
      <c r="C465" s="20" t="s">
        <v>86</v>
      </c>
      <c r="D465" s="22">
        <f>VLOOKUP(AR:AR,球员!A:F,6,FALSE)</f>
        <v>2</v>
      </c>
      <c r="E465" s="16" t="s">
        <v>60</v>
      </c>
      <c r="F465" s="16" t="s">
        <v>51</v>
      </c>
      <c r="G465" s="16" t="s">
        <v>66</v>
      </c>
      <c r="H465" s="15">
        <v>173</v>
      </c>
      <c r="I465" s="15">
        <v>70</v>
      </c>
      <c r="J465" s="15">
        <v>28</v>
      </c>
      <c r="K465" s="16" t="s">
        <v>47</v>
      </c>
      <c r="L465" s="21">
        <v>81</v>
      </c>
      <c r="M465" s="21">
        <v>30</v>
      </c>
      <c r="N465" s="21">
        <v>88</v>
      </c>
      <c r="O465" s="15">
        <v>80</v>
      </c>
      <c r="P465" s="15">
        <v>82</v>
      </c>
      <c r="Q465" s="15">
        <v>82</v>
      </c>
      <c r="R465" s="15">
        <v>74</v>
      </c>
      <c r="S465" s="15">
        <v>75</v>
      </c>
      <c r="T465" s="15">
        <v>80</v>
      </c>
      <c r="U465" s="15">
        <v>77</v>
      </c>
      <c r="V465" s="15">
        <v>60</v>
      </c>
      <c r="W465" s="15">
        <v>73</v>
      </c>
      <c r="X465" s="15">
        <v>71</v>
      </c>
      <c r="Y465" s="15">
        <v>79</v>
      </c>
      <c r="Z465" s="15">
        <v>84</v>
      </c>
      <c r="AA465" s="15">
        <v>71</v>
      </c>
      <c r="AB465" s="15">
        <v>68</v>
      </c>
      <c r="AC465" s="15">
        <v>71</v>
      </c>
      <c r="AD465" s="15">
        <v>72</v>
      </c>
      <c r="AE465" s="15">
        <v>80</v>
      </c>
      <c r="AF465" s="15">
        <v>73</v>
      </c>
      <c r="AG465" s="15">
        <v>70</v>
      </c>
      <c r="AH465" s="15">
        <v>60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2</v>
      </c>
      <c r="AO465" s="15">
        <v>3</v>
      </c>
      <c r="AP465" s="15">
        <v>6</v>
      </c>
      <c r="AQ465" s="15">
        <v>2</v>
      </c>
      <c r="AR465" t="s">
        <v>1908</v>
      </c>
    </row>
    <row r="466" spans="1:44" x14ac:dyDescent="0.25">
      <c r="A466" s="19">
        <v>465</v>
      </c>
      <c r="B466" s="19" t="s">
        <v>637</v>
      </c>
      <c r="C466" s="20" t="s">
        <v>90</v>
      </c>
      <c r="D466" s="22">
        <f>VLOOKUP(AR:AR,球员!A:F,6,FALSE)</f>
        <v>2</v>
      </c>
      <c r="E466" s="16" t="s">
        <v>314</v>
      </c>
      <c r="F466" s="16" t="s">
        <v>45</v>
      </c>
      <c r="G466" s="16" t="s">
        <v>101</v>
      </c>
      <c r="H466" s="15">
        <v>187</v>
      </c>
      <c r="I466" s="15">
        <v>75</v>
      </c>
      <c r="J466" s="15">
        <v>25</v>
      </c>
      <c r="K466" s="16" t="s">
        <v>47</v>
      </c>
      <c r="L466" s="21">
        <v>81</v>
      </c>
      <c r="M466" s="21">
        <v>35</v>
      </c>
      <c r="N466" s="21">
        <v>90</v>
      </c>
      <c r="O466" s="15">
        <v>69</v>
      </c>
      <c r="P466" s="15">
        <v>68</v>
      </c>
      <c r="Q466" s="15">
        <v>71</v>
      </c>
      <c r="R466" s="15">
        <v>66</v>
      </c>
      <c r="S466" s="15">
        <v>72</v>
      </c>
      <c r="T466" s="15">
        <v>68</v>
      </c>
      <c r="U466" s="15">
        <v>66</v>
      </c>
      <c r="V466" s="15">
        <v>84</v>
      </c>
      <c r="W466" s="15">
        <v>58</v>
      </c>
      <c r="X466" s="15">
        <v>61</v>
      </c>
      <c r="Y466" s="15">
        <v>74</v>
      </c>
      <c r="Z466" s="15">
        <v>72</v>
      </c>
      <c r="AA466" s="15">
        <v>76</v>
      </c>
      <c r="AB466" s="15">
        <v>84</v>
      </c>
      <c r="AC466" s="15">
        <v>81</v>
      </c>
      <c r="AD466" s="15">
        <v>66</v>
      </c>
      <c r="AE466" s="15">
        <v>78</v>
      </c>
      <c r="AF466" s="15">
        <v>86</v>
      </c>
      <c r="AG466" s="15">
        <v>85</v>
      </c>
      <c r="AH466" s="15">
        <v>83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1</v>
      </c>
      <c r="AO466" s="15">
        <v>2</v>
      </c>
      <c r="AP466" s="15">
        <v>5</v>
      </c>
      <c r="AQ466" s="15">
        <v>2</v>
      </c>
      <c r="AR466" t="s">
        <v>1909</v>
      </c>
    </row>
    <row r="467" spans="1:44" x14ac:dyDescent="0.25">
      <c r="A467" s="15">
        <v>466</v>
      </c>
      <c r="B467" s="15" t="s">
        <v>638</v>
      </c>
      <c r="C467" s="16" t="s">
        <v>59</v>
      </c>
      <c r="D467" s="22" t="e">
        <f>VLOOKUP(AR:AR,球员!A:F,6,FALSE)</f>
        <v>#N/A</v>
      </c>
      <c r="E467" s="16" t="s">
        <v>144</v>
      </c>
      <c r="F467" s="16" t="s">
        <v>45</v>
      </c>
      <c r="G467" s="16" t="s">
        <v>101</v>
      </c>
      <c r="H467" s="15">
        <v>172</v>
      </c>
      <c r="I467" s="15">
        <v>68</v>
      </c>
      <c r="J467" s="15">
        <v>22</v>
      </c>
      <c r="K467" s="16" t="s">
        <v>47</v>
      </c>
      <c r="L467" s="21">
        <v>81</v>
      </c>
      <c r="M467" s="21">
        <v>41</v>
      </c>
      <c r="N467" s="21">
        <v>91</v>
      </c>
      <c r="O467" s="15">
        <v>73</v>
      </c>
      <c r="P467" s="15">
        <v>82</v>
      </c>
      <c r="Q467" s="15">
        <v>79</v>
      </c>
      <c r="R467" s="15">
        <v>77</v>
      </c>
      <c r="S467" s="15">
        <v>82</v>
      </c>
      <c r="T467" s="15">
        <v>79</v>
      </c>
      <c r="U467" s="15">
        <v>69</v>
      </c>
      <c r="V467" s="15">
        <v>65</v>
      </c>
      <c r="W467" s="15">
        <v>70</v>
      </c>
      <c r="X467" s="15">
        <v>74</v>
      </c>
      <c r="Y467" s="15">
        <v>78</v>
      </c>
      <c r="Z467" s="15">
        <v>81</v>
      </c>
      <c r="AA467" s="15">
        <v>73</v>
      </c>
      <c r="AB467" s="15">
        <v>67</v>
      </c>
      <c r="AC467" s="15">
        <v>65</v>
      </c>
      <c r="AD467" s="15">
        <v>84</v>
      </c>
      <c r="AE467" s="15">
        <v>85</v>
      </c>
      <c r="AF467" s="15">
        <v>73</v>
      </c>
      <c r="AG467" s="15">
        <v>77</v>
      </c>
      <c r="AH467" s="15">
        <v>85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2</v>
      </c>
      <c r="AO467" s="15">
        <v>2</v>
      </c>
      <c r="AP467" s="15">
        <v>6</v>
      </c>
      <c r="AQ467" s="15">
        <v>3</v>
      </c>
      <c r="AR467" t="s">
        <v>1910</v>
      </c>
    </row>
    <row r="468" spans="1:44" x14ac:dyDescent="0.25">
      <c r="A468" s="15">
        <v>467</v>
      </c>
      <c r="B468" s="15" t="s">
        <v>491</v>
      </c>
      <c r="C468" s="16" t="s">
        <v>90</v>
      </c>
      <c r="D468" s="22" t="e">
        <f>VLOOKUP(AR:AR,球员!A:F,6,FALSE)</f>
        <v>#N/A</v>
      </c>
      <c r="E468" s="16" t="s">
        <v>75</v>
      </c>
      <c r="F468" s="16" t="s">
        <v>65</v>
      </c>
      <c r="G468" s="16" t="s">
        <v>132</v>
      </c>
      <c r="H468" s="15">
        <v>188</v>
      </c>
      <c r="I468" s="15">
        <v>78</v>
      </c>
      <c r="J468" s="15">
        <v>23</v>
      </c>
      <c r="K468" s="16" t="s">
        <v>47</v>
      </c>
      <c r="L468" s="21">
        <v>81</v>
      </c>
      <c r="M468" s="21">
        <v>37</v>
      </c>
      <c r="N468" s="21">
        <v>89</v>
      </c>
      <c r="O468" s="15">
        <v>63</v>
      </c>
      <c r="P468" s="15">
        <v>74</v>
      </c>
      <c r="Q468" s="15">
        <v>70</v>
      </c>
      <c r="R468" s="15">
        <v>70</v>
      </c>
      <c r="S468" s="15">
        <v>81</v>
      </c>
      <c r="T468" s="15">
        <v>78</v>
      </c>
      <c r="U468" s="15">
        <v>58</v>
      </c>
      <c r="V468" s="15">
        <v>85</v>
      </c>
      <c r="W468" s="15">
        <v>60</v>
      </c>
      <c r="X468" s="15">
        <v>67</v>
      </c>
      <c r="Y468" s="15">
        <v>75</v>
      </c>
      <c r="Z468" s="15">
        <v>76</v>
      </c>
      <c r="AA468" s="15">
        <v>74</v>
      </c>
      <c r="AB468" s="15">
        <v>78</v>
      </c>
      <c r="AC468" s="15">
        <v>76</v>
      </c>
      <c r="AD468" s="15">
        <v>75</v>
      </c>
      <c r="AE468" s="15">
        <v>76</v>
      </c>
      <c r="AF468" s="15">
        <v>88</v>
      </c>
      <c r="AG468" s="15">
        <v>84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2</v>
      </c>
      <c r="AR468" t="s">
        <v>1911</v>
      </c>
    </row>
    <row r="469" spans="1:44" x14ac:dyDescent="0.25">
      <c r="A469" s="15">
        <v>468</v>
      </c>
      <c r="B469" s="15" t="s">
        <v>642</v>
      </c>
      <c r="C469" s="16" t="s">
        <v>59</v>
      </c>
      <c r="D469" s="22" t="e">
        <f>VLOOKUP(AR:AR,球员!A:F,6,FALSE)</f>
        <v>#N/A</v>
      </c>
      <c r="E469" s="16" t="s">
        <v>109</v>
      </c>
      <c r="F469" s="16" t="s">
        <v>65</v>
      </c>
      <c r="G469" s="16" t="s">
        <v>66</v>
      </c>
      <c r="H469" s="15">
        <v>179</v>
      </c>
      <c r="I469" s="15">
        <v>71</v>
      </c>
      <c r="J469" s="15">
        <v>23</v>
      </c>
      <c r="K469" s="16" t="s">
        <v>47</v>
      </c>
      <c r="L469" s="21">
        <v>81</v>
      </c>
      <c r="M469" s="21">
        <v>37</v>
      </c>
      <c r="N469" s="21">
        <v>90</v>
      </c>
      <c r="O469" s="15">
        <v>78</v>
      </c>
      <c r="P469" s="15">
        <v>88</v>
      </c>
      <c r="Q469" s="15">
        <v>87</v>
      </c>
      <c r="R469" s="15">
        <v>86</v>
      </c>
      <c r="S469" s="15">
        <v>83</v>
      </c>
      <c r="T469" s="15">
        <v>81</v>
      </c>
      <c r="U469" s="15">
        <v>66</v>
      </c>
      <c r="V469" s="15">
        <v>60</v>
      </c>
      <c r="W469" s="15">
        <v>70</v>
      </c>
      <c r="X469" s="15">
        <v>75</v>
      </c>
      <c r="Y469" s="15">
        <v>69</v>
      </c>
      <c r="Z469" s="15">
        <v>73</v>
      </c>
      <c r="AA469" s="15">
        <v>63</v>
      </c>
      <c r="AB469" s="15">
        <v>57</v>
      </c>
      <c r="AC469" s="15">
        <v>61</v>
      </c>
      <c r="AD469" s="15">
        <v>82</v>
      </c>
      <c r="AE469" s="15">
        <v>78</v>
      </c>
      <c r="AF469" s="15">
        <v>67</v>
      </c>
      <c r="AG469" s="15">
        <v>77</v>
      </c>
      <c r="AH469" s="15">
        <v>73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5</v>
      </c>
      <c r="AQ469" s="15">
        <v>3</v>
      </c>
      <c r="AR469" t="s">
        <v>1912</v>
      </c>
    </row>
    <row r="470" spans="1:44" x14ac:dyDescent="0.25">
      <c r="A470" s="19">
        <v>469</v>
      </c>
      <c r="B470" s="19" t="s">
        <v>643</v>
      </c>
      <c r="C470" s="20" t="s">
        <v>71</v>
      </c>
      <c r="D470" s="22">
        <f>VLOOKUP(AR:AR,球员!A:F,6,FALSE)</f>
        <v>2</v>
      </c>
      <c r="E470" s="16" t="s">
        <v>68</v>
      </c>
      <c r="F470" s="16" t="s">
        <v>68</v>
      </c>
      <c r="G470" s="16" t="s">
        <v>61</v>
      </c>
      <c r="H470" s="15">
        <v>177</v>
      </c>
      <c r="I470" s="15">
        <v>70</v>
      </c>
      <c r="J470" s="15">
        <v>28</v>
      </c>
      <c r="K470" s="16" t="s">
        <v>47</v>
      </c>
      <c r="L470" s="21">
        <v>81</v>
      </c>
      <c r="M470" s="21">
        <v>30</v>
      </c>
      <c r="N470" s="21">
        <v>89</v>
      </c>
      <c r="O470" s="15">
        <v>81</v>
      </c>
      <c r="P470" s="15">
        <v>82</v>
      </c>
      <c r="Q470" s="15">
        <v>80</v>
      </c>
      <c r="R470" s="15">
        <v>78</v>
      </c>
      <c r="S470" s="15">
        <v>73</v>
      </c>
      <c r="T470" s="15">
        <v>67</v>
      </c>
      <c r="U470" s="15">
        <v>84</v>
      </c>
      <c r="V470" s="15">
        <v>79</v>
      </c>
      <c r="W470" s="15">
        <v>82</v>
      </c>
      <c r="X470" s="15">
        <v>73</v>
      </c>
      <c r="Y470" s="15">
        <v>77</v>
      </c>
      <c r="Z470" s="15">
        <v>80</v>
      </c>
      <c r="AA470" s="15">
        <v>84</v>
      </c>
      <c r="AB470" s="15">
        <v>77</v>
      </c>
      <c r="AC470" s="15">
        <v>67</v>
      </c>
      <c r="AD470" s="15">
        <v>78</v>
      </c>
      <c r="AE470" s="15">
        <v>77</v>
      </c>
      <c r="AF470" s="15">
        <v>56</v>
      </c>
      <c r="AG470" s="15">
        <v>51</v>
      </c>
      <c r="AH470" s="15">
        <v>62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3</v>
      </c>
      <c r="AO470" s="15">
        <v>3</v>
      </c>
      <c r="AP470" s="15">
        <v>6</v>
      </c>
      <c r="AQ470" s="15">
        <v>2</v>
      </c>
      <c r="AR470" t="s">
        <v>1913</v>
      </c>
    </row>
    <row r="471" spans="1:44" x14ac:dyDescent="0.25">
      <c r="A471" s="15">
        <v>470</v>
      </c>
      <c r="B471" s="15" t="s">
        <v>792</v>
      </c>
      <c r="C471" s="16" t="s">
        <v>86</v>
      </c>
      <c r="D471" s="22" t="e">
        <f>VLOOKUP(AR:AR,球员!A:F,6,FALSE)</f>
        <v>#N/A</v>
      </c>
      <c r="E471" s="16" t="s">
        <v>793</v>
      </c>
      <c r="F471" s="16" t="s">
        <v>279</v>
      </c>
      <c r="G471" s="16" t="s">
        <v>489</v>
      </c>
      <c r="H471" s="15">
        <v>177</v>
      </c>
      <c r="I471" s="15">
        <v>69</v>
      </c>
      <c r="J471" s="15">
        <v>22</v>
      </c>
      <c r="K471" s="16" t="s">
        <v>53</v>
      </c>
      <c r="L471" s="21">
        <v>81</v>
      </c>
      <c r="M471" s="21">
        <v>41</v>
      </c>
      <c r="N471" s="21">
        <v>91</v>
      </c>
      <c r="O471" s="15">
        <v>77</v>
      </c>
      <c r="P471" s="15">
        <v>81</v>
      </c>
      <c r="Q471" s="15">
        <v>84</v>
      </c>
      <c r="R471" s="15">
        <v>85</v>
      </c>
      <c r="S471" s="15">
        <v>79</v>
      </c>
      <c r="T471" s="15">
        <v>71</v>
      </c>
      <c r="U471" s="15">
        <v>74</v>
      </c>
      <c r="V471" s="15">
        <v>64</v>
      </c>
      <c r="W471" s="15">
        <v>75</v>
      </c>
      <c r="X471" s="15">
        <v>82</v>
      </c>
      <c r="Y471" s="15">
        <v>89</v>
      </c>
      <c r="Z471" s="15">
        <v>88</v>
      </c>
      <c r="AA471" s="15">
        <v>77</v>
      </c>
      <c r="AB471" s="15">
        <v>64</v>
      </c>
      <c r="AC471" s="15">
        <v>63</v>
      </c>
      <c r="AD471" s="15">
        <v>80</v>
      </c>
      <c r="AE471" s="15">
        <v>75</v>
      </c>
      <c r="AF471" s="15">
        <v>50</v>
      </c>
      <c r="AG471" s="15">
        <v>50</v>
      </c>
      <c r="AH471" s="15">
        <v>59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2</v>
      </c>
      <c r="AO471" s="15">
        <v>3</v>
      </c>
      <c r="AP471" s="15">
        <v>5</v>
      </c>
      <c r="AQ471" s="15">
        <v>3</v>
      </c>
      <c r="AR471" t="s">
        <v>1914</v>
      </c>
    </row>
    <row r="472" spans="1:44" x14ac:dyDescent="0.25">
      <c r="A472" s="15">
        <v>471</v>
      </c>
      <c r="B472" s="15" t="s">
        <v>647</v>
      </c>
      <c r="C472" s="16" t="s">
        <v>59</v>
      </c>
      <c r="D472" s="22" t="e">
        <f>VLOOKUP(AR:AR,球员!A:F,6,FALSE)</f>
        <v>#N/A</v>
      </c>
      <c r="E472" s="16" t="s">
        <v>536</v>
      </c>
      <c r="F472" s="16" t="s">
        <v>334</v>
      </c>
      <c r="G472" s="16" t="s">
        <v>506</v>
      </c>
      <c r="H472" s="15">
        <v>182</v>
      </c>
      <c r="I472" s="15">
        <v>72</v>
      </c>
      <c r="J472" s="15">
        <v>25</v>
      </c>
      <c r="K472" s="16" t="s">
        <v>47</v>
      </c>
      <c r="L472" s="21">
        <v>81</v>
      </c>
      <c r="M472" s="21">
        <v>35</v>
      </c>
      <c r="N472" s="21">
        <v>90</v>
      </c>
      <c r="O472" s="15">
        <v>67</v>
      </c>
      <c r="P472" s="15">
        <v>82</v>
      </c>
      <c r="Q472" s="15">
        <v>80</v>
      </c>
      <c r="R472" s="15">
        <v>77</v>
      </c>
      <c r="S472" s="15">
        <v>82</v>
      </c>
      <c r="T472" s="15">
        <v>71</v>
      </c>
      <c r="U472" s="15">
        <v>58</v>
      </c>
      <c r="V472" s="15">
        <v>80</v>
      </c>
      <c r="W472" s="15">
        <v>57</v>
      </c>
      <c r="X472" s="15">
        <v>68</v>
      </c>
      <c r="Y472" s="15">
        <v>83</v>
      </c>
      <c r="Z472" s="15">
        <v>79</v>
      </c>
      <c r="AA472" s="15">
        <v>75</v>
      </c>
      <c r="AB472" s="15">
        <v>70</v>
      </c>
      <c r="AC472" s="15">
        <v>83</v>
      </c>
      <c r="AD472" s="15">
        <v>80</v>
      </c>
      <c r="AE472" s="15">
        <v>87</v>
      </c>
      <c r="AF472" s="15">
        <v>88</v>
      </c>
      <c r="AG472" s="15">
        <v>85</v>
      </c>
      <c r="AH472" s="15">
        <v>84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1915</v>
      </c>
    </row>
    <row r="473" spans="1:44" x14ac:dyDescent="0.25">
      <c r="A473" s="19">
        <v>472</v>
      </c>
      <c r="B473" s="19" t="s">
        <v>767</v>
      </c>
      <c r="C473" s="20" t="s">
        <v>86</v>
      </c>
      <c r="D473" s="22">
        <f>VLOOKUP(AR:AR,球员!A:F,6,FALSE)</f>
        <v>2</v>
      </c>
      <c r="E473" s="16" t="s">
        <v>198</v>
      </c>
      <c r="F473" s="16" t="s">
        <v>56</v>
      </c>
      <c r="G473" s="16" t="s">
        <v>46</v>
      </c>
      <c r="H473" s="15">
        <v>173</v>
      </c>
      <c r="I473" s="15">
        <v>65</v>
      </c>
      <c r="J473" s="15">
        <v>24</v>
      </c>
      <c r="K473" s="16" t="s">
        <v>47</v>
      </c>
      <c r="L473" s="21">
        <v>81</v>
      </c>
      <c r="M473" s="21">
        <v>36</v>
      </c>
      <c r="N473" s="21">
        <v>90</v>
      </c>
      <c r="O473" s="15">
        <v>80</v>
      </c>
      <c r="P473" s="15">
        <v>82</v>
      </c>
      <c r="Q473" s="15">
        <v>85</v>
      </c>
      <c r="R473" s="15">
        <v>62</v>
      </c>
      <c r="S473" s="15">
        <v>75</v>
      </c>
      <c r="T473" s="15">
        <v>76</v>
      </c>
      <c r="U473" s="15">
        <v>68</v>
      </c>
      <c r="V473" s="15">
        <v>62</v>
      </c>
      <c r="W473" s="15">
        <v>61</v>
      </c>
      <c r="X473" s="15">
        <v>81</v>
      </c>
      <c r="Y473" s="15">
        <v>92</v>
      </c>
      <c r="Z473" s="15">
        <v>96</v>
      </c>
      <c r="AA473" s="15">
        <v>78</v>
      </c>
      <c r="AB473" s="15">
        <v>74</v>
      </c>
      <c r="AC473" s="15">
        <v>62</v>
      </c>
      <c r="AD473" s="15">
        <v>87</v>
      </c>
      <c r="AE473" s="15">
        <v>81</v>
      </c>
      <c r="AF473" s="15">
        <v>51</v>
      </c>
      <c r="AG473" s="15">
        <v>51</v>
      </c>
      <c r="AH473" s="15">
        <v>60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6</v>
      </c>
      <c r="AQ473" s="15">
        <v>3</v>
      </c>
      <c r="AR473" t="s">
        <v>1916</v>
      </c>
    </row>
    <row r="474" spans="1:44" x14ac:dyDescent="0.25">
      <c r="A474" s="15">
        <v>473</v>
      </c>
      <c r="B474" s="15" t="s">
        <v>648</v>
      </c>
      <c r="C474" s="16" t="s">
        <v>83</v>
      </c>
      <c r="D474" s="22" t="e">
        <f>VLOOKUP(AR:AR,球员!A:F,6,FALSE)</f>
        <v>#N/A</v>
      </c>
      <c r="E474" s="16" t="s">
        <v>333</v>
      </c>
      <c r="F474" s="16" t="s">
        <v>334</v>
      </c>
      <c r="G474" s="16" t="s">
        <v>506</v>
      </c>
      <c r="H474" s="15">
        <v>182</v>
      </c>
      <c r="I474" s="15">
        <v>74</v>
      </c>
      <c r="J474" s="15">
        <v>24</v>
      </c>
      <c r="K474" s="16" t="s">
        <v>53</v>
      </c>
      <c r="L474" s="21">
        <v>81</v>
      </c>
      <c r="M474" s="21">
        <v>36</v>
      </c>
      <c r="N474" s="21">
        <v>89</v>
      </c>
      <c r="O474" s="15">
        <v>77</v>
      </c>
      <c r="P474" s="15">
        <v>81</v>
      </c>
      <c r="Q474" s="15">
        <v>83</v>
      </c>
      <c r="R474" s="15">
        <v>81</v>
      </c>
      <c r="S474" s="15">
        <v>81</v>
      </c>
      <c r="T474" s="15">
        <v>80</v>
      </c>
      <c r="U474" s="15">
        <v>72</v>
      </c>
      <c r="V474" s="15">
        <v>66</v>
      </c>
      <c r="W474" s="15">
        <v>79</v>
      </c>
      <c r="X474" s="15">
        <v>77</v>
      </c>
      <c r="Y474" s="15">
        <v>83</v>
      </c>
      <c r="Z474" s="15">
        <v>77</v>
      </c>
      <c r="AA474" s="15">
        <v>83</v>
      </c>
      <c r="AB474" s="15">
        <v>71</v>
      </c>
      <c r="AC474" s="15">
        <v>74</v>
      </c>
      <c r="AD474" s="15">
        <v>76</v>
      </c>
      <c r="AE474" s="15">
        <v>78</v>
      </c>
      <c r="AF474" s="15">
        <v>59</v>
      </c>
      <c r="AG474" s="15">
        <v>54</v>
      </c>
      <c r="AH474" s="15">
        <v>66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1</v>
      </c>
      <c r="AO474" s="15">
        <v>3</v>
      </c>
      <c r="AP474" s="15">
        <v>5</v>
      </c>
      <c r="AQ474" s="15">
        <v>2</v>
      </c>
      <c r="AR474" t="s">
        <v>1917</v>
      </c>
    </row>
    <row r="475" spans="1:44" x14ac:dyDescent="0.25">
      <c r="A475" s="19">
        <v>474</v>
      </c>
      <c r="B475" s="19" t="s">
        <v>649</v>
      </c>
      <c r="C475" s="20" t="s">
        <v>59</v>
      </c>
      <c r="D475" s="22">
        <f>VLOOKUP(AR:AR,球员!A:F,6,FALSE)</f>
        <v>2</v>
      </c>
      <c r="E475" s="16" t="s">
        <v>314</v>
      </c>
      <c r="F475" s="16" t="s">
        <v>45</v>
      </c>
      <c r="G475" s="16" t="s">
        <v>290</v>
      </c>
      <c r="H475" s="15">
        <v>183</v>
      </c>
      <c r="I475" s="15">
        <v>74</v>
      </c>
      <c r="J475" s="15">
        <v>23</v>
      </c>
      <c r="K475" s="16" t="s">
        <v>47</v>
      </c>
      <c r="L475" s="21">
        <v>81</v>
      </c>
      <c r="M475" s="21">
        <v>37</v>
      </c>
      <c r="N475" s="21">
        <v>89</v>
      </c>
      <c r="O475" s="15">
        <v>72</v>
      </c>
      <c r="P475" s="15">
        <v>77</v>
      </c>
      <c r="Q475" s="15">
        <v>76</v>
      </c>
      <c r="R475" s="15">
        <v>76</v>
      </c>
      <c r="S475" s="15">
        <v>79</v>
      </c>
      <c r="T475" s="15">
        <v>75</v>
      </c>
      <c r="U475" s="15">
        <v>74</v>
      </c>
      <c r="V475" s="15">
        <v>68</v>
      </c>
      <c r="W475" s="15">
        <v>65</v>
      </c>
      <c r="X475" s="15">
        <v>65</v>
      </c>
      <c r="Y475" s="15">
        <v>76</v>
      </c>
      <c r="Z475" s="15">
        <v>73</v>
      </c>
      <c r="AA475" s="15">
        <v>83</v>
      </c>
      <c r="AB475" s="15">
        <v>79</v>
      </c>
      <c r="AC475" s="15">
        <v>88</v>
      </c>
      <c r="AD475" s="15">
        <v>81</v>
      </c>
      <c r="AE475" s="15">
        <v>90</v>
      </c>
      <c r="AF475" s="15">
        <v>77</v>
      </c>
      <c r="AG475" s="15">
        <v>78</v>
      </c>
      <c r="AH475" s="15">
        <v>87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3</v>
      </c>
      <c r="AO475" s="15">
        <v>3</v>
      </c>
      <c r="AP475" s="15">
        <v>6</v>
      </c>
      <c r="AQ475" s="15">
        <v>2</v>
      </c>
      <c r="AR475" t="s">
        <v>1918</v>
      </c>
    </row>
    <row r="476" spans="1:44" x14ac:dyDescent="0.25">
      <c r="A476" s="19">
        <v>475</v>
      </c>
      <c r="B476" s="19" t="s">
        <v>650</v>
      </c>
      <c r="C476" s="20" t="s">
        <v>59</v>
      </c>
      <c r="D476" s="22">
        <f>VLOOKUP(AR:AR,球员!A:F,6,FALSE)</f>
        <v>2</v>
      </c>
      <c r="E476" s="16" t="s">
        <v>164</v>
      </c>
      <c r="F476" s="16" t="s">
        <v>45</v>
      </c>
      <c r="G476" s="16" t="s">
        <v>101</v>
      </c>
      <c r="H476" s="15">
        <v>186</v>
      </c>
      <c r="I476" s="15">
        <v>77</v>
      </c>
      <c r="J476" s="15">
        <v>23</v>
      </c>
      <c r="K476" s="16" t="s">
        <v>47</v>
      </c>
      <c r="L476" s="21">
        <v>81</v>
      </c>
      <c r="M476" s="21">
        <v>37</v>
      </c>
      <c r="N476" s="21">
        <v>90</v>
      </c>
      <c r="O476" s="15">
        <v>75</v>
      </c>
      <c r="P476" s="15">
        <v>81</v>
      </c>
      <c r="Q476" s="15">
        <v>78</v>
      </c>
      <c r="R476" s="15">
        <v>78</v>
      </c>
      <c r="S476" s="15">
        <v>84</v>
      </c>
      <c r="T476" s="15">
        <v>82</v>
      </c>
      <c r="U476" s="15">
        <v>73</v>
      </c>
      <c r="V476" s="15">
        <v>73</v>
      </c>
      <c r="W476" s="15">
        <v>70</v>
      </c>
      <c r="X476" s="15">
        <v>77</v>
      </c>
      <c r="Y476" s="15">
        <v>77</v>
      </c>
      <c r="Z476" s="15">
        <v>79</v>
      </c>
      <c r="AA476" s="15">
        <v>78</v>
      </c>
      <c r="AB476" s="15">
        <v>72</v>
      </c>
      <c r="AC476" s="15">
        <v>73</v>
      </c>
      <c r="AD476" s="15">
        <v>71</v>
      </c>
      <c r="AE476" s="15">
        <v>80</v>
      </c>
      <c r="AF476" s="15">
        <v>70</v>
      </c>
      <c r="AG476" s="15">
        <v>72</v>
      </c>
      <c r="AH476" s="15">
        <v>71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3</v>
      </c>
      <c r="AO476" s="15">
        <v>4</v>
      </c>
      <c r="AP476" s="15">
        <v>6</v>
      </c>
      <c r="AQ476" s="15">
        <v>2</v>
      </c>
      <c r="AR476" t="s">
        <v>1919</v>
      </c>
    </row>
    <row r="477" spans="1:44" x14ac:dyDescent="0.25">
      <c r="A477" s="15">
        <v>476</v>
      </c>
      <c r="B477" s="15" t="s">
        <v>808</v>
      </c>
      <c r="C477" s="16" t="s">
        <v>90</v>
      </c>
      <c r="D477" s="22" t="e">
        <f>VLOOKUP(AR:AR,球员!A:F,6,FALSE)</f>
        <v>#N/A</v>
      </c>
      <c r="E477" s="16" t="s">
        <v>68</v>
      </c>
      <c r="F477" s="16" t="s">
        <v>68</v>
      </c>
      <c r="G477" s="16" t="s">
        <v>323</v>
      </c>
      <c r="H477" s="15">
        <v>188</v>
      </c>
      <c r="I477" s="15">
        <v>78</v>
      </c>
      <c r="J477" s="15">
        <v>23</v>
      </c>
      <c r="K477" s="16" t="s">
        <v>47</v>
      </c>
      <c r="L477" s="21">
        <v>81</v>
      </c>
      <c r="M477" s="21">
        <v>37</v>
      </c>
      <c r="N477" s="21">
        <v>91</v>
      </c>
      <c r="O477" s="15">
        <v>62</v>
      </c>
      <c r="P477" s="15">
        <v>72</v>
      </c>
      <c r="Q477" s="15">
        <v>70</v>
      </c>
      <c r="R477" s="15">
        <v>64</v>
      </c>
      <c r="S477" s="15">
        <v>74</v>
      </c>
      <c r="T477" s="15">
        <v>75</v>
      </c>
      <c r="U477" s="15">
        <v>61</v>
      </c>
      <c r="V477" s="15">
        <v>84</v>
      </c>
      <c r="W477" s="15">
        <v>55</v>
      </c>
      <c r="X477" s="15">
        <v>74</v>
      </c>
      <c r="Y477" s="15">
        <v>85</v>
      </c>
      <c r="Z477" s="15">
        <v>79</v>
      </c>
      <c r="AA477" s="15">
        <v>73</v>
      </c>
      <c r="AB477" s="15">
        <v>87</v>
      </c>
      <c r="AC477" s="15">
        <v>84</v>
      </c>
      <c r="AD477" s="15">
        <v>70</v>
      </c>
      <c r="AE477" s="15">
        <v>86</v>
      </c>
      <c r="AF477" s="15">
        <v>78</v>
      </c>
      <c r="AG477" s="15">
        <v>82</v>
      </c>
      <c r="AH477" s="15">
        <v>77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2</v>
      </c>
      <c r="AO477" s="15">
        <v>2</v>
      </c>
      <c r="AP477" s="15">
        <v>5</v>
      </c>
      <c r="AQ477" s="15">
        <v>2</v>
      </c>
      <c r="AR477" t="s">
        <v>1920</v>
      </c>
    </row>
    <row r="478" spans="1:44" x14ac:dyDescent="0.25">
      <c r="A478" s="15">
        <v>477</v>
      </c>
      <c r="B478" s="15" t="s">
        <v>395</v>
      </c>
      <c r="C478" s="16" t="s">
        <v>71</v>
      </c>
      <c r="D478" s="22" t="e">
        <f>VLOOKUP(AR:AR,球员!A:F,6,FALSE)</f>
        <v>#N/A</v>
      </c>
      <c r="E478" s="16" t="s">
        <v>254</v>
      </c>
      <c r="F478" s="16" t="s">
        <v>51</v>
      </c>
      <c r="G478" s="16" t="s">
        <v>72</v>
      </c>
      <c r="H478" s="15">
        <v>186</v>
      </c>
      <c r="I478" s="15">
        <v>91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91</v>
      </c>
      <c r="O478" s="15">
        <v>86</v>
      </c>
      <c r="P478" s="15">
        <v>75</v>
      </c>
      <c r="Q478" s="15">
        <v>75</v>
      </c>
      <c r="R478" s="15">
        <v>76</v>
      </c>
      <c r="S478" s="15">
        <v>70</v>
      </c>
      <c r="T478" s="15">
        <v>68</v>
      </c>
      <c r="U478" s="15">
        <v>84</v>
      </c>
      <c r="V478" s="15">
        <v>87</v>
      </c>
      <c r="W478" s="15">
        <v>74</v>
      </c>
      <c r="X478" s="15">
        <v>73</v>
      </c>
      <c r="Y478" s="15">
        <v>76</v>
      </c>
      <c r="Z478" s="15">
        <v>71</v>
      </c>
      <c r="AA478" s="15">
        <v>85</v>
      </c>
      <c r="AB478" s="15">
        <v>75</v>
      </c>
      <c r="AC478" s="15">
        <v>87</v>
      </c>
      <c r="AD478" s="15">
        <v>65</v>
      </c>
      <c r="AE478" s="15">
        <v>79</v>
      </c>
      <c r="AF478" s="15">
        <v>48</v>
      </c>
      <c r="AG478" s="15">
        <v>58</v>
      </c>
      <c r="AH478" s="15">
        <v>80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2</v>
      </c>
      <c r="AO478" s="15">
        <v>2</v>
      </c>
      <c r="AP478" s="15">
        <v>6</v>
      </c>
      <c r="AQ478" s="15">
        <v>2</v>
      </c>
      <c r="AR478" t="s">
        <v>1921</v>
      </c>
    </row>
    <row r="479" spans="1:44" x14ac:dyDescent="0.25">
      <c r="A479" s="15">
        <v>478</v>
      </c>
      <c r="B479" s="15" t="s">
        <v>1922</v>
      </c>
      <c r="C479" s="23" t="s">
        <v>105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69</v>
      </c>
      <c r="H479" s="15">
        <v>180</v>
      </c>
      <c r="I479" s="15">
        <v>78</v>
      </c>
      <c r="J479" s="15">
        <v>26</v>
      </c>
      <c r="K479" s="16" t="s">
        <v>53</v>
      </c>
      <c r="L479" s="21">
        <v>81</v>
      </c>
      <c r="M479" s="21">
        <v>32</v>
      </c>
      <c r="N479" s="21">
        <v>89</v>
      </c>
      <c r="O479" s="15">
        <v>68</v>
      </c>
      <c r="P479" s="15">
        <v>73</v>
      </c>
      <c r="Q479" s="15">
        <v>79</v>
      </c>
      <c r="R479" s="15">
        <v>75</v>
      </c>
      <c r="S479" s="15">
        <v>71</v>
      </c>
      <c r="T479" s="15">
        <v>66</v>
      </c>
      <c r="U479" s="15">
        <v>65</v>
      </c>
      <c r="V479" s="15">
        <v>64</v>
      </c>
      <c r="W479" s="15">
        <v>66</v>
      </c>
      <c r="X479" s="15">
        <v>73</v>
      </c>
      <c r="Y479" s="15">
        <v>90</v>
      </c>
      <c r="Z479" s="15">
        <v>91</v>
      </c>
      <c r="AA479" s="15">
        <v>76</v>
      </c>
      <c r="AB479" s="15">
        <v>72</v>
      </c>
      <c r="AC479" s="15">
        <v>79</v>
      </c>
      <c r="AD479" s="15">
        <v>77</v>
      </c>
      <c r="AE479" s="15">
        <v>86</v>
      </c>
      <c r="AF479" s="15">
        <v>67</v>
      </c>
      <c r="AG479" s="15">
        <v>71</v>
      </c>
      <c r="AH479" s="15">
        <v>72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1</v>
      </c>
      <c r="AO479" s="15">
        <v>3</v>
      </c>
      <c r="AP479" s="15">
        <v>6</v>
      </c>
      <c r="AQ479" s="15">
        <v>2</v>
      </c>
      <c r="AR479" t="s">
        <v>1923</v>
      </c>
    </row>
    <row r="480" spans="1:44" x14ac:dyDescent="0.25">
      <c r="A480" s="15">
        <v>479</v>
      </c>
      <c r="B480" s="15" t="s">
        <v>500</v>
      </c>
      <c r="C480" s="16" t="s">
        <v>83</v>
      </c>
      <c r="D480" s="22" t="e">
        <f>VLOOKUP(AR:AR,球员!A:F,6,FALSE)</f>
        <v>#N/A</v>
      </c>
      <c r="E480" s="16" t="s">
        <v>316</v>
      </c>
      <c r="F480" s="16" t="s">
        <v>65</v>
      </c>
      <c r="G480" s="16" t="s">
        <v>66</v>
      </c>
      <c r="H480" s="15">
        <v>178</v>
      </c>
      <c r="I480" s="15">
        <v>67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90</v>
      </c>
      <c r="O480" s="15">
        <v>83</v>
      </c>
      <c r="P480" s="15">
        <v>87</v>
      </c>
      <c r="Q480" s="15">
        <v>84</v>
      </c>
      <c r="R480" s="15">
        <v>78</v>
      </c>
      <c r="S480" s="15">
        <v>82</v>
      </c>
      <c r="T480" s="15">
        <v>77</v>
      </c>
      <c r="U480" s="15">
        <v>75</v>
      </c>
      <c r="V480" s="15">
        <v>63</v>
      </c>
      <c r="W480" s="15">
        <v>67</v>
      </c>
      <c r="X480" s="15">
        <v>73</v>
      </c>
      <c r="Y480" s="15">
        <v>73</v>
      </c>
      <c r="Z480" s="15">
        <v>73</v>
      </c>
      <c r="AA480" s="15">
        <v>76</v>
      </c>
      <c r="AB480" s="15">
        <v>62</v>
      </c>
      <c r="AC480" s="15">
        <v>71</v>
      </c>
      <c r="AD480" s="15">
        <v>72</v>
      </c>
      <c r="AE480" s="15">
        <v>82</v>
      </c>
      <c r="AF480" s="15">
        <v>70</v>
      </c>
      <c r="AG480" s="15">
        <v>74</v>
      </c>
      <c r="AH480" s="15">
        <v>68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3</v>
      </c>
      <c r="AP480" s="15">
        <v>6</v>
      </c>
      <c r="AQ480" s="15">
        <v>2</v>
      </c>
      <c r="AR480" t="s">
        <v>1924</v>
      </c>
    </row>
    <row r="481" spans="1:44" x14ac:dyDescent="0.25">
      <c r="A481" s="19">
        <v>480</v>
      </c>
      <c r="B481" s="19" t="s">
        <v>655</v>
      </c>
      <c r="C481" s="20" t="s">
        <v>43</v>
      </c>
      <c r="D481" s="22">
        <f>VLOOKUP(AR:AR,球员!A:F,6,FALSE)</f>
        <v>2</v>
      </c>
      <c r="E481" s="16" t="s">
        <v>347</v>
      </c>
      <c r="F481" s="16" t="s">
        <v>51</v>
      </c>
      <c r="G481" s="16" t="s">
        <v>66</v>
      </c>
      <c r="H481" s="15">
        <v>181</v>
      </c>
      <c r="I481" s="15">
        <v>78</v>
      </c>
      <c r="J481" s="15">
        <v>22</v>
      </c>
      <c r="K481" s="16" t="s">
        <v>53</v>
      </c>
      <c r="L481" s="21">
        <v>81</v>
      </c>
      <c r="M481" s="21">
        <v>41</v>
      </c>
      <c r="N481" s="21">
        <v>91</v>
      </c>
      <c r="O481" s="15">
        <v>81</v>
      </c>
      <c r="P481" s="15">
        <v>85</v>
      </c>
      <c r="Q481" s="15">
        <v>84</v>
      </c>
      <c r="R481" s="15">
        <v>84</v>
      </c>
      <c r="S481" s="15">
        <v>80</v>
      </c>
      <c r="T481" s="15">
        <v>80</v>
      </c>
      <c r="U481" s="15">
        <v>80</v>
      </c>
      <c r="V481" s="15">
        <v>63</v>
      </c>
      <c r="W481" s="15">
        <v>74</v>
      </c>
      <c r="X481" s="15">
        <v>76</v>
      </c>
      <c r="Y481" s="15">
        <v>75</v>
      </c>
      <c r="Z481" s="15">
        <v>78</v>
      </c>
      <c r="AA481" s="15">
        <v>78</v>
      </c>
      <c r="AB481" s="15">
        <v>59</v>
      </c>
      <c r="AC481" s="15">
        <v>66</v>
      </c>
      <c r="AD481" s="15">
        <v>81</v>
      </c>
      <c r="AE481" s="15">
        <v>78</v>
      </c>
      <c r="AF481" s="15">
        <v>55</v>
      </c>
      <c r="AG481" s="15">
        <v>62</v>
      </c>
      <c r="AH481" s="15">
        <v>53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7</v>
      </c>
      <c r="AQ481" s="15">
        <v>2</v>
      </c>
      <c r="AR481" t="s">
        <v>1925</v>
      </c>
    </row>
    <row r="482" spans="1:44" x14ac:dyDescent="0.25">
      <c r="A482" s="19">
        <v>481</v>
      </c>
      <c r="B482" s="19" t="s">
        <v>775</v>
      </c>
      <c r="C482" s="20" t="s">
        <v>83</v>
      </c>
      <c r="D482" s="22">
        <f>VLOOKUP(AR:AR,球员!A:F,6,FALSE)</f>
        <v>2</v>
      </c>
      <c r="E482" s="16" t="s">
        <v>314</v>
      </c>
      <c r="F482" s="16" t="s">
        <v>45</v>
      </c>
      <c r="G482" s="16" t="s">
        <v>57</v>
      </c>
      <c r="H482" s="15">
        <v>180</v>
      </c>
      <c r="I482" s="15">
        <v>72</v>
      </c>
      <c r="J482" s="15">
        <v>22</v>
      </c>
      <c r="K482" s="16" t="s">
        <v>53</v>
      </c>
      <c r="L482" s="21">
        <v>81</v>
      </c>
      <c r="M482" s="21">
        <v>41</v>
      </c>
      <c r="N482" s="21">
        <v>91</v>
      </c>
      <c r="O482" s="15">
        <v>79</v>
      </c>
      <c r="P482" s="15">
        <v>81</v>
      </c>
      <c r="Q482" s="15">
        <v>85</v>
      </c>
      <c r="R482" s="15">
        <v>81</v>
      </c>
      <c r="S482" s="15">
        <v>76</v>
      </c>
      <c r="T482" s="15">
        <v>74</v>
      </c>
      <c r="U482" s="15">
        <v>76</v>
      </c>
      <c r="V482" s="15">
        <v>65</v>
      </c>
      <c r="W482" s="15">
        <v>77</v>
      </c>
      <c r="X482" s="15">
        <v>85</v>
      </c>
      <c r="Y482" s="15">
        <v>83</v>
      </c>
      <c r="Z482" s="15">
        <v>78</v>
      </c>
      <c r="AA482" s="15">
        <v>76</v>
      </c>
      <c r="AB482" s="15">
        <v>81</v>
      </c>
      <c r="AC482" s="15">
        <v>73</v>
      </c>
      <c r="AD482" s="15">
        <v>70</v>
      </c>
      <c r="AE482" s="15">
        <v>82</v>
      </c>
      <c r="AF482" s="15">
        <v>61</v>
      </c>
      <c r="AG482" s="15">
        <v>65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1926</v>
      </c>
    </row>
    <row r="483" spans="1:44" x14ac:dyDescent="0.25">
      <c r="A483" s="15">
        <v>482</v>
      </c>
      <c r="B483" s="15" t="s">
        <v>658</v>
      </c>
      <c r="C483" s="16" t="s">
        <v>195</v>
      </c>
      <c r="D483" s="22" t="e">
        <f>VLOOKUP(AR:AR,球员!A:F,6,FALSE)</f>
        <v>#N/A</v>
      </c>
      <c r="E483" s="16" t="s">
        <v>60</v>
      </c>
      <c r="F483" s="16" t="s">
        <v>51</v>
      </c>
      <c r="G483" s="16" t="s">
        <v>66</v>
      </c>
      <c r="H483" s="15">
        <v>176</v>
      </c>
      <c r="I483" s="15">
        <v>66</v>
      </c>
      <c r="J483" s="15">
        <v>24</v>
      </c>
      <c r="K483" s="16" t="s">
        <v>47</v>
      </c>
      <c r="L483" s="21">
        <v>81</v>
      </c>
      <c r="M483" s="21">
        <v>36</v>
      </c>
      <c r="N483" s="21">
        <v>90</v>
      </c>
      <c r="O483" s="15">
        <v>68</v>
      </c>
      <c r="P483" s="15">
        <v>76</v>
      </c>
      <c r="Q483" s="15">
        <v>73</v>
      </c>
      <c r="R483" s="15">
        <v>70</v>
      </c>
      <c r="S483" s="15">
        <v>75</v>
      </c>
      <c r="T483" s="15">
        <v>80</v>
      </c>
      <c r="U483" s="15">
        <v>63</v>
      </c>
      <c r="V483" s="15">
        <v>74</v>
      </c>
      <c r="W483" s="15">
        <v>62</v>
      </c>
      <c r="X483" s="15">
        <v>82</v>
      </c>
      <c r="Y483" s="15">
        <v>88</v>
      </c>
      <c r="Z483" s="15">
        <v>85</v>
      </c>
      <c r="AA483" s="15">
        <v>68</v>
      </c>
      <c r="AB483" s="15">
        <v>70</v>
      </c>
      <c r="AC483" s="15">
        <v>65</v>
      </c>
      <c r="AD483" s="15">
        <v>78</v>
      </c>
      <c r="AE483" s="15">
        <v>85</v>
      </c>
      <c r="AF483" s="15">
        <v>76</v>
      </c>
      <c r="AG483" s="15">
        <v>80</v>
      </c>
      <c r="AH483" s="15">
        <v>73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1</v>
      </c>
      <c r="AO483" s="15">
        <v>1</v>
      </c>
      <c r="AP483" s="15">
        <v>5</v>
      </c>
      <c r="AQ483" s="15">
        <v>2</v>
      </c>
      <c r="AR483" t="s">
        <v>1927</v>
      </c>
    </row>
    <row r="484" spans="1:44" x14ac:dyDescent="0.25">
      <c r="A484" s="15">
        <v>483</v>
      </c>
      <c r="B484" s="15" t="s">
        <v>786</v>
      </c>
      <c r="C484" s="16" t="s">
        <v>71</v>
      </c>
      <c r="D484" s="22" t="e">
        <f>VLOOKUP(AR:AR,球员!A:F,6,FALSE)</f>
        <v>#N/A</v>
      </c>
      <c r="E484" s="16" t="s">
        <v>548</v>
      </c>
      <c r="F484" s="16" t="s">
        <v>334</v>
      </c>
      <c r="G484" s="16" t="s">
        <v>506</v>
      </c>
      <c r="H484" s="15">
        <v>180</v>
      </c>
      <c r="I484" s="15">
        <v>77</v>
      </c>
      <c r="J484" s="15">
        <v>21</v>
      </c>
      <c r="K484" s="16" t="s">
        <v>47</v>
      </c>
      <c r="L484" s="21">
        <v>81</v>
      </c>
      <c r="M484" s="21">
        <v>43</v>
      </c>
      <c r="N484" s="21">
        <v>93</v>
      </c>
      <c r="O484" s="15">
        <v>85</v>
      </c>
      <c r="P484" s="15">
        <v>80</v>
      </c>
      <c r="Q484" s="15">
        <v>77</v>
      </c>
      <c r="R484" s="15">
        <v>81</v>
      </c>
      <c r="S484" s="15">
        <v>75</v>
      </c>
      <c r="T484" s="15">
        <v>69</v>
      </c>
      <c r="U484" s="15">
        <v>79</v>
      </c>
      <c r="V484" s="15">
        <v>81</v>
      </c>
      <c r="W484" s="15">
        <v>69</v>
      </c>
      <c r="X484" s="15">
        <v>78</v>
      </c>
      <c r="Y484" s="15">
        <v>84</v>
      </c>
      <c r="Z484" s="15">
        <v>88</v>
      </c>
      <c r="AA484" s="15">
        <v>79</v>
      </c>
      <c r="AB484" s="15">
        <v>69</v>
      </c>
      <c r="AC484" s="15">
        <v>78</v>
      </c>
      <c r="AD484" s="15">
        <v>82</v>
      </c>
      <c r="AE484" s="15">
        <v>78</v>
      </c>
      <c r="AF484" s="15">
        <v>50</v>
      </c>
      <c r="AG484" s="15">
        <v>48</v>
      </c>
      <c r="AH484" s="15">
        <v>62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2</v>
      </c>
      <c r="AO484" s="15">
        <v>4</v>
      </c>
      <c r="AP484" s="15">
        <v>5</v>
      </c>
      <c r="AQ484" s="15">
        <v>3</v>
      </c>
      <c r="AR484" t="s">
        <v>1928</v>
      </c>
    </row>
    <row r="485" spans="1:44" x14ac:dyDescent="0.25">
      <c r="A485" s="19">
        <v>484</v>
      </c>
      <c r="B485" s="19" t="s">
        <v>659</v>
      </c>
      <c r="C485" s="20" t="s">
        <v>59</v>
      </c>
      <c r="D485" s="22">
        <f>VLOOKUP(AR:AR,球员!A:F,6,FALSE)</f>
        <v>2</v>
      </c>
      <c r="E485" s="16" t="s">
        <v>533</v>
      </c>
      <c r="F485" s="16" t="s">
        <v>534</v>
      </c>
      <c r="G485" s="16" t="s">
        <v>76</v>
      </c>
      <c r="H485" s="15">
        <v>194</v>
      </c>
      <c r="I485" s="15">
        <v>77</v>
      </c>
      <c r="J485" s="15">
        <v>27</v>
      </c>
      <c r="K485" s="16" t="s">
        <v>47</v>
      </c>
      <c r="L485" s="21">
        <v>81</v>
      </c>
      <c r="M485" s="21">
        <v>31</v>
      </c>
      <c r="N485" s="21">
        <v>89</v>
      </c>
      <c r="O485" s="15">
        <v>80</v>
      </c>
      <c r="P485" s="15">
        <v>85</v>
      </c>
      <c r="Q485" s="15">
        <v>80</v>
      </c>
      <c r="R485" s="15">
        <v>77</v>
      </c>
      <c r="S485" s="15">
        <v>85</v>
      </c>
      <c r="T485" s="15">
        <v>81</v>
      </c>
      <c r="U485" s="15">
        <v>79</v>
      </c>
      <c r="V485" s="15">
        <v>77</v>
      </c>
      <c r="W485" s="15">
        <v>80</v>
      </c>
      <c r="X485" s="15">
        <v>78</v>
      </c>
      <c r="Y485" s="15">
        <v>72</v>
      </c>
      <c r="Z485" s="15">
        <v>67</v>
      </c>
      <c r="AA485" s="15">
        <v>79</v>
      </c>
      <c r="AB485" s="15">
        <v>64</v>
      </c>
      <c r="AC485" s="15">
        <v>78</v>
      </c>
      <c r="AD485" s="15">
        <v>63</v>
      </c>
      <c r="AE485" s="15">
        <v>83</v>
      </c>
      <c r="AF485" s="15">
        <v>60</v>
      </c>
      <c r="AG485" s="15">
        <v>64</v>
      </c>
      <c r="AH485" s="15">
        <v>70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4</v>
      </c>
      <c r="AO485" s="15">
        <v>4</v>
      </c>
      <c r="AP485" s="15">
        <v>7</v>
      </c>
      <c r="AQ485" s="15">
        <v>3</v>
      </c>
      <c r="AR485" t="s">
        <v>1929</v>
      </c>
    </row>
    <row r="486" spans="1:44" x14ac:dyDescent="0.25">
      <c r="A486" s="15">
        <v>485</v>
      </c>
      <c r="B486" s="15" t="s">
        <v>795</v>
      </c>
      <c r="C486" s="16" t="s">
        <v>71</v>
      </c>
      <c r="D486" s="22" t="e">
        <f>VLOOKUP(AR:AR,球员!A:F,6,FALSE)</f>
        <v>#N/A</v>
      </c>
      <c r="E486" s="16" t="s">
        <v>853</v>
      </c>
      <c r="F486" s="16" t="s">
        <v>65</v>
      </c>
      <c r="G486" s="16" t="s">
        <v>57</v>
      </c>
      <c r="H486" s="15">
        <v>191</v>
      </c>
      <c r="I486" s="15">
        <v>93</v>
      </c>
      <c r="J486" s="15">
        <v>23</v>
      </c>
      <c r="K486" s="16" t="s">
        <v>47</v>
      </c>
      <c r="L486" s="21">
        <v>81</v>
      </c>
      <c r="M486" s="21">
        <v>37</v>
      </c>
      <c r="N486" s="21">
        <v>90</v>
      </c>
      <c r="O486" s="15">
        <v>84</v>
      </c>
      <c r="P486" s="15">
        <v>82</v>
      </c>
      <c r="Q486" s="15">
        <v>74</v>
      </c>
      <c r="R486" s="15">
        <v>68</v>
      </c>
      <c r="S486" s="15">
        <v>73</v>
      </c>
      <c r="T486" s="15">
        <v>68</v>
      </c>
      <c r="U486" s="15">
        <v>83</v>
      </c>
      <c r="V486" s="15">
        <v>83</v>
      </c>
      <c r="W486" s="15">
        <v>64</v>
      </c>
      <c r="X486" s="15">
        <v>68</v>
      </c>
      <c r="Y486" s="15">
        <v>81</v>
      </c>
      <c r="Z486" s="15">
        <v>76</v>
      </c>
      <c r="AA486" s="15">
        <v>87</v>
      </c>
      <c r="AB486" s="15">
        <v>78</v>
      </c>
      <c r="AC486" s="15">
        <v>90</v>
      </c>
      <c r="AD486" s="15">
        <v>62</v>
      </c>
      <c r="AE486" s="15">
        <v>79</v>
      </c>
      <c r="AF486" s="15">
        <v>46</v>
      </c>
      <c r="AG486" s="15">
        <v>48</v>
      </c>
      <c r="AH486" s="15">
        <v>58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2</v>
      </c>
      <c r="AO486" s="15">
        <v>2</v>
      </c>
      <c r="AP486" s="15">
        <v>6</v>
      </c>
      <c r="AQ486" s="15">
        <v>2</v>
      </c>
      <c r="AR486" t="s">
        <v>1930</v>
      </c>
    </row>
    <row r="487" spans="1:44" x14ac:dyDescent="0.25">
      <c r="A487" s="15">
        <v>486</v>
      </c>
      <c r="B487" s="15" t="s">
        <v>788</v>
      </c>
      <c r="C487" s="16" t="s">
        <v>59</v>
      </c>
      <c r="D487" s="22" t="e">
        <f>VLOOKUP(AR:AR,球员!A:F,6,FALSE)</f>
        <v>#N/A</v>
      </c>
      <c r="E487" s="16" t="s">
        <v>188</v>
      </c>
      <c r="F487" s="16" t="s">
        <v>56</v>
      </c>
      <c r="G487" s="16" t="s">
        <v>81</v>
      </c>
      <c r="H487" s="15">
        <v>175</v>
      </c>
      <c r="I487" s="15">
        <v>70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92</v>
      </c>
      <c r="O487" s="15">
        <v>84</v>
      </c>
      <c r="P487" s="15">
        <v>86</v>
      </c>
      <c r="Q487" s="15">
        <v>84</v>
      </c>
      <c r="R487" s="15">
        <v>89</v>
      </c>
      <c r="S487" s="15">
        <v>85</v>
      </c>
      <c r="T487" s="15">
        <v>77</v>
      </c>
      <c r="U487" s="15">
        <v>74</v>
      </c>
      <c r="V487" s="15">
        <v>65</v>
      </c>
      <c r="W487" s="15">
        <v>66</v>
      </c>
      <c r="X487" s="15">
        <v>73</v>
      </c>
      <c r="Y487" s="15">
        <v>78</v>
      </c>
      <c r="Z487" s="15">
        <v>82</v>
      </c>
      <c r="AA487" s="15">
        <v>72</v>
      </c>
      <c r="AB487" s="15">
        <v>68</v>
      </c>
      <c r="AC487" s="15">
        <v>64</v>
      </c>
      <c r="AD487" s="15">
        <v>84</v>
      </c>
      <c r="AE487" s="15">
        <v>78</v>
      </c>
      <c r="AF487" s="15">
        <v>64</v>
      </c>
      <c r="AG487" s="15">
        <v>61</v>
      </c>
      <c r="AH487" s="15">
        <v>58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3</v>
      </c>
      <c r="AP487" s="15">
        <v>5</v>
      </c>
      <c r="AQ487" s="15">
        <v>3</v>
      </c>
      <c r="AR487" t="s">
        <v>1931</v>
      </c>
    </row>
    <row r="488" spans="1:44" x14ac:dyDescent="0.25">
      <c r="A488" s="15">
        <v>487</v>
      </c>
      <c r="B488" s="15" t="s">
        <v>844</v>
      </c>
      <c r="C488" s="16" t="s">
        <v>126</v>
      </c>
      <c r="D488" s="22" t="e">
        <f>VLOOKUP(AR:AR,球员!A:F,6,FALSE)</f>
        <v>#N/A</v>
      </c>
      <c r="E488" s="16" t="s">
        <v>2146</v>
      </c>
      <c r="F488" s="16" t="s">
        <v>51</v>
      </c>
      <c r="G488" s="16" t="s">
        <v>158</v>
      </c>
      <c r="H488" s="15">
        <v>170</v>
      </c>
      <c r="I488" s="15">
        <v>64</v>
      </c>
      <c r="J488" s="15">
        <v>25</v>
      </c>
      <c r="K488" s="16" t="s">
        <v>47</v>
      </c>
      <c r="L488" s="21">
        <v>81</v>
      </c>
      <c r="M488" s="21">
        <v>35</v>
      </c>
      <c r="N488" s="21">
        <v>90</v>
      </c>
      <c r="O488" s="15">
        <v>69</v>
      </c>
      <c r="P488" s="15">
        <v>82</v>
      </c>
      <c r="Q488" s="15">
        <v>78</v>
      </c>
      <c r="R488" s="15">
        <v>80</v>
      </c>
      <c r="S488" s="15">
        <v>84</v>
      </c>
      <c r="T488" s="15">
        <v>78</v>
      </c>
      <c r="U488" s="15">
        <v>60</v>
      </c>
      <c r="V488" s="15">
        <v>62</v>
      </c>
      <c r="W488" s="15">
        <v>64</v>
      </c>
      <c r="X488" s="15">
        <v>71</v>
      </c>
      <c r="Y488" s="15">
        <v>71</v>
      </c>
      <c r="Z488" s="15">
        <v>79</v>
      </c>
      <c r="AA488" s="15">
        <v>64</v>
      </c>
      <c r="AB488" s="15">
        <v>82</v>
      </c>
      <c r="AC488" s="15">
        <v>60</v>
      </c>
      <c r="AD488" s="15">
        <v>86</v>
      </c>
      <c r="AE488" s="15">
        <v>88</v>
      </c>
      <c r="AF488" s="15">
        <v>70</v>
      </c>
      <c r="AG488" s="15">
        <v>74</v>
      </c>
      <c r="AH488" s="15">
        <v>80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3</v>
      </c>
      <c r="AO488" s="15">
        <v>4</v>
      </c>
      <c r="AP488" s="15">
        <v>6</v>
      </c>
      <c r="AQ488" s="15">
        <v>2</v>
      </c>
      <c r="AR488" t="s">
        <v>1932</v>
      </c>
    </row>
    <row r="489" spans="1:44" x14ac:dyDescent="0.25">
      <c r="A489" s="15">
        <v>488</v>
      </c>
      <c r="B489" s="15" t="s">
        <v>827</v>
      </c>
      <c r="C489" s="16" t="s">
        <v>90</v>
      </c>
      <c r="D489" s="22" t="e">
        <f>VLOOKUP(AR:AR,球员!A:F,6,FALSE)</f>
        <v>#N/A</v>
      </c>
      <c r="E489" s="16" t="s">
        <v>536</v>
      </c>
      <c r="F489" s="16" t="s">
        <v>334</v>
      </c>
      <c r="G489" s="16" t="s">
        <v>506</v>
      </c>
      <c r="H489" s="15">
        <v>188</v>
      </c>
      <c r="I489" s="15">
        <v>87</v>
      </c>
      <c r="J489" s="15">
        <v>26</v>
      </c>
      <c r="K489" s="16" t="s">
        <v>53</v>
      </c>
      <c r="L489" s="21">
        <v>81</v>
      </c>
      <c r="M489" s="21">
        <v>32</v>
      </c>
      <c r="N489" s="21">
        <v>89</v>
      </c>
      <c r="O489" s="15">
        <v>55</v>
      </c>
      <c r="P489" s="15">
        <v>68</v>
      </c>
      <c r="Q489" s="15">
        <v>63</v>
      </c>
      <c r="R489" s="15">
        <v>60</v>
      </c>
      <c r="S489" s="15">
        <v>75</v>
      </c>
      <c r="T489" s="15">
        <v>77</v>
      </c>
      <c r="U489" s="15">
        <v>51</v>
      </c>
      <c r="V489" s="15">
        <v>84</v>
      </c>
      <c r="W489" s="15">
        <v>74</v>
      </c>
      <c r="X489" s="15">
        <v>75</v>
      </c>
      <c r="Y489" s="15">
        <v>79</v>
      </c>
      <c r="Z489" s="15">
        <v>72</v>
      </c>
      <c r="AA489" s="15">
        <v>75</v>
      </c>
      <c r="AB489" s="15">
        <v>76</v>
      </c>
      <c r="AC489" s="15">
        <v>86</v>
      </c>
      <c r="AD489" s="15">
        <v>63</v>
      </c>
      <c r="AE489" s="15">
        <v>78</v>
      </c>
      <c r="AF489" s="15">
        <v>88</v>
      </c>
      <c r="AG489" s="15">
        <v>86</v>
      </c>
      <c r="AH489" s="15">
        <v>85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3</v>
      </c>
      <c r="AP489" s="15">
        <v>6</v>
      </c>
      <c r="AQ489" s="15">
        <v>2</v>
      </c>
      <c r="AR489" t="s">
        <v>1933</v>
      </c>
    </row>
    <row r="490" spans="1:44" x14ac:dyDescent="0.25">
      <c r="A490" s="15">
        <v>489</v>
      </c>
      <c r="B490" s="15" t="s">
        <v>1934</v>
      </c>
      <c r="C490" s="16" t="s">
        <v>105</v>
      </c>
      <c r="D490" s="22" t="e">
        <f>VLOOKUP(AR:AR,球员!A:F,6,FALSE)</f>
        <v>#N/A</v>
      </c>
      <c r="E490" s="16" t="s">
        <v>68</v>
      </c>
      <c r="F490" s="16" t="s">
        <v>68</v>
      </c>
      <c r="G490" s="16" t="s">
        <v>69</v>
      </c>
      <c r="H490" s="15">
        <v>187</v>
      </c>
      <c r="I490" s="15">
        <v>82</v>
      </c>
      <c r="J490" s="15">
        <v>28</v>
      </c>
      <c r="K490" s="16" t="s">
        <v>53</v>
      </c>
      <c r="L490" s="21">
        <v>81</v>
      </c>
      <c r="M490" s="21">
        <v>30</v>
      </c>
      <c r="N490" s="21">
        <v>88</v>
      </c>
      <c r="O490" s="15">
        <v>67</v>
      </c>
      <c r="P490" s="15">
        <v>71</v>
      </c>
      <c r="Q490" s="15">
        <v>73</v>
      </c>
      <c r="R490" s="15">
        <v>71</v>
      </c>
      <c r="S490" s="15">
        <v>72</v>
      </c>
      <c r="T490" s="15">
        <v>75</v>
      </c>
      <c r="U490" s="15">
        <v>68</v>
      </c>
      <c r="V490" s="15">
        <v>79</v>
      </c>
      <c r="W490" s="15">
        <v>81</v>
      </c>
      <c r="X490" s="15">
        <v>78</v>
      </c>
      <c r="Y490" s="15">
        <v>80</v>
      </c>
      <c r="Z490" s="15">
        <v>78</v>
      </c>
      <c r="AA490" s="15">
        <v>84</v>
      </c>
      <c r="AB490" s="15">
        <v>73</v>
      </c>
      <c r="AC490" s="15">
        <v>79</v>
      </c>
      <c r="AD490" s="15">
        <v>70</v>
      </c>
      <c r="AE490" s="15">
        <v>87</v>
      </c>
      <c r="AF490" s="15">
        <v>75</v>
      </c>
      <c r="AG490" s="15">
        <v>78</v>
      </c>
      <c r="AH490" s="15">
        <v>73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6</v>
      </c>
      <c r="AQ490" s="15">
        <v>3</v>
      </c>
      <c r="AR490" t="s">
        <v>1935</v>
      </c>
    </row>
    <row r="491" spans="1:44" x14ac:dyDescent="0.25">
      <c r="A491" s="15">
        <v>490</v>
      </c>
      <c r="B491" s="15" t="s">
        <v>787</v>
      </c>
      <c r="C491" s="16" t="s">
        <v>43</v>
      </c>
      <c r="D491" s="22" t="e">
        <f>VLOOKUP(AR:AR,球员!A:F,6,FALSE)</f>
        <v>#N/A</v>
      </c>
      <c r="E491" s="16" t="s">
        <v>60</v>
      </c>
      <c r="F491" s="16" t="s">
        <v>51</v>
      </c>
      <c r="G491" s="16" t="s">
        <v>57</v>
      </c>
      <c r="H491" s="15">
        <v>176</v>
      </c>
      <c r="I491" s="15">
        <v>73</v>
      </c>
      <c r="J491" s="15">
        <v>19</v>
      </c>
      <c r="K491" s="16" t="s">
        <v>47</v>
      </c>
      <c r="L491" s="21">
        <v>81</v>
      </c>
      <c r="M491" s="21">
        <v>52</v>
      </c>
      <c r="N491" s="21">
        <v>93</v>
      </c>
      <c r="O491" s="15">
        <v>80</v>
      </c>
      <c r="P491" s="15">
        <v>84</v>
      </c>
      <c r="Q491" s="15">
        <v>92</v>
      </c>
      <c r="R491" s="15">
        <v>86</v>
      </c>
      <c r="S491" s="15">
        <v>78</v>
      </c>
      <c r="T491" s="15">
        <v>71</v>
      </c>
      <c r="U491" s="15">
        <v>65</v>
      </c>
      <c r="V491" s="15">
        <v>63</v>
      </c>
      <c r="W491" s="15">
        <v>68</v>
      </c>
      <c r="X491" s="15">
        <v>75</v>
      </c>
      <c r="Y491" s="15">
        <v>86</v>
      </c>
      <c r="Z491" s="15">
        <v>91</v>
      </c>
      <c r="AA491" s="15">
        <v>71</v>
      </c>
      <c r="AB491" s="15">
        <v>60</v>
      </c>
      <c r="AC491" s="15">
        <v>60</v>
      </c>
      <c r="AD491" s="15">
        <v>83</v>
      </c>
      <c r="AE491" s="15">
        <v>80</v>
      </c>
      <c r="AF491" s="15">
        <v>46</v>
      </c>
      <c r="AG491" s="15">
        <v>49</v>
      </c>
      <c r="AH491" s="15">
        <v>67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1</v>
      </c>
      <c r="AO491" s="15">
        <v>2</v>
      </c>
      <c r="AP491" s="15">
        <v>5</v>
      </c>
      <c r="AQ491" s="15">
        <v>1</v>
      </c>
      <c r="AR491" t="s">
        <v>1936</v>
      </c>
    </row>
    <row r="492" spans="1:44" x14ac:dyDescent="0.25">
      <c r="A492" s="15">
        <v>491</v>
      </c>
      <c r="B492" s="15" t="s">
        <v>1937</v>
      </c>
      <c r="C492" s="16" t="s">
        <v>195</v>
      </c>
      <c r="D492" s="22" t="e">
        <f>VLOOKUP(AR:AR,球员!A:F,6,FALSE)</f>
        <v>#N/A</v>
      </c>
      <c r="E492" s="16" t="s">
        <v>742</v>
      </c>
      <c r="F492" s="16" t="s">
        <v>56</v>
      </c>
      <c r="G492" s="16" t="s">
        <v>190</v>
      </c>
      <c r="H492" s="15">
        <v>176</v>
      </c>
      <c r="I492" s="15">
        <v>70</v>
      </c>
      <c r="J492" s="15">
        <v>23</v>
      </c>
      <c r="K492" s="16" t="s">
        <v>47</v>
      </c>
      <c r="L492" s="21">
        <v>81</v>
      </c>
      <c r="M492" s="21">
        <v>37</v>
      </c>
      <c r="N492" s="21">
        <v>91</v>
      </c>
      <c r="O492" s="15">
        <v>74</v>
      </c>
      <c r="P492" s="15">
        <v>81</v>
      </c>
      <c r="Q492" s="15">
        <v>85</v>
      </c>
      <c r="R492" s="15">
        <v>78</v>
      </c>
      <c r="S492" s="15">
        <v>71</v>
      </c>
      <c r="T492" s="15">
        <v>70</v>
      </c>
      <c r="U492" s="15">
        <v>72</v>
      </c>
      <c r="V492" s="15">
        <v>66</v>
      </c>
      <c r="W492" s="15">
        <v>60</v>
      </c>
      <c r="X492" s="15">
        <v>70</v>
      </c>
      <c r="Y492" s="15">
        <v>86</v>
      </c>
      <c r="Z492" s="15">
        <v>87</v>
      </c>
      <c r="AA492" s="15">
        <v>67</v>
      </c>
      <c r="AB492" s="15">
        <v>73</v>
      </c>
      <c r="AC492" s="15">
        <v>66</v>
      </c>
      <c r="AD492" s="15">
        <v>82</v>
      </c>
      <c r="AE492" s="15">
        <v>82</v>
      </c>
      <c r="AF492" s="15">
        <v>71</v>
      </c>
      <c r="AG492" s="15">
        <v>71</v>
      </c>
      <c r="AH492" s="15">
        <v>80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5</v>
      </c>
      <c r="AQ492" s="15">
        <v>1</v>
      </c>
      <c r="AR492" t="s">
        <v>1938</v>
      </c>
    </row>
    <row r="493" spans="1:44" x14ac:dyDescent="0.25">
      <c r="A493" s="15">
        <v>492</v>
      </c>
      <c r="B493" s="15" t="s">
        <v>1939</v>
      </c>
      <c r="C493" s="16" t="s">
        <v>59</v>
      </c>
      <c r="D493" s="22" t="e">
        <f>VLOOKUP(AR:AR,球员!A:F,6,FALSE)</f>
        <v>#N/A</v>
      </c>
      <c r="E493" s="16" t="s">
        <v>785</v>
      </c>
      <c r="F493" s="16" t="s">
        <v>385</v>
      </c>
      <c r="G493" s="16" t="s">
        <v>66</v>
      </c>
      <c r="H493" s="15">
        <v>180</v>
      </c>
      <c r="I493" s="15">
        <v>76</v>
      </c>
      <c r="J493" s="15">
        <v>36</v>
      </c>
      <c r="K493" s="16" t="s">
        <v>47</v>
      </c>
      <c r="L493" s="21">
        <v>81</v>
      </c>
      <c r="M493" s="21">
        <v>21</v>
      </c>
      <c r="N493" s="21">
        <v>86</v>
      </c>
      <c r="O493" s="15">
        <v>72</v>
      </c>
      <c r="P493" s="15">
        <v>82</v>
      </c>
      <c r="Q493" s="15">
        <v>73</v>
      </c>
      <c r="R493" s="15">
        <v>79</v>
      </c>
      <c r="S493" s="15">
        <v>86</v>
      </c>
      <c r="T493" s="15">
        <v>82</v>
      </c>
      <c r="U493" s="15">
        <v>69</v>
      </c>
      <c r="V493" s="15">
        <v>66</v>
      </c>
      <c r="W493" s="15">
        <v>77</v>
      </c>
      <c r="X493" s="15">
        <v>82</v>
      </c>
      <c r="Y493" s="15">
        <v>69</v>
      </c>
      <c r="Z493" s="15">
        <v>74</v>
      </c>
      <c r="AA493" s="15">
        <v>82</v>
      </c>
      <c r="AB493" s="15">
        <v>64</v>
      </c>
      <c r="AC493" s="15">
        <v>73</v>
      </c>
      <c r="AD493" s="15">
        <v>79</v>
      </c>
      <c r="AE493" s="15">
        <v>80</v>
      </c>
      <c r="AF493" s="15">
        <v>78</v>
      </c>
      <c r="AG493" s="15">
        <v>81</v>
      </c>
      <c r="AH493" s="15">
        <v>74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3</v>
      </c>
      <c r="AO493" s="15">
        <v>2</v>
      </c>
      <c r="AP493" s="15">
        <v>6</v>
      </c>
      <c r="AQ493" s="15">
        <v>2</v>
      </c>
      <c r="AR493" t="s">
        <v>1940</v>
      </c>
    </row>
    <row r="494" spans="1:44" x14ac:dyDescent="0.25">
      <c r="A494" s="15">
        <v>493</v>
      </c>
      <c r="B494" s="15" t="s">
        <v>511</v>
      </c>
      <c r="C494" s="16" t="s">
        <v>49</v>
      </c>
      <c r="D494" s="22" t="e">
        <f>VLOOKUP(AR:AR,球员!A:F,6,FALSE)</f>
        <v>#N/A</v>
      </c>
      <c r="E494" s="16" t="s">
        <v>374</v>
      </c>
      <c r="F494" s="16" t="s">
        <v>375</v>
      </c>
      <c r="G494" s="16" t="s">
        <v>52</v>
      </c>
      <c r="H494" s="15">
        <v>171</v>
      </c>
      <c r="I494" s="15">
        <v>80</v>
      </c>
      <c r="J494" s="15">
        <v>35</v>
      </c>
      <c r="K494" s="16" t="s">
        <v>47</v>
      </c>
      <c r="L494" s="21">
        <v>80</v>
      </c>
      <c r="M494" s="21">
        <v>23</v>
      </c>
      <c r="N494" s="21">
        <v>86</v>
      </c>
      <c r="O494" s="15">
        <v>79</v>
      </c>
      <c r="P494" s="15">
        <v>80</v>
      </c>
      <c r="Q494" s="15">
        <v>80</v>
      </c>
      <c r="R494" s="15">
        <v>81</v>
      </c>
      <c r="S494" s="15">
        <v>75</v>
      </c>
      <c r="T494" s="15">
        <v>78</v>
      </c>
      <c r="U494" s="15">
        <v>78</v>
      </c>
      <c r="V494" s="15">
        <v>75</v>
      </c>
      <c r="W494" s="15">
        <v>77</v>
      </c>
      <c r="X494" s="15">
        <v>81</v>
      </c>
      <c r="Y494" s="15">
        <v>76</v>
      </c>
      <c r="Z494" s="15">
        <v>79</v>
      </c>
      <c r="AA494" s="15">
        <v>85</v>
      </c>
      <c r="AB494" s="15">
        <v>65</v>
      </c>
      <c r="AC494" s="15">
        <v>82</v>
      </c>
      <c r="AD494" s="15">
        <v>75</v>
      </c>
      <c r="AE494" s="15">
        <v>75</v>
      </c>
      <c r="AF494" s="15">
        <v>43</v>
      </c>
      <c r="AG494" s="15">
        <v>48</v>
      </c>
      <c r="AH494" s="15">
        <v>80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2</v>
      </c>
      <c r="AO494" s="15">
        <v>3</v>
      </c>
      <c r="AP494" s="15">
        <v>6</v>
      </c>
      <c r="AQ494" s="15">
        <v>2</v>
      </c>
      <c r="AR494" t="s">
        <v>1941</v>
      </c>
    </row>
    <row r="495" spans="1:44" x14ac:dyDescent="0.25">
      <c r="A495" s="15">
        <v>494</v>
      </c>
      <c r="B495" s="15" t="s">
        <v>1942</v>
      </c>
      <c r="C495" s="16" t="s">
        <v>86</v>
      </c>
      <c r="D495" s="22" t="e">
        <f>VLOOKUP(AR:AR,球员!A:F,6,FALSE)</f>
        <v>#N/A</v>
      </c>
      <c r="E495" s="16" t="s">
        <v>379</v>
      </c>
      <c r="F495" s="16" t="s">
        <v>51</v>
      </c>
      <c r="G495" s="16" t="s">
        <v>66</v>
      </c>
      <c r="H495" s="15">
        <v>179</v>
      </c>
      <c r="I495" s="15">
        <v>75</v>
      </c>
      <c r="J495" s="15">
        <v>38</v>
      </c>
      <c r="K495" s="16" t="s">
        <v>47</v>
      </c>
      <c r="L495" s="21">
        <v>80</v>
      </c>
      <c r="M495" s="21">
        <v>17</v>
      </c>
      <c r="N495" s="21">
        <v>84</v>
      </c>
      <c r="O495" s="15">
        <v>75</v>
      </c>
      <c r="P495" s="15">
        <v>85</v>
      </c>
      <c r="Q495" s="15">
        <v>87</v>
      </c>
      <c r="R495" s="15">
        <v>86</v>
      </c>
      <c r="S495" s="15">
        <v>84</v>
      </c>
      <c r="T495" s="15">
        <v>85</v>
      </c>
      <c r="U495" s="15">
        <v>73</v>
      </c>
      <c r="V495" s="15">
        <v>70</v>
      </c>
      <c r="W495" s="15">
        <v>77</v>
      </c>
      <c r="X495" s="15">
        <v>87</v>
      </c>
      <c r="Y495" s="15">
        <v>79</v>
      </c>
      <c r="Z495" s="15">
        <v>77</v>
      </c>
      <c r="AA495" s="15">
        <v>75</v>
      </c>
      <c r="AB495" s="15">
        <v>56</v>
      </c>
      <c r="AC495" s="15">
        <v>62</v>
      </c>
      <c r="AD495" s="15">
        <v>84</v>
      </c>
      <c r="AE495" s="15">
        <v>72</v>
      </c>
      <c r="AF495" s="15">
        <v>50</v>
      </c>
      <c r="AG495" s="15">
        <v>51</v>
      </c>
      <c r="AH495" s="15">
        <v>57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1</v>
      </c>
      <c r="AO495" s="15">
        <v>1</v>
      </c>
      <c r="AP495" s="15">
        <v>6</v>
      </c>
      <c r="AQ495" s="15">
        <v>3</v>
      </c>
      <c r="AR495" t="s">
        <v>1943</v>
      </c>
    </row>
    <row r="496" spans="1:44" x14ac:dyDescent="0.25">
      <c r="A496" s="15">
        <v>495</v>
      </c>
      <c r="B496" s="15" t="s">
        <v>662</v>
      </c>
      <c r="C496" s="16" t="s">
        <v>63</v>
      </c>
      <c r="D496" s="22" t="e">
        <f>VLOOKUP(AR:AR,球员!A:F,6,FALSE)</f>
        <v>#N/A</v>
      </c>
      <c r="E496" s="16" t="s">
        <v>548</v>
      </c>
      <c r="F496" s="16" t="s">
        <v>334</v>
      </c>
      <c r="G496" s="16" t="s">
        <v>506</v>
      </c>
      <c r="H496" s="15">
        <v>186</v>
      </c>
      <c r="I496" s="15">
        <v>82</v>
      </c>
      <c r="J496" s="15">
        <v>33</v>
      </c>
      <c r="K496" s="16" t="s">
        <v>47</v>
      </c>
      <c r="L496" s="21">
        <v>80</v>
      </c>
      <c r="M496" s="21">
        <v>27</v>
      </c>
      <c r="N496" s="21">
        <v>85</v>
      </c>
      <c r="O496" s="15">
        <v>41</v>
      </c>
      <c r="P496" s="15">
        <v>55</v>
      </c>
      <c r="Q496" s="15">
        <v>45</v>
      </c>
      <c r="R496" s="15">
        <v>46</v>
      </c>
      <c r="S496" s="15">
        <v>64</v>
      </c>
      <c r="T496" s="15">
        <v>67</v>
      </c>
      <c r="U496" s="15">
        <v>41</v>
      </c>
      <c r="V496" s="15">
        <v>60</v>
      </c>
      <c r="W496" s="15">
        <v>55</v>
      </c>
      <c r="X496" s="15">
        <v>60</v>
      </c>
      <c r="Y496" s="15">
        <v>68</v>
      </c>
      <c r="Z496" s="15">
        <v>63</v>
      </c>
      <c r="AA496" s="15">
        <v>75</v>
      </c>
      <c r="AB496" s="15">
        <v>75</v>
      </c>
      <c r="AC496" s="15">
        <v>80</v>
      </c>
      <c r="AD496" s="15">
        <v>65</v>
      </c>
      <c r="AE496" s="15">
        <v>62</v>
      </c>
      <c r="AF496" s="15">
        <v>64</v>
      </c>
      <c r="AG496" s="15">
        <v>43</v>
      </c>
      <c r="AH496" s="15">
        <v>55</v>
      </c>
      <c r="AI496" s="15">
        <v>89</v>
      </c>
      <c r="AJ496" s="15">
        <v>81</v>
      </c>
      <c r="AK496" s="15">
        <v>88</v>
      </c>
      <c r="AL496" s="15">
        <v>90</v>
      </c>
      <c r="AM496" s="15">
        <v>87</v>
      </c>
      <c r="AN496" s="15">
        <v>2</v>
      </c>
      <c r="AO496" s="15">
        <v>2</v>
      </c>
      <c r="AP496" s="15">
        <v>6</v>
      </c>
      <c r="AQ496" s="15">
        <v>2</v>
      </c>
      <c r="AR496" t="s">
        <v>1944</v>
      </c>
    </row>
    <row r="497" spans="1:44" x14ac:dyDescent="0.25">
      <c r="A497" s="15">
        <v>496</v>
      </c>
      <c r="B497" s="15" t="s">
        <v>663</v>
      </c>
      <c r="C497" s="16" t="s">
        <v>90</v>
      </c>
      <c r="D497" s="22" t="e">
        <f>VLOOKUP(AR:AR,球员!A:F,6,FALSE)</f>
        <v>#N/A</v>
      </c>
      <c r="E497" s="16" t="s">
        <v>68</v>
      </c>
      <c r="F497" s="16" t="s">
        <v>68</v>
      </c>
      <c r="G497" s="16" t="s">
        <v>76</v>
      </c>
      <c r="H497" s="15">
        <v>183</v>
      </c>
      <c r="I497" s="15">
        <v>80</v>
      </c>
      <c r="J497" s="15">
        <v>34</v>
      </c>
      <c r="K497" s="16" t="s">
        <v>53</v>
      </c>
      <c r="L497" s="21">
        <v>80</v>
      </c>
      <c r="M497" s="21">
        <v>26</v>
      </c>
      <c r="N497" s="21">
        <v>87</v>
      </c>
      <c r="O497" s="15">
        <v>62</v>
      </c>
      <c r="P497" s="15">
        <v>66</v>
      </c>
      <c r="Q497" s="15">
        <v>63</v>
      </c>
      <c r="R497" s="15">
        <v>67</v>
      </c>
      <c r="S497" s="15">
        <v>80</v>
      </c>
      <c r="T497" s="15">
        <v>75</v>
      </c>
      <c r="U497" s="15">
        <v>53</v>
      </c>
      <c r="V497" s="15">
        <v>85</v>
      </c>
      <c r="W497" s="15">
        <v>64</v>
      </c>
      <c r="X497" s="15">
        <v>61</v>
      </c>
      <c r="Y497" s="15">
        <v>72</v>
      </c>
      <c r="Z497" s="15">
        <v>73</v>
      </c>
      <c r="AA497" s="15">
        <v>78</v>
      </c>
      <c r="AB497" s="15">
        <v>90</v>
      </c>
      <c r="AC497" s="15">
        <v>82</v>
      </c>
      <c r="AD497" s="15">
        <v>66</v>
      </c>
      <c r="AE497" s="15">
        <v>73</v>
      </c>
      <c r="AF497" s="15">
        <v>82</v>
      </c>
      <c r="AG497" s="15">
        <v>84</v>
      </c>
      <c r="AH497" s="15">
        <v>82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1</v>
      </c>
      <c r="AO497" s="15">
        <v>2</v>
      </c>
      <c r="AP497" s="15">
        <v>5</v>
      </c>
      <c r="AQ497" s="15">
        <v>1</v>
      </c>
      <c r="AR497" t="s">
        <v>1945</v>
      </c>
    </row>
    <row r="498" spans="1:44" x14ac:dyDescent="0.25">
      <c r="A498" s="19">
        <v>497</v>
      </c>
      <c r="B498" s="19" t="s">
        <v>517</v>
      </c>
      <c r="C498" s="20" t="s">
        <v>206</v>
      </c>
      <c r="D498" s="22">
        <f>VLOOKUP(AR:AR,球员!A:F,6,FALSE)</f>
        <v>2</v>
      </c>
      <c r="E498" s="16" t="s">
        <v>319</v>
      </c>
      <c r="F498" s="16" t="s">
        <v>51</v>
      </c>
      <c r="G498" s="16" t="s">
        <v>66</v>
      </c>
      <c r="H498" s="15">
        <v>172</v>
      </c>
      <c r="I498" s="15">
        <v>64</v>
      </c>
      <c r="J498" s="15">
        <v>34</v>
      </c>
      <c r="K498" s="16" t="s">
        <v>47</v>
      </c>
      <c r="L498" s="21">
        <v>80</v>
      </c>
      <c r="M498" s="21">
        <v>26</v>
      </c>
      <c r="N498" s="21">
        <v>87</v>
      </c>
      <c r="O498" s="15">
        <v>83</v>
      </c>
      <c r="P498" s="15">
        <v>76</v>
      </c>
      <c r="Q498" s="15">
        <v>81</v>
      </c>
      <c r="R498" s="15">
        <v>76</v>
      </c>
      <c r="S498" s="15">
        <v>75</v>
      </c>
      <c r="T498" s="15">
        <v>83</v>
      </c>
      <c r="U498" s="15">
        <v>65</v>
      </c>
      <c r="V498" s="15">
        <v>61</v>
      </c>
      <c r="W498" s="15">
        <v>60</v>
      </c>
      <c r="X498" s="15">
        <v>84</v>
      </c>
      <c r="Y498" s="15">
        <v>86</v>
      </c>
      <c r="Z498" s="15">
        <v>88</v>
      </c>
      <c r="AA498" s="15">
        <v>74</v>
      </c>
      <c r="AB498" s="15">
        <v>60</v>
      </c>
      <c r="AC498" s="15">
        <v>60</v>
      </c>
      <c r="AD498" s="15">
        <v>83</v>
      </c>
      <c r="AE498" s="15">
        <v>82</v>
      </c>
      <c r="AF498" s="15">
        <v>65</v>
      </c>
      <c r="AG498" s="15">
        <v>67</v>
      </c>
      <c r="AH498" s="15">
        <v>68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1</v>
      </c>
      <c r="AO498" s="15">
        <v>1</v>
      </c>
      <c r="AP498" s="15">
        <v>6</v>
      </c>
      <c r="AQ498" s="15">
        <v>1</v>
      </c>
      <c r="AR498" t="s">
        <v>1946</v>
      </c>
    </row>
    <row r="499" spans="1:44" x14ac:dyDescent="0.25">
      <c r="A499" s="15">
        <v>498</v>
      </c>
      <c r="B499" s="15" t="s">
        <v>518</v>
      </c>
      <c r="C499" s="16" t="s">
        <v>126</v>
      </c>
      <c r="D499" s="22" t="e">
        <f>VLOOKUP(AR:AR,球员!A:F,6,FALSE)</f>
        <v>#N/A</v>
      </c>
      <c r="E499" s="16" t="s">
        <v>455</v>
      </c>
      <c r="F499" s="16" t="s">
        <v>375</v>
      </c>
      <c r="G499" s="16" t="s">
        <v>52</v>
      </c>
      <c r="H499" s="15">
        <v>174</v>
      </c>
      <c r="I499" s="15">
        <v>71</v>
      </c>
      <c r="J499" s="15">
        <v>37</v>
      </c>
      <c r="K499" s="16" t="s">
        <v>47</v>
      </c>
      <c r="L499" s="21">
        <v>80</v>
      </c>
      <c r="M499" s="21">
        <v>19</v>
      </c>
      <c r="N499" s="21">
        <v>84</v>
      </c>
      <c r="O499" s="15">
        <v>70</v>
      </c>
      <c r="P499" s="15">
        <v>74</v>
      </c>
      <c r="Q499" s="15">
        <v>73</v>
      </c>
      <c r="R499" s="15">
        <v>76</v>
      </c>
      <c r="S499" s="15">
        <v>80</v>
      </c>
      <c r="T499" s="15">
        <v>81</v>
      </c>
      <c r="U499" s="15">
        <v>68</v>
      </c>
      <c r="V499" s="15">
        <v>63</v>
      </c>
      <c r="W499" s="15">
        <v>74</v>
      </c>
      <c r="X499" s="15">
        <v>79</v>
      </c>
      <c r="Y499" s="15">
        <v>73</v>
      </c>
      <c r="Z499" s="15">
        <v>72</v>
      </c>
      <c r="AA499" s="15">
        <v>82</v>
      </c>
      <c r="AB499" s="15">
        <v>63</v>
      </c>
      <c r="AC499" s="15">
        <v>77</v>
      </c>
      <c r="AD499" s="15">
        <v>75</v>
      </c>
      <c r="AE499" s="15">
        <v>78</v>
      </c>
      <c r="AF499" s="15">
        <v>75</v>
      </c>
      <c r="AG499" s="15">
        <v>78</v>
      </c>
      <c r="AH499" s="15">
        <v>81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3</v>
      </c>
      <c r="AO499" s="15">
        <v>3</v>
      </c>
      <c r="AP499" s="15">
        <v>6</v>
      </c>
      <c r="AQ499" s="15">
        <v>2</v>
      </c>
      <c r="AR499" t="s">
        <v>1947</v>
      </c>
    </row>
    <row r="500" spans="1:44" x14ac:dyDescent="0.25">
      <c r="A500" s="15">
        <v>499</v>
      </c>
      <c r="B500" s="15" t="s">
        <v>1948</v>
      </c>
      <c r="C500" s="16" t="s">
        <v>90</v>
      </c>
      <c r="D500" s="22" t="e">
        <f>VLOOKUP(AR:AR,球员!A:F,6,FALSE)</f>
        <v>#N/A</v>
      </c>
      <c r="E500" s="16" t="s">
        <v>742</v>
      </c>
      <c r="F500" s="16" t="s">
        <v>56</v>
      </c>
      <c r="G500" s="16" t="s">
        <v>57</v>
      </c>
      <c r="H500" s="15">
        <v>188</v>
      </c>
      <c r="I500" s="15">
        <v>89</v>
      </c>
      <c r="J500" s="15">
        <v>36</v>
      </c>
      <c r="K500" s="16" t="s">
        <v>53</v>
      </c>
      <c r="L500" s="21">
        <v>80</v>
      </c>
      <c r="M500" s="21">
        <v>21</v>
      </c>
      <c r="N500" s="21">
        <v>86</v>
      </c>
      <c r="O500" s="15">
        <v>58</v>
      </c>
      <c r="P500" s="15">
        <v>75</v>
      </c>
      <c r="Q500" s="15">
        <v>70</v>
      </c>
      <c r="R500" s="15">
        <v>71</v>
      </c>
      <c r="S500" s="15">
        <v>77</v>
      </c>
      <c r="T500" s="15">
        <v>75</v>
      </c>
      <c r="U500" s="15">
        <v>54</v>
      </c>
      <c r="V500" s="15">
        <v>83</v>
      </c>
      <c r="W500" s="15">
        <v>63</v>
      </c>
      <c r="X500" s="15">
        <v>67</v>
      </c>
      <c r="Y500" s="15">
        <v>70</v>
      </c>
      <c r="Z500" s="15">
        <v>72</v>
      </c>
      <c r="AA500" s="15">
        <v>72</v>
      </c>
      <c r="AB500" s="15">
        <v>80</v>
      </c>
      <c r="AC500" s="15">
        <v>86</v>
      </c>
      <c r="AD500" s="15">
        <v>68</v>
      </c>
      <c r="AE500" s="15">
        <v>77</v>
      </c>
      <c r="AF500" s="15">
        <v>84</v>
      </c>
      <c r="AG500" s="15">
        <v>83</v>
      </c>
      <c r="AH500" s="15">
        <v>85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2</v>
      </c>
      <c r="AO500" s="15">
        <v>3</v>
      </c>
      <c r="AP500" s="15">
        <v>5</v>
      </c>
      <c r="AQ500" s="15">
        <v>3</v>
      </c>
      <c r="AR500" t="s">
        <v>1949</v>
      </c>
    </row>
    <row r="501" spans="1:44" x14ac:dyDescent="0.25">
      <c r="A501" s="15">
        <v>500</v>
      </c>
      <c r="B501" s="15" t="s">
        <v>664</v>
      </c>
      <c r="C501" s="16" t="s">
        <v>90</v>
      </c>
      <c r="D501" s="22" t="e">
        <f>VLOOKUP(AR:AR,球员!A:F,6,FALSE)</f>
        <v>#N/A</v>
      </c>
      <c r="E501" s="16" t="s">
        <v>616</v>
      </c>
      <c r="F501" s="16" t="s">
        <v>229</v>
      </c>
      <c r="G501" s="16" t="s">
        <v>81</v>
      </c>
      <c r="H501" s="15">
        <v>189</v>
      </c>
      <c r="I501" s="15">
        <v>84</v>
      </c>
      <c r="J501" s="15">
        <v>36</v>
      </c>
      <c r="K501" s="16" t="s">
        <v>53</v>
      </c>
      <c r="L501" s="21">
        <v>80</v>
      </c>
      <c r="M501" s="21">
        <v>21</v>
      </c>
      <c r="N501" s="21">
        <v>85</v>
      </c>
      <c r="O501" s="15">
        <v>68</v>
      </c>
      <c r="P501" s="15">
        <v>71</v>
      </c>
      <c r="Q501" s="15">
        <v>71</v>
      </c>
      <c r="R501" s="15">
        <v>58</v>
      </c>
      <c r="S501" s="15">
        <v>76</v>
      </c>
      <c r="T501" s="15">
        <v>79</v>
      </c>
      <c r="U501" s="15">
        <v>61</v>
      </c>
      <c r="V501" s="15">
        <v>83</v>
      </c>
      <c r="W501" s="15">
        <v>80</v>
      </c>
      <c r="X501" s="15">
        <v>83</v>
      </c>
      <c r="Y501" s="15">
        <v>76</v>
      </c>
      <c r="Z501" s="15">
        <v>67</v>
      </c>
      <c r="AA501" s="15">
        <v>84</v>
      </c>
      <c r="AB501" s="15">
        <v>65</v>
      </c>
      <c r="AC501" s="15">
        <v>89</v>
      </c>
      <c r="AD501" s="15">
        <v>62</v>
      </c>
      <c r="AE501" s="15">
        <v>80</v>
      </c>
      <c r="AF501" s="15">
        <v>82</v>
      </c>
      <c r="AG501" s="15">
        <v>83</v>
      </c>
      <c r="AH501" s="15">
        <v>75</v>
      </c>
      <c r="AI501" s="15">
        <v>40</v>
      </c>
      <c r="AJ501" s="15">
        <v>40</v>
      </c>
      <c r="AK501" s="15">
        <v>40</v>
      </c>
      <c r="AL501" s="15">
        <v>40</v>
      </c>
      <c r="AM501" s="15">
        <v>40</v>
      </c>
      <c r="AN501" s="15">
        <v>1</v>
      </c>
      <c r="AO501" s="15">
        <v>2</v>
      </c>
      <c r="AP501" s="15">
        <v>5</v>
      </c>
      <c r="AQ501" s="15">
        <v>1</v>
      </c>
      <c r="AR501" t="s">
        <v>1950</v>
      </c>
    </row>
    <row r="502" spans="1:44" x14ac:dyDescent="0.25">
      <c r="A502" s="15">
        <v>501</v>
      </c>
      <c r="B502" s="15" t="s">
        <v>665</v>
      </c>
      <c r="C502" s="23" t="s">
        <v>195</v>
      </c>
      <c r="D502" s="22" t="e">
        <f>VLOOKUP(AR:AR,球员!A:F,6,FALSE)</f>
        <v>#N/A</v>
      </c>
      <c r="E502" s="16" t="s">
        <v>243</v>
      </c>
      <c r="F502" s="16" t="s">
        <v>56</v>
      </c>
      <c r="G502" s="16" t="s">
        <v>81</v>
      </c>
      <c r="H502" s="15">
        <v>177</v>
      </c>
      <c r="I502" s="15">
        <v>76</v>
      </c>
      <c r="J502" s="15">
        <v>34</v>
      </c>
      <c r="K502" s="16" t="s">
        <v>47</v>
      </c>
      <c r="L502" s="21">
        <v>80</v>
      </c>
      <c r="M502" s="21">
        <v>26</v>
      </c>
      <c r="N502" s="21">
        <v>86</v>
      </c>
      <c r="O502" s="15">
        <v>66</v>
      </c>
      <c r="P502" s="15">
        <v>76</v>
      </c>
      <c r="Q502" s="15">
        <v>76</v>
      </c>
      <c r="R502" s="15">
        <v>75</v>
      </c>
      <c r="S502" s="15">
        <v>75</v>
      </c>
      <c r="T502" s="15">
        <v>79</v>
      </c>
      <c r="U502" s="15">
        <v>63</v>
      </c>
      <c r="V502" s="15">
        <v>73</v>
      </c>
      <c r="W502" s="15">
        <v>64</v>
      </c>
      <c r="X502" s="15">
        <v>74</v>
      </c>
      <c r="Y502" s="15">
        <v>77</v>
      </c>
      <c r="Z502" s="15">
        <v>78</v>
      </c>
      <c r="AA502" s="15">
        <v>74</v>
      </c>
      <c r="AB502" s="15">
        <v>78</v>
      </c>
      <c r="AC502" s="15">
        <v>74</v>
      </c>
      <c r="AD502" s="15">
        <v>76</v>
      </c>
      <c r="AE502" s="15">
        <v>79</v>
      </c>
      <c r="AF502" s="15">
        <v>77</v>
      </c>
      <c r="AG502" s="15">
        <v>81</v>
      </c>
      <c r="AH502" s="15">
        <v>77</v>
      </c>
      <c r="AI502" s="15">
        <v>40</v>
      </c>
      <c r="AJ502" s="15">
        <v>40</v>
      </c>
      <c r="AK502" s="15">
        <v>40</v>
      </c>
      <c r="AL502" s="15">
        <v>40</v>
      </c>
      <c r="AM502" s="15">
        <v>40</v>
      </c>
      <c r="AN502" s="15">
        <v>2</v>
      </c>
      <c r="AO502" s="15">
        <v>2</v>
      </c>
      <c r="AP502" s="15">
        <v>6</v>
      </c>
      <c r="AQ502" s="15">
        <v>1</v>
      </c>
      <c r="AR502" t="s">
        <v>1951</v>
      </c>
    </row>
    <row r="503" spans="1:44" x14ac:dyDescent="0.25">
      <c r="A503" s="19">
        <v>502</v>
      </c>
      <c r="B503" s="19" t="s">
        <v>197</v>
      </c>
      <c r="C503" s="20" t="s">
        <v>59</v>
      </c>
      <c r="D503" s="22">
        <f>VLOOKUP(AR:AR,球员!A:F,6,FALSE)</f>
        <v>2</v>
      </c>
      <c r="E503" s="16" t="s">
        <v>198</v>
      </c>
      <c r="F503" s="16" t="s">
        <v>56</v>
      </c>
      <c r="G503" s="16" t="s">
        <v>66</v>
      </c>
      <c r="H503" s="15">
        <v>180</v>
      </c>
      <c r="I503" s="15">
        <v>77</v>
      </c>
      <c r="J503" s="15">
        <v>32</v>
      </c>
      <c r="K503" s="16" t="s">
        <v>47</v>
      </c>
      <c r="L503" s="21">
        <v>80</v>
      </c>
      <c r="M503" s="21">
        <v>29</v>
      </c>
      <c r="N503" s="21">
        <v>88</v>
      </c>
      <c r="O503" s="15">
        <v>75</v>
      </c>
      <c r="P503" s="15">
        <v>86</v>
      </c>
      <c r="Q503" s="15">
        <v>81</v>
      </c>
      <c r="R503" s="15">
        <v>81</v>
      </c>
      <c r="S503" s="15">
        <v>89</v>
      </c>
      <c r="T503" s="15">
        <v>85</v>
      </c>
      <c r="U503" s="15">
        <v>72</v>
      </c>
      <c r="V503" s="15">
        <v>69</v>
      </c>
      <c r="W503" s="15">
        <v>82</v>
      </c>
      <c r="X503" s="15">
        <v>79</v>
      </c>
      <c r="Y503" s="15">
        <v>63</v>
      </c>
      <c r="Z503" s="15">
        <v>66</v>
      </c>
      <c r="AA503" s="15">
        <v>80</v>
      </c>
      <c r="AB503" s="15">
        <v>68</v>
      </c>
      <c r="AC503" s="15">
        <v>69</v>
      </c>
      <c r="AD503" s="15">
        <v>73</v>
      </c>
      <c r="AE503" s="15">
        <v>73</v>
      </c>
      <c r="AF503" s="15">
        <v>64</v>
      </c>
      <c r="AG503" s="15">
        <v>57</v>
      </c>
      <c r="AH503" s="15">
        <v>60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2</v>
      </c>
      <c r="AO503" s="15">
        <v>3</v>
      </c>
      <c r="AP503" s="15">
        <v>6</v>
      </c>
      <c r="AQ503" s="15">
        <v>2</v>
      </c>
      <c r="AR503" t="s">
        <v>1952</v>
      </c>
    </row>
    <row r="504" spans="1:44" x14ac:dyDescent="0.25">
      <c r="A504" s="15">
        <v>503</v>
      </c>
      <c r="B504" s="15" t="s">
        <v>1953</v>
      </c>
      <c r="C504" s="16" t="s">
        <v>43</v>
      </c>
      <c r="D504" s="22" t="e">
        <f>VLOOKUP(AR:AR,球员!A:F,6,FALSE)</f>
        <v>#N/A</v>
      </c>
      <c r="E504" s="16" t="s">
        <v>228</v>
      </c>
      <c r="F504" s="16" t="s">
        <v>229</v>
      </c>
      <c r="G504" s="16" t="s">
        <v>524</v>
      </c>
      <c r="H504" s="15">
        <v>164</v>
      </c>
      <c r="I504" s="15">
        <v>64</v>
      </c>
      <c r="J504" s="15">
        <v>25</v>
      </c>
      <c r="K504" s="16" t="s">
        <v>47</v>
      </c>
      <c r="L504" s="21">
        <v>80</v>
      </c>
      <c r="M504" s="21">
        <v>35</v>
      </c>
      <c r="N504" s="21">
        <v>89</v>
      </c>
      <c r="O504" s="15">
        <v>75</v>
      </c>
      <c r="P504" s="15">
        <v>80</v>
      </c>
      <c r="Q504" s="15">
        <v>83</v>
      </c>
      <c r="R504" s="15">
        <v>84</v>
      </c>
      <c r="S504" s="15">
        <v>78</v>
      </c>
      <c r="T504" s="15">
        <v>76</v>
      </c>
      <c r="U504" s="15">
        <v>74</v>
      </c>
      <c r="V504" s="15">
        <v>58</v>
      </c>
      <c r="W504" s="15">
        <v>73</v>
      </c>
      <c r="X504" s="15">
        <v>78</v>
      </c>
      <c r="Y504" s="15">
        <v>81</v>
      </c>
      <c r="Z504" s="15">
        <v>88</v>
      </c>
      <c r="AA504" s="15">
        <v>75</v>
      </c>
      <c r="AB504" s="15">
        <v>70</v>
      </c>
      <c r="AC504" s="15">
        <v>63</v>
      </c>
      <c r="AD504" s="15">
        <v>87</v>
      </c>
      <c r="AE504" s="15">
        <v>73</v>
      </c>
      <c r="AF504" s="15">
        <v>49</v>
      </c>
      <c r="AG504" s="15">
        <v>51</v>
      </c>
      <c r="AH504" s="15">
        <v>56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4</v>
      </c>
      <c r="AO504" s="15">
        <v>4</v>
      </c>
      <c r="AP504" s="15">
        <v>6</v>
      </c>
      <c r="AQ504" s="15">
        <v>2</v>
      </c>
      <c r="AR504" t="s">
        <v>1954</v>
      </c>
    </row>
    <row r="505" spans="1:44" x14ac:dyDescent="0.25">
      <c r="A505" s="19">
        <v>504</v>
      </c>
      <c r="B505" s="19" t="s">
        <v>669</v>
      </c>
      <c r="C505" s="20" t="s">
        <v>71</v>
      </c>
      <c r="D505" s="22">
        <f>VLOOKUP(AR:AR,球员!A:F,6,FALSE)</f>
        <v>2</v>
      </c>
      <c r="E505" s="16" t="s">
        <v>254</v>
      </c>
      <c r="F505" s="16" t="s">
        <v>51</v>
      </c>
      <c r="G505" s="16" t="s">
        <v>81</v>
      </c>
      <c r="H505" s="15">
        <v>172</v>
      </c>
      <c r="I505" s="15">
        <v>69</v>
      </c>
      <c r="J505" s="15">
        <v>32</v>
      </c>
      <c r="K505" s="16" t="s">
        <v>47</v>
      </c>
      <c r="L505" s="21">
        <v>80</v>
      </c>
      <c r="M505" s="21">
        <v>29</v>
      </c>
      <c r="N505" s="21">
        <v>87</v>
      </c>
      <c r="O505" s="15">
        <v>84</v>
      </c>
      <c r="P505" s="15">
        <v>76</v>
      </c>
      <c r="Q505" s="15">
        <v>76</v>
      </c>
      <c r="R505" s="15">
        <v>79</v>
      </c>
      <c r="S505" s="15">
        <v>75</v>
      </c>
      <c r="T505" s="15">
        <v>73</v>
      </c>
      <c r="U505" s="15">
        <v>82</v>
      </c>
      <c r="V505" s="15">
        <v>70</v>
      </c>
      <c r="W505" s="15">
        <v>55</v>
      </c>
      <c r="X505" s="15">
        <v>75</v>
      </c>
      <c r="Y505" s="15">
        <v>85</v>
      </c>
      <c r="Z505" s="15">
        <v>89</v>
      </c>
      <c r="AA505" s="15">
        <v>76</v>
      </c>
      <c r="AB505" s="15">
        <v>77</v>
      </c>
      <c r="AC505" s="15">
        <v>74</v>
      </c>
      <c r="AD505" s="15">
        <v>83</v>
      </c>
      <c r="AE505" s="15">
        <v>82</v>
      </c>
      <c r="AF505" s="15">
        <v>54</v>
      </c>
      <c r="AG505" s="15">
        <v>49</v>
      </c>
      <c r="AH505" s="15">
        <v>49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1</v>
      </c>
      <c r="AO505" s="15">
        <v>1</v>
      </c>
      <c r="AP505" s="15">
        <v>5</v>
      </c>
      <c r="AQ505" s="15">
        <v>1</v>
      </c>
      <c r="AR505" t="s">
        <v>1955</v>
      </c>
    </row>
    <row r="506" spans="1:44" x14ac:dyDescent="0.25">
      <c r="A506" s="15">
        <v>505</v>
      </c>
      <c r="B506" s="15" t="s">
        <v>1956</v>
      </c>
      <c r="C506" s="16" t="s">
        <v>59</v>
      </c>
      <c r="D506" s="22" t="e">
        <f>VLOOKUP(AR:AR,球员!A:F,6,FALSE)</f>
        <v>#N/A</v>
      </c>
      <c r="E506" s="16" t="s">
        <v>243</v>
      </c>
      <c r="F506" s="16" t="s">
        <v>56</v>
      </c>
      <c r="G506" s="16" t="s">
        <v>81</v>
      </c>
      <c r="H506" s="15">
        <v>174</v>
      </c>
      <c r="I506" s="15">
        <v>71</v>
      </c>
      <c r="J506" s="15">
        <v>33</v>
      </c>
      <c r="K506" s="16" t="s">
        <v>47</v>
      </c>
      <c r="L506" s="21">
        <v>80</v>
      </c>
      <c r="M506" s="21">
        <v>27</v>
      </c>
      <c r="N506" s="21">
        <v>86</v>
      </c>
      <c r="O506" s="15">
        <v>68</v>
      </c>
      <c r="P506" s="15">
        <v>83</v>
      </c>
      <c r="Q506" s="15">
        <v>74</v>
      </c>
      <c r="R506" s="15">
        <v>80</v>
      </c>
      <c r="S506" s="15">
        <v>84</v>
      </c>
      <c r="T506" s="15">
        <v>82</v>
      </c>
      <c r="U506" s="15">
        <v>70</v>
      </c>
      <c r="V506" s="15">
        <v>66</v>
      </c>
      <c r="W506" s="15">
        <v>79</v>
      </c>
      <c r="X506" s="15">
        <v>76</v>
      </c>
      <c r="Y506" s="15">
        <v>68</v>
      </c>
      <c r="Z506" s="15">
        <v>66</v>
      </c>
      <c r="AA506" s="15">
        <v>80</v>
      </c>
      <c r="AB506" s="15">
        <v>72</v>
      </c>
      <c r="AC506" s="15">
        <v>68</v>
      </c>
      <c r="AD506" s="15">
        <v>78</v>
      </c>
      <c r="AE506" s="15">
        <v>70</v>
      </c>
      <c r="AF506" s="15">
        <v>79</v>
      </c>
      <c r="AG506" s="15">
        <v>77</v>
      </c>
      <c r="AH506" s="15">
        <v>73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3</v>
      </c>
      <c r="AO506" s="15">
        <v>3</v>
      </c>
      <c r="AP506" s="15">
        <v>6</v>
      </c>
      <c r="AQ506" s="15">
        <v>1</v>
      </c>
      <c r="AR506" t="s">
        <v>1957</v>
      </c>
    </row>
    <row r="507" spans="1:44" x14ac:dyDescent="0.25">
      <c r="A507" s="15">
        <v>506</v>
      </c>
      <c r="B507" s="15" t="s">
        <v>1958</v>
      </c>
      <c r="C507" s="16" t="s">
        <v>59</v>
      </c>
      <c r="D507" s="22" t="e">
        <f>VLOOKUP(AR:AR,球员!A:F,6,FALSE)</f>
        <v>#N/A</v>
      </c>
      <c r="E507" s="16" t="s">
        <v>539</v>
      </c>
      <c r="F507" s="16" t="s">
        <v>45</v>
      </c>
      <c r="G507" s="16" t="s">
        <v>132</v>
      </c>
      <c r="H507" s="15">
        <v>177</v>
      </c>
      <c r="I507" s="15">
        <v>73</v>
      </c>
      <c r="J507" s="15">
        <v>33</v>
      </c>
      <c r="K507" s="16" t="s">
        <v>47</v>
      </c>
      <c r="L507" s="21">
        <v>80</v>
      </c>
      <c r="M507" s="21">
        <v>27</v>
      </c>
      <c r="N507" s="21">
        <v>87</v>
      </c>
      <c r="O507" s="15">
        <v>73</v>
      </c>
      <c r="P507" s="15">
        <v>82</v>
      </c>
      <c r="Q507" s="15">
        <v>76</v>
      </c>
      <c r="R507" s="15">
        <v>78</v>
      </c>
      <c r="S507" s="15">
        <v>81</v>
      </c>
      <c r="T507" s="15">
        <v>82</v>
      </c>
      <c r="U507" s="15">
        <v>74</v>
      </c>
      <c r="V507" s="15">
        <v>69</v>
      </c>
      <c r="W507" s="15">
        <v>86</v>
      </c>
      <c r="X507" s="15">
        <v>85</v>
      </c>
      <c r="Y507" s="15">
        <v>71</v>
      </c>
      <c r="Z507" s="15">
        <v>69</v>
      </c>
      <c r="AA507" s="15">
        <v>85</v>
      </c>
      <c r="AB507" s="15">
        <v>75</v>
      </c>
      <c r="AC507" s="15">
        <v>72</v>
      </c>
      <c r="AD507" s="15">
        <v>81</v>
      </c>
      <c r="AE507" s="15">
        <v>78</v>
      </c>
      <c r="AF507" s="15">
        <v>73</v>
      </c>
      <c r="AG507" s="15">
        <v>67</v>
      </c>
      <c r="AH507" s="15">
        <v>69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2</v>
      </c>
      <c r="AP507" s="15">
        <v>5</v>
      </c>
      <c r="AQ507" s="15">
        <v>2</v>
      </c>
      <c r="AR507" t="s">
        <v>1959</v>
      </c>
    </row>
    <row r="508" spans="1:44" x14ac:dyDescent="0.25">
      <c r="A508" s="15">
        <v>507</v>
      </c>
      <c r="B508" s="15" t="s">
        <v>670</v>
      </c>
      <c r="C508" s="16" t="s">
        <v>63</v>
      </c>
      <c r="D508" s="22" t="e">
        <f>VLOOKUP(AR:AR,球员!A:F,6,FALSE)</f>
        <v>#N/A</v>
      </c>
      <c r="E508" s="16" t="s">
        <v>408</v>
      </c>
      <c r="F508" s="16" t="s">
        <v>279</v>
      </c>
      <c r="G508" s="16" t="s">
        <v>489</v>
      </c>
      <c r="H508" s="15">
        <v>190</v>
      </c>
      <c r="I508" s="15">
        <v>87</v>
      </c>
      <c r="J508" s="15">
        <v>35</v>
      </c>
      <c r="K508" s="16" t="s">
        <v>47</v>
      </c>
      <c r="L508" s="21">
        <v>80</v>
      </c>
      <c r="M508" s="21">
        <v>23</v>
      </c>
      <c r="N508" s="21">
        <v>84</v>
      </c>
      <c r="O508" s="15">
        <v>40</v>
      </c>
      <c r="P508" s="15">
        <v>55</v>
      </c>
      <c r="Q508" s="15">
        <v>45</v>
      </c>
      <c r="R508" s="15">
        <v>44</v>
      </c>
      <c r="S508" s="15">
        <v>57</v>
      </c>
      <c r="T508" s="15">
        <v>60</v>
      </c>
      <c r="U508" s="15">
        <v>40</v>
      </c>
      <c r="V508" s="15">
        <v>69</v>
      </c>
      <c r="W508" s="15">
        <v>55</v>
      </c>
      <c r="X508" s="15">
        <v>48</v>
      </c>
      <c r="Y508" s="15">
        <v>65</v>
      </c>
      <c r="Z508" s="15">
        <v>60</v>
      </c>
      <c r="AA508" s="15">
        <v>81</v>
      </c>
      <c r="AB508" s="15">
        <v>81</v>
      </c>
      <c r="AC508" s="15">
        <v>85</v>
      </c>
      <c r="AD508" s="15">
        <v>57</v>
      </c>
      <c r="AE508" s="15">
        <v>62</v>
      </c>
      <c r="AF508" s="15">
        <v>51</v>
      </c>
      <c r="AG508" s="15">
        <v>52</v>
      </c>
      <c r="AH508" s="15">
        <v>58</v>
      </c>
      <c r="AI508" s="15">
        <v>85</v>
      </c>
      <c r="AJ508" s="15">
        <v>82</v>
      </c>
      <c r="AK508" s="15">
        <v>83</v>
      </c>
      <c r="AL508" s="15">
        <v>87</v>
      </c>
      <c r="AM508" s="15">
        <v>87</v>
      </c>
      <c r="AN508" s="15">
        <v>1</v>
      </c>
      <c r="AO508" s="15">
        <v>2</v>
      </c>
      <c r="AP508" s="15">
        <v>6</v>
      </c>
      <c r="AQ508" s="15">
        <v>3</v>
      </c>
      <c r="AR508" t="s">
        <v>1960</v>
      </c>
    </row>
    <row r="509" spans="1:44" x14ac:dyDescent="0.25">
      <c r="A509" s="19">
        <v>508</v>
      </c>
      <c r="B509" s="19" t="s">
        <v>532</v>
      </c>
      <c r="C509" s="20" t="s">
        <v>59</v>
      </c>
      <c r="D509" s="22">
        <f>VLOOKUP(AR:AR,球员!A:F,6,FALSE)</f>
        <v>2</v>
      </c>
      <c r="E509" s="16" t="s">
        <v>533</v>
      </c>
      <c r="F509" s="16" t="s">
        <v>534</v>
      </c>
      <c r="G509" s="16" t="s">
        <v>139</v>
      </c>
      <c r="H509" s="15">
        <v>178</v>
      </c>
      <c r="I509" s="15">
        <v>80</v>
      </c>
      <c r="J509" s="15">
        <v>31</v>
      </c>
      <c r="K509" s="16" t="s">
        <v>47</v>
      </c>
      <c r="L509" s="21">
        <v>80</v>
      </c>
      <c r="M509" s="21">
        <v>30</v>
      </c>
      <c r="N509" s="21">
        <v>88</v>
      </c>
      <c r="O509" s="15">
        <v>80</v>
      </c>
      <c r="P509" s="15">
        <v>81</v>
      </c>
      <c r="Q509" s="15">
        <v>71</v>
      </c>
      <c r="R509" s="15">
        <v>78</v>
      </c>
      <c r="S509" s="15">
        <v>84</v>
      </c>
      <c r="T509" s="15">
        <v>81</v>
      </c>
      <c r="U509" s="15">
        <v>73</v>
      </c>
      <c r="V509" s="15">
        <v>67</v>
      </c>
      <c r="W509" s="15">
        <v>82</v>
      </c>
      <c r="X509" s="15">
        <v>75</v>
      </c>
      <c r="Y509" s="15">
        <v>71</v>
      </c>
      <c r="Z509" s="15">
        <v>67</v>
      </c>
      <c r="AA509" s="15">
        <v>82</v>
      </c>
      <c r="AB509" s="15">
        <v>70</v>
      </c>
      <c r="AC509" s="15">
        <v>77</v>
      </c>
      <c r="AD509" s="15">
        <v>72</v>
      </c>
      <c r="AE509" s="15">
        <v>85</v>
      </c>
      <c r="AF509" s="15">
        <v>71</v>
      </c>
      <c r="AG509" s="15">
        <v>74</v>
      </c>
      <c r="AH509" s="15">
        <v>73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7</v>
      </c>
      <c r="AQ509" s="15">
        <v>3</v>
      </c>
      <c r="AR509" t="s">
        <v>1961</v>
      </c>
    </row>
    <row r="510" spans="1:44" x14ac:dyDescent="0.25">
      <c r="A510" s="19">
        <v>509</v>
      </c>
      <c r="B510" s="19" t="s">
        <v>540</v>
      </c>
      <c r="C510" s="20" t="s">
        <v>59</v>
      </c>
      <c r="D510" s="22">
        <f>VLOOKUP(AR:AR,球员!A:F,6,FALSE)</f>
        <v>2</v>
      </c>
      <c r="E510" s="16" t="s">
        <v>198</v>
      </c>
      <c r="F510" s="16" t="s">
        <v>56</v>
      </c>
      <c r="G510" s="16" t="s">
        <v>46</v>
      </c>
      <c r="H510" s="15">
        <v>175</v>
      </c>
      <c r="I510" s="15">
        <v>69</v>
      </c>
      <c r="J510" s="15">
        <v>30</v>
      </c>
      <c r="K510" s="16" t="s">
        <v>47</v>
      </c>
      <c r="L510" s="21">
        <v>80</v>
      </c>
      <c r="M510" s="21">
        <v>30</v>
      </c>
      <c r="N510" s="21">
        <v>88</v>
      </c>
      <c r="O510" s="15">
        <v>72</v>
      </c>
      <c r="P510" s="15">
        <v>82</v>
      </c>
      <c r="Q510" s="15">
        <v>79</v>
      </c>
      <c r="R510" s="15">
        <v>76</v>
      </c>
      <c r="S510" s="15">
        <v>83</v>
      </c>
      <c r="T510" s="15">
        <v>80</v>
      </c>
      <c r="U510" s="15">
        <v>70</v>
      </c>
      <c r="V510" s="15">
        <v>60</v>
      </c>
      <c r="W510" s="15">
        <v>80</v>
      </c>
      <c r="X510" s="15">
        <v>78</v>
      </c>
      <c r="Y510" s="15">
        <v>69</v>
      </c>
      <c r="Z510" s="15">
        <v>71</v>
      </c>
      <c r="AA510" s="15">
        <v>83</v>
      </c>
      <c r="AB510" s="15">
        <v>62</v>
      </c>
      <c r="AC510" s="15">
        <v>66</v>
      </c>
      <c r="AD510" s="15">
        <v>70</v>
      </c>
      <c r="AE510" s="15">
        <v>85</v>
      </c>
      <c r="AF510" s="15">
        <v>80</v>
      </c>
      <c r="AG510" s="15">
        <v>81</v>
      </c>
      <c r="AH510" s="15">
        <v>64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3</v>
      </c>
      <c r="AO510" s="15">
        <v>3</v>
      </c>
      <c r="AP510" s="15">
        <v>6</v>
      </c>
      <c r="AQ510" s="15">
        <v>3</v>
      </c>
      <c r="AR510" t="s">
        <v>1962</v>
      </c>
    </row>
    <row r="511" spans="1:44" x14ac:dyDescent="0.25">
      <c r="A511" s="15">
        <v>510</v>
      </c>
      <c r="B511" s="15" t="s">
        <v>676</v>
      </c>
      <c r="C511" s="16" t="s">
        <v>63</v>
      </c>
      <c r="D511" s="22" t="e">
        <f>VLOOKUP(AR:AR,球员!A:F,6,FALSE)</f>
        <v>#N/A</v>
      </c>
      <c r="E511" s="16" t="s">
        <v>458</v>
      </c>
      <c r="F511" s="16" t="s">
        <v>439</v>
      </c>
      <c r="G511" s="16" t="s">
        <v>57</v>
      </c>
      <c r="H511" s="15">
        <v>187</v>
      </c>
      <c r="I511" s="15">
        <v>83</v>
      </c>
      <c r="J511" s="15">
        <v>34</v>
      </c>
      <c r="K511" s="16" t="s">
        <v>53</v>
      </c>
      <c r="L511" s="21">
        <v>80</v>
      </c>
      <c r="M511" s="21">
        <v>26</v>
      </c>
      <c r="N511" s="21">
        <v>85</v>
      </c>
      <c r="O511" s="15">
        <v>40</v>
      </c>
      <c r="P511" s="15">
        <v>55</v>
      </c>
      <c r="Q511" s="15">
        <v>52</v>
      </c>
      <c r="R511" s="15">
        <v>48</v>
      </c>
      <c r="S511" s="15">
        <v>55</v>
      </c>
      <c r="T511" s="15">
        <v>61</v>
      </c>
      <c r="U511" s="15">
        <v>40</v>
      </c>
      <c r="V511" s="15">
        <v>67</v>
      </c>
      <c r="W511" s="15">
        <v>55</v>
      </c>
      <c r="X511" s="15">
        <v>52</v>
      </c>
      <c r="Y511" s="15">
        <v>58</v>
      </c>
      <c r="Z511" s="15">
        <v>52</v>
      </c>
      <c r="AA511" s="15">
        <v>81</v>
      </c>
      <c r="AB511" s="15">
        <v>81</v>
      </c>
      <c r="AC511" s="15">
        <v>82</v>
      </c>
      <c r="AD511" s="15">
        <v>59</v>
      </c>
      <c r="AE511" s="15">
        <v>60</v>
      </c>
      <c r="AF511" s="15">
        <v>53</v>
      </c>
      <c r="AG511" s="15">
        <v>50</v>
      </c>
      <c r="AH511" s="15">
        <v>52</v>
      </c>
      <c r="AI511" s="15">
        <v>86</v>
      </c>
      <c r="AJ511" s="15">
        <v>81</v>
      </c>
      <c r="AK511" s="15">
        <v>83</v>
      </c>
      <c r="AL511" s="15">
        <v>88</v>
      </c>
      <c r="AM511" s="15">
        <v>88</v>
      </c>
      <c r="AN511" s="15">
        <v>1</v>
      </c>
      <c r="AO511" s="15">
        <v>2</v>
      </c>
      <c r="AP511" s="15">
        <v>5</v>
      </c>
      <c r="AQ511" s="15">
        <v>2</v>
      </c>
      <c r="AR511" t="s">
        <v>1963</v>
      </c>
    </row>
    <row r="512" spans="1:44" x14ac:dyDescent="0.25">
      <c r="A512" s="15">
        <v>511</v>
      </c>
      <c r="B512" s="15" t="s">
        <v>679</v>
      </c>
      <c r="C512" s="16" t="s">
        <v>195</v>
      </c>
      <c r="D512" s="22" t="e">
        <f>VLOOKUP(AR:AR,球员!A:F,6,FALSE)</f>
        <v>#N/A</v>
      </c>
      <c r="E512" s="16" t="s">
        <v>678</v>
      </c>
      <c r="F512" s="16" t="s">
        <v>439</v>
      </c>
      <c r="G512" s="16" t="s">
        <v>57</v>
      </c>
      <c r="H512" s="15">
        <v>168</v>
      </c>
      <c r="I512" s="15">
        <v>67</v>
      </c>
      <c r="J512" s="15">
        <v>30</v>
      </c>
      <c r="K512" s="16" t="s">
        <v>47</v>
      </c>
      <c r="L512" s="21">
        <v>80</v>
      </c>
      <c r="M512" s="21">
        <v>30</v>
      </c>
      <c r="N512" s="21">
        <v>88</v>
      </c>
      <c r="O512" s="15">
        <v>70</v>
      </c>
      <c r="P512" s="15">
        <v>77</v>
      </c>
      <c r="Q512" s="15">
        <v>77</v>
      </c>
      <c r="R512" s="15">
        <v>76</v>
      </c>
      <c r="S512" s="15">
        <v>78</v>
      </c>
      <c r="T512" s="15">
        <v>74</v>
      </c>
      <c r="U512" s="15">
        <v>62</v>
      </c>
      <c r="V512" s="15">
        <v>58</v>
      </c>
      <c r="W512" s="15">
        <v>70</v>
      </c>
      <c r="X512" s="15">
        <v>70</v>
      </c>
      <c r="Y512" s="15">
        <v>82</v>
      </c>
      <c r="Z512" s="15">
        <v>85</v>
      </c>
      <c r="AA512" s="15">
        <v>77</v>
      </c>
      <c r="AB512" s="15">
        <v>64</v>
      </c>
      <c r="AC512" s="15">
        <v>68</v>
      </c>
      <c r="AD512" s="15">
        <v>83</v>
      </c>
      <c r="AE512" s="15">
        <v>83</v>
      </c>
      <c r="AF512" s="15">
        <v>76</v>
      </c>
      <c r="AG512" s="15">
        <v>80</v>
      </c>
      <c r="AH512" s="15">
        <v>82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2</v>
      </c>
      <c r="AO512" s="15">
        <v>2</v>
      </c>
      <c r="AP512" s="15">
        <v>7</v>
      </c>
      <c r="AQ512" s="15">
        <v>2</v>
      </c>
      <c r="AR512" t="s">
        <v>1964</v>
      </c>
    </row>
    <row r="513" spans="1:44" x14ac:dyDescent="0.25">
      <c r="A513" s="19">
        <v>512</v>
      </c>
      <c r="B513" s="19" t="s">
        <v>1965</v>
      </c>
      <c r="C513" s="20" t="s">
        <v>126</v>
      </c>
      <c r="D513" s="22">
        <f>VLOOKUP(AR:AR,球员!A:F,6,FALSE)</f>
        <v>2</v>
      </c>
      <c r="E513" s="16" t="s">
        <v>312</v>
      </c>
      <c r="F513" s="16" t="s">
        <v>229</v>
      </c>
      <c r="G513" s="16" t="s">
        <v>209</v>
      </c>
      <c r="H513" s="15">
        <v>185</v>
      </c>
      <c r="I513" s="15">
        <v>81</v>
      </c>
      <c r="J513" s="15">
        <v>31</v>
      </c>
      <c r="K513" s="16" t="s">
        <v>47</v>
      </c>
      <c r="L513" s="21">
        <v>80</v>
      </c>
      <c r="M513" s="21">
        <v>30</v>
      </c>
      <c r="N513" s="21">
        <v>88</v>
      </c>
      <c r="O513" s="15">
        <v>66</v>
      </c>
      <c r="P513" s="15">
        <v>78</v>
      </c>
      <c r="Q513" s="15">
        <v>76</v>
      </c>
      <c r="R513" s="15">
        <v>70</v>
      </c>
      <c r="S513" s="15">
        <v>80</v>
      </c>
      <c r="T513" s="15">
        <v>76</v>
      </c>
      <c r="U513" s="15">
        <v>60</v>
      </c>
      <c r="V513" s="15">
        <v>81</v>
      </c>
      <c r="W513" s="15">
        <v>55</v>
      </c>
      <c r="X513" s="15">
        <v>55</v>
      </c>
      <c r="Y513" s="15">
        <v>75</v>
      </c>
      <c r="Z513" s="15">
        <v>75</v>
      </c>
      <c r="AA513" s="15">
        <v>75</v>
      </c>
      <c r="AB513" s="15">
        <v>83</v>
      </c>
      <c r="AC513" s="15">
        <v>88</v>
      </c>
      <c r="AD513" s="15">
        <v>72</v>
      </c>
      <c r="AE513" s="15">
        <v>88</v>
      </c>
      <c r="AF513" s="15">
        <v>86</v>
      </c>
      <c r="AG513" s="15">
        <v>87</v>
      </c>
      <c r="AH513" s="15">
        <v>64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7</v>
      </c>
      <c r="AQ513" s="15">
        <v>1</v>
      </c>
      <c r="AR513" t="s">
        <v>1966</v>
      </c>
    </row>
    <row r="514" spans="1:44" x14ac:dyDescent="0.25">
      <c r="A514" s="19">
        <v>513</v>
      </c>
      <c r="B514" s="19" t="s">
        <v>682</v>
      </c>
      <c r="C514" s="20" t="s">
        <v>90</v>
      </c>
      <c r="D514" s="22">
        <f>VLOOKUP(AR:AR,球员!A:F,6,FALSE)</f>
        <v>2</v>
      </c>
      <c r="E514" s="16" t="s">
        <v>314</v>
      </c>
      <c r="F514" s="16" t="s">
        <v>45</v>
      </c>
      <c r="G514" s="16" t="s">
        <v>52</v>
      </c>
      <c r="H514" s="15">
        <v>180</v>
      </c>
      <c r="I514" s="15">
        <v>72</v>
      </c>
      <c r="J514" s="15">
        <v>29</v>
      </c>
      <c r="K514" s="16" t="s">
        <v>47</v>
      </c>
      <c r="L514" s="21">
        <v>80</v>
      </c>
      <c r="M514" s="21">
        <v>31</v>
      </c>
      <c r="N514" s="21">
        <v>87</v>
      </c>
      <c r="O514" s="15">
        <v>62</v>
      </c>
      <c r="P514" s="15">
        <v>71</v>
      </c>
      <c r="Q514" s="15">
        <v>67</v>
      </c>
      <c r="R514" s="15">
        <v>67</v>
      </c>
      <c r="S514" s="15">
        <v>75</v>
      </c>
      <c r="T514" s="15">
        <v>72</v>
      </c>
      <c r="U514" s="15">
        <v>57</v>
      </c>
      <c r="V514" s="15">
        <v>82</v>
      </c>
      <c r="W514" s="15">
        <v>59</v>
      </c>
      <c r="X514" s="15">
        <v>65</v>
      </c>
      <c r="Y514" s="15">
        <v>75</v>
      </c>
      <c r="Z514" s="15">
        <v>73</v>
      </c>
      <c r="AA514" s="15">
        <v>68</v>
      </c>
      <c r="AB514" s="15">
        <v>85</v>
      </c>
      <c r="AC514" s="15">
        <v>80</v>
      </c>
      <c r="AD514" s="15">
        <v>72</v>
      </c>
      <c r="AE514" s="15">
        <v>77</v>
      </c>
      <c r="AF514" s="15">
        <v>84</v>
      </c>
      <c r="AG514" s="15">
        <v>85</v>
      </c>
      <c r="AH514" s="15">
        <v>79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1967</v>
      </c>
    </row>
    <row r="515" spans="1:44" x14ac:dyDescent="0.25">
      <c r="A515" s="19">
        <v>514</v>
      </c>
      <c r="B515" s="19" t="s">
        <v>684</v>
      </c>
      <c r="C515" s="20" t="s">
        <v>59</v>
      </c>
      <c r="D515" s="22">
        <f>VLOOKUP(AR:AR,球员!A:F,6,FALSE)</f>
        <v>2</v>
      </c>
      <c r="E515" s="16" t="s">
        <v>405</v>
      </c>
      <c r="F515" s="16" t="s">
        <v>51</v>
      </c>
      <c r="G515" s="16" t="s">
        <v>66</v>
      </c>
      <c r="H515" s="15">
        <v>190</v>
      </c>
      <c r="I515" s="15">
        <v>91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86</v>
      </c>
      <c r="O515" s="15">
        <v>74</v>
      </c>
      <c r="P515" s="15">
        <v>82</v>
      </c>
      <c r="Q515" s="15">
        <v>68</v>
      </c>
      <c r="R515" s="15">
        <v>66</v>
      </c>
      <c r="S515" s="15">
        <v>89</v>
      </c>
      <c r="T515" s="15">
        <v>74</v>
      </c>
      <c r="U515" s="15">
        <v>75</v>
      </c>
      <c r="V515" s="15">
        <v>92</v>
      </c>
      <c r="W515" s="15">
        <v>56</v>
      </c>
      <c r="X515" s="15">
        <v>64</v>
      </c>
      <c r="Y515" s="15">
        <v>65</v>
      </c>
      <c r="Z515" s="15">
        <v>68</v>
      </c>
      <c r="AA515" s="15">
        <v>76</v>
      </c>
      <c r="AB515" s="15">
        <v>91</v>
      </c>
      <c r="AC515" s="15">
        <v>93</v>
      </c>
      <c r="AD515" s="15">
        <v>77</v>
      </c>
      <c r="AE515" s="15">
        <v>83</v>
      </c>
      <c r="AF515" s="15">
        <v>75</v>
      </c>
      <c r="AG515" s="15">
        <v>77</v>
      </c>
      <c r="AH515" s="15">
        <v>74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2</v>
      </c>
      <c r="AP515" s="15">
        <v>6</v>
      </c>
      <c r="AQ515" s="15">
        <v>2</v>
      </c>
      <c r="AR515" t="s">
        <v>1968</v>
      </c>
    </row>
    <row r="516" spans="1:44" x14ac:dyDescent="0.25">
      <c r="A516" s="19">
        <v>515</v>
      </c>
      <c r="B516" s="19" t="s">
        <v>404</v>
      </c>
      <c r="C516" s="20" t="s">
        <v>63</v>
      </c>
      <c r="D516" s="22">
        <f>VLOOKUP(AR:AR,球员!A:F,6,FALSE)</f>
        <v>2</v>
      </c>
      <c r="E516" s="16" t="s">
        <v>405</v>
      </c>
      <c r="F516" s="16" t="s">
        <v>51</v>
      </c>
      <c r="G516" s="16" t="s">
        <v>66</v>
      </c>
      <c r="H516" s="15">
        <v>189</v>
      </c>
      <c r="I516" s="15">
        <v>87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86</v>
      </c>
      <c r="O516" s="15">
        <v>40</v>
      </c>
      <c r="P516" s="15">
        <v>60</v>
      </c>
      <c r="Q516" s="15">
        <v>57</v>
      </c>
      <c r="R516" s="15">
        <v>46</v>
      </c>
      <c r="S516" s="15">
        <v>65</v>
      </c>
      <c r="T516" s="15">
        <v>64</v>
      </c>
      <c r="U516" s="15">
        <v>45</v>
      </c>
      <c r="V516" s="15">
        <v>60</v>
      </c>
      <c r="W516" s="15">
        <v>55</v>
      </c>
      <c r="X516" s="15">
        <v>40</v>
      </c>
      <c r="Y516" s="15">
        <v>66</v>
      </c>
      <c r="Z516" s="15">
        <v>69</v>
      </c>
      <c r="AA516" s="15">
        <v>82</v>
      </c>
      <c r="AB516" s="15">
        <v>84</v>
      </c>
      <c r="AC516" s="15">
        <v>84</v>
      </c>
      <c r="AD516" s="15">
        <v>63</v>
      </c>
      <c r="AE516" s="15">
        <v>57</v>
      </c>
      <c r="AF516" s="15">
        <v>63</v>
      </c>
      <c r="AG516" s="15">
        <v>43</v>
      </c>
      <c r="AH516" s="15">
        <v>47</v>
      </c>
      <c r="AI516" s="15">
        <v>85</v>
      </c>
      <c r="AJ516" s="15">
        <v>88</v>
      </c>
      <c r="AK516" s="15">
        <v>82</v>
      </c>
      <c r="AL516" s="15">
        <v>85</v>
      </c>
      <c r="AM516" s="15">
        <v>88</v>
      </c>
      <c r="AN516" s="15">
        <v>2</v>
      </c>
      <c r="AO516" s="15">
        <v>2</v>
      </c>
      <c r="AP516" s="15">
        <v>4</v>
      </c>
      <c r="AQ516" s="15">
        <v>1</v>
      </c>
      <c r="AR516" t="s">
        <v>1969</v>
      </c>
    </row>
    <row r="517" spans="1:44" x14ac:dyDescent="0.25">
      <c r="A517" s="15">
        <v>516</v>
      </c>
      <c r="B517" s="15" t="s">
        <v>542</v>
      </c>
      <c r="C517" s="16" t="s">
        <v>105</v>
      </c>
      <c r="D517" s="22" t="e">
        <f>VLOOKUP(AR:AR,球员!A:F,6,FALSE)</f>
        <v>#N/A</v>
      </c>
      <c r="E517" s="16" t="s">
        <v>144</v>
      </c>
      <c r="F517" s="16" t="s">
        <v>45</v>
      </c>
      <c r="G517" s="16" t="s">
        <v>295</v>
      </c>
      <c r="H517" s="15">
        <v>173</v>
      </c>
      <c r="I517" s="15">
        <v>76</v>
      </c>
      <c r="J517" s="15">
        <v>31</v>
      </c>
      <c r="K517" s="16" t="s">
        <v>53</v>
      </c>
      <c r="L517" s="21">
        <v>80</v>
      </c>
      <c r="M517" s="21">
        <v>30</v>
      </c>
      <c r="N517" s="21">
        <v>88</v>
      </c>
      <c r="O517" s="15">
        <v>70</v>
      </c>
      <c r="P517" s="15">
        <v>80</v>
      </c>
      <c r="Q517" s="15">
        <v>80</v>
      </c>
      <c r="R517" s="15">
        <v>79</v>
      </c>
      <c r="S517" s="15">
        <v>77</v>
      </c>
      <c r="T517" s="15">
        <v>79</v>
      </c>
      <c r="U517" s="15">
        <v>62</v>
      </c>
      <c r="V517" s="15">
        <v>66</v>
      </c>
      <c r="W517" s="15">
        <v>55</v>
      </c>
      <c r="X517" s="15">
        <v>75</v>
      </c>
      <c r="Y517" s="15">
        <v>79</v>
      </c>
      <c r="Z517" s="15">
        <v>78</v>
      </c>
      <c r="AA517" s="15">
        <v>81</v>
      </c>
      <c r="AB517" s="15">
        <v>76</v>
      </c>
      <c r="AC517" s="15">
        <v>76</v>
      </c>
      <c r="AD517" s="15">
        <v>77</v>
      </c>
      <c r="AE517" s="15">
        <v>77</v>
      </c>
      <c r="AF517" s="15">
        <v>73</v>
      </c>
      <c r="AG517" s="15">
        <v>75</v>
      </c>
      <c r="AH517" s="15">
        <v>77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2</v>
      </c>
      <c r="AO517" s="15">
        <v>2</v>
      </c>
      <c r="AP517" s="15">
        <v>6</v>
      </c>
      <c r="AQ517" s="15">
        <v>2</v>
      </c>
      <c r="AR517" t="s">
        <v>1970</v>
      </c>
    </row>
    <row r="518" spans="1:44" x14ac:dyDescent="0.25">
      <c r="A518" s="19">
        <v>517</v>
      </c>
      <c r="B518" s="19" t="s">
        <v>545</v>
      </c>
      <c r="C518" s="20" t="s">
        <v>206</v>
      </c>
      <c r="D518" s="22">
        <f>VLOOKUP(AR:AR,球员!A:F,6,FALSE)</f>
        <v>2</v>
      </c>
      <c r="E518" s="16" t="s">
        <v>316</v>
      </c>
      <c r="F518" s="16" t="s">
        <v>65</v>
      </c>
      <c r="G518" s="16" t="s">
        <v>489</v>
      </c>
      <c r="H518" s="15">
        <v>190</v>
      </c>
      <c r="I518" s="15">
        <v>83</v>
      </c>
      <c r="J518" s="15">
        <v>30</v>
      </c>
      <c r="K518" s="16" t="s">
        <v>53</v>
      </c>
      <c r="L518" s="21">
        <v>80</v>
      </c>
      <c r="M518" s="21">
        <v>30</v>
      </c>
      <c r="N518" s="21">
        <v>86</v>
      </c>
      <c r="O518" s="15">
        <v>79</v>
      </c>
      <c r="P518" s="15">
        <v>84</v>
      </c>
      <c r="Q518" s="15">
        <v>86</v>
      </c>
      <c r="R518" s="15">
        <v>80</v>
      </c>
      <c r="S518" s="15">
        <v>79</v>
      </c>
      <c r="T518" s="15">
        <v>80</v>
      </c>
      <c r="U518" s="15">
        <v>76</v>
      </c>
      <c r="V518" s="15">
        <v>70</v>
      </c>
      <c r="W518" s="15">
        <v>77</v>
      </c>
      <c r="X518" s="15">
        <v>82</v>
      </c>
      <c r="Y518" s="15">
        <v>77</v>
      </c>
      <c r="Z518" s="15">
        <v>78</v>
      </c>
      <c r="AA518" s="15">
        <v>84</v>
      </c>
      <c r="AB518" s="15">
        <v>68</v>
      </c>
      <c r="AC518" s="15">
        <v>76</v>
      </c>
      <c r="AD518" s="15">
        <v>82</v>
      </c>
      <c r="AE518" s="15">
        <v>75</v>
      </c>
      <c r="AF518" s="15">
        <v>57</v>
      </c>
      <c r="AG518" s="15">
        <v>55</v>
      </c>
      <c r="AH518" s="15">
        <v>55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1</v>
      </c>
      <c r="AO518" s="15">
        <v>1</v>
      </c>
      <c r="AP518" s="15">
        <v>5</v>
      </c>
      <c r="AQ518" s="15">
        <v>1</v>
      </c>
      <c r="AR518" t="s">
        <v>1971</v>
      </c>
    </row>
    <row r="519" spans="1:44" x14ac:dyDescent="0.25">
      <c r="A519" s="15">
        <v>518</v>
      </c>
      <c r="B519" s="15" t="s">
        <v>327</v>
      </c>
      <c r="C519" s="16" t="s">
        <v>63</v>
      </c>
      <c r="D519" s="22" t="e">
        <f>VLOOKUP(AR:AR,球员!A:F,6,FALSE)</f>
        <v>#N/A</v>
      </c>
      <c r="E519" s="16" t="s">
        <v>198</v>
      </c>
      <c r="F519" s="16" t="s">
        <v>56</v>
      </c>
      <c r="G519" s="16" t="s">
        <v>61</v>
      </c>
      <c r="H519" s="15">
        <v>191</v>
      </c>
      <c r="I519" s="15">
        <v>84</v>
      </c>
      <c r="J519" s="15">
        <v>35</v>
      </c>
      <c r="K519" s="16" t="s">
        <v>47</v>
      </c>
      <c r="L519" s="21">
        <v>80</v>
      </c>
      <c r="M519" s="21">
        <v>23</v>
      </c>
      <c r="N519" s="21">
        <v>85</v>
      </c>
      <c r="O519" s="15">
        <v>40</v>
      </c>
      <c r="P519" s="15">
        <v>55</v>
      </c>
      <c r="Q519" s="15">
        <v>45</v>
      </c>
      <c r="R519" s="15">
        <v>49</v>
      </c>
      <c r="S519" s="15">
        <v>61</v>
      </c>
      <c r="T519" s="15">
        <v>69</v>
      </c>
      <c r="U519" s="15">
        <v>41</v>
      </c>
      <c r="V519" s="15">
        <v>70</v>
      </c>
      <c r="W519" s="15">
        <v>65</v>
      </c>
      <c r="X519" s="15">
        <v>60</v>
      </c>
      <c r="Y519" s="15">
        <v>60</v>
      </c>
      <c r="Z519" s="15">
        <v>58</v>
      </c>
      <c r="AA519" s="15">
        <v>85</v>
      </c>
      <c r="AB519" s="15">
        <v>81</v>
      </c>
      <c r="AC519" s="15">
        <v>86</v>
      </c>
      <c r="AD519" s="15">
        <v>57</v>
      </c>
      <c r="AE519" s="15">
        <v>64</v>
      </c>
      <c r="AF519" s="15">
        <v>65</v>
      </c>
      <c r="AG519" s="15">
        <v>50</v>
      </c>
      <c r="AH519" s="15">
        <v>47</v>
      </c>
      <c r="AI519" s="15">
        <v>87</v>
      </c>
      <c r="AJ519" s="15">
        <v>82</v>
      </c>
      <c r="AK519" s="15">
        <v>85</v>
      </c>
      <c r="AL519" s="15">
        <v>87</v>
      </c>
      <c r="AM519" s="15">
        <v>87</v>
      </c>
      <c r="AN519" s="15">
        <v>2</v>
      </c>
      <c r="AO519" s="15">
        <v>2</v>
      </c>
      <c r="AP519" s="15">
        <v>4</v>
      </c>
      <c r="AQ519" s="15">
        <v>2</v>
      </c>
      <c r="AR519" t="s">
        <v>1972</v>
      </c>
    </row>
    <row r="520" spans="1:44" x14ac:dyDescent="0.25">
      <c r="A520" s="19">
        <v>519</v>
      </c>
      <c r="B520" s="19" t="s">
        <v>549</v>
      </c>
      <c r="C520" s="20" t="s">
        <v>59</v>
      </c>
      <c r="D520" s="22">
        <f>VLOOKUP(AR:AR,球员!A:F,6,FALSE)</f>
        <v>2</v>
      </c>
      <c r="E520" s="16" t="s">
        <v>423</v>
      </c>
      <c r="F520" s="16" t="s">
        <v>157</v>
      </c>
      <c r="G520" s="16" t="s">
        <v>57</v>
      </c>
      <c r="H520" s="15">
        <v>186</v>
      </c>
      <c r="I520" s="15">
        <v>86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76</v>
      </c>
      <c r="P520" s="15">
        <v>82</v>
      </c>
      <c r="Q520" s="15">
        <v>83</v>
      </c>
      <c r="R520" s="15">
        <v>84</v>
      </c>
      <c r="S520" s="15">
        <v>82</v>
      </c>
      <c r="T520" s="15">
        <v>82</v>
      </c>
      <c r="U520" s="15">
        <v>69</v>
      </c>
      <c r="V520" s="15">
        <v>67</v>
      </c>
      <c r="W520" s="15">
        <v>76</v>
      </c>
      <c r="X520" s="15">
        <v>80</v>
      </c>
      <c r="Y520" s="15">
        <v>70</v>
      </c>
      <c r="Z520" s="15">
        <v>73</v>
      </c>
      <c r="AA520" s="15">
        <v>80</v>
      </c>
      <c r="AB520" s="15">
        <v>61</v>
      </c>
      <c r="AC520" s="15">
        <v>76</v>
      </c>
      <c r="AD520" s="15">
        <v>68</v>
      </c>
      <c r="AE520" s="15">
        <v>80</v>
      </c>
      <c r="AF520" s="15">
        <v>65</v>
      </c>
      <c r="AG520" s="15">
        <v>68</v>
      </c>
      <c r="AH520" s="15">
        <v>70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3</v>
      </c>
      <c r="AP520" s="15">
        <v>8</v>
      </c>
      <c r="AQ520" s="15">
        <v>2</v>
      </c>
      <c r="AR520" t="s">
        <v>1973</v>
      </c>
    </row>
    <row r="521" spans="1:44" x14ac:dyDescent="0.25">
      <c r="A521" s="15">
        <v>520</v>
      </c>
      <c r="B521" s="15" t="s">
        <v>550</v>
      </c>
      <c r="C521" s="16" t="s">
        <v>206</v>
      </c>
      <c r="D521" s="22" t="e">
        <f>VLOOKUP(AR:AR,球员!A:F,6,FALSE)</f>
        <v>#N/A</v>
      </c>
      <c r="E521" s="16" t="s">
        <v>551</v>
      </c>
      <c r="F521" s="16" t="s">
        <v>388</v>
      </c>
      <c r="G521" s="16" t="s">
        <v>552</v>
      </c>
      <c r="H521" s="15">
        <v>177</v>
      </c>
      <c r="I521" s="15">
        <v>79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88</v>
      </c>
      <c r="O521" s="15">
        <v>78</v>
      </c>
      <c r="P521" s="15">
        <v>80</v>
      </c>
      <c r="Q521" s="15">
        <v>83</v>
      </c>
      <c r="R521" s="15">
        <v>76</v>
      </c>
      <c r="S521" s="15">
        <v>71</v>
      </c>
      <c r="T521" s="15">
        <v>72</v>
      </c>
      <c r="U521" s="15">
        <v>76</v>
      </c>
      <c r="V521" s="15">
        <v>67</v>
      </c>
      <c r="W521" s="15">
        <v>65</v>
      </c>
      <c r="X521" s="15">
        <v>73</v>
      </c>
      <c r="Y521" s="15">
        <v>84</v>
      </c>
      <c r="Z521" s="15">
        <v>82</v>
      </c>
      <c r="AA521" s="15">
        <v>76</v>
      </c>
      <c r="AB521" s="15">
        <v>69</v>
      </c>
      <c r="AC521" s="15">
        <v>78</v>
      </c>
      <c r="AD521" s="15">
        <v>82</v>
      </c>
      <c r="AE521" s="15">
        <v>83</v>
      </c>
      <c r="AF521" s="15">
        <v>74</v>
      </c>
      <c r="AG521" s="15">
        <v>73</v>
      </c>
      <c r="AH521" s="15">
        <v>72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3</v>
      </c>
      <c r="AP521" s="15">
        <v>6</v>
      </c>
      <c r="AQ521" s="15">
        <v>3</v>
      </c>
      <c r="AR521" t="s">
        <v>1974</v>
      </c>
    </row>
    <row r="522" spans="1:44" x14ac:dyDescent="0.25">
      <c r="A522" s="15">
        <v>521</v>
      </c>
      <c r="B522" s="15" t="s">
        <v>1975</v>
      </c>
      <c r="C522" s="16" t="s">
        <v>105</v>
      </c>
      <c r="D522" s="22" t="e">
        <f>VLOOKUP(AR:AR,球员!A:F,6,FALSE)</f>
        <v>#N/A</v>
      </c>
      <c r="E522" s="16" t="s">
        <v>480</v>
      </c>
      <c r="F522" s="16" t="s">
        <v>45</v>
      </c>
      <c r="G522" s="16" t="s">
        <v>52</v>
      </c>
      <c r="H522" s="15">
        <v>181</v>
      </c>
      <c r="I522" s="15">
        <v>76</v>
      </c>
      <c r="J522" s="15">
        <v>33</v>
      </c>
      <c r="K522" s="16" t="s">
        <v>53</v>
      </c>
      <c r="L522" s="21">
        <v>80</v>
      </c>
      <c r="M522" s="21">
        <v>27</v>
      </c>
      <c r="N522" s="21">
        <v>87</v>
      </c>
      <c r="O522" s="15">
        <v>70</v>
      </c>
      <c r="P522" s="15">
        <v>77</v>
      </c>
      <c r="Q522" s="15">
        <v>78</v>
      </c>
      <c r="R522" s="15">
        <v>72</v>
      </c>
      <c r="S522" s="15">
        <v>73</v>
      </c>
      <c r="T522" s="15">
        <v>78</v>
      </c>
      <c r="U522" s="15">
        <v>65</v>
      </c>
      <c r="V522" s="15">
        <v>67</v>
      </c>
      <c r="W522" s="15">
        <v>74</v>
      </c>
      <c r="X522" s="15">
        <v>77</v>
      </c>
      <c r="Y522" s="15">
        <v>79</v>
      </c>
      <c r="Z522" s="15">
        <v>80</v>
      </c>
      <c r="AA522" s="15">
        <v>80</v>
      </c>
      <c r="AB522" s="15">
        <v>68</v>
      </c>
      <c r="AC522" s="15">
        <v>75</v>
      </c>
      <c r="AD522" s="15">
        <v>72</v>
      </c>
      <c r="AE522" s="15">
        <v>82</v>
      </c>
      <c r="AF522" s="15">
        <v>74</v>
      </c>
      <c r="AG522" s="15">
        <v>75</v>
      </c>
      <c r="AH522" s="15">
        <v>76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4</v>
      </c>
      <c r="AO522" s="15">
        <v>4</v>
      </c>
      <c r="AP522" s="15">
        <v>6</v>
      </c>
      <c r="AQ522" s="15">
        <v>2</v>
      </c>
      <c r="AR522" t="s">
        <v>1976</v>
      </c>
    </row>
    <row r="523" spans="1:44" x14ac:dyDescent="0.25">
      <c r="A523" s="19">
        <v>522</v>
      </c>
      <c r="B523" s="19" t="s">
        <v>104</v>
      </c>
      <c r="C523" s="20" t="s">
        <v>90</v>
      </c>
      <c r="D523" s="22">
        <f>VLOOKUP(AR:AR,球员!A:F,6,FALSE)</f>
        <v>2</v>
      </c>
      <c r="E523" s="16" t="s">
        <v>188</v>
      </c>
      <c r="F523" s="16" t="s">
        <v>56</v>
      </c>
      <c r="G523" s="16" t="s">
        <v>57</v>
      </c>
      <c r="H523" s="15">
        <v>191</v>
      </c>
      <c r="I523" s="15">
        <v>85</v>
      </c>
      <c r="J523" s="15">
        <v>32</v>
      </c>
      <c r="K523" s="16" t="s">
        <v>47</v>
      </c>
      <c r="L523" s="21">
        <v>80</v>
      </c>
      <c r="M523" s="21">
        <v>29</v>
      </c>
      <c r="N523" s="21">
        <v>87</v>
      </c>
      <c r="O523" s="15">
        <v>59</v>
      </c>
      <c r="P523" s="15">
        <v>68</v>
      </c>
      <c r="Q523" s="15">
        <v>65</v>
      </c>
      <c r="R523" s="15">
        <v>63</v>
      </c>
      <c r="S523" s="15">
        <v>75</v>
      </c>
      <c r="T523" s="15">
        <v>77</v>
      </c>
      <c r="U523" s="15">
        <v>60</v>
      </c>
      <c r="V523" s="15">
        <v>86</v>
      </c>
      <c r="W523" s="15">
        <v>61</v>
      </c>
      <c r="X523" s="15">
        <v>57</v>
      </c>
      <c r="Y523" s="15">
        <v>68</v>
      </c>
      <c r="Z523" s="15">
        <v>65</v>
      </c>
      <c r="AA523" s="15">
        <v>77</v>
      </c>
      <c r="AB523" s="15">
        <v>82</v>
      </c>
      <c r="AC523" s="15">
        <v>89</v>
      </c>
      <c r="AD523" s="15">
        <v>73</v>
      </c>
      <c r="AE523" s="15">
        <v>79</v>
      </c>
      <c r="AF523" s="15">
        <v>82</v>
      </c>
      <c r="AG523" s="15">
        <v>81</v>
      </c>
      <c r="AH523" s="15">
        <v>85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3</v>
      </c>
      <c r="AR523" t="s">
        <v>1977</v>
      </c>
    </row>
    <row r="524" spans="1:44" x14ac:dyDescent="0.25">
      <c r="A524" s="15">
        <v>523</v>
      </c>
      <c r="B524" s="15" t="s">
        <v>413</v>
      </c>
      <c r="C524" s="16" t="s">
        <v>126</v>
      </c>
      <c r="D524" s="22" t="e">
        <f>VLOOKUP(AR:AR,球员!A:F,6,FALSE)</f>
        <v>#N/A</v>
      </c>
      <c r="E524" s="16" t="s">
        <v>815</v>
      </c>
      <c r="F524" s="16" t="s">
        <v>45</v>
      </c>
      <c r="G524" s="16" t="s">
        <v>121</v>
      </c>
      <c r="H524" s="15">
        <v>171</v>
      </c>
      <c r="I524" s="15">
        <v>71</v>
      </c>
      <c r="J524" s="15">
        <v>32</v>
      </c>
      <c r="K524" s="16" t="s">
        <v>47</v>
      </c>
      <c r="L524" s="21">
        <v>80</v>
      </c>
      <c r="M524" s="21">
        <v>29</v>
      </c>
      <c r="N524" s="21">
        <v>88</v>
      </c>
      <c r="O524" s="15">
        <v>56</v>
      </c>
      <c r="P524" s="15">
        <v>77</v>
      </c>
      <c r="Q524" s="15">
        <v>66</v>
      </c>
      <c r="R524" s="15">
        <v>81</v>
      </c>
      <c r="S524" s="15">
        <v>81</v>
      </c>
      <c r="T524" s="15">
        <v>79</v>
      </c>
      <c r="U524" s="15">
        <v>60</v>
      </c>
      <c r="V524" s="15">
        <v>65</v>
      </c>
      <c r="W524" s="15">
        <v>60</v>
      </c>
      <c r="X524" s="15">
        <v>62</v>
      </c>
      <c r="Y524" s="15">
        <v>74</v>
      </c>
      <c r="Z524" s="15">
        <v>78</v>
      </c>
      <c r="AA524" s="15">
        <v>72</v>
      </c>
      <c r="AB524" s="15">
        <v>82</v>
      </c>
      <c r="AC524" s="15">
        <v>80</v>
      </c>
      <c r="AD524" s="15">
        <v>88</v>
      </c>
      <c r="AE524" s="15">
        <v>84</v>
      </c>
      <c r="AF524" s="15">
        <v>78</v>
      </c>
      <c r="AG524" s="15">
        <v>82</v>
      </c>
      <c r="AH524" s="15">
        <v>87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3</v>
      </c>
      <c r="AP524" s="15">
        <v>6</v>
      </c>
      <c r="AQ524" s="15">
        <v>2</v>
      </c>
      <c r="AR524" t="s">
        <v>1978</v>
      </c>
    </row>
    <row r="525" spans="1:44" x14ac:dyDescent="0.25">
      <c r="A525" s="19">
        <v>524</v>
      </c>
      <c r="B525" s="19" t="s">
        <v>328</v>
      </c>
      <c r="C525" s="20" t="s">
        <v>83</v>
      </c>
      <c r="D525" s="22">
        <f>VLOOKUP(AR:AR,球员!A:F,6,FALSE)</f>
        <v>2</v>
      </c>
      <c r="E525" s="16" t="s">
        <v>164</v>
      </c>
      <c r="F525" s="16" t="s">
        <v>45</v>
      </c>
      <c r="G525" s="16" t="s">
        <v>52</v>
      </c>
      <c r="H525" s="15">
        <v>187</v>
      </c>
      <c r="I525" s="15">
        <v>78</v>
      </c>
      <c r="J525" s="15">
        <v>30</v>
      </c>
      <c r="K525" s="16" t="s">
        <v>47</v>
      </c>
      <c r="L525" s="21">
        <v>80</v>
      </c>
      <c r="M525" s="21">
        <v>30</v>
      </c>
      <c r="N525" s="21">
        <v>88</v>
      </c>
      <c r="O525" s="15">
        <v>76</v>
      </c>
      <c r="P525" s="15">
        <v>83</v>
      </c>
      <c r="Q525" s="15">
        <v>82</v>
      </c>
      <c r="R525" s="15">
        <v>84</v>
      </c>
      <c r="S525" s="15">
        <v>84</v>
      </c>
      <c r="T525" s="15">
        <v>83</v>
      </c>
      <c r="U525" s="15">
        <v>73</v>
      </c>
      <c r="V525" s="15">
        <v>63</v>
      </c>
      <c r="W525" s="15">
        <v>75</v>
      </c>
      <c r="X525" s="15">
        <v>83</v>
      </c>
      <c r="Y525" s="15">
        <v>74</v>
      </c>
      <c r="Z525" s="15">
        <v>76</v>
      </c>
      <c r="AA525" s="15">
        <v>78</v>
      </c>
      <c r="AB525" s="15">
        <v>66</v>
      </c>
      <c r="AC525" s="15">
        <v>68</v>
      </c>
      <c r="AD525" s="15">
        <v>72</v>
      </c>
      <c r="AE525" s="15">
        <v>74</v>
      </c>
      <c r="AF525" s="15">
        <v>59</v>
      </c>
      <c r="AG525" s="15">
        <v>61</v>
      </c>
      <c r="AH525" s="15">
        <v>60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2</v>
      </c>
      <c r="AO525" s="15">
        <v>3</v>
      </c>
      <c r="AP525" s="15">
        <v>5</v>
      </c>
      <c r="AQ525" s="15">
        <v>1</v>
      </c>
      <c r="AR525" t="s">
        <v>1979</v>
      </c>
    </row>
    <row r="526" spans="1:44" x14ac:dyDescent="0.25">
      <c r="A526" s="19">
        <v>525</v>
      </c>
      <c r="B526" s="19" t="s">
        <v>694</v>
      </c>
      <c r="C526" s="20" t="s">
        <v>83</v>
      </c>
      <c r="D526" s="22">
        <f>VLOOKUP(AR:AR,球员!A:F,6,FALSE)</f>
        <v>2</v>
      </c>
      <c r="E526" s="16" t="s">
        <v>392</v>
      </c>
      <c r="F526" s="16" t="s">
        <v>388</v>
      </c>
      <c r="G526" s="16" t="s">
        <v>209</v>
      </c>
      <c r="H526" s="15">
        <v>182</v>
      </c>
      <c r="I526" s="15">
        <v>74</v>
      </c>
      <c r="J526" s="15">
        <v>28</v>
      </c>
      <c r="K526" s="16" t="s">
        <v>47</v>
      </c>
      <c r="L526" s="21">
        <v>80</v>
      </c>
      <c r="M526" s="21">
        <v>31</v>
      </c>
      <c r="N526" s="21">
        <v>88</v>
      </c>
      <c r="O526" s="15">
        <v>77</v>
      </c>
      <c r="P526" s="15">
        <v>85</v>
      </c>
      <c r="Q526" s="15">
        <v>85</v>
      </c>
      <c r="R526" s="15">
        <v>83</v>
      </c>
      <c r="S526" s="15">
        <v>82</v>
      </c>
      <c r="T526" s="15">
        <v>77</v>
      </c>
      <c r="U526" s="15">
        <v>75</v>
      </c>
      <c r="V526" s="15">
        <v>60</v>
      </c>
      <c r="W526" s="15">
        <v>86</v>
      </c>
      <c r="X526" s="15">
        <v>84</v>
      </c>
      <c r="Y526" s="15">
        <v>77</v>
      </c>
      <c r="Z526" s="15">
        <v>83</v>
      </c>
      <c r="AA526" s="15">
        <v>82</v>
      </c>
      <c r="AB526" s="15">
        <v>63</v>
      </c>
      <c r="AC526" s="15">
        <v>62</v>
      </c>
      <c r="AD526" s="15">
        <v>78</v>
      </c>
      <c r="AE526" s="15">
        <v>72</v>
      </c>
      <c r="AF526" s="15">
        <v>50</v>
      </c>
      <c r="AG526" s="15">
        <v>50</v>
      </c>
      <c r="AH526" s="15">
        <v>58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3</v>
      </c>
      <c r="AO526" s="15">
        <v>3</v>
      </c>
      <c r="AP526" s="15">
        <v>6</v>
      </c>
      <c r="AQ526" s="15">
        <v>2</v>
      </c>
      <c r="AR526" t="s">
        <v>1980</v>
      </c>
    </row>
    <row r="527" spans="1:44" x14ac:dyDescent="0.25">
      <c r="A527" s="19">
        <v>526</v>
      </c>
      <c r="B527" s="19" t="s">
        <v>329</v>
      </c>
      <c r="C527" s="20" t="s">
        <v>126</v>
      </c>
      <c r="D527" s="22">
        <f>VLOOKUP(AR:AR,球员!A:F,6,FALSE)</f>
        <v>2</v>
      </c>
      <c r="E527" s="16" t="s">
        <v>400</v>
      </c>
      <c r="F527" s="16" t="s">
        <v>388</v>
      </c>
      <c r="G527" s="16" t="s">
        <v>81</v>
      </c>
      <c r="H527" s="15">
        <v>196</v>
      </c>
      <c r="I527" s="15">
        <v>75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69</v>
      </c>
      <c r="P527" s="15">
        <v>75</v>
      </c>
      <c r="Q527" s="15">
        <v>70</v>
      </c>
      <c r="R527" s="15">
        <v>78</v>
      </c>
      <c r="S527" s="15">
        <v>79</v>
      </c>
      <c r="T527" s="15">
        <v>77</v>
      </c>
      <c r="U527" s="15">
        <v>65</v>
      </c>
      <c r="V527" s="15">
        <v>86</v>
      </c>
      <c r="W527" s="15">
        <v>60</v>
      </c>
      <c r="X527" s="15">
        <v>70</v>
      </c>
      <c r="Y527" s="15">
        <v>66</v>
      </c>
      <c r="Z527" s="15">
        <v>60</v>
      </c>
      <c r="AA527" s="15">
        <v>83</v>
      </c>
      <c r="AB527" s="15">
        <v>77</v>
      </c>
      <c r="AC527" s="15">
        <v>87</v>
      </c>
      <c r="AD527" s="15">
        <v>68</v>
      </c>
      <c r="AE527" s="15">
        <v>85</v>
      </c>
      <c r="AF527" s="15">
        <v>80</v>
      </c>
      <c r="AG527" s="15">
        <v>79</v>
      </c>
      <c r="AH527" s="15">
        <v>78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2</v>
      </c>
      <c r="AP527" s="15">
        <v>5</v>
      </c>
      <c r="AQ527" s="15">
        <v>3</v>
      </c>
      <c r="AR527" t="s">
        <v>1981</v>
      </c>
    </row>
    <row r="528" spans="1:44" x14ac:dyDescent="0.25">
      <c r="A528" s="15">
        <v>527</v>
      </c>
      <c r="B528" s="15" t="s">
        <v>836</v>
      </c>
      <c r="C528" s="16" t="s">
        <v>71</v>
      </c>
      <c r="D528" s="22" t="e">
        <f>VLOOKUP(AR:AR,球员!A:F,6,FALSE)</f>
        <v>#N/A</v>
      </c>
      <c r="E528" s="16" t="s">
        <v>455</v>
      </c>
      <c r="F528" s="16" t="s">
        <v>375</v>
      </c>
      <c r="G528" s="16" t="s">
        <v>52</v>
      </c>
      <c r="H528" s="15">
        <v>187</v>
      </c>
      <c r="I528" s="15">
        <v>91</v>
      </c>
      <c r="J528" s="15">
        <v>31</v>
      </c>
      <c r="K528" s="16" t="s">
        <v>47</v>
      </c>
      <c r="L528" s="21">
        <v>80</v>
      </c>
      <c r="M528" s="21">
        <v>30</v>
      </c>
      <c r="N528" s="21">
        <v>88</v>
      </c>
      <c r="O528" s="15">
        <v>80</v>
      </c>
      <c r="P528" s="15">
        <v>77</v>
      </c>
      <c r="Q528" s="15">
        <v>74</v>
      </c>
      <c r="R528" s="15">
        <v>70</v>
      </c>
      <c r="S528" s="15">
        <v>75</v>
      </c>
      <c r="T528" s="15">
        <v>70</v>
      </c>
      <c r="U528" s="15">
        <v>80</v>
      </c>
      <c r="V528" s="15">
        <v>85</v>
      </c>
      <c r="W528" s="15">
        <v>67</v>
      </c>
      <c r="X528" s="15">
        <v>75</v>
      </c>
      <c r="Y528" s="15">
        <v>79</v>
      </c>
      <c r="Z528" s="15">
        <v>73</v>
      </c>
      <c r="AA528" s="15">
        <v>86</v>
      </c>
      <c r="AB528" s="15">
        <v>78</v>
      </c>
      <c r="AC528" s="15">
        <v>89</v>
      </c>
      <c r="AD528" s="15">
        <v>75</v>
      </c>
      <c r="AE528" s="15">
        <v>79</v>
      </c>
      <c r="AF528" s="15">
        <v>55</v>
      </c>
      <c r="AG528" s="15">
        <v>52</v>
      </c>
      <c r="AH528" s="15">
        <v>73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3</v>
      </c>
      <c r="AO528" s="15">
        <v>3</v>
      </c>
      <c r="AP528" s="15">
        <v>5</v>
      </c>
      <c r="AQ528" s="15">
        <v>3</v>
      </c>
      <c r="AR528" t="s">
        <v>1982</v>
      </c>
    </row>
    <row r="529" spans="1:44" x14ac:dyDescent="0.25">
      <c r="A529" s="19">
        <v>528</v>
      </c>
      <c r="B529" s="19" t="s">
        <v>559</v>
      </c>
      <c r="C529" s="20" t="s">
        <v>86</v>
      </c>
      <c r="D529" s="22">
        <f>VLOOKUP(AR:AR,球员!A:F,6,FALSE)</f>
        <v>2</v>
      </c>
      <c r="E529" s="16" t="s">
        <v>97</v>
      </c>
      <c r="F529" s="16" t="s">
        <v>65</v>
      </c>
      <c r="G529" s="16" t="s">
        <v>52</v>
      </c>
      <c r="H529" s="15">
        <v>181</v>
      </c>
      <c r="I529" s="15">
        <v>79</v>
      </c>
      <c r="J529" s="15">
        <v>27</v>
      </c>
      <c r="K529" s="16" t="s">
        <v>53</v>
      </c>
      <c r="L529" s="21">
        <v>80</v>
      </c>
      <c r="M529" s="21">
        <v>32</v>
      </c>
      <c r="N529" s="21">
        <v>88</v>
      </c>
      <c r="O529" s="15">
        <v>79</v>
      </c>
      <c r="P529" s="15">
        <v>81</v>
      </c>
      <c r="Q529" s="15">
        <v>85</v>
      </c>
      <c r="R529" s="15">
        <v>84</v>
      </c>
      <c r="S529" s="15">
        <v>78</v>
      </c>
      <c r="T529" s="15">
        <v>75</v>
      </c>
      <c r="U529" s="15">
        <v>73</v>
      </c>
      <c r="V529" s="15">
        <v>65</v>
      </c>
      <c r="W529" s="15">
        <v>80</v>
      </c>
      <c r="X529" s="15">
        <v>82</v>
      </c>
      <c r="Y529" s="15">
        <v>76</v>
      </c>
      <c r="Z529" s="15">
        <v>79</v>
      </c>
      <c r="AA529" s="15">
        <v>82</v>
      </c>
      <c r="AB529" s="15">
        <v>67</v>
      </c>
      <c r="AC529" s="15">
        <v>67</v>
      </c>
      <c r="AD529" s="15">
        <v>75</v>
      </c>
      <c r="AE529" s="15">
        <v>76</v>
      </c>
      <c r="AF529" s="15">
        <v>54</v>
      </c>
      <c r="AG529" s="15">
        <v>56</v>
      </c>
      <c r="AH529" s="15">
        <v>78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1</v>
      </c>
      <c r="AO529" s="15">
        <v>2</v>
      </c>
      <c r="AP529" s="15">
        <v>4</v>
      </c>
      <c r="AQ529" s="15">
        <v>1</v>
      </c>
      <c r="AR529" t="s">
        <v>1983</v>
      </c>
    </row>
    <row r="530" spans="1:44" x14ac:dyDescent="0.25">
      <c r="A530" s="19">
        <v>529</v>
      </c>
      <c r="B530" s="19" t="s">
        <v>562</v>
      </c>
      <c r="C530" s="20" t="s">
        <v>71</v>
      </c>
      <c r="D530" s="22">
        <f>VLOOKUP(AR:AR,球员!A:F,6,FALSE)</f>
        <v>2</v>
      </c>
      <c r="E530" s="16" t="s">
        <v>563</v>
      </c>
      <c r="F530" s="16" t="s">
        <v>157</v>
      </c>
      <c r="G530" s="16" t="s">
        <v>57</v>
      </c>
      <c r="H530" s="15">
        <v>174</v>
      </c>
      <c r="I530" s="15">
        <v>72</v>
      </c>
      <c r="J530" s="15">
        <v>29</v>
      </c>
      <c r="K530" s="16" t="s">
        <v>47</v>
      </c>
      <c r="L530" s="21">
        <v>80</v>
      </c>
      <c r="M530" s="21">
        <v>31</v>
      </c>
      <c r="N530" s="21">
        <v>88</v>
      </c>
      <c r="O530" s="15">
        <v>78</v>
      </c>
      <c r="P530" s="15">
        <v>83</v>
      </c>
      <c r="Q530" s="15">
        <v>82</v>
      </c>
      <c r="R530" s="15">
        <v>85</v>
      </c>
      <c r="S530" s="15">
        <v>81</v>
      </c>
      <c r="T530" s="15">
        <v>75</v>
      </c>
      <c r="U530" s="15">
        <v>79</v>
      </c>
      <c r="V530" s="15">
        <v>62</v>
      </c>
      <c r="W530" s="15">
        <v>65</v>
      </c>
      <c r="X530" s="15">
        <v>75</v>
      </c>
      <c r="Y530" s="15">
        <v>85</v>
      </c>
      <c r="Z530" s="15">
        <v>88</v>
      </c>
      <c r="AA530" s="15">
        <v>72</v>
      </c>
      <c r="AB530" s="15">
        <v>62</v>
      </c>
      <c r="AC530" s="15">
        <v>70</v>
      </c>
      <c r="AD530" s="15">
        <v>85</v>
      </c>
      <c r="AE530" s="15">
        <v>77</v>
      </c>
      <c r="AF530" s="15">
        <v>62</v>
      </c>
      <c r="AG530" s="15">
        <v>60</v>
      </c>
      <c r="AH530" s="15">
        <v>62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3</v>
      </c>
      <c r="AO530" s="15">
        <v>3</v>
      </c>
      <c r="AP530" s="15">
        <v>5</v>
      </c>
      <c r="AQ530" s="15">
        <v>2</v>
      </c>
      <c r="AR530" t="s">
        <v>1984</v>
      </c>
    </row>
    <row r="531" spans="1:44" x14ac:dyDescent="0.25">
      <c r="A531" s="15">
        <v>530</v>
      </c>
      <c r="B531" s="15" t="s">
        <v>1985</v>
      </c>
      <c r="C531" s="16" t="s">
        <v>71</v>
      </c>
      <c r="D531" s="22" t="e">
        <f>VLOOKUP(AR:AR,球员!A:F,6,FALSE)</f>
        <v>#N/A</v>
      </c>
      <c r="E531" s="16" t="s">
        <v>312</v>
      </c>
      <c r="F531" s="16" t="s">
        <v>229</v>
      </c>
      <c r="G531" s="16" t="s">
        <v>323</v>
      </c>
      <c r="H531" s="15">
        <v>185</v>
      </c>
      <c r="I531" s="15">
        <v>85</v>
      </c>
      <c r="J531" s="15">
        <v>27</v>
      </c>
      <c r="K531" s="16" t="s">
        <v>53</v>
      </c>
      <c r="L531" s="21">
        <v>80</v>
      </c>
      <c r="M531" s="21">
        <v>32</v>
      </c>
      <c r="N531" s="21">
        <v>88</v>
      </c>
      <c r="O531" s="15">
        <v>79</v>
      </c>
      <c r="P531" s="15">
        <v>80</v>
      </c>
      <c r="Q531" s="15">
        <v>76</v>
      </c>
      <c r="R531" s="15">
        <v>74</v>
      </c>
      <c r="S531" s="15">
        <v>72</v>
      </c>
      <c r="T531" s="15">
        <v>72</v>
      </c>
      <c r="U531" s="15">
        <v>81</v>
      </c>
      <c r="V531" s="15">
        <v>80</v>
      </c>
      <c r="W531" s="15">
        <v>55</v>
      </c>
      <c r="X531" s="15">
        <v>64</v>
      </c>
      <c r="Y531" s="15">
        <v>81</v>
      </c>
      <c r="Z531" s="15">
        <v>80</v>
      </c>
      <c r="AA531" s="15">
        <v>83</v>
      </c>
      <c r="AB531" s="15">
        <v>80</v>
      </c>
      <c r="AC531" s="15">
        <v>87</v>
      </c>
      <c r="AD531" s="15">
        <v>77</v>
      </c>
      <c r="AE531" s="15">
        <v>84</v>
      </c>
      <c r="AF531" s="15">
        <v>45</v>
      </c>
      <c r="AG531" s="15">
        <v>44</v>
      </c>
      <c r="AH531" s="15">
        <v>75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3</v>
      </c>
      <c r="AR531" t="s">
        <v>1986</v>
      </c>
    </row>
    <row r="532" spans="1:44" x14ac:dyDescent="0.25">
      <c r="A532" s="19">
        <v>531</v>
      </c>
      <c r="B532" s="19" t="s">
        <v>564</v>
      </c>
      <c r="C532" s="20" t="s">
        <v>86</v>
      </c>
      <c r="D532" s="22">
        <f>VLOOKUP(AR:AR,球员!A:F,6,FALSE)</f>
        <v>2</v>
      </c>
      <c r="E532" s="16" t="s">
        <v>374</v>
      </c>
      <c r="F532" s="16" t="s">
        <v>375</v>
      </c>
      <c r="G532" s="16" t="s">
        <v>52</v>
      </c>
      <c r="H532" s="15">
        <v>173</v>
      </c>
      <c r="I532" s="15">
        <v>71</v>
      </c>
      <c r="J532" s="15">
        <v>29</v>
      </c>
      <c r="K532" s="16" t="s">
        <v>47</v>
      </c>
      <c r="L532" s="21">
        <v>80</v>
      </c>
      <c r="M532" s="21">
        <v>31</v>
      </c>
      <c r="N532" s="21">
        <v>89</v>
      </c>
      <c r="O532" s="15">
        <v>77</v>
      </c>
      <c r="P532" s="15">
        <v>83</v>
      </c>
      <c r="Q532" s="15">
        <v>86</v>
      </c>
      <c r="R532" s="15">
        <v>83</v>
      </c>
      <c r="S532" s="15">
        <v>77</v>
      </c>
      <c r="T532" s="15">
        <v>74</v>
      </c>
      <c r="U532" s="15">
        <v>78</v>
      </c>
      <c r="V532" s="15">
        <v>60</v>
      </c>
      <c r="W532" s="15">
        <v>57</v>
      </c>
      <c r="X532" s="15">
        <v>61</v>
      </c>
      <c r="Y532" s="15">
        <v>87</v>
      </c>
      <c r="Z532" s="15">
        <v>88</v>
      </c>
      <c r="AA532" s="15">
        <v>80</v>
      </c>
      <c r="AB532" s="15">
        <v>81</v>
      </c>
      <c r="AC532" s="15">
        <v>72</v>
      </c>
      <c r="AD532" s="15">
        <v>85</v>
      </c>
      <c r="AE532" s="15">
        <v>79</v>
      </c>
      <c r="AF532" s="15">
        <v>45</v>
      </c>
      <c r="AG532" s="15">
        <v>45</v>
      </c>
      <c r="AH532" s="15">
        <v>49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2</v>
      </c>
      <c r="AP532" s="15">
        <v>6</v>
      </c>
      <c r="AQ532" s="15">
        <v>1</v>
      </c>
      <c r="AR532" t="s">
        <v>1987</v>
      </c>
    </row>
    <row r="533" spans="1:44" x14ac:dyDescent="0.25">
      <c r="A533" s="19">
        <v>532</v>
      </c>
      <c r="B533" s="19" t="s">
        <v>700</v>
      </c>
      <c r="C533" s="20" t="s">
        <v>90</v>
      </c>
      <c r="D533" s="22">
        <f>VLOOKUP(AR:AR,球员!A:F,6,FALSE)</f>
        <v>2</v>
      </c>
      <c r="E533" s="16" t="s">
        <v>616</v>
      </c>
      <c r="F533" s="16" t="s">
        <v>229</v>
      </c>
      <c r="G533" s="16" t="s">
        <v>72</v>
      </c>
      <c r="H533" s="15">
        <v>196</v>
      </c>
      <c r="I533" s="15">
        <v>92</v>
      </c>
      <c r="J533" s="15">
        <v>29</v>
      </c>
      <c r="K533" s="16" t="s">
        <v>47</v>
      </c>
      <c r="L533" s="21">
        <v>80</v>
      </c>
      <c r="M533" s="21">
        <v>31</v>
      </c>
      <c r="N533" s="21">
        <v>88</v>
      </c>
      <c r="O533" s="15">
        <v>64</v>
      </c>
      <c r="P533" s="15">
        <v>70</v>
      </c>
      <c r="Q533" s="15">
        <v>70</v>
      </c>
      <c r="R533" s="15">
        <v>72</v>
      </c>
      <c r="S533" s="15">
        <v>74</v>
      </c>
      <c r="T533" s="15">
        <v>71</v>
      </c>
      <c r="U533" s="15">
        <v>63</v>
      </c>
      <c r="V533" s="15">
        <v>88</v>
      </c>
      <c r="W533" s="15">
        <v>64</v>
      </c>
      <c r="X533" s="15">
        <v>66</v>
      </c>
      <c r="Y533" s="15">
        <v>67</v>
      </c>
      <c r="Z533" s="15">
        <v>60</v>
      </c>
      <c r="AA533" s="15">
        <v>80</v>
      </c>
      <c r="AB533" s="15">
        <v>76</v>
      </c>
      <c r="AC533" s="15">
        <v>90</v>
      </c>
      <c r="AD533" s="15">
        <v>60</v>
      </c>
      <c r="AE533" s="15">
        <v>81</v>
      </c>
      <c r="AF533" s="15">
        <v>81</v>
      </c>
      <c r="AG533" s="15">
        <v>85</v>
      </c>
      <c r="AH533" s="15">
        <v>83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3</v>
      </c>
      <c r="AP533" s="15">
        <v>6</v>
      </c>
      <c r="AQ533" s="15">
        <v>3</v>
      </c>
      <c r="AR533" t="s">
        <v>1988</v>
      </c>
    </row>
    <row r="534" spans="1:44" x14ac:dyDescent="0.25">
      <c r="A534" s="15">
        <v>533</v>
      </c>
      <c r="B534" s="15" t="s">
        <v>701</v>
      </c>
      <c r="C534" s="16" t="s">
        <v>59</v>
      </c>
      <c r="D534" s="22" t="e">
        <f>VLOOKUP(AR:AR,球员!A:F,6,FALSE)</f>
        <v>#N/A</v>
      </c>
      <c r="E534" s="16" t="s">
        <v>303</v>
      </c>
      <c r="F534" s="16" t="s">
        <v>279</v>
      </c>
      <c r="G534" s="16" t="s">
        <v>121</v>
      </c>
      <c r="H534" s="15">
        <v>171</v>
      </c>
      <c r="I534" s="15">
        <v>71</v>
      </c>
      <c r="J534" s="15">
        <v>30</v>
      </c>
      <c r="K534" s="16" t="s">
        <v>47</v>
      </c>
      <c r="L534" s="21">
        <v>80</v>
      </c>
      <c r="M534" s="21">
        <v>30</v>
      </c>
      <c r="N534" s="21">
        <v>87</v>
      </c>
      <c r="O534" s="15">
        <v>72</v>
      </c>
      <c r="P534" s="15">
        <v>80</v>
      </c>
      <c r="Q534" s="15">
        <v>73</v>
      </c>
      <c r="R534" s="15">
        <v>77</v>
      </c>
      <c r="S534" s="15">
        <v>82</v>
      </c>
      <c r="T534" s="15">
        <v>80</v>
      </c>
      <c r="U534" s="15">
        <v>66</v>
      </c>
      <c r="V534" s="15">
        <v>63</v>
      </c>
      <c r="W534" s="15">
        <v>73</v>
      </c>
      <c r="X534" s="15">
        <v>72</v>
      </c>
      <c r="Y534" s="15">
        <v>77</v>
      </c>
      <c r="Z534" s="15">
        <v>81</v>
      </c>
      <c r="AA534" s="15">
        <v>80</v>
      </c>
      <c r="AB534" s="15">
        <v>71</v>
      </c>
      <c r="AC534" s="15">
        <v>73</v>
      </c>
      <c r="AD534" s="15">
        <v>70</v>
      </c>
      <c r="AE534" s="15">
        <v>87</v>
      </c>
      <c r="AF534" s="15">
        <v>72</v>
      </c>
      <c r="AG534" s="15">
        <v>70</v>
      </c>
      <c r="AH534" s="15">
        <v>77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2</v>
      </c>
      <c r="AP534" s="15">
        <v>5</v>
      </c>
      <c r="AQ534" s="15">
        <v>2</v>
      </c>
      <c r="AR534" t="s">
        <v>1989</v>
      </c>
    </row>
    <row r="535" spans="1:44" x14ac:dyDescent="0.25">
      <c r="A535" s="15">
        <v>534</v>
      </c>
      <c r="B535" s="15" t="s">
        <v>1990</v>
      </c>
      <c r="C535" s="16" t="s">
        <v>63</v>
      </c>
      <c r="D535" s="22" t="e">
        <f>VLOOKUP(AR:AR,球员!A:F,6,FALSE)</f>
        <v>#N/A</v>
      </c>
      <c r="E535" s="16" t="s">
        <v>374</v>
      </c>
      <c r="F535" s="16" t="s">
        <v>375</v>
      </c>
      <c r="G535" s="16" t="s">
        <v>52</v>
      </c>
      <c r="H535" s="15">
        <v>194</v>
      </c>
      <c r="I535" s="15">
        <v>81</v>
      </c>
      <c r="J535" s="15">
        <v>28</v>
      </c>
      <c r="K535" s="16" t="s">
        <v>47</v>
      </c>
      <c r="L535" s="21">
        <v>80</v>
      </c>
      <c r="M535" s="21">
        <v>31</v>
      </c>
      <c r="N535" s="21">
        <v>86</v>
      </c>
      <c r="O535" s="15">
        <v>42</v>
      </c>
      <c r="P535" s="15">
        <v>58</v>
      </c>
      <c r="Q535" s="15">
        <v>58</v>
      </c>
      <c r="R535" s="15">
        <v>59</v>
      </c>
      <c r="S535" s="15">
        <v>68</v>
      </c>
      <c r="T535" s="15">
        <v>73</v>
      </c>
      <c r="U535" s="15">
        <v>45</v>
      </c>
      <c r="V535" s="15">
        <v>70</v>
      </c>
      <c r="W535" s="15">
        <v>57</v>
      </c>
      <c r="X535" s="15">
        <v>58</v>
      </c>
      <c r="Y535" s="15">
        <v>65</v>
      </c>
      <c r="Z535" s="15">
        <v>68</v>
      </c>
      <c r="AA535" s="15">
        <v>82</v>
      </c>
      <c r="AB535" s="15">
        <v>86</v>
      </c>
      <c r="AC535" s="15">
        <v>87</v>
      </c>
      <c r="AD535" s="15">
        <v>61</v>
      </c>
      <c r="AE535" s="15">
        <v>65</v>
      </c>
      <c r="AF535" s="15">
        <v>55</v>
      </c>
      <c r="AG535" s="15">
        <v>49</v>
      </c>
      <c r="AH535" s="15">
        <v>65</v>
      </c>
      <c r="AI535" s="15">
        <v>86</v>
      </c>
      <c r="AJ535" s="15">
        <v>83</v>
      </c>
      <c r="AK535" s="15">
        <v>86</v>
      </c>
      <c r="AL535" s="15">
        <v>85</v>
      </c>
      <c r="AM535" s="15">
        <v>87</v>
      </c>
      <c r="AN535" s="15">
        <v>2</v>
      </c>
      <c r="AO535" s="15">
        <v>3</v>
      </c>
      <c r="AP535" s="15">
        <v>6</v>
      </c>
      <c r="AQ535" s="15">
        <v>2</v>
      </c>
      <c r="AR535" t="s">
        <v>1991</v>
      </c>
    </row>
    <row r="536" spans="1:44" x14ac:dyDescent="0.25">
      <c r="A536" s="19">
        <v>535</v>
      </c>
      <c r="B536" s="19" t="s">
        <v>705</v>
      </c>
      <c r="C536" s="20" t="s">
        <v>71</v>
      </c>
      <c r="D536" s="22">
        <f>VLOOKUP(AR:AR,球员!A:F,6,FALSE)</f>
        <v>2</v>
      </c>
      <c r="E536" s="16" t="s">
        <v>228</v>
      </c>
      <c r="F536" s="16" t="s">
        <v>229</v>
      </c>
      <c r="G536" s="16" t="s">
        <v>420</v>
      </c>
      <c r="H536" s="15">
        <v>184</v>
      </c>
      <c r="I536" s="15">
        <v>82</v>
      </c>
      <c r="J536" s="15">
        <v>27</v>
      </c>
      <c r="K536" s="16" t="s">
        <v>47</v>
      </c>
      <c r="L536" s="21">
        <v>80</v>
      </c>
      <c r="M536" s="21">
        <v>32</v>
      </c>
      <c r="N536" s="21">
        <v>88</v>
      </c>
      <c r="O536" s="15">
        <v>84</v>
      </c>
      <c r="P536" s="15">
        <v>76</v>
      </c>
      <c r="Q536" s="15">
        <v>78</v>
      </c>
      <c r="R536" s="15">
        <v>72</v>
      </c>
      <c r="S536" s="15">
        <v>74</v>
      </c>
      <c r="T536" s="15">
        <v>62</v>
      </c>
      <c r="U536" s="15">
        <v>81</v>
      </c>
      <c r="V536" s="15">
        <v>79</v>
      </c>
      <c r="W536" s="15">
        <v>62</v>
      </c>
      <c r="X536" s="15">
        <v>63</v>
      </c>
      <c r="Y536" s="15">
        <v>83</v>
      </c>
      <c r="Z536" s="15">
        <v>83</v>
      </c>
      <c r="AA536" s="15">
        <v>84</v>
      </c>
      <c r="AB536" s="15">
        <v>79</v>
      </c>
      <c r="AC536" s="15">
        <v>84</v>
      </c>
      <c r="AD536" s="15">
        <v>64</v>
      </c>
      <c r="AE536" s="15">
        <v>79</v>
      </c>
      <c r="AF536" s="15">
        <v>51</v>
      </c>
      <c r="AG536" s="15">
        <v>52</v>
      </c>
      <c r="AH536" s="15">
        <v>77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2</v>
      </c>
      <c r="AO536" s="15">
        <v>2</v>
      </c>
      <c r="AP536" s="15">
        <v>6</v>
      </c>
      <c r="AQ536" s="15">
        <v>3</v>
      </c>
      <c r="AR536" t="s">
        <v>1992</v>
      </c>
    </row>
    <row r="537" spans="1:44" x14ac:dyDescent="0.25">
      <c r="A537" s="19">
        <v>536</v>
      </c>
      <c r="B537" s="19" t="s">
        <v>707</v>
      </c>
      <c r="C537" s="20" t="s">
        <v>195</v>
      </c>
      <c r="D537" s="22">
        <f>VLOOKUP(AR:AR,球员!A:F,6,FALSE)</f>
        <v>2</v>
      </c>
      <c r="E537" s="16" t="s">
        <v>405</v>
      </c>
      <c r="F537" s="16" t="s">
        <v>51</v>
      </c>
      <c r="G537" s="16" t="s">
        <v>66</v>
      </c>
      <c r="H537" s="15">
        <v>182</v>
      </c>
      <c r="I537" s="15">
        <v>74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70</v>
      </c>
      <c r="P537" s="15">
        <v>76</v>
      </c>
      <c r="Q537" s="15">
        <v>73</v>
      </c>
      <c r="R537" s="15">
        <v>64</v>
      </c>
      <c r="S537" s="15">
        <v>82</v>
      </c>
      <c r="T537" s="15">
        <v>78</v>
      </c>
      <c r="U537" s="15">
        <v>72</v>
      </c>
      <c r="V537" s="15">
        <v>65</v>
      </c>
      <c r="W537" s="15">
        <v>65</v>
      </c>
      <c r="X537" s="15">
        <v>74</v>
      </c>
      <c r="Y537" s="15">
        <v>82</v>
      </c>
      <c r="Z537" s="15">
        <v>78</v>
      </c>
      <c r="AA537" s="15">
        <v>68</v>
      </c>
      <c r="AB537" s="15">
        <v>74</v>
      </c>
      <c r="AC537" s="15">
        <v>78</v>
      </c>
      <c r="AD537" s="15">
        <v>65</v>
      </c>
      <c r="AE537" s="15">
        <v>83</v>
      </c>
      <c r="AF537" s="15">
        <v>77</v>
      </c>
      <c r="AG537" s="15">
        <v>77</v>
      </c>
      <c r="AH537" s="15">
        <v>71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1993</v>
      </c>
    </row>
    <row r="538" spans="1:44" x14ac:dyDescent="0.25">
      <c r="A538" s="15">
        <v>537</v>
      </c>
      <c r="B538" s="15" t="s">
        <v>816</v>
      </c>
      <c r="C538" s="16" t="s">
        <v>195</v>
      </c>
      <c r="D538" s="22" t="e">
        <f>VLOOKUP(AR:AR,球员!A:F,6,FALSE)</f>
        <v>#N/A</v>
      </c>
      <c r="E538" s="16" t="s">
        <v>142</v>
      </c>
      <c r="F538" s="16" t="s">
        <v>45</v>
      </c>
      <c r="G538" s="16" t="s">
        <v>81</v>
      </c>
      <c r="H538" s="15">
        <v>178</v>
      </c>
      <c r="I538" s="15">
        <v>75</v>
      </c>
      <c r="J538" s="15">
        <v>28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72</v>
      </c>
      <c r="P538" s="15">
        <v>75</v>
      </c>
      <c r="Q538" s="15">
        <v>76</v>
      </c>
      <c r="R538" s="15">
        <v>75</v>
      </c>
      <c r="S538" s="15">
        <v>73</v>
      </c>
      <c r="T538" s="15">
        <v>75</v>
      </c>
      <c r="U538" s="15">
        <v>60</v>
      </c>
      <c r="V538" s="15">
        <v>66</v>
      </c>
      <c r="W538" s="15">
        <v>56</v>
      </c>
      <c r="X538" s="15">
        <v>61</v>
      </c>
      <c r="Y538" s="15">
        <v>86</v>
      </c>
      <c r="Z538" s="15">
        <v>85</v>
      </c>
      <c r="AA538" s="15">
        <v>68</v>
      </c>
      <c r="AB538" s="15">
        <v>76</v>
      </c>
      <c r="AC538" s="15">
        <v>75</v>
      </c>
      <c r="AD538" s="15">
        <v>71</v>
      </c>
      <c r="AE538" s="15">
        <v>82</v>
      </c>
      <c r="AF538" s="15">
        <v>76</v>
      </c>
      <c r="AG538" s="15">
        <v>77</v>
      </c>
      <c r="AH538" s="15">
        <v>77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5</v>
      </c>
      <c r="AQ538" s="15">
        <v>2</v>
      </c>
      <c r="AR538" t="s">
        <v>1994</v>
      </c>
    </row>
    <row r="539" spans="1:44" x14ac:dyDescent="0.25">
      <c r="A539" s="19">
        <v>538</v>
      </c>
      <c r="B539" s="19" t="s">
        <v>569</v>
      </c>
      <c r="C539" s="37" t="s">
        <v>126</v>
      </c>
      <c r="D539" s="22">
        <f>VLOOKUP(AR:AR,球员!A:F,6,FALSE)</f>
        <v>2</v>
      </c>
      <c r="E539" s="16" t="s">
        <v>408</v>
      </c>
      <c r="F539" s="16" t="s">
        <v>279</v>
      </c>
      <c r="G539" s="16" t="s">
        <v>489</v>
      </c>
      <c r="H539" s="15">
        <v>181</v>
      </c>
      <c r="I539" s="15">
        <v>76</v>
      </c>
      <c r="J539" s="15">
        <v>30</v>
      </c>
      <c r="K539" s="16" t="s">
        <v>53</v>
      </c>
      <c r="L539" s="21">
        <v>80</v>
      </c>
      <c r="M539" s="21">
        <v>30</v>
      </c>
      <c r="N539" s="21">
        <v>88</v>
      </c>
      <c r="O539" s="15">
        <v>68</v>
      </c>
      <c r="P539" s="15">
        <v>78</v>
      </c>
      <c r="Q539" s="15">
        <v>69</v>
      </c>
      <c r="R539" s="15">
        <v>65</v>
      </c>
      <c r="S539" s="15">
        <v>82</v>
      </c>
      <c r="T539" s="15">
        <v>79</v>
      </c>
      <c r="U539" s="15">
        <v>62</v>
      </c>
      <c r="V539" s="15">
        <v>75</v>
      </c>
      <c r="W539" s="15">
        <v>60</v>
      </c>
      <c r="X539" s="15">
        <v>68</v>
      </c>
      <c r="Y539" s="15">
        <v>73</v>
      </c>
      <c r="Z539" s="15">
        <v>70</v>
      </c>
      <c r="AA539" s="15">
        <v>79</v>
      </c>
      <c r="AB539" s="15">
        <v>77</v>
      </c>
      <c r="AC539" s="15">
        <v>81</v>
      </c>
      <c r="AD539" s="15">
        <v>73</v>
      </c>
      <c r="AE539" s="15">
        <v>85</v>
      </c>
      <c r="AF539" s="15">
        <v>82</v>
      </c>
      <c r="AG539" s="15">
        <v>82</v>
      </c>
      <c r="AH539" s="15">
        <v>84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1995</v>
      </c>
    </row>
    <row r="540" spans="1:44" x14ac:dyDescent="0.25">
      <c r="A540" s="19">
        <v>539</v>
      </c>
      <c r="B540" s="19" t="s">
        <v>421</v>
      </c>
      <c r="C540" s="20" t="s">
        <v>90</v>
      </c>
      <c r="D540" s="22">
        <f>VLOOKUP(AR:AR,球员!A:F,6,FALSE)</f>
        <v>2</v>
      </c>
      <c r="E540" s="16" t="s">
        <v>198</v>
      </c>
      <c r="F540" s="16" t="s">
        <v>56</v>
      </c>
      <c r="G540" s="16" t="s">
        <v>78</v>
      </c>
      <c r="H540" s="15">
        <v>190</v>
      </c>
      <c r="I540" s="15">
        <v>80</v>
      </c>
      <c r="J540" s="15">
        <v>31</v>
      </c>
      <c r="K540" s="16" t="s">
        <v>47</v>
      </c>
      <c r="L540" s="21">
        <v>80</v>
      </c>
      <c r="M540" s="21">
        <v>30</v>
      </c>
      <c r="N540" s="21">
        <v>87</v>
      </c>
      <c r="O540" s="15">
        <v>55</v>
      </c>
      <c r="P540" s="15">
        <v>65</v>
      </c>
      <c r="Q540" s="15">
        <v>61</v>
      </c>
      <c r="R540" s="15">
        <v>58</v>
      </c>
      <c r="S540" s="15">
        <v>74</v>
      </c>
      <c r="T540" s="15">
        <v>73</v>
      </c>
      <c r="U540" s="15">
        <v>60</v>
      </c>
      <c r="V540" s="15">
        <v>88</v>
      </c>
      <c r="W540" s="15">
        <v>55</v>
      </c>
      <c r="X540" s="15">
        <v>60</v>
      </c>
      <c r="Y540" s="15">
        <v>68</v>
      </c>
      <c r="Z540" s="15">
        <v>66</v>
      </c>
      <c r="AA540" s="15">
        <v>70</v>
      </c>
      <c r="AB540" s="15">
        <v>83</v>
      </c>
      <c r="AC540" s="15">
        <v>90</v>
      </c>
      <c r="AD540" s="15">
        <v>63</v>
      </c>
      <c r="AE540" s="15">
        <v>80</v>
      </c>
      <c r="AF540" s="15">
        <v>85</v>
      </c>
      <c r="AG540" s="15">
        <v>85</v>
      </c>
      <c r="AH540" s="15">
        <v>75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2</v>
      </c>
      <c r="AP540" s="15">
        <v>7</v>
      </c>
      <c r="AQ540" s="15">
        <v>3</v>
      </c>
      <c r="AR540" t="s">
        <v>1996</v>
      </c>
    </row>
    <row r="541" spans="1:44" x14ac:dyDescent="0.25">
      <c r="A541" s="19">
        <v>540</v>
      </c>
      <c r="B541" s="19" t="s">
        <v>570</v>
      </c>
      <c r="C541" s="20" t="s">
        <v>83</v>
      </c>
      <c r="D541" s="22">
        <f>VLOOKUP(AR:AR,球员!A:F,6,FALSE)</f>
        <v>2</v>
      </c>
      <c r="E541" s="16" t="s">
        <v>316</v>
      </c>
      <c r="F541" s="16" t="s">
        <v>65</v>
      </c>
      <c r="G541" s="16" t="s">
        <v>52</v>
      </c>
      <c r="H541" s="15">
        <v>167</v>
      </c>
      <c r="I541" s="15">
        <v>59</v>
      </c>
      <c r="J541" s="15">
        <v>26</v>
      </c>
      <c r="K541" s="16" t="s">
        <v>47</v>
      </c>
      <c r="L541" s="21">
        <v>80</v>
      </c>
      <c r="M541" s="21">
        <v>33</v>
      </c>
      <c r="N541" s="21">
        <v>88</v>
      </c>
      <c r="O541" s="15">
        <v>77</v>
      </c>
      <c r="P541" s="15">
        <v>85</v>
      </c>
      <c r="Q541" s="15">
        <v>85</v>
      </c>
      <c r="R541" s="15">
        <v>82</v>
      </c>
      <c r="S541" s="15">
        <v>80</v>
      </c>
      <c r="T541" s="15">
        <v>79</v>
      </c>
      <c r="U541" s="15">
        <v>72</v>
      </c>
      <c r="V541" s="15">
        <v>60</v>
      </c>
      <c r="W541" s="15">
        <v>77</v>
      </c>
      <c r="X541" s="15">
        <v>75</v>
      </c>
      <c r="Y541" s="15">
        <v>80</v>
      </c>
      <c r="Z541" s="15">
        <v>86</v>
      </c>
      <c r="AA541" s="15">
        <v>76</v>
      </c>
      <c r="AB541" s="15">
        <v>75</v>
      </c>
      <c r="AC541" s="15">
        <v>55</v>
      </c>
      <c r="AD541" s="15">
        <v>86</v>
      </c>
      <c r="AE541" s="15">
        <v>78</v>
      </c>
      <c r="AF541" s="15">
        <v>50</v>
      </c>
      <c r="AG541" s="15">
        <v>55</v>
      </c>
      <c r="AH541" s="15">
        <v>52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2</v>
      </c>
      <c r="AO541" s="15">
        <v>3</v>
      </c>
      <c r="AP541" s="15">
        <v>5</v>
      </c>
      <c r="AQ541" s="15">
        <v>1</v>
      </c>
      <c r="AR541" t="s">
        <v>1997</v>
      </c>
    </row>
    <row r="542" spans="1:44" x14ac:dyDescent="0.25">
      <c r="A542" s="19">
        <v>541</v>
      </c>
      <c r="B542" s="19" t="s">
        <v>710</v>
      </c>
      <c r="C542" s="20" t="s">
        <v>83</v>
      </c>
      <c r="D542" s="22">
        <f>VLOOKUP(AR:AR,球员!A:F,6,FALSE)</f>
        <v>2</v>
      </c>
      <c r="E542" s="16" t="s">
        <v>527</v>
      </c>
      <c r="F542" s="16" t="s">
        <v>45</v>
      </c>
      <c r="G542" s="16" t="s">
        <v>72</v>
      </c>
      <c r="H542" s="15">
        <v>183</v>
      </c>
      <c r="I542" s="15">
        <v>78</v>
      </c>
      <c r="J542" s="15">
        <v>29</v>
      </c>
      <c r="K542" s="16" t="s">
        <v>53</v>
      </c>
      <c r="L542" s="21">
        <v>80</v>
      </c>
      <c r="M542" s="21">
        <v>31</v>
      </c>
      <c r="N542" s="21">
        <v>87</v>
      </c>
      <c r="O542" s="15">
        <v>76</v>
      </c>
      <c r="P542" s="15">
        <v>83</v>
      </c>
      <c r="Q542" s="15">
        <v>82</v>
      </c>
      <c r="R542" s="15">
        <v>79</v>
      </c>
      <c r="S542" s="15">
        <v>82</v>
      </c>
      <c r="T542" s="15">
        <v>79</v>
      </c>
      <c r="U542" s="15">
        <v>77</v>
      </c>
      <c r="V542" s="15">
        <v>65</v>
      </c>
      <c r="W542" s="15">
        <v>80</v>
      </c>
      <c r="X542" s="15">
        <v>80</v>
      </c>
      <c r="Y542" s="15">
        <v>72</v>
      </c>
      <c r="Z542" s="15">
        <v>75</v>
      </c>
      <c r="AA542" s="15">
        <v>81</v>
      </c>
      <c r="AB542" s="15">
        <v>70</v>
      </c>
      <c r="AC542" s="15">
        <v>69</v>
      </c>
      <c r="AD542" s="15">
        <v>78</v>
      </c>
      <c r="AE542" s="15">
        <v>75</v>
      </c>
      <c r="AF542" s="15">
        <v>47</v>
      </c>
      <c r="AG542" s="15">
        <v>52</v>
      </c>
      <c r="AH542" s="15">
        <v>69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5</v>
      </c>
      <c r="AQ542" s="15">
        <v>2</v>
      </c>
      <c r="AR542" t="s">
        <v>1998</v>
      </c>
    </row>
    <row r="543" spans="1:44" x14ac:dyDescent="0.25">
      <c r="A543" s="15">
        <v>542</v>
      </c>
      <c r="B543" s="15" t="s">
        <v>573</v>
      </c>
      <c r="C543" s="16" t="s">
        <v>126</v>
      </c>
      <c r="D543" s="22" t="e">
        <f>VLOOKUP(AR:AR,球员!A:F,6,FALSE)</f>
        <v>#N/A</v>
      </c>
      <c r="E543" s="16" t="s">
        <v>303</v>
      </c>
      <c r="F543" s="16" t="s">
        <v>279</v>
      </c>
      <c r="G543" s="16" t="s">
        <v>69</v>
      </c>
      <c r="H543" s="15">
        <v>185</v>
      </c>
      <c r="I543" s="15">
        <v>81</v>
      </c>
      <c r="J543" s="15">
        <v>30</v>
      </c>
      <c r="K543" s="16" t="s">
        <v>47</v>
      </c>
      <c r="L543" s="21">
        <v>80</v>
      </c>
      <c r="M543" s="21">
        <v>30</v>
      </c>
      <c r="N543" s="21">
        <v>87</v>
      </c>
      <c r="O543" s="15">
        <v>68</v>
      </c>
      <c r="P543" s="15">
        <v>74</v>
      </c>
      <c r="Q543" s="15">
        <v>67</v>
      </c>
      <c r="R543" s="15">
        <v>71</v>
      </c>
      <c r="S543" s="15">
        <v>80</v>
      </c>
      <c r="T543" s="15">
        <v>76</v>
      </c>
      <c r="U543" s="15">
        <v>66</v>
      </c>
      <c r="V543" s="15">
        <v>80</v>
      </c>
      <c r="W543" s="15">
        <v>59</v>
      </c>
      <c r="X543" s="15">
        <v>69</v>
      </c>
      <c r="Y543" s="15">
        <v>73</v>
      </c>
      <c r="Z543" s="15">
        <v>75</v>
      </c>
      <c r="AA543" s="15">
        <v>81</v>
      </c>
      <c r="AB543" s="15">
        <v>76</v>
      </c>
      <c r="AC543" s="15">
        <v>83</v>
      </c>
      <c r="AD543" s="15">
        <v>64</v>
      </c>
      <c r="AE543" s="15">
        <v>85</v>
      </c>
      <c r="AF543" s="15">
        <v>81</v>
      </c>
      <c r="AG543" s="15">
        <v>84</v>
      </c>
      <c r="AH543" s="15">
        <v>82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1</v>
      </c>
      <c r="AR543" t="s">
        <v>1999</v>
      </c>
    </row>
    <row r="544" spans="1:44" x14ac:dyDescent="0.25">
      <c r="A544" s="19">
        <v>543</v>
      </c>
      <c r="B544" s="19" t="s">
        <v>575</v>
      </c>
      <c r="C544" s="20" t="s">
        <v>90</v>
      </c>
      <c r="D544" s="22">
        <f>VLOOKUP(AR:AR,球员!A:F,6,FALSE)</f>
        <v>2</v>
      </c>
      <c r="E544" s="16" t="s">
        <v>392</v>
      </c>
      <c r="F544" s="16" t="s">
        <v>388</v>
      </c>
      <c r="G544" s="16" t="s">
        <v>61</v>
      </c>
      <c r="H544" s="15">
        <v>184</v>
      </c>
      <c r="I544" s="15">
        <v>73</v>
      </c>
      <c r="J544" s="15">
        <v>30</v>
      </c>
      <c r="K544" s="16" t="s">
        <v>47</v>
      </c>
      <c r="L544" s="21">
        <v>80</v>
      </c>
      <c r="M544" s="21">
        <v>30</v>
      </c>
      <c r="N544" s="21">
        <v>88</v>
      </c>
      <c r="O544" s="15">
        <v>69</v>
      </c>
      <c r="P544" s="15">
        <v>71</v>
      </c>
      <c r="Q544" s="15">
        <v>71</v>
      </c>
      <c r="R544" s="15">
        <v>74</v>
      </c>
      <c r="S544" s="15">
        <v>75</v>
      </c>
      <c r="T544" s="15">
        <v>72</v>
      </c>
      <c r="U544" s="15">
        <v>65</v>
      </c>
      <c r="V544" s="15">
        <v>78</v>
      </c>
      <c r="W544" s="15">
        <v>58</v>
      </c>
      <c r="X544" s="15">
        <v>64</v>
      </c>
      <c r="Y544" s="15">
        <v>82</v>
      </c>
      <c r="Z544" s="15">
        <v>73</v>
      </c>
      <c r="AA544" s="15">
        <v>73</v>
      </c>
      <c r="AB544" s="15">
        <v>83</v>
      </c>
      <c r="AC544" s="15">
        <v>78</v>
      </c>
      <c r="AD544" s="15">
        <v>77</v>
      </c>
      <c r="AE544" s="15">
        <v>86</v>
      </c>
      <c r="AF544" s="15">
        <v>84</v>
      </c>
      <c r="AG544" s="15">
        <v>78</v>
      </c>
      <c r="AH544" s="15">
        <v>81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6</v>
      </c>
      <c r="AQ544" s="15">
        <v>3</v>
      </c>
      <c r="AR544" t="s">
        <v>2000</v>
      </c>
    </row>
    <row r="545" spans="1:44" x14ac:dyDescent="0.25">
      <c r="A545" s="19">
        <v>544</v>
      </c>
      <c r="B545" s="19" t="s">
        <v>711</v>
      </c>
      <c r="C545" s="20" t="s">
        <v>195</v>
      </c>
      <c r="D545" s="22">
        <f>VLOOKUP(AR:AR,球员!A:F,6,FALSE)</f>
        <v>2</v>
      </c>
      <c r="E545" s="16" t="s">
        <v>44</v>
      </c>
      <c r="F545" s="16" t="s">
        <v>45</v>
      </c>
      <c r="G545" s="16" t="s">
        <v>57</v>
      </c>
      <c r="H545" s="15">
        <v>184</v>
      </c>
      <c r="I545" s="15">
        <v>78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88</v>
      </c>
      <c r="O545" s="15">
        <v>75</v>
      </c>
      <c r="P545" s="15">
        <v>78</v>
      </c>
      <c r="Q545" s="15">
        <v>75</v>
      </c>
      <c r="R545" s="15">
        <v>76</v>
      </c>
      <c r="S545" s="15">
        <v>75</v>
      </c>
      <c r="T545" s="15">
        <v>76</v>
      </c>
      <c r="U545" s="15">
        <v>65</v>
      </c>
      <c r="V545" s="15">
        <v>67</v>
      </c>
      <c r="W545" s="15">
        <v>78</v>
      </c>
      <c r="X545" s="15">
        <v>80</v>
      </c>
      <c r="Y545" s="15">
        <v>81</v>
      </c>
      <c r="Z545" s="15">
        <v>76</v>
      </c>
      <c r="AA545" s="15">
        <v>84</v>
      </c>
      <c r="AB545" s="15">
        <v>70</v>
      </c>
      <c r="AC545" s="15">
        <v>75</v>
      </c>
      <c r="AD545" s="15">
        <v>69</v>
      </c>
      <c r="AE545" s="15">
        <v>80</v>
      </c>
      <c r="AF545" s="15">
        <v>70</v>
      </c>
      <c r="AG545" s="15">
        <v>76</v>
      </c>
      <c r="AH545" s="15">
        <v>75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2001</v>
      </c>
    </row>
    <row r="546" spans="1:44" x14ac:dyDescent="0.25">
      <c r="A546" s="15">
        <v>545</v>
      </c>
      <c r="B546" s="15" t="s">
        <v>712</v>
      </c>
      <c r="C546" s="16" t="s">
        <v>71</v>
      </c>
      <c r="D546" s="22" t="e">
        <f>VLOOKUP(AR:AR,球员!A:F,6,FALSE)</f>
        <v>#N/A</v>
      </c>
      <c r="E546" s="16" t="s">
        <v>235</v>
      </c>
      <c r="F546" s="16" t="s">
        <v>157</v>
      </c>
      <c r="G546" s="16" t="s">
        <v>703</v>
      </c>
      <c r="H546" s="15">
        <v>182</v>
      </c>
      <c r="I546" s="15">
        <v>71</v>
      </c>
      <c r="J546" s="15">
        <v>32</v>
      </c>
      <c r="K546" s="16" t="s">
        <v>47</v>
      </c>
      <c r="L546" s="21">
        <v>80</v>
      </c>
      <c r="M546" s="21">
        <v>29</v>
      </c>
      <c r="N546" s="21">
        <v>87</v>
      </c>
      <c r="O546" s="15">
        <v>80</v>
      </c>
      <c r="P546" s="15">
        <v>81</v>
      </c>
      <c r="Q546" s="15">
        <v>80</v>
      </c>
      <c r="R546" s="15">
        <v>80</v>
      </c>
      <c r="S546" s="15">
        <v>78</v>
      </c>
      <c r="T546" s="15">
        <v>77</v>
      </c>
      <c r="U546" s="15">
        <v>80</v>
      </c>
      <c r="V546" s="15">
        <v>72</v>
      </c>
      <c r="W546" s="15">
        <v>79</v>
      </c>
      <c r="X546" s="15">
        <v>75</v>
      </c>
      <c r="Y546" s="15">
        <v>70</v>
      </c>
      <c r="Z546" s="15">
        <v>73</v>
      </c>
      <c r="AA546" s="15">
        <v>78</v>
      </c>
      <c r="AB546" s="15">
        <v>78</v>
      </c>
      <c r="AC546" s="15">
        <v>73</v>
      </c>
      <c r="AD546" s="15">
        <v>78</v>
      </c>
      <c r="AE546" s="15">
        <v>78</v>
      </c>
      <c r="AF546" s="15">
        <v>52</v>
      </c>
      <c r="AG546" s="15">
        <v>54</v>
      </c>
      <c r="AH546" s="15">
        <v>55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2</v>
      </c>
      <c r="AR546" t="s">
        <v>2002</v>
      </c>
    </row>
    <row r="547" spans="1:44" x14ac:dyDescent="0.25">
      <c r="A547" s="15">
        <v>546</v>
      </c>
      <c r="B547" s="15" t="s">
        <v>713</v>
      </c>
      <c r="C547" s="16" t="s">
        <v>90</v>
      </c>
      <c r="D547" s="22" t="e">
        <f>VLOOKUP(AR:AR,球员!A:F,6,FALSE)</f>
        <v>#N/A</v>
      </c>
      <c r="E547" s="16" t="s">
        <v>312</v>
      </c>
      <c r="F547" s="16" t="s">
        <v>229</v>
      </c>
      <c r="G547" s="16" t="s">
        <v>57</v>
      </c>
      <c r="H547" s="15">
        <v>192</v>
      </c>
      <c r="I547" s="15">
        <v>88</v>
      </c>
      <c r="J547" s="15">
        <v>33</v>
      </c>
      <c r="K547" s="16" t="s">
        <v>47</v>
      </c>
      <c r="L547" s="21">
        <v>80</v>
      </c>
      <c r="M547" s="21">
        <v>27</v>
      </c>
      <c r="N547" s="21">
        <v>87</v>
      </c>
      <c r="O547" s="15">
        <v>60</v>
      </c>
      <c r="P547" s="15">
        <v>70</v>
      </c>
      <c r="Q547" s="15">
        <v>70</v>
      </c>
      <c r="R547" s="15">
        <v>65</v>
      </c>
      <c r="S547" s="15">
        <v>69</v>
      </c>
      <c r="T547" s="15">
        <v>67</v>
      </c>
      <c r="U547" s="15">
        <v>55</v>
      </c>
      <c r="V547" s="15">
        <v>85</v>
      </c>
      <c r="W547" s="15">
        <v>55</v>
      </c>
      <c r="X547" s="15">
        <v>40</v>
      </c>
      <c r="Y547" s="15">
        <v>76</v>
      </c>
      <c r="Z547" s="15">
        <v>77</v>
      </c>
      <c r="AA547" s="15">
        <v>72</v>
      </c>
      <c r="AB547" s="15">
        <v>85</v>
      </c>
      <c r="AC547" s="15">
        <v>87</v>
      </c>
      <c r="AD547" s="15">
        <v>65</v>
      </c>
      <c r="AE547" s="15">
        <v>72</v>
      </c>
      <c r="AF547" s="15">
        <v>85</v>
      </c>
      <c r="AG547" s="15">
        <v>86</v>
      </c>
      <c r="AH547" s="15">
        <v>84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6</v>
      </c>
      <c r="AQ547" s="15">
        <v>2</v>
      </c>
      <c r="AR547" t="s">
        <v>2003</v>
      </c>
    </row>
    <row r="548" spans="1:44" x14ac:dyDescent="0.25">
      <c r="A548" s="15">
        <v>547</v>
      </c>
      <c r="B548" s="15" t="s">
        <v>714</v>
      </c>
      <c r="C548" s="16" t="s">
        <v>59</v>
      </c>
      <c r="D548" s="22" t="e">
        <f>VLOOKUP(AR:AR,球员!A:F,6,FALSE)</f>
        <v>#N/A</v>
      </c>
      <c r="E548" s="16" t="s">
        <v>769</v>
      </c>
      <c r="F548" s="16" t="s">
        <v>56</v>
      </c>
      <c r="G548" s="16" t="s">
        <v>81</v>
      </c>
      <c r="H548" s="15">
        <v>180</v>
      </c>
      <c r="I548" s="15">
        <v>74</v>
      </c>
      <c r="J548" s="15">
        <v>29</v>
      </c>
      <c r="K548" s="16" t="s">
        <v>47</v>
      </c>
      <c r="L548" s="21">
        <v>80</v>
      </c>
      <c r="M548" s="21">
        <v>31</v>
      </c>
      <c r="N548" s="21">
        <v>87</v>
      </c>
      <c r="O548" s="15">
        <v>72</v>
      </c>
      <c r="P548" s="15">
        <v>78</v>
      </c>
      <c r="Q548" s="15">
        <v>75</v>
      </c>
      <c r="R548" s="15">
        <v>74</v>
      </c>
      <c r="S548" s="15">
        <v>80</v>
      </c>
      <c r="T548" s="15">
        <v>79</v>
      </c>
      <c r="U548" s="15">
        <v>63</v>
      </c>
      <c r="V548" s="15">
        <v>81</v>
      </c>
      <c r="W548" s="15">
        <v>65</v>
      </c>
      <c r="X548" s="15">
        <v>70</v>
      </c>
      <c r="Y548" s="15">
        <v>76</v>
      </c>
      <c r="Z548" s="15">
        <v>75</v>
      </c>
      <c r="AA548" s="15">
        <v>73</v>
      </c>
      <c r="AB548" s="15">
        <v>86</v>
      </c>
      <c r="AC548" s="15">
        <v>78</v>
      </c>
      <c r="AD548" s="15">
        <v>74</v>
      </c>
      <c r="AE548" s="15">
        <v>85</v>
      </c>
      <c r="AF548" s="15">
        <v>73</v>
      </c>
      <c r="AG548" s="15">
        <v>75</v>
      </c>
      <c r="AH548" s="15">
        <v>76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6</v>
      </c>
      <c r="AQ548" s="15">
        <v>3</v>
      </c>
      <c r="AR548" t="s">
        <v>2004</v>
      </c>
    </row>
    <row r="549" spans="1:44" x14ac:dyDescent="0.25">
      <c r="A549" s="15">
        <v>548</v>
      </c>
      <c r="B549" s="15" t="s">
        <v>2005</v>
      </c>
      <c r="C549" s="23" t="s">
        <v>71</v>
      </c>
      <c r="D549" s="22" t="e">
        <f>VLOOKUP(AR:AR,球员!A:F,6,FALSE)</f>
        <v>#N/A</v>
      </c>
      <c r="E549" s="16" t="s">
        <v>261</v>
      </c>
      <c r="F549" s="16" t="s">
        <v>45</v>
      </c>
      <c r="G549" s="16" t="s">
        <v>135</v>
      </c>
      <c r="H549" s="15">
        <v>178</v>
      </c>
      <c r="I549" s="15">
        <v>79</v>
      </c>
      <c r="J549" s="15">
        <v>28</v>
      </c>
      <c r="K549" s="16" t="s">
        <v>47</v>
      </c>
      <c r="L549" s="21">
        <v>80</v>
      </c>
      <c r="M549" s="21">
        <v>31</v>
      </c>
      <c r="N549" s="21">
        <v>88</v>
      </c>
      <c r="O549" s="15">
        <v>80</v>
      </c>
      <c r="P549" s="15">
        <v>83</v>
      </c>
      <c r="Q549" s="15">
        <v>80</v>
      </c>
      <c r="R549" s="15">
        <v>79</v>
      </c>
      <c r="S549" s="15">
        <v>71</v>
      </c>
      <c r="T549" s="15">
        <v>65</v>
      </c>
      <c r="U549" s="15">
        <v>78</v>
      </c>
      <c r="V549" s="15">
        <v>69</v>
      </c>
      <c r="W549" s="15">
        <v>75</v>
      </c>
      <c r="X549" s="15">
        <v>70</v>
      </c>
      <c r="Y549" s="15">
        <v>84</v>
      </c>
      <c r="Z549" s="15">
        <v>85</v>
      </c>
      <c r="AA549" s="15">
        <v>84</v>
      </c>
      <c r="AB549" s="15">
        <v>70</v>
      </c>
      <c r="AC549" s="15">
        <v>76</v>
      </c>
      <c r="AD549" s="15">
        <v>82</v>
      </c>
      <c r="AE549" s="15">
        <v>76</v>
      </c>
      <c r="AF549" s="15">
        <v>47</v>
      </c>
      <c r="AG549" s="15">
        <v>49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3</v>
      </c>
      <c r="AP549" s="15">
        <v>5</v>
      </c>
      <c r="AQ549" s="15">
        <v>2</v>
      </c>
      <c r="AR549" t="s">
        <v>2006</v>
      </c>
    </row>
    <row r="550" spans="1:44" x14ac:dyDescent="0.25">
      <c r="A550" s="19">
        <v>549</v>
      </c>
      <c r="B550" s="19" t="s">
        <v>577</v>
      </c>
      <c r="C550" s="20" t="s">
        <v>83</v>
      </c>
      <c r="D550" s="22">
        <f>VLOOKUP(AR:AR,球员!A:F,6,FALSE)</f>
        <v>2</v>
      </c>
      <c r="E550" s="16" t="s">
        <v>75</v>
      </c>
      <c r="F550" s="16" t="s">
        <v>65</v>
      </c>
      <c r="G550" s="16" t="s">
        <v>98</v>
      </c>
      <c r="H550" s="15">
        <v>189</v>
      </c>
      <c r="I550" s="15">
        <v>76</v>
      </c>
      <c r="J550" s="15">
        <v>26</v>
      </c>
      <c r="K550" s="16" t="s">
        <v>47</v>
      </c>
      <c r="L550" s="21">
        <v>80</v>
      </c>
      <c r="M550" s="21">
        <v>33</v>
      </c>
      <c r="N550" s="21">
        <v>89</v>
      </c>
      <c r="O550" s="15">
        <v>73</v>
      </c>
      <c r="P550" s="15">
        <v>85</v>
      </c>
      <c r="Q550" s="15">
        <v>85</v>
      </c>
      <c r="R550" s="15">
        <v>87</v>
      </c>
      <c r="S550" s="15">
        <v>80</v>
      </c>
      <c r="T550" s="15">
        <v>79</v>
      </c>
      <c r="U550" s="15">
        <v>71</v>
      </c>
      <c r="V550" s="15">
        <v>65</v>
      </c>
      <c r="W550" s="15">
        <v>70</v>
      </c>
      <c r="X550" s="15">
        <v>72</v>
      </c>
      <c r="Y550" s="15">
        <v>77</v>
      </c>
      <c r="Z550" s="15">
        <v>77</v>
      </c>
      <c r="AA550" s="15">
        <v>81</v>
      </c>
      <c r="AB550" s="15">
        <v>71</v>
      </c>
      <c r="AC550" s="15">
        <v>79</v>
      </c>
      <c r="AD550" s="15">
        <v>76</v>
      </c>
      <c r="AE550" s="15">
        <v>74</v>
      </c>
      <c r="AF550" s="15">
        <v>60</v>
      </c>
      <c r="AG550" s="15">
        <v>62</v>
      </c>
      <c r="AH550" s="15">
        <v>68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4</v>
      </c>
      <c r="AO550" s="15">
        <v>4</v>
      </c>
      <c r="AP550" s="15">
        <v>5</v>
      </c>
      <c r="AQ550" s="15">
        <v>1</v>
      </c>
      <c r="AR550" t="s">
        <v>2007</v>
      </c>
    </row>
    <row r="551" spans="1:44" x14ac:dyDescent="0.25">
      <c r="A551" s="15">
        <v>550</v>
      </c>
      <c r="B551" s="15" t="s">
        <v>837</v>
      </c>
      <c r="C551" s="16" t="s">
        <v>206</v>
      </c>
      <c r="D551" s="22" t="e">
        <f>VLOOKUP(AR:AR,球员!A:F,6,FALSE)</f>
        <v>#N/A</v>
      </c>
      <c r="E551" s="16" t="s">
        <v>303</v>
      </c>
      <c r="F551" s="16" t="s">
        <v>279</v>
      </c>
      <c r="G551" s="16" t="s">
        <v>69</v>
      </c>
      <c r="H551" s="15">
        <v>184</v>
      </c>
      <c r="I551" s="15">
        <v>80</v>
      </c>
      <c r="J551" s="15">
        <v>29</v>
      </c>
      <c r="K551" s="16" t="s">
        <v>47</v>
      </c>
      <c r="L551" s="21">
        <v>80</v>
      </c>
      <c r="M551" s="21">
        <v>31</v>
      </c>
      <c r="N551" s="21">
        <v>87</v>
      </c>
      <c r="O551" s="15">
        <v>77</v>
      </c>
      <c r="P551" s="15">
        <v>79</v>
      </c>
      <c r="Q551" s="15">
        <v>84</v>
      </c>
      <c r="R551" s="15">
        <v>79</v>
      </c>
      <c r="S551" s="15">
        <v>75</v>
      </c>
      <c r="T551" s="15">
        <v>70</v>
      </c>
      <c r="U551" s="15">
        <v>73</v>
      </c>
      <c r="V551" s="15">
        <v>61</v>
      </c>
      <c r="W551" s="15">
        <v>55</v>
      </c>
      <c r="X551" s="15">
        <v>66</v>
      </c>
      <c r="Y551" s="15">
        <v>90</v>
      </c>
      <c r="Z551" s="15">
        <v>92</v>
      </c>
      <c r="AA551" s="15">
        <v>82</v>
      </c>
      <c r="AB551" s="15">
        <v>66</v>
      </c>
      <c r="AC551" s="15">
        <v>71</v>
      </c>
      <c r="AD551" s="15">
        <v>83</v>
      </c>
      <c r="AE551" s="15">
        <v>77</v>
      </c>
      <c r="AF551" s="15">
        <v>55</v>
      </c>
      <c r="AG551" s="15">
        <v>51</v>
      </c>
      <c r="AH551" s="15">
        <v>66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3</v>
      </c>
      <c r="AP551" s="15">
        <v>5</v>
      </c>
      <c r="AQ551" s="15">
        <v>2</v>
      </c>
      <c r="AR551" t="s">
        <v>2008</v>
      </c>
    </row>
    <row r="552" spans="1:44" x14ac:dyDescent="0.25">
      <c r="A552" s="15">
        <v>551</v>
      </c>
      <c r="B552" s="15" t="s">
        <v>818</v>
      </c>
      <c r="C552" s="16" t="s">
        <v>90</v>
      </c>
      <c r="D552" s="22" t="e">
        <f>VLOOKUP(AR:AR,球员!A:F,6,FALSE)</f>
        <v>#N/A</v>
      </c>
      <c r="E552" s="16" t="s">
        <v>75</v>
      </c>
      <c r="F552" s="16" t="s">
        <v>65</v>
      </c>
      <c r="G552" s="16" t="s">
        <v>81</v>
      </c>
      <c r="H552" s="15">
        <v>190</v>
      </c>
      <c r="I552" s="15">
        <v>96</v>
      </c>
      <c r="J552" s="15">
        <v>25</v>
      </c>
      <c r="K552" s="16" t="s">
        <v>47</v>
      </c>
      <c r="L552" s="21">
        <v>80</v>
      </c>
      <c r="M552" s="21">
        <v>35</v>
      </c>
      <c r="N552" s="21">
        <v>88</v>
      </c>
      <c r="O552" s="15">
        <v>63</v>
      </c>
      <c r="P552" s="15">
        <v>71</v>
      </c>
      <c r="Q552" s="15">
        <v>62</v>
      </c>
      <c r="R552" s="15">
        <v>64</v>
      </c>
      <c r="S552" s="15">
        <v>67</v>
      </c>
      <c r="T552" s="15">
        <v>65</v>
      </c>
      <c r="U552" s="15">
        <v>57</v>
      </c>
      <c r="V552" s="15">
        <v>80</v>
      </c>
      <c r="W552" s="15">
        <v>63</v>
      </c>
      <c r="X552" s="15">
        <v>65</v>
      </c>
      <c r="Y552" s="15">
        <v>75</v>
      </c>
      <c r="Z552" s="15">
        <v>70</v>
      </c>
      <c r="AA552" s="15">
        <v>73</v>
      </c>
      <c r="AB552" s="15">
        <v>90</v>
      </c>
      <c r="AC552" s="15">
        <v>93</v>
      </c>
      <c r="AD552" s="15">
        <v>64</v>
      </c>
      <c r="AE552" s="15">
        <v>76</v>
      </c>
      <c r="AF552" s="15">
        <v>78</v>
      </c>
      <c r="AG552" s="15">
        <v>81</v>
      </c>
      <c r="AH552" s="15">
        <v>87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2</v>
      </c>
      <c r="AP552" s="15">
        <v>6</v>
      </c>
      <c r="AQ552" s="15">
        <v>2</v>
      </c>
      <c r="AR552" t="s">
        <v>2009</v>
      </c>
    </row>
    <row r="553" spans="1:44" x14ac:dyDescent="0.25">
      <c r="A553" s="15">
        <v>552</v>
      </c>
      <c r="B553" s="15" t="s">
        <v>2010</v>
      </c>
      <c r="C553" s="16" t="s">
        <v>195</v>
      </c>
      <c r="D553" s="22" t="e">
        <f>VLOOKUP(AR:AR,球员!A:F,6,FALSE)</f>
        <v>#N/A</v>
      </c>
      <c r="E553" s="16" t="s">
        <v>810</v>
      </c>
      <c r="F553" s="16" t="s">
        <v>56</v>
      </c>
      <c r="G553" s="16" t="s">
        <v>81</v>
      </c>
      <c r="H553" s="15">
        <v>178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64</v>
      </c>
      <c r="P553" s="15">
        <v>74</v>
      </c>
      <c r="Q553" s="15">
        <v>72</v>
      </c>
      <c r="R553" s="15">
        <v>74</v>
      </c>
      <c r="S553" s="15">
        <v>70</v>
      </c>
      <c r="T553" s="15">
        <v>77</v>
      </c>
      <c r="U553" s="15">
        <v>61</v>
      </c>
      <c r="V553" s="15">
        <v>64</v>
      </c>
      <c r="W553" s="15">
        <v>77</v>
      </c>
      <c r="X553" s="15">
        <v>79</v>
      </c>
      <c r="Y553" s="15">
        <v>84</v>
      </c>
      <c r="Z553" s="15">
        <v>83</v>
      </c>
      <c r="AA553" s="15">
        <v>81</v>
      </c>
      <c r="AB553" s="15">
        <v>79</v>
      </c>
      <c r="AC553" s="15">
        <v>75</v>
      </c>
      <c r="AD553" s="15">
        <v>80</v>
      </c>
      <c r="AE553" s="15">
        <v>83</v>
      </c>
      <c r="AF553" s="15">
        <v>67</v>
      </c>
      <c r="AG553" s="15">
        <v>70</v>
      </c>
      <c r="AH553" s="15">
        <v>72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3</v>
      </c>
      <c r="AO553" s="15">
        <v>3</v>
      </c>
      <c r="AP553" s="15">
        <v>6</v>
      </c>
      <c r="AQ553" s="15">
        <v>3</v>
      </c>
      <c r="AR553" t="s">
        <v>2011</v>
      </c>
    </row>
    <row r="554" spans="1:44" x14ac:dyDescent="0.25">
      <c r="A554" s="15">
        <v>553</v>
      </c>
      <c r="B554" s="15" t="s">
        <v>799</v>
      </c>
      <c r="C554" s="16" t="s">
        <v>251</v>
      </c>
      <c r="D554" s="22" t="e">
        <f>VLOOKUP(AR:AR,球员!A:F,6,FALSE)</f>
        <v>#N/A</v>
      </c>
      <c r="E554" s="16" t="s">
        <v>319</v>
      </c>
      <c r="F554" s="16" t="s">
        <v>51</v>
      </c>
      <c r="G554" s="16" t="s">
        <v>52</v>
      </c>
      <c r="H554" s="15">
        <v>187</v>
      </c>
      <c r="I554" s="15">
        <v>84</v>
      </c>
      <c r="J554" s="15">
        <v>25</v>
      </c>
      <c r="K554" s="16" t="s">
        <v>47</v>
      </c>
      <c r="L554" s="21">
        <v>80</v>
      </c>
      <c r="M554" s="21">
        <v>35</v>
      </c>
      <c r="N554" s="21">
        <v>88</v>
      </c>
      <c r="O554" s="15">
        <v>79</v>
      </c>
      <c r="P554" s="15">
        <v>78</v>
      </c>
      <c r="Q554" s="15">
        <v>79</v>
      </c>
      <c r="R554" s="15">
        <v>68</v>
      </c>
      <c r="S554" s="15">
        <v>75</v>
      </c>
      <c r="T554" s="15">
        <v>71</v>
      </c>
      <c r="U554" s="15">
        <v>73</v>
      </c>
      <c r="V554" s="15">
        <v>79</v>
      </c>
      <c r="W554" s="15">
        <v>62</v>
      </c>
      <c r="X554" s="15">
        <v>63</v>
      </c>
      <c r="Y554" s="15">
        <v>81</v>
      </c>
      <c r="Z554" s="15">
        <v>85</v>
      </c>
      <c r="AA554" s="15">
        <v>79</v>
      </c>
      <c r="AB554" s="15">
        <v>85</v>
      </c>
      <c r="AC554" s="15">
        <v>82</v>
      </c>
      <c r="AD554" s="15">
        <v>68</v>
      </c>
      <c r="AE554" s="15">
        <v>87</v>
      </c>
      <c r="AF554" s="15">
        <v>69</v>
      </c>
      <c r="AG554" s="15">
        <v>69</v>
      </c>
      <c r="AH554" s="15">
        <v>85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2012</v>
      </c>
    </row>
    <row r="555" spans="1:44" x14ac:dyDescent="0.25">
      <c r="A555" s="19">
        <v>554</v>
      </c>
      <c r="B555" s="19" t="s">
        <v>583</v>
      </c>
      <c r="C555" s="20" t="s">
        <v>90</v>
      </c>
      <c r="D555" s="22">
        <f>VLOOKUP(AR:AR,球员!A:F,6,FALSE)</f>
        <v>2</v>
      </c>
      <c r="E555" s="16" t="s">
        <v>523</v>
      </c>
      <c r="F555" s="16" t="s">
        <v>51</v>
      </c>
      <c r="G555" s="16" t="s">
        <v>66</v>
      </c>
      <c r="H555" s="15">
        <v>182</v>
      </c>
      <c r="I555" s="15">
        <v>77</v>
      </c>
      <c r="J555" s="15">
        <v>28</v>
      </c>
      <c r="K555" s="16" t="s">
        <v>53</v>
      </c>
      <c r="L555" s="21">
        <v>80</v>
      </c>
      <c r="M555" s="21">
        <v>31</v>
      </c>
      <c r="N555" s="21">
        <v>88</v>
      </c>
      <c r="O555" s="15">
        <v>59</v>
      </c>
      <c r="P555" s="15">
        <v>72</v>
      </c>
      <c r="Q555" s="15">
        <v>64</v>
      </c>
      <c r="R555" s="15">
        <v>61</v>
      </c>
      <c r="S555" s="15">
        <v>76</v>
      </c>
      <c r="T555" s="15">
        <v>80</v>
      </c>
      <c r="U555" s="15">
        <v>60</v>
      </c>
      <c r="V555" s="15">
        <v>81</v>
      </c>
      <c r="W555" s="15">
        <v>80</v>
      </c>
      <c r="X555" s="15">
        <v>72</v>
      </c>
      <c r="Y555" s="15">
        <v>73</v>
      </c>
      <c r="Z555" s="15">
        <v>72</v>
      </c>
      <c r="AA555" s="15">
        <v>80</v>
      </c>
      <c r="AB555" s="15">
        <v>80</v>
      </c>
      <c r="AC555" s="15">
        <v>80</v>
      </c>
      <c r="AD555" s="15">
        <v>68</v>
      </c>
      <c r="AE555" s="15">
        <v>79</v>
      </c>
      <c r="AF555" s="15">
        <v>85</v>
      </c>
      <c r="AG555" s="15">
        <v>84</v>
      </c>
      <c r="AH555" s="15">
        <v>78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1</v>
      </c>
      <c r="AP555" s="15">
        <v>6</v>
      </c>
      <c r="AQ555" s="15">
        <v>2</v>
      </c>
      <c r="AR555" t="s">
        <v>2013</v>
      </c>
    </row>
    <row r="556" spans="1:44" x14ac:dyDescent="0.25">
      <c r="A556" s="15">
        <v>555</v>
      </c>
      <c r="B556" s="15" t="s">
        <v>819</v>
      </c>
      <c r="C556" s="16" t="s">
        <v>195</v>
      </c>
      <c r="D556" s="22" t="e">
        <f>VLOOKUP(AR:AR,球员!A:F,6,FALSE)</f>
        <v>#N/A</v>
      </c>
      <c r="E556" s="16" t="s">
        <v>44</v>
      </c>
      <c r="F556" s="16" t="s">
        <v>45</v>
      </c>
      <c r="G556" s="16" t="s">
        <v>101</v>
      </c>
      <c r="H556" s="15">
        <v>182</v>
      </c>
      <c r="I556" s="15">
        <v>78</v>
      </c>
      <c r="J556" s="15">
        <v>27</v>
      </c>
      <c r="K556" s="16" t="s">
        <v>47</v>
      </c>
      <c r="L556" s="21">
        <v>80</v>
      </c>
      <c r="M556" s="21">
        <v>32</v>
      </c>
      <c r="N556" s="21">
        <v>88</v>
      </c>
      <c r="O556" s="15">
        <v>66</v>
      </c>
      <c r="P556" s="15">
        <v>72</v>
      </c>
      <c r="Q556" s="15">
        <v>75</v>
      </c>
      <c r="R556" s="15">
        <v>73</v>
      </c>
      <c r="S556" s="15">
        <v>75</v>
      </c>
      <c r="T556" s="15">
        <v>77</v>
      </c>
      <c r="U556" s="15">
        <v>61</v>
      </c>
      <c r="V556" s="15">
        <v>65</v>
      </c>
      <c r="W556" s="15">
        <v>59</v>
      </c>
      <c r="X556" s="15">
        <v>73</v>
      </c>
      <c r="Y556" s="15">
        <v>82</v>
      </c>
      <c r="Z556" s="15">
        <v>80</v>
      </c>
      <c r="AA556" s="15">
        <v>77</v>
      </c>
      <c r="AB556" s="15">
        <v>75</v>
      </c>
      <c r="AC556" s="15">
        <v>75</v>
      </c>
      <c r="AD556" s="15">
        <v>68</v>
      </c>
      <c r="AE556" s="15">
        <v>83</v>
      </c>
      <c r="AF556" s="15">
        <v>78</v>
      </c>
      <c r="AG556" s="15">
        <v>80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3</v>
      </c>
      <c r="AO556" s="15">
        <v>3</v>
      </c>
      <c r="AP556" s="15">
        <v>4</v>
      </c>
      <c r="AQ556" s="15">
        <v>2</v>
      </c>
      <c r="AR556" t="s">
        <v>2014</v>
      </c>
    </row>
    <row r="557" spans="1:44" x14ac:dyDescent="0.25">
      <c r="A557" s="19">
        <v>556</v>
      </c>
      <c r="B557" s="19" t="s">
        <v>449</v>
      </c>
      <c r="C557" s="20" t="s">
        <v>43</v>
      </c>
      <c r="D557" s="22">
        <f>VLOOKUP(AR:AR,球员!A:F,6,FALSE)</f>
        <v>2</v>
      </c>
      <c r="E557" s="16" t="s">
        <v>450</v>
      </c>
      <c r="F557" s="16" t="s">
        <v>56</v>
      </c>
      <c r="G557" s="16" t="s">
        <v>290</v>
      </c>
      <c r="H557" s="15">
        <v>177</v>
      </c>
      <c r="I557" s="15">
        <v>70</v>
      </c>
      <c r="J557" s="15">
        <v>32</v>
      </c>
      <c r="K557" s="16" t="s">
        <v>47</v>
      </c>
      <c r="L557" s="21">
        <v>80</v>
      </c>
      <c r="M557" s="21">
        <v>29</v>
      </c>
      <c r="N557" s="21">
        <v>87</v>
      </c>
      <c r="O557" s="15">
        <v>78</v>
      </c>
      <c r="P557" s="15">
        <v>79</v>
      </c>
      <c r="Q557" s="15">
        <v>83</v>
      </c>
      <c r="R557" s="15">
        <v>82</v>
      </c>
      <c r="S557" s="15">
        <v>72</v>
      </c>
      <c r="T557" s="15">
        <v>62</v>
      </c>
      <c r="U557" s="15">
        <v>80</v>
      </c>
      <c r="V557" s="15">
        <v>62</v>
      </c>
      <c r="W557" s="15">
        <v>75</v>
      </c>
      <c r="X557" s="15">
        <v>71</v>
      </c>
      <c r="Y557" s="15">
        <v>87</v>
      </c>
      <c r="Z557" s="15">
        <v>90</v>
      </c>
      <c r="AA557" s="15">
        <v>82</v>
      </c>
      <c r="AB557" s="15">
        <v>70</v>
      </c>
      <c r="AC557" s="15">
        <v>63</v>
      </c>
      <c r="AD557" s="15">
        <v>74</v>
      </c>
      <c r="AE557" s="15">
        <v>76</v>
      </c>
      <c r="AF557" s="15">
        <v>52</v>
      </c>
      <c r="AG557" s="15">
        <v>55</v>
      </c>
      <c r="AH557" s="15">
        <v>60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3</v>
      </c>
      <c r="AO557" s="15">
        <v>3</v>
      </c>
      <c r="AP557" s="15">
        <v>6</v>
      </c>
      <c r="AQ557" s="15">
        <v>2</v>
      </c>
      <c r="AR557" t="s">
        <v>2015</v>
      </c>
    </row>
    <row r="558" spans="1:44" x14ac:dyDescent="0.25">
      <c r="A558" s="15">
        <v>557</v>
      </c>
      <c r="B558" s="15" t="s">
        <v>451</v>
      </c>
      <c r="C558" s="16" t="s">
        <v>83</v>
      </c>
      <c r="D558" s="22" t="e">
        <f>VLOOKUP(AR:AR,球员!A:F,6,FALSE)</f>
        <v>#N/A</v>
      </c>
      <c r="E558" s="16" t="s">
        <v>319</v>
      </c>
      <c r="F558" s="16" t="s">
        <v>51</v>
      </c>
      <c r="G558" s="16" t="s">
        <v>101</v>
      </c>
      <c r="H558" s="15">
        <v>187</v>
      </c>
      <c r="I558" s="15">
        <v>80</v>
      </c>
      <c r="J558" s="15">
        <v>30</v>
      </c>
      <c r="K558" s="16" t="s">
        <v>53</v>
      </c>
      <c r="L558" s="21">
        <v>80</v>
      </c>
      <c r="M558" s="21">
        <v>30</v>
      </c>
      <c r="N558" s="21">
        <v>88</v>
      </c>
      <c r="O558" s="15">
        <v>77</v>
      </c>
      <c r="P558" s="15">
        <v>92</v>
      </c>
      <c r="Q558" s="15">
        <v>92</v>
      </c>
      <c r="R558" s="15">
        <v>84</v>
      </c>
      <c r="S558" s="15">
        <v>77</v>
      </c>
      <c r="T558" s="15">
        <v>74</v>
      </c>
      <c r="U558" s="15">
        <v>73</v>
      </c>
      <c r="V558" s="15">
        <v>63</v>
      </c>
      <c r="W558" s="15">
        <v>70</v>
      </c>
      <c r="X558" s="15">
        <v>75</v>
      </c>
      <c r="Y558" s="15">
        <v>69</v>
      </c>
      <c r="Z558" s="15">
        <v>68</v>
      </c>
      <c r="AA558" s="15">
        <v>68</v>
      </c>
      <c r="AB558" s="15">
        <v>70</v>
      </c>
      <c r="AC558" s="15">
        <v>75</v>
      </c>
      <c r="AD558" s="15">
        <v>86</v>
      </c>
      <c r="AE558" s="15">
        <v>70</v>
      </c>
      <c r="AF558" s="15">
        <v>50</v>
      </c>
      <c r="AG558" s="15">
        <v>61</v>
      </c>
      <c r="AH558" s="15">
        <v>75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1</v>
      </c>
      <c r="AO558" s="15">
        <v>1</v>
      </c>
      <c r="AP558" s="15">
        <v>5</v>
      </c>
      <c r="AQ558" s="15">
        <v>3</v>
      </c>
      <c r="AR558" t="s">
        <v>2016</v>
      </c>
    </row>
    <row r="559" spans="1:44" x14ac:dyDescent="0.25">
      <c r="A559" s="15">
        <v>558</v>
      </c>
      <c r="B559" s="15" t="s">
        <v>716</v>
      </c>
      <c r="C559" s="16" t="s">
        <v>90</v>
      </c>
      <c r="D559" s="22" t="e">
        <f>VLOOKUP(AR:AR,球员!A:F,6,FALSE)</f>
        <v>#N/A</v>
      </c>
      <c r="E559" s="16" t="s">
        <v>717</v>
      </c>
      <c r="F559" s="16" t="s">
        <v>439</v>
      </c>
      <c r="G559" s="16" t="s">
        <v>52</v>
      </c>
      <c r="H559" s="15">
        <v>187</v>
      </c>
      <c r="I559" s="15">
        <v>84</v>
      </c>
      <c r="J559" s="15">
        <v>31</v>
      </c>
      <c r="K559" s="16" t="s">
        <v>53</v>
      </c>
      <c r="L559" s="21">
        <v>80</v>
      </c>
      <c r="M559" s="21">
        <v>30</v>
      </c>
      <c r="N559" s="21">
        <v>87</v>
      </c>
      <c r="O559" s="15">
        <v>63</v>
      </c>
      <c r="P559" s="15">
        <v>74</v>
      </c>
      <c r="Q559" s="15">
        <v>76</v>
      </c>
      <c r="R559" s="15">
        <v>70</v>
      </c>
      <c r="S559" s="15">
        <v>77</v>
      </c>
      <c r="T559" s="15">
        <v>79</v>
      </c>
      <c r="U559" s="15">
        <v>64</v>
      </c>
      <c r="V559" s="15">
        <v>81</v>
      </c>
      <c r="W559" s="15">
        <v>70</v>
      </c>
      <c r="X559" s="15">
        <v>65</v>
      </c>
      <c r="Y559" s="15">
        <v>75</v>
      </c>
      <c r="Z559" s="15">
        <v>76</v>
      </c>
      <c r="AA559" s="15">
        <v>72</v>
      </c>
      <c r="AB559" s="15">
        <v>79</v>
      </c>
      <c r="AC559" s="15">
        <v>79</v>
      </c>
      <c r="AD559" s="15">
        <v>75</v>
      </c>
      <c r="AE559" s="15">
        <v>77</v>
      </c>
      <c r="AF559" s="15">
        <v>83</v>
      </c>
      <c r="AG559" s="15">
        <v>86</v>
      </c>
      <c r="AH559" s="15">
        <v>73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3</v>
      </c>
      <c r="AO559" s="15">
        <v>2</v>
      </c>
      <c r="AP559" s="15">
        <v>7</v>
      </c>
      <c r="AQ559" s="15">
        <v>2</v>
      </c>
      <c r="AR559" t="s">
        <v>2017</v>
      </c>
    </row>
    <row r="560" spans="1:44" x14ac:dyDescent="0.25">
      <c r="A560" s="15">
        <v>559</v>
      </c>
      <c r="B560" s="15" t="s">
        <v>820</v>
      </c>
      <c r="C560" s="16" t="s">
        <v>71</v>
      </c>
      <c r="D560" s="22" t="e">
        <f>VLOOKUP(AR:AR,球员!A:F,6,FALSE)</f>
        <v>#N/A</v>
      </c>
      <c r="E560" s="16" t="s">
        <v>821</v>
      </c>
      <c r="F560" s="16" t="s">
        <v>697</v>
      </c>
      <c r="G560" s="16" t="s">
        <v>52</v>
      </c>
      <c r="H560" s="15">
        <v>176</v>
      </c>
      <c r="I560" s="15">
        <v>72</v>
      </c>
      <c r="J560" s="15">
        <v>31</v>
      </c>
      <c r="K560" s="16" t="s">
        <v>47</v>
      </c>
      <c r="L560" s="21">
        <v>80</v>
      </c>
      <c r="M560" s="21">
        <v>30</v>
      </c>
      <c r="N560" s="21">
        <v>88</v>
      </c>
      <c r="O560" s="15">
        <v>85</v>
      </c>
      <c r="P560" s="15">
        <v>75</v>
      </c>
      <c r="Q560" s="15">
        <v>75</v>
      </c>
      <c r="R560" s="15">
        <v>78</v>
      </c>
      <c r="S560" s="15">
        <v>67</v>
      </c>
      <c r="T560" s="15">
        <v>65</v>
      </c>
      <c r="U560" s="15">
        <v>84</v>
      </c>
      <c r="V560" s="15">
        <v>72</v>
      </c>
      <c r="W560" s="15">
        <v>70</v>
      </c>
      <c r="X560" s="15">
        <v>73</v>
      </c>
      <c r="Y560" s="15">
        <v>78</v>
      </c>
      <c r="Z560" s="15">
        <v>80</v>
      </c>
      <c r="AA560" s="15">
        <v>75</v>
      </c>
      <c r="AB560" s="15">
        <v>75</v>
      </c>
      <c r="AC560" s="15">
        <v>74</v>
      </c>
      <c r="AD560" s="15">
        <v>80</v>
      </c>
      <c r="AE560" s="15">
        <v>81</v>
      </c>
      <c r="AF560" s="15">
        <v>50</v>
      </c>
      <c r="AG560" s="15">
        <v>53</v>
      </c>
      <c r="AH560" s="15">
        <v>80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7</v>
      </c>
      <c r="AQ560" s="15">
        <v>3</v>
      </c>
      <c r="AR560" t="s">
        <v>2018</v>
      </c>
    </row>
    <row r="561" spans="1:44" x14ac:dyDescent="0.25">
      <c r="A561" s="19">
        <v>560</v>
      </c>
      <c r="B561" s="19" t="s">
        <v>585</v>
      </c>
      <c r="C561" s="20" t="s">
        <v>59</v>
      </c>
      <c r="D561" s="22">
        <f>VLOOKUP(AR:AR,球员!A:F,6,FALSE)</f>
        <v>2</v>
      </c>
      <c r="E561" s="16" t="s">
        <v>144</v>
      </c>
      <c r="F561" s="16" t="s">
        <v>45</v>
      </c>
      <c r="G561" s="16" t="s">
        <v>72</v>
      </c>
      <c r="H561" s="15">
        <v>187</v>
      </c>
      <c r="I561" s="15">
        <v>81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75</v>
      </c>
      <c r="P561" s="15">
        <v>78</v>
      </c>
      <c r="Q561" s="15">
        <v>79</v>
      </c>
      <c r="R561" s="15">
        <v>77</v>
      </c>
      <c r="S561" s="15">
        <v>80</v>
      </c>
      <c r="T561" s="15">
        <v>78</v>
      </c>
      <c r="U561" s="15">
        <v>68</v>
      </c>
      <c r="V561" s="15">
        <v>83</v>
      </c>
      <c r="W561" s="15">
        <v>65</v>
      </c>
      <c r="X561" s="15">
        <v>66</v>
      </c>
      <c r="Y561" s="15">
        <v>76</v>
      </c>
      <c r="Z561" s="15">
        <v>72</v>
      </c>
      <c r="AA561" s="15">
        <v>82</v>
      </c>
      <c r="AB561" s="15">
        <v>77</v>
      </c>
      <c r="AC561" s="15">
        <v>80</v>
      </c>
      <c r="AD561" s="15">
        <v>69</v>
      </c>
      <c r="AE561" s="15">
        <v>83</v>
      </c>
      <c r="AF561" s="15">
        <v>75</v>
      </c>
      <c r="AG561" s="15">
        <v>78</v>
      </c>
      <c r="AH561" s="15">
        <v>83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3</v>
      </c>
      <c r="AP561" s="15">
        <v>5</v>
      </c>
      <c r="AQ561" s="15">
        <v>3</v>
      </c>
      <c r="AR561" t="s">
        <v>2019</v>
      </c>
    </row>
    <row r="562" spans="1:44" x14ac:dyDescent="0.25">
      <c r="A562" s="15">
        <v>561</v>
      </c>
      <c r="B562" s="15" t="s">
        <v>822</v>
      </c>
      <c r="C562" s="16" t="s">
        <v>90</v>
      </c>
      <c r="D562" s="22" t="e">
        <f>VLOOKUP(AR:AR,球员!A:F,6,FALSE)</f>
        <v>#N/A</v>
      </c>
      <c r="E562" s="16" t="s">
        <v>379</v>
      </c>
      <c r="F562" s="16" t="s">
        <v>51</v>
      </c>
      <c r="G562" s="16" t="s">
        <v>190</v>
      </c>
      <c r="H562" s="15">
        <v>184</v>
      </c>
      <c r="I562" s="15">
        <v>78</v>
      </c>
      <c r="J562" s="15">
        <v>28</v>
      </c>
      <c r="K562" s="16" t="s">
        <v>47</v>
      </c>
      <c r="L562" s="21">
        <v>80</v>
      </c>
      <c r="M562" s="21">
        <v>31</v>
      </c>
      <c r="N562" s="21">
        <v>88</v>
      </c>
      <c r="O562" s="15">
        <v>66</v>
      </c>
      <c r="P562" s="15">
        <v>80</v>
      </c>
      <c r="Q562" s="15">
        <v>68</v>
      </c>
      <c r="R562" s="15">
        <v>66</v>
      </c>
      <c r="S562" s="15">
        <v>81</v>
      </c>
      <c r="T562" s="15">
        <v>78</v>
      </c>
      <c r="U562" s="15">
        <v>66</v>
      </c>
      <c r="V562" s="15">
        <v>82</v>
      </c>
      <c r="W562" s="15">
        <v>55</v>
      </c>
      <c r="X562" s="15">
        <v>71</v>
      </c>
      <c r="Y562" s="15">
        <v>79</v>
      </c>
      <c r="Z562" s="15">
        <v>78</v>
      </c>
      <c r="AA562" s="15">
        <v>58</v>
      </c>
      <c r="AB562" s="15">
        <v>82</v>
      </c>
      <c r="AC562" s="15">
        <v>77</v>
      </c>
      <c r="AD562" s="15">
        <v>69</v>
      </c>
      <c r="AE562" s="15">
        <v>84</v>
      </c>
      <c r="AF562" s="15">
        <v>82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1</v>
      </c>
      <c r="AO562" s="15">
        <v>1</v>
      </c>
      <c r="AP562" s="15">
        <v>7</v>
      </c>
      <c r="AQ562" s="15">
        <v>3</v>
      </c>
      <c r="AR562" t="s">
        <v>2020</v>
      </c>
    </row>
    <row r="563" spans="1:44" x14ac:dyDescent="0.25">
      <c r="A563" s="15">
        <v>562</v>
      </c>
      <c r="B563" s="15" t="s">
        <v>277</v>
      </c>
      <c r="C563" s="16" t="s">
        <v>63</v>
      </c>
      <c r="D563" s="22" t="e">
        <f>VLOOKUP(AR:AR,球员!A:F,6,FALSE)</f>
        <v>#N/A</v>
      </c>
      <c r="E563" s="16" t="s">
        <v>2176</v>
      </c>
      <c r="F563" s="16" t="s">
        <v>65</v>
      </c>
      <c r="G563" s="16" t="s">
        <v>69</v>
      </c>
      <c r="H563" s="15">
        <v>196</v>
      </c>
      <c r="I563" s="15">
        <v>95</v>
      </c>
      <c r="J563" s="15">
        <v>31</v>
      </c>
      <c r="K563" s="16" t="s">
        <v>47</v>
      </c>
      <c r="L563" s="21">
        <v>80</v>
      </c>
      <c r="M563" s="21">
        <v>30</v>
      </c>
      <c r="N563" s="21">
        <v>86</v>
      </c>
      <c r="O563" s="15">
        <v>42</v>
      </c>
      <c r="P563" s="15">
        <v>60</v>
      </c>
      <c r="Q563" s="15">
        <v>54</v>
      </c>
      <c r="R563" s="15">
        <v>46</v>
      </c>
      <c r="S563" s="15">
        <v>58</v>
      </c>
      <c r="T563" s="15">
        <v>69</v>
      </c>
      <c r="U563" s="15">
        <v>47</v>
      </c>
      <c r="V563" s="15">
        <v>70</v>
      </c>
      <c r="W563" s="15">
        <v>57</v>
      </c>
      <c r="X563" s="15">
        <v>47</v>
      </c>
      <c r="Y563" s="15">
        <v>70</v>
      </c>
      <c r="Z563" s="15">
        <v>68</v>
      </c>
      <c r="AA563" s="15">
        <v>84</v>
      </c>
      <c r="AB563" s="15">
        <v>75</v>
      </c>
      <c r="AC563" s="15">
        <v>92</v>
      </c>
      <c r="AD563" s="15">
        <v>70</v>
      </c>
      <c r="AE563" s="15">
        <v>66</v>
      </c>
      <c r="AF563" s="15">
        <v>57</v>
      </c>
      <c r="AG563" s="15">
        <v>49</v>
      </c>
      <c r="AH563" s="15">
        <v>47</v>
      </c>
      <c r="AI563" s="15">
        <v>86</v>
      </c>
      <c r="AJ563" s="15">
        <v>86</v>
      </c>
      <c r="AK563" s="15">
        <v>85</v>
      </c>
      <c r="AL563" s="15">
        <v>84</v>
      </c>
      <c r="AM563" s="15">
        <v>87</v>
      </c>
      <c r="AN563" s="15">
        <v>1</v>
      </c>
      <c r="AO563" s="15">
        <v>1</v>
      </c>
      <c r="AP563" s="15">
        <v>5</v>
      </c>
      <c r="AQ563" s="15">
        <v>3</v>
      </c>
      <c r="AR563" t="s">
        <v>2021</v>
      </c>
    </row>
    <row r="564" spans="1:44" x14ac:dyDescent="0.25">
      <c r="A564" s="19">
        <v>563</v>
      </c>
      <c r="B564" s="19" t="s">
        <v>720</v>
      </c>
      <c r="C564" s="20" t="s">
        <v>105</v>
      </c>
      <c r="D564" s="22">
        <f>VLOOKUP(AR:AR,球员!A:F,6,FALSE)</f>
        <v>2</v>
      </c>
      <c r="E564" s="16" t="s">
        <v>319</v>
      </c>
      <c r="F564" s="16" t="s">
        <v>51</v>
      </c>
      <c r="G564" s="16" t="s">
        <v>66</v>
      </c>
      <c r="H564" s="15">
        <v>176</v>
      </c>
      <c r="I564" s="15">
        <v>67</v>
      </c>
      <c r="J564" s="15">
        <v>30</v>
      </c>
      <c r="K564" s="16" t="s">
        <v>53</v>
      </c>
      <c r="L564" s="21">
        <v>80</v>
      </c>
      <c r="M564" s="21">
        <v>30</v>
      </c>
      <c r="N564" s="21">
        <v>87</v>
      </c>
      <c r="O564" s="15">
        <v>79</v>
      </c>
      <c r="P564" s="15">
        <v>83</v>
      </c>
      <c r="Q564" s="15">
        <v>74</v>
      </c>
      <c r="R564" s="15">
        <v>71</v>
      </c>
      <c r="S564" s="15">
        <v>80</v>
      </c>
      <c r="T564" s="15">
        <v>70</v>
      </c>
      <c r="U564" s="15">
        <v>64</v>
      </c>
      <c r="V564" s="15">
        <v>62</v>
      </c>
      <c r="W564" s="15">
        <v>65</v>
      </c>
      <c r="X564" s="15">
        <v>78</v>
      </c>
      <c r="Y564" s="15">
        <v>84</v>
      </c>
      <c r="Z564" s="15">
        <v>81</v>
      </c>
      <c r="AA564" s="15">
        <v>83</v>
      </c>
      <c r="AB564" s="15">
        <v>66</v>
      </c>
      <c r="AC564" s="15">
        <v>73</v>
      </c>
      <c r="AD564" s="15">
        <v>67</v>
      </c>
      <c r="AE564" s="15">
        <v>78</v>
      </c>
      <c r="AF564" s="15">
        <v>82</v>
      </c>
      <c r="AG564" s="15">
        <v>76</v>
      </c>
      <c r="AH564" s="15">
        <v>74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1</v>
      </c>
      <c r="AO564" s="15">
        <v>1</v>
      </c>
      <c r="AP564" s="15">
        <v>4</v>
      </c>
      <c r="AQ564" s="15">
        <v>1</v>
      </c>
      <c r="AR564" t="s">
        <v>2022</v>
      </c>
    </row>
    <row r="565" spans="1:44" x14ac:dyDescent="0.25">
      <c r="A565" s="19">
        <v>564</v>
      </c>
      <c r="B565" s="19" t="s">
        <v>721</v>
      </c>
      <c r="C565" s="20" t="s">
        <v>195</v>
      </c>
      <c r="D565" s="22">
        <f>VLOOKUP(AR:AR,球员!A:F,6,FALSE)</f>
        <v>2</v>
      </c>
      <c r="E565" s="16" t="s">
        <v>2146</v>
      </c>
      <c r="F565" s="16" t="s">
        <v>51</v>
      </c>
      <c r="G565" s="16" t="s">
        <v>66</v>
      </c>
      <c r="H565" s="15">
        <v>174</v>
      </c>
      <c r="I565" s="15">
        <v>69</v>
      </c>
      <c r="J565" s="15">
        <v>28</v>
      </c>
      <c r="K565" s="16" t="s">
        <v>47</v>
      </c>
      <c r="L565" s="21">
        <v>80</v>
      </c>
      <c r="M565" s="21">
        <v>31</v>
      </c>
      <c r="N565" s="21">
        <v>88</v>
      </c>
      <c r="O565" s="15">
        <v>66</v>
      </c>
      <c r="P565" s="15">
        <v>80</v>
      </c>
      <c r="Q565" s="15">
        <v>70</v>
      </c>
      <c r="R565" s="15">
        <v>73</v>
      </c>
      <c r="S565" s="15">
        <v>70</v>
      </c>
      <c r="T565" s="15">
        <v>80</v>
      </c>
      <c r="U565" s="15">
        <v>58</v>
      </c>
      <c r="V565" s="15">
        <v>66</v>
      </c>
      <c r="W565" s="15">
        <v>58</v>
      </c>
      <c r="X565" s="15">
        <v>78</v>
      </c>
      <c r="Y565" s="15">
        <v>79</v>
      </c>
      <c r="Z565" s="15">
        <v>78</v>
      </c>
      <c r="AA565" s="15">
        <v>74</v>
      </c>
      <c r="AB565" s="15">
        <v>81</v>
      </c>
      <c r="AC565" s="15">
        <v>69</v>
      </c>
      <c r="AD565" s="15">
        <v>65</v>
      </c>
      <c r="AE565" s="15">
        <v>90</v>
      </c>
      <c r="AF565" s="15">
        <v>77</v>
      </c>
      <c r="AG565" s="15">
        <v>82</v>
      </c>
      <c r="AH565" s="15">
        <v>77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6</v>
      </c>
      <c r="AQ565" s="15">
        <v>2</v>
      </c>
      <c r="AR565" t="s">
        <v>2023</v>
      </c>
    </row>
    <row r="566" spans="1:44" x14ac:dyDescent="0.25">
      <c r="A566" s="15">
        <v>565</v>
      </c>
      <c r="B566" s="15" t="s">
        <v>722</v>
      </c>
      <c r="C566" s="16" t="s">
        <v>195</v>
      </c>
      <c r="D566" s="22" t="e">
        <f>VLOOKUP(AR:AR,球员!A:F,6,FALSE)</f>
        <v>#N/A</v>
      </c>
      <c r="E566" s="16" t="s">
        <v>303</v>
      </c>
      <c r="F566" s="16" t="s">
        <v>279</v>
      </c>
      <c r="G566" s="16" t="s">
        <v>69</v>
      </c>
      <c r="H566" s="15">
        <v>176</v>
      </c>
      <c r="I566" s="15">
        <v>67</v>
      </c>
      <c r="J566" s="15">
        <v>25</v>
      </c>
      <c r="K566" s="16" t="s">
        <v>47</v>
      </c>
      <c r="L566" s="21">
        <v>80</v>
      </c>
      <c r="M566" s="21">
        <v>35</v>
      </c>
      <c r="N566" s="21">
        <v>89</v>
      </c>
      <c r="O566" s="15">
        <v>72</v>
      </c>
      <c r="P566" s="15">
        <v>80</v>
      </c>
      <c r="Q566" s="15">
        <v>82</v>
      </c>
      <c r="R566" s="15">
        <v>78</v>
      </c>
      <c r="S566" s="15">
        <v>73</v>
      </c>
      <c r="T566" s="15">
        <v>76</v>
      </c>
      <c r="U566" s="15">
        <v>67</v>
      </c>
      <c r="V566" s="15">
        <v>60</v>
      </c>
      <c r="W566" s="15">
        <v>60</v>
      </c>
      <c r="X566" s="15">
        <v>74</v>
      </c>
      <c r="Y566" s="15">
        <v>87</v>
      </c>
      <c r="Z566" s="15">
        <v>88</v>
      </c>
      <c r="AA566" s="15">
        <v>75</v>
      </c>
      <c r="AB566" s="15">
        <v>71</v>
      </c>
      <c r="AC566" s="15">
        <v>61</v>
      </c>
      <c r="AD566" s="15">
        <v>81</v>
      </c>
      <c r="AE566" s="15">
        <v>86</v>
      </c>
      <c r="AF566" s="15">
        <v>65</v>
      </c>
      <c r="AG566" s="15">
        <v>67</v>
      </c>
      <c r="AH566" s="15">
        <v>69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2</v>
      </c>
      <c r="AO566" s="15">
        <v>3</v>
      </c>
      <c r="AP566" s="15">
        <v>5</v>
      </c>
      <c r="AQ566" s="15">
        <v>1</v>
      </c>
      <c r="AR566" t="s">
        <v>2024</v>
      </c>
    </row>
    <row r="567" spans="1:44" x14ac:dyDescent="0.25">
      <c r="A567" s="15">
        <v>566</v>
      </c>
      <c r="B567" s="15" t="s">
        <v>823</v>
      </c>
      <c r="C567" s="23" t="s">
        <v>105</v>
      </c>
      <c r="D567" s="22" t="e">
        <f>VLOOKUP(AR:AR,球员!A:F,6,FALSE)</f>
        <v>#N/A</v>
      </c>
      <c r="E567" s="16" t="s">
        <v>64</v>
      </c>
      <c r="F567" s="16" t="s">
        <v>65</v>
      </c>
      <c r="G567" s="16" t="s">
        <v>98</v>
      </c>
      <c r="H567" s="15">
        <v>185</v>
      </c>
      <c r="I567" s="15">
        <v>81</v>
      </c>
      <c r="J567" s="15">
        <v>24</v>
      </c>
      <c r="K567" s="16" t="s">
        <v>53</v>
      </c>
      <c r="L567" s="21">
        <v>80</v>
      </c>
      <c r="M567" s="21">
        <v>37</v>
      </c>
      <c r="N567" s="21">
        <v>90</v>
      </c>
      <c r="O567" s="15">
        <v>71</v>
      </c>
      <c r="P567" s="15">
        <v>77</v>
      </c>
      <c r="Q567" s="15">
        <v>79</v>
      </c>
      <c r="R567" s="15">
        <v>70</v>
      </c>
      <c r="S567" s="15">
        <v>76</v>
      </c>
      <c r="T567" s="15">
        <v>79</v>
      </c>
      <c r="U567" s="15">
        <v>55</v>
      </c>
      <c r="V567" s="15">
        <v>73</v>
      </c>
      <c r="W567" s="15">
        <v>62</v>
      </c>
      <c r="X567" s="15">
        <v>72</v>
      </c>
      <c r="Y567" s="15">
        <v>84</v>
      </c>
      <c r="Z567" s="15">
        <v>83</v>
      </c>
      <c r="AA567" s="15">
        <v>65</v>
      </c>
      <c r="AB567" s="15">
        <v>71</v>
      </c>
      <c r="AC567" s="15">
        <v>74</v>
      </c>
      <c r="AD567" s="15">
        <v>70</v>
      </c>
      <c r="AE567" s="15">
        <v>79</v>
      </c>
      <c r="AF567" s="15">
        <v>79</v>
      </c>
      <c r="AG567" s="15">
        <v>76</v>
      </c>
      <c r="AH567" s="15">
        <v>75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1</v>
      </c>
      <c r="AO567" s="15">
        <v>2</v>
      </c>
      <c r="AP567" s="15">
        <v>6</v>
      </c>
      <c r="AQ567" s="15">
        <v>1</v>
      </c>
      <c r="AR567" t="s">
        <v>2025</v>
      </c>
    </row>
    <row r="568" spans="1:44" x14ac:dyDescent="0.25">
      <c r="A568" s="15">
        <v>567</v>
      </c>
      <c r="B568" s="15" t="s">
        <v>462</v>
      </c>
      <c r="C568" s="16" t="s">
        <v>90</v>
      </c>
      <c r="D568" s="22" t="e">
        <f>VLOOKUP(AR:AR,球员!A:F,6,FALSE)</f>
        <v>#N/A</v>
      </c>
      <c r="E568" s="16" t="s">
        <v>2165</v>
      </c>
      <c r="F568" s="16" t="s">
        <v>439</v>
      </c>
      <c r="G568" s="16" t="s">
        <v>57</v>
      </c>
      <c r="H568" s="15">
        <v>190</v>
      </c>
      <c r="I568" s="15">
        <v>84</v>
      </c>
      <c r="J568" s="15">
        <v>34</v>
      </c>
      <c r="K568" s="16" t="s">
        <v>47</v>
      </c>
      <c r="L568" s="21">
        <v>80</v>
      </c>
      <c r="M568" s="21">
        <v>26</v>
      </c>
      <c r="N568" s="21">
        <v>87</v>
      </c>
      <c r="O568" s="15">
        <v>63</v>
      </c>
      <c r="P568" s="15">
        <v>77</v>
      </c>
      <c r="Q568" s="15">
        <v>73</v>
      </c>
      <c r="R568" s="15">
        <v>76</v>
      </c>
      <c r="S568" s="15">
        <v>79</v>
      </c>
      <c r="T568" s="15">
        <v>81</v>
      </c>
      <c r="U568" s="15">
        <v>64</v>
      </c>
      <c r="V568" s="15">
        <v>78</v>
      </c>
      <c r="W568" s="15">
        <v>72</v>
      </c>
      <c r="X568" s="15">
        <v>71</v>
      </c>
      <c r="Y568" s="15">
        <v>77</v>
      </c>
      <c r="Z568" s="15">
        <v>72</v>
      </c>
      <c r="AA568" s="15">
        <v>74</v>
      </c>
      <c r="AB568" s="15">
        <v>78</v>
      </c>
      <c r="AC568" s="15">
        <v>78</v>
      </c>
      <c r="AD568" s="15">
        <v>75</v>
      </c>
      <c r="AE568" s="15">
        <v>78</v>
      </c>
      <c r="AF568" s="15">
        <v>86</v>
      </c>
      <c r="AG568" s="15">
        <v>81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6</v>
      </c>
      <c r="AQ568" s="15">
        <v>2</v>
      </c>
      <c r="AR568" t="s">
        <v>2026</v>
      </c>
    </row>
    <row r="569" spans="1:44" x14ac:dyDescent="0.25">
      <c r="A569" s="15">
        <v>568</v>
      </c>
      <c r="B569" s="15" t="s">
        <v>468</v>
      </c>
      <c r="C569" s="16" t="s">
        <v>59</v>
      </c>
      <c r="D569" s="22" t="e">
        <f>VLOOKUP(AR:AR,球员!A:F,6,FALSE)</f>
        <v>#N/A</v>
      </c>
      <c r="E569" s="16" t="s">
        <v>405</v>
      </c>
      <c r="F569" s="16" t="s">
        <v>51</v>
      </c>
      <c r="G569" s="16" t="s">
        <v>66</v>
      </c>
      <c r="H569" s="15">
        <v>178</v>
      </c>
      <c r="I569" s="15">
        <v>75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68</v>
      </c>
      <c r="P569" s="15">
        <v>86</v>
      </c>
      <c r="Q569" s="15">
        <v>75</v>
      </c>
      <c r="R569" s="15">
        <v>74</v>
      </c>
      <c r="S569" s="15">
        <v>86</v>
      </c>
      <c r="T569" s="15">
        <v>84</v>
      </c>
      <c r="U569" s="15">
        <v>69</v>
      </c>
      <c r="V569" s="15">
        <v>67</v>
      </c>
      <c r="W569" s="15">
        <v>68</v>
      </c>
      <c r="X569" s="15">
        <v>70</v>
      </c>
      <c r="Y569" s="15">
        <v>75</v>
      </c>
      <c r="Z569" s="15">
        <v>76</v>
      </c>
      <c r="AA569" s="15">
        <v>84</v>
      </c>
      <c r="AB569" s="15">
        <v>74</v>
      </c>
      <c r="AC569" s="15">
        <v>77</v>
      </c>
      <c r="AD569" s="15">
        <v>72</v>
      </c>
      <c r="AE569" s="15">
        <v>80</v>
      </c>
      <c r="AF569" s="15">
        <v>65</v>
      </c>
      <c r="AG569" s="15">
        <v>60</v>
      </c>
      <c r="AH569" s="15">
        <v>69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3</v>
      </c>
      <c r="AO569" s="15">
        <v>3</v>
      </c>
      <c r="AP569" s="15">
        <v>4</v>
      </c>
      <c r="AQ569" s="15">
        <v>1</v>
      </c>
      <c r="AR569" t="s">
        <v>2027</v>
      </c>
    </row>
    <row r="570" spans="1:44" x14ac:dyDescent="0.25">
      <c r="A570" s="19">
        <v>569</v>
      </c>
      <c r="B570" s="19" t="s">
        <v>602</v>
      </c>
      <c r="C570" s="20" t="s">
        <v>90</v>
      </c>
      <c r="D570" s="22">
        <f>VLOOKUP(AR:AR,球员!A:F,6,FALSE)</f>
        <v>2</v>
      </c>
      <c r="E570" s="16" t="s">
        <v>198</v>
      </c>
      <c r="F570" s="16" t="s">
        <v>56</v>
      </c>
      <c r="G570" s="16" t="s">
        <v>57</v>
      </c>
      <c r="H570" s="15">
        <v>184</v>
      </c>
      <c r="I570" s="15">
        <v>77</v>
      </c>
      <c r="J570" s="15">
        <v>27</v>
      </c>
      <c r="K570" s="16" t="s">
        <v>47</v>
      </c>
      <c r="L570" s="21">
        <v>80</v>
      </c>
      <c r="M570" s="21">
        <v>32</v>
      </c>
      <c r="N570" s="21">
        <v>87</v>
      </c>
      <c r="O570" s="15">
        <v>56</v>
      </c>
      <c r="P570" s="15">
        <v>67</v>
      </c>
      <c r="Q570" s="15">
        <v>68</v>
      </c>
      <c r="R570" s="15">
        <v>59</v>
      </c>
      <c r="S570" s="15">
        <v>75</v>
      </c>
      <c r="T570" s="15">
        <v>75</v>
      </c>
      <c r="U570" s="15">
        <v>55</v>
      </c>
      <c r="V570" s="15">
        <v>85</v>
      </c>
      <c r="W570" s="15">
        <v>66</v>
      </c>
      <c r="X570" s="15">
        <v>62</v>
      </c>
      <c r="Y570" s="15">
        <v>78</v>
      </c>
      <c r="Z570" s="15">
        <v>77</v>
      </c>
      <c r="AA570" s="15">
        <v>80</v>
      </c>
      <c r="AB570" s="15">
        <v>85</v>
      </c>
      <c r="AC570" s="15">
        <v>80</v>
      </c>
      <c r="AD570" s="15">
        <v>70</v>
      </c>
      <c r="AE570" s="15">
        <v>80</v>
      </c>
      <c r="AF570" s="15">
        <v>85</v>
      </c>
      <c r="AG570" s="15">
        <v>83</v>
      </c>
      <c r="AH570" s="15">
        <v>65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2</v>
      </c>
      <c r="AO570" s="15">
        <v>2</v>
      </c>
      <c r="AP570" s="15">
        <v>6</v>
      </c>
      <c r="AQ570" s="15">
        <v>3</v>
      </c>
      <c r="AR570" t="s">
        <v>2028</v>
      </c>
    </row>
    <row r="571" spans="1:44" x14ac:dyDescent="0.25">
      <c r="A571" s="19">
        <v>570</v>
      </c>
      <c r="B571" s="19" t="s">
        <v>730</v>
      </c>
      <c r="C571" s="37" t="s">
        <v>90</v>
      </c>
      <c r="D571" s="22">
        <f>VLOOKUP(AR:AR,球员!A:F,6,FALSE)</f>
        <v>2</v>
      </c>
      <c r="E571" s="16" t="s">
        <v>254</v>
      </c>
      <c r="F571" s="16" t="s">
        <v>51</v>
      </c>
      <c r="G571" s="16" t="s">
        <v>57</v>
      </c>
      <c r="H571" s="15">
        <v>185</v>
      </c>
      <c r="I571" s="15">
        <v>72</v>
      </c>
      <c r="J571" s="15">
        <v>29</v>
      </c>
      <c r="K571" s="16" t="s">
        <v>47</v>
      </c>
      <c r="L571" s="21">
        <v>80</v>
      </c>
      <c r="M571" s="21">
        <v>31</v>
      </c>
      <c r="N571" s="21">
        <v>87</v>
      </c>
      <c r="O571" s="15">
        <v>64</v>
      </c>
      <c r="P571" s="15">
        <v>68</v>
      </c>
      <c r="Q571" s="15">
        <v>63</v>
      </c>
      <c r="R571" s="15">
        <v>58</v>
      </c>
      <c r="S571" s="15">
        <v>74</v>
      </c>
      <c r="T571" s="15">
        <v>74</v>
      </c>
      <c r="U571" s="15">
        <v>60</v>
      </c>
      <c r="V571" s="15">
        <v>80</v>
      </c>
      <c r="W571" s="15">
        <v>59</v>
      </c>
      <c r="X571" s="15">
        <v>60</v>
      </c>
      <c r="Y571" s="15">
        <v>74</v>
      </c>
      <c r="Z571" s="15">
        <v>73</v>
      </c>
      <c r="AA571" s="15">
        <v>71</v>
      </c>
      <c r="AB571" s="15">
        <v>80</v>
      </c>
      <c r="AC571" s="15">
        <v>81</v>
      </c>
      <c r="AD571" s="15">
        <v>74</v>
      </c>
      <c r="AE571" s="15">
        <v>78</v>
      </c>
      <c r="AF571" s="15">
        <v>85</v>
      </c>
      <c r="AG571" s="15">
        <v>90</v>
      </c>
      <c r="AH571" s="15">
        <v>88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6</v>
      </c>
      <c r="AQ571" s="15">
        <v>1</v>
      </c>
      <c r="AR571" t="s">
        <v>2029</v>
      </c>
    </row>
    <row r="572" spans="1:44" x14ac:dyDescent="0.25">
      <c r="A572" s="15">
        <v>571</v>
      </c>
      <c r="B572" s="15" t="s">
        <v>731</v>
      </c>
      <c r="C572" s="16" t="s">
        <v>86</v>
      </c>
      <c r="D572" s="22" t="e">
        <f>VLOOKUP(AR:AR,球员!A:F,6,FALSE)</f>
        <v>#N/A</v>
      </c>
      <c r="E572" s="16" t="s">
        <v>732</v>
      </c>
      <c r="F572" s="16" t="s">
        <v>45</v>
      </c>
      <c r="G572" s="16" t="s">
        <v>101</v>
      </c>
      <c r="H572" s="15">
        <v>183</v>
      </c>
      <c r="I572" s="15">
        <v>72</v>
      </c>
      <c r="J572" s="15">
        <v>25</v>
      </c>
      <c r="K572" s="16" t="s">
        <v>53</v>
      </c>
      <c r="L572" s="21">
        <v>80</v>
      </c>
      <c r="M572" s="21">
        <v>35</v>
      </c>
      <c r="N572" s="21">
        <v>90</v>
      </c>
      <c r="O572" s="15">
        <v>80</v>
      </c>
      <c r="P572" s="15">
        <v>80</v>
      </c>
      <c r="Q572" s="15">
        <v>81</v>
      </c>
      <c r="R572" s="15">
        <v>79</v>
      </c>
      <c r="S572" s="15">
        <v>76</v>
      </c>
      <c r="T572" s="15">
        <v>78</v>
      </c>
      <c r="U572" s="15">
        <v>77</v>
      </c>
      <c r="V572" s="15">
        <v>64</v>
      </c>
      <c r="W572" s="15">
        <v>78</v>
      </c>
      <c r="X572" s="15">
        <v>79</v>
      </c>
      <c r="Y572" s="15">
        <v>82</v>
      </c>
      <c r="Z572" s="15">
        <v>83</v>
      </c>
      <c r="AA572" s="15">
        <v>80</v>
      </c>
      <c r="AB572" s="15">
        <v>66</v>
      </c>
      <c r="AC572" s="15">
        <v>68</v>
      </c>
      <c r="AD572" s="15">
        <v>78</v>
      </c>
      <c r="AE572" s="15">
        <v>81</v>
      </c>
      <c r="AF572" s="15">
        <v>49</v>
      </c>
      <c r="AG572" s="15">
        <v>44</v>
      </c>
      <c r="AH572" s="15">
        <v>64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2</v>
      </c>
      <c r="AO572" s="15">
        <v>3</v>
      </c>
      <c r="AP572" s="15">
        <v>4</v>
      </c>
      <c r="AQ572" s="15">
        <v>1</v>
      </c>
      <c r="AR572" t="s">
        <v>2030</v>
      </c>
    </row>
    <row r="573" spans="1:44" x14ac:dyDescent="0.25">
      <c r="A573" s="15">
        <v>572</v>
      </c>
      <c r="B573" s="15" t="s">
        <v>2031</v>
      </c>
      <c r="C573" s="16" t="s">
        <v>71</v>
      </c>
      <c r="D573" s="22" t="e">
        <f>VLOOKUP(AR:AR,球员!A:F,6,FALSE)</f>
        <v>#N/A</v>
      </c>
      <c r="E573" s="16" t="s">
        <v>639</v>
      </c>
      <c r="F573" s="16" t="s">
        <v>45</v>
      </c>
      <c r="G573" s="16" t="s">
        <v>101</v>
      </c>
      <c r="H573" s="15">
        <v>188</v>
      </c>
      <c r="I573" s="15">
        <v>85</v>
      </c>
      <c r="J573" s="15">
        <v>31</v>
      </c>
      <c r="K573" s="16" t="s">
        <v>47</v>
      </c>
      <c r="L573" s="21">
        <v>80</v>
      </c>
      <c r="M573" s="21">
        <v>30</v>
      </c>
      <c r="N573" s="21">
        <v>87</v>
      </c>
      <c r="O573" s="15">
        <v>84</v>
      </c>
      <c r="P573" s="15">
        <v>77</v>
      </c>
      <c r="Q573" s="15">
        <v>75</v>
      </c>
      <c r="R573" s="15">
        <v>69</v>
      </c>
      <c r="S573" s="15">
        <v>72</v>
      </c>
      <c r="T573" s="15">
        <v>66</v>
      </c>
      <c r="U573" s="15">
        <v>84</v>
      </c>
      <c r="V573" s="15">
        <v>90</v>
      </c>
      <c r="W573" s="15">
        <v>61</v>
      </c>
      <c r="X573" s="15">
        <v>68</v>
      </c>
      <c r="Y573" s="15">
        <v>72</v>
      </c>
      <c r="Z573" s="15">
        <v>75</v>
      </c>
      <c r="AA573" s="15">
        <v>82</v>
      </c>
      <c r="AB573" s="15">
        <v>88</v>
      </c>
      <c r="AC573" s="15">
        <v>85</v>
      </c>
      <c r="AD573" s="15">
        <v>66</v>
      </c>
      <c r="AE573" s="15">
        <v>79</v>
      </c>
      <c r="AF573" s="15">
        <v>45</v>
      </c>
      <c r="AG573" s="15">
        <v>47</v>
      </c>
      <c r="AH573" s="15">
        <v>61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2</v>
      </c>
      <c r="AP573" s="15">
        <v>5</v>
      </c>
      <c r="AQ573" s="15">
        <v>1</v>
      </c>
      <c r="AR573" t="s">
        <v>2032</v>
      </c>
    </row>
    <row r="574" spans="1:44" x14ac:dyDescent="0.25">
      <c r="A574" s="15">
        <v>573</v>
      </c>
      <c r="B574" s="15" t="s">
        <v>838</v>
      </c>
      <c r="C574" s="16" t="s">
        <v>126</v>
      </c>
      <c r="D574" s="22" t="e">
        <f>VLOOKUP(AR:AR,球员!A:F,6,FALSE)</f>
        <v>#N/A</v>
      </c>
      <c r="E574" s="16" t="s">
        <v>312</v>
      </c>
      <c r="F574" s="16" t="s">
        <v>229</v>
      </c>
      <c r="G574" s="16" t="s">
        <v>169</v>
      </c>
      <c r="H574" s="15">
        <v>189</v>
      </c>
      <c r="I574" s="15">
        <v>80</v>
      </c>
      <c r="J574" s="15">
        <v>30</v>
      </c>
      <c r="K574" s="16" t="s">
        <v>47</v>
      </c>
      <c r="L574" s="21">
        <v>80</v>
      </c>
      <c r="M574" s="21">
        <v>30</v>
      </c>
      <c r="N574" s="21">
        <v>88</v>
      </c>
      <c r="O574" s="15">
        <v>65</v>
      </c>
      <c r="P574" s="15">
        <v>77</v>
      </c>
      <c r="Q574" s="15">
        <v>75</v>
      </c>
      <c r="R574" s="15">
        <v>75</v>
      </c>
      <c r="S574" s="15">
        <v>77</v>
      </c>
      <c r="T574" s="15">
        <v>76</v>
      </c>
      <c r="U574" s="15">
        <v>62</v>
      </c>
      <c r="V574" s="15">
        <v>77</v>
      </c>
      <c r="W574" s="15">
        <v>75</v>
      </c>
      <c r="X574" s="15">
        <v>60</v>
      </c>
      <c r="Y574" s="15">
        <v>71</v>
      </c>
      <c r="Z574" s="15">
        <v>71</v>
      </c>
      <c r="AA574" s="15">
        <v>80</v>
      </c>
      <c r="AB574" s="15">
        <v>77</v>
      </c>
      <c r="AC574" s="15">
        <v>85</v>
      </c>
      <c r="AD574" s="15">
        <v>66</v>
      </c>
      <c r="AE574" s="15">
        <v>85</v>
      </c>
      <c r="AF574" s="15">
        <v>84</v>
      </c>
      <c r="AG574" s="15">
        <v>85</v>
      </c>
      <c r="AH574" s="15">
        <v>86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2</v>
      </c>
      <c r="AP574" s="15">
        <v>6</v>
      </c>
      <c r="AQ574" s="15">
        <v>3</v>
      </c>
      <c r="AR574" t="s">
        <v>2033</v>
      </c>
    </row>
    <row r="575" spans="1:44" x14ac:dyDescent="0.25">
      <c r="A575" s="15">
        <v>574</v>
      </c>
      <c r="B575" s="15" t="s">
        <v>605</v>
      </c>
      <c r="C575" s="16" t="s">
        <v>71</v>
      </c>
      <c r="D575" s="22" t="e">
        <f>VLOOKUP(AR:AR,球员!A:F,6,FALSE)</f>
        <v>#N/A</v>
      </c>
      <c r="E575" s="16" t="s">
        <v>333</v>
      </c>
      <c r="F575" s="16" t="s">
        <v>334</v>
      </c>
      <c r="G575" s="16" t="s">
        <v>506</v>
      </c>
      <c r="H575" s="15">
        <v>187</v>
      </c>
      <c r="I575" s="15">
        <v>80</v>
      </c>
      <c r="J575" s="15">
        <v>29</v>
      </c>
      <c r="K575" s="16" t="s">
        <v>47</v>
      </c>
      <c r="L575" s="21">
        <v>80</v>
      </c>
      <c r="M575" s="21">
        <v>31</v>
      </c>
      <c r="N575" s="21">
        <v>88</v>
      </c>
      <c r="O575" s="15">
        <v>83</v>
      </c>
      <c r="P575" s="15">
        <v>80</v>
      </c>
      <c r="Q575" s="15">
        <v>80</v>
      </c>
      <c r="R575" s="15">
        <v>74</v>
      </c>
      <c r="S575" s="15">
        <v>77</v>
      </c>
      <c r="T575" s="15">
        <v>69</v>
      </c>
      <c r="U575" s="15">
        <v>81</v>
      </c>
      <c r="V575" s="15">
        <v>76</v>
      </c>
      <c r="W575" s="15">
        <v>78</v>
      </c>
      <c r="X575" s="15">
        <v>70</v>
      </c>
      <c r="Y575" s="15">
        <v>80</v>
      </c>
      <c r="Z575" s="15">
        <v>77</v>
      </c>
      <c r="AA575" s="15">
        <v>82</v>
      </c>
      <c r="AB575" s="15">
        <v>75</v>
      </c>
      <c r="AC575" s="15">
        <v>80</v>
      </c>
      <c r="AD575" s="15">
        <v>75</v>
      </c>
      <c r="AE575" s="15">
        <v>79</v>
      </c>
      <c r="AF575" s="15">
        <v>40</v>
      </c>
      <c r="AG575" s="15">
        <v>42</v>
      </c>
      <c r="AH575" s="15">
        <v>50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4</v>
      </c>
      <c r="AO575" s="15">
        <v>4</v>
      </c>
      <c r="AP575" s="15">
        <v>6</v>
      </c>
      <c r="AQ575" s="15">
        <v>3</v>
      </c>
      <c r="AR575" t="s">
        <v>2034</v>
      </c>
    </row>
    <row r="576" spans="1:44" x14ac:dyDescent="0.25">
      <c r="A576" s="15">
        <v>575</v>
      </c>
      <c r="B576" s="15" t="s">
        <v>839</v>
      </c>
      <c r="C576" s="16" t="s">
        <v>71</v>
      </c>
      <c r="D576" s="22" t="e">
        <f>VLOOKUP(AR:AR,球员!A:F,6,FALSE)</f>
        <v>#N/A</v>
      </c>
      <c r="E576" s="16" t="s">
        <v>593</v>
      </c>
      <c r="F576" s="16" t="s">
        <v>65</v>
      </c>
      <c r="G576" s="16" t="s">
        <v>238</v>
      </c>
      <c r="H576" s="15">
        <v>180</v>
      </c>
      <c r="I576" s="15">
        <v>74</v>
      </c>
      <c r="J576" s="15">
        <v>27</v>
      </c>
      <c r="K576" s="16" t="s">
        <v>47</v>
      </c>
      <c r="L576" s="21">
        <v>80</v>
      </c>
      <c r="M576" s="21">
        <v>32</v>
      </c>
      <c r="N576" s="21">
        <v>88</v>
      </c>
      <c r="O576" s="15">
        <v>74</v>
      </c>
      <c r="P576" s="15">
        <v>79</v>
      </c>
      <c r="Q576" s="15">
        <v>77</v>
      </c>
      <c r="R576" s="15">
        <v>82</v>
      </c>
      <c r="S576" s="15">
        <v>68</v>
      </c>
      <c r="T576" s="15">
        <v>66</v>
      </c>
      <c r="U576" s="15">
        <v>82</v>
      </c>
      <c r="V576" s="15">
        <v>65</v>
      </c>
      <c r="W576" s="15">
        <v>72</v>
      </c>
      <c r="X576" s="15">
        <v>66</v>
      </c>
      <c r="Y576" s="15">
        <v>91</v>
      </c>
      <c r="Z576" s="15">
        <v>89</v>
      </c>
      <c r="AA576" s="15">
        <v>82</v>
      </c>
      <c r="AB576" s="15">
        <v>80</v>
      </c>
      <c r="AC576" s="15">
        <v>86</v>
      </c>
      <c r="AD576" s="15">
        <v>73</v>
      </c>
      <c r="AE576" s="15">
        <v>72</v>
      </c>
      <c r="AF576" s="15">
        <v>53</v>
      </c>
      <c r="AG576" s="15">
        <v>52</v>
      </c>
      <c r="AH576" s="15">
        <v>65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1</v>
      </c>
      <c r="AR576" t="s">
        <v>2035</v>
      </c>
    </row>
    <row r="577" spans="1:44" x14ac:dyDescent="0.25">
      <c r="A577" s="19">
        <v>576</v>
      </c>
      <c r="B577" s="19" t="s">
        <v>614</v>
      </c>
      <c r="C577" s="20" t="s">
        <v>126</v>
      </c>
      <c r="D577" s="22">
        <f>VLOOKUP(AR:AR,球员!A:F,6,FALSE)</f>
        <v>2</v>
      </c>
      <c r="E577" s="16" t="s">
        <v>273</v>
      </c>
      <c r="F577" s="16" t="s">
        <v>65</v>
      </c>
      <c r="G577" s="16" t="s">
        <v>209</v>
      </c>
      <c r="H577" s="15">
        <v>186</v>
      </c>
      <c r="I577" s="15">
        <v>80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66</v>
      </c>
      <c r="P577" s="15">
        <v>77</v>
      </c>
      <c r="Q577" s="15">
        <v>66</v>
      </c>
      <c r="R577" s="15">
        <v>68</v>
      </c>
      <c r="S577" s="15">
        <v>82</v>
      </c>
      <c r="T577" s="15">
        <v>78</v>
      </c>
      <c r="U577" s="15">
        <v>66</v>
      </c>
      <c r="V577" s="15">
        <v>76</v>
      </c>
      <c r="W577" s="15">
        <v>82</v>
      </c>
      <c r="X577" s="15">
        <v>74</v>
      </c>
      <c r="Y577" s="15">
        <v>69</v>
      </c>
      <c r="Z577" s="15">
        <v>63</v>
      </c>
      <c r="AA577" s="15">
        <v>82</v>
      </c>
      <c r="AB577" s="15">
        <v>66</v>
      </c>
      <c r="AC577" s="15">
        <v>81</v>
      </c>
      <c r="AD577" s="15">
        <v>68</v>
      </c>
      <c r="AE577" s="15">
        <v>84</v>
      </c>
      <c r="AF577" s="15">
        <v>80</v>
      </c>
      <c r="AG577" s="15">
        <v>79</v>
      </c>
      <c r="AH577" s="15">
        <v>85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2</v>
      </c>
      <c r="AO577" s="15">
        <v>2</v>
      </c>
      <c r="AP577" s="15">
        <v>7</v>
      </c>
      <c r="AQ577" s="15">
        <v>3</v>
      </c>
      <c r="AR577" t="s">
        <v>2036</v>
      </c>
    </row>
    <row r="578" spans="1:44" x14ac:dyDescent="0.25">
      <c r="A578" s="15">
        <v>577</v>
      </c>
      <c r="B578" s="15" t="s">
        <v>740</v>
      </c>
      <c r="C578" s="16" t="s">
        <v>90</v>
      </c>
      <c r="D578" s="22" t="e">
        <f>VLOOKUP(AR:AR,球员!A:F,6,FALSE)</f>
        <v>#N/A</v>
      </c>
      <c r="E578" s="16" t="s">
        <v>142</v>
      </c>
      <c r="F578" s="16" t="s">
        <v>45</v>
      </c>
      <c r="G578" s="16" t="s">
        <v>209</v>
      </c>
      <c r="H578" s="15">
        <v>193</v>
      </c>
      <c r="I578" s="15">
        <v>82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60</v>
      </c>
      <c r="P578" s="15">
        <v>67</v>
      </c>
      <c r="Q578" s="15">
        <v>63</v>
      </c>
      <c r="R578" s="15">
        <v>69</v>
      </c>
      <c r="S578" s="15">
        <v>72</v>
      </c>
      <c r="T578" s="15">
        <v>66</v>
      </c>
      <c r="U578" s="15">
        <v>61</v>
      </c>
      <c r="V578" s="15">
        <v>88</v>
      </c>
      <c r="W578" s="15">
        <v>59</v>
      </c>
      <c r="X578" s="15">
        <v>58</v>
      </c>
      <c r="Y578" s="15">
        <v>73</v>
      </c>
      <c r="Z578" s="15">
        <v>68</v>
      </c>
      <c r="AA578" s="15">
        <v>72</v>
      </c>
      <c r="AB578" s="15">
        <v>74</v>
      </c>
      <c r="AC578" s="15">
        <v>89</v>
      </c>
      <c r="AD578" s="15">
        <v>69</v>
      </c>
      <c r="AE578" s="15">
        <v>78</v>
      </c>
      <c r="AF578" s="15">
        <v>85</v>
      </c>
      <c r="AG578" s="15">
        <v>84</v>
      </c>
      <c r="AH578" s="15">
        <v>86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5</v>
      </c>
      <c r="AQ578" s="15">
        <v>2</v>
      </c>
      <c r="AR578" t="s">
        <v>2037</v>
      </c>
    </row>
    <row r="579" spans="1:44" x14ac:dyDescent="0.25">
      <c r="A579" s="19">
        <v>578</v>
      </c>
      <c r="B579" s="19" t="s">
        <v>745</v>
      </c>
      <c r="C579" s="20" t="s">
        <v>126</v>
      </c>
      <c r="D579" s="22">
        <f>VLOOKUP(AR:AR,球员!A:F,6,FALSE)</f>
        <v>2</v>
      </c>
      <c r="E579" s="16" t="s">
        <v>384</v>
      </c>
      <c r="F579" s="16" t="s">
        <v>284</v>
      </c>
      <c r="G579" s="16" t="s">
        <v>139</v>
      </c>
      <c r="H579" s="15">
        <v>182</v>
      </c>
      <c r="I579" s="15">
        <v>70</v>
      </c>
      <c r="J579" s="15">
        <v>24</v>
      </c>
      <c r="K579" s="16" t="s">
        <v>53</v>
      </c>
      <c r="L579" s="21">
        <v>80</v>
      </c>
      <c r="M579" s="21">
        <v>37</v>
      </c>
      <c r="N579" s="21">
        <v>89</v>
      </c>
      <c r="O579" s="15">
        <v>70</v>
      </c>
      <c r="P579" s="15">
        <v>77</v>
      </c>
      <c r="Q579" s="15">
        <v>72</v>
      </c>
      <c r="R579" s="15">
        <v>73</v>
      </c>
      <c r="S579" s="15">
        <v>78</v>
      </c>
      <c r="T579" s="15">
        <v>83</v>
      </c>
      <c r="U579" s="15">
        <v>62</v>
      </c>
      <c r="V579" s="15">
        <v>76</v>
      </c>
      <c r="W579" s="15">
        <v>68</v>
      </c>
      <c r="X579" s="15">
        <v>73</v>
      </c>
      <c r="Y579" s="15">
        <v>77</v>
      </c>
      <c r="Z579" s="15">
        <v>73</v>
      </c>
      <c r="AA579" s="15">
        <v>72</v>
      </c>
      <c r="AB579" s="15">
        <v>74</v>
      </c>
      <c r="AC579" s="15">
        <v>76</v>
      </c>
      <c r="AD579" s="15">
        <v>75</v>
      </c>
      <c r="AE579" s="15">
        <v>76</v>
      </c>
      <c r="AF579" s="15">
        <v>75</v>
      </c>
      <c r="AG579" s="15">
        <v>73</v>
      </c>
      <c r="AH579" s="15">
        <v>82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5</v>
      </c>
      <c r="AQ579" s="15">
        <v>2</v>
      </c>
      <c r="AR579" t="s">
        <v>2038</v>
      </c>
    </row>
    <row r="580" spans="1:44" x14ac:dyDescent="0.25">
      <c r="A580" s="19">
        <v>579</v>
      </c>
      <c r="B580" s="19" t="s">
        <v>474</v>
      </c>
      <c r="C580" s="20" t="s">
        <v>59</v>
      </c>
      <c r="D580" s="22">
        <f>VLOOKUP(AR:AR,球员!A:F,6,FALSE)</f>
        <v>2</v>
      </c>
      <c r="E580" s="16" t="s">
        <v>400</v>
      </c>
      <c r="F580" s="16" t="s">
        <v>388</v>
      </c>
      <c r="G580" s="16" t="s">
        <v>290</v>
      </c>
      <c r="H580" s="15">
        <v>168</v>
      </c>
      <c r="I580" s="15">
        <v>65</v>
      </c>
      <c r="J580" s="15">
        <v>28</v>
      </c>
      <c r="K580" s="16" t="s">
        <v>47</v>
      </c>
      <c r="L580" s="21">
        <v>80</v>
      </c>
      <c r="M580" s="21">
        <v>31</v>
      </c>
      <c r="N580" s="21">
        <v>87</v>
      </c>
      <c r="O580" s="15">
        <v>73</v>
      </c>
      <c r="P580" s="15">
        <v>82</v>
      </c>
      <c r="Q580" s="15">
        <v>75</v>
      </c>
      <c r="R580" s="15">
        <v>79</v>
      </c>
      <c r="S580" s="15">
        <v>84</v>
      </c>
      <c r="T580" s="15">
        <v>82</v>
      </c>
      <c r="U580" s="15">
        <v>68</v>
      </c>
      <c r="V580" s="15">
        <v>60</v>
      </c>
      <c r="W580" s="15">
        <v>78</v>
      </c>
      <c r="X580" s="15">
        <v>79</v>
      </c>
      <c r="Y580" s="15">
        <v>74</v>
      </c>
      <c r="Z580" s="15">
        <v>77</v>
      </c>
      <c r="AA580" s="15">
        <v>77</v>
      </c>
      <c r="AB580" s="15">
        <v>74</v>
      </c>
      <c r="AC580" s="15">
        <v>69</v>
      </c>
      <c r="AD580" s="15">
        <v>80</v>
      </c>
      <c r="AE580" s="15">
        <v>76</v>
      </c>
      <c r="AF580" s="15">
        <v>69</v>
      </c>
      <c r="AG580" s="15">
        <v>70</v>
      </c>
      <c r="AH580" s="15">
        <v>70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5</v>
      </c>
      <c r="AQ580" s="15">
        <v>3</v>
      </c>
      <c r="AR580" t="s">
        <v>2039</v>
      </c>
    </row>
    <row r="581" spans="1:44" x14ac:dyDescent="0.25">
      <c r="A581" s="19">
        <v>580</v>
      </c>
      <c r="B581" s="19" t="s">
        <v>746</v>
      </c>
      <c r="C581" s="20" t="s">
        <v>86</v>
      </c>
      <c r="D581" s="22">
        <f>VLOOKUP(AR:AR,球员!A:F,6,FALSE)</f>
        <v>2</v>
      </c>
      <c r="E581" s="16" t="s">
        <v>188</v>
      </c>
      <c r="F581" s="16" t="s">
        <v>56</v>
      </c>
      <c r="G581" s="16" t="s">
        <v>747</v>
      </c>
      <c r="H581" s="15">
        <v>181</v>
      </c>
      <c r="I581" s="15">
        <v>73</v>
      </c>
      <c r="J581" s="15">
        <v>24</v>
      </c>
      <c r="K581" s="16" t="s">
        <v>53</v>
      </c>
      <c r="L581" s="21">
        <v>80</v>
      </c>
      <c r="M581" s="21">
        <v>37</v>
      </c>
      <c r="N581" s="21">
        <v>88</v>
      </c>
      <c r="O581" s="15">
        <v>82</v>
      </c>
      <c r="P581" s="15">
        <v>74</v>
      </c>
      <c r="Q581" s="15">
        <v>81</v>
      </c>
      <c r="R581" s="15">
        <v>75</v>
      </c>
      <c r="S581" s="15">
        <v>77</v>
      </c>
      <c r="T581" s="15">
        <v>72</v>
      </c>
      <c r="U581" s="15">
        <v>80</v>
      </c>
      <c r="V581" s="15">
        <v>73</v>
      </c>
      <c r="W581" s="15">
        <v>74</v>
      </c>
      <c r="X581" s="15">
        <v>82</v>
      </c>
      <c r="Y581" s="15">
        <v>84</v>
      </c>
      <c r="Z581" s="15">
        <v>82</v>
      </c>
      <c r="AA581" s="15">
        <v>79</v>
      </c>
      <c r="AB581" s="15">
        <v>74</v>
      </c>
      <c r="AC581" s="15">
        <v>72</v>
      </c>
      <c r="AD581" s="15">
        <v>79</v>
      </c>
      <c r="AE581" s="15">
        <v>75</v>
      </c>
      <c r="AF581" s="15">
        <v>52</v>
      </c>
      <c r="AG581" s="15">
        <v>50</v>
      </c>
      <c r="AH581" s="15">
        <v>58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1</v>
      </c>
      <c r="AO581" s="15">
        <v>1</v>
      </c>
      <c r="AP581" s="15">
        <v>3</v>
      </c>
      <c r="AQ581" s="15">
        <v>2</v>
      </c>
      <c r="AR581" t="s">
        <v>2040</v>
      </c>
    </row>
    <row r="582" spans="1:44" x14ac:dyDescent="0.25">
      <c r="A582" s="15">
        <v>581</v>
      </c>
      <c r="B582" s="15" t="s">
        <v>825</v>
      </c>
      <c r="C582" s="23" t="s">
        <v>59</v>
      </c>
      <c r="D582" s="22" t="e">
        <f>VLOOKUP(AR:AR,球员!A:F,6,FALSE)</f>
        <v>#N/A</v>
      </c>
      <c r="E582" s="16" t="s">
        <v>278</v>
      </c>
      <c r="F582" s="16" t="s">
        <v>279</v>
      </c>
      <c r="G582" s="16" t="s">
        <v>190</v>
      </c>
      <c r="H582" s="15">
        <v>187</v>
      </c>
      <c r="I582" s="15">
        <v>78</v>
      </c>
      <c r="J582" s="15">
        <v>25</v>
      </c>
      <c r="K582" s="16" t="s">
        <v>53</v>
      </c>
      <c r="L582" s="21">
        <v>80</v>
      </c>
      <c r="M582" s="21">
        <v>35</v>
      </c>
      <c r="N582" s="21">
        <v>89</v>
      </c>
      <c r="O582" s="15">
        <v>72</v>
      </c>
      <c r="P582" s="15">
        <v>80</v>
      </c>
      <c r="Q582" s="15">
        <v>81</v>
      </c>
      <c r="R582" s="15">
        <v>81</v>
      </c>
      <c r="S582" s="15">
        <v>82</v>
      </c>
      <c r="T582" s="15">
        <v>81</v>
      </c>
      <c r="U582" s="15">
        <v>72</v>
      </c>
      <c r="V582" s="15">
        <v>65</v>
      </c>
      <c r="W582" s="15">
        <v>80</v>
      </c>
      <c r="X582" s="15">
        <v>79</v>
      </c>
      <c r="Y582" s="15">
        <v>73</v>
      </c>
      <c r="Z582" s="15">
        <v>75</v>
      </c>
      <c r="AA582" s="15">
        <v>84</v>
      </c>
      <c r="AB582" s="15">
        <v>72</v>
      </c>
      <c r="AC582" s="15">
        <v>76</v>
      </c>
      <c r="AD582" s="15">
        <v>73</v>
      </c>
      <c r="AE582" s="15">
        <v>79</v>
      </c>
      <c r="AF582" s="15">
        <v>69</v>
      </c>
      <c r="AG582" s="15">
        <v>73</v>
      </c>
      <c r="AH582" s="15">
        <v>67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2</v>
      </c>
      <c r="AR582" t="s">
        <v>2041</v>
      </c>
    </row>
    <row r="583" spans="1:44" x14ac:dyDescent="0.25">
      <c r="A583" s="19">
        <v>582</v>
      </c>
      <c r="B583" s="19" t="s">
        <v>621</v>
      </c>
      <c r="C583" s="20" t="s">
        <v>90</v>
      </c>
      <c r="D583" s="22">
        <f>VLOOKUP(AR:AR,球员!A:F,6,FALSE)</f>
        <v>2</v>
      </c>
      <c r="E583" s="16" t="s">
        <v>185</v>
      </c>
      <c r="F583" s="16" t="s">
        <v>65</v>
      </c>
      <c r="G583" s="16" t="s">
        <v>135</v>
      </c>
      <c r="H583" s="15">
        <v>195</v>
      </c>
      <c r="I583" s="15">
        <v>94</v>
      </c>
      <c r="J583" s="15">
        <v>25</v>
      </c>
      <c r="K583" s="16" t="s">
        <v>47</v>
      </c>
      <c r="L583" s="21">
        <v>80</v>
      </c>
      <c r="M583" s="21">
        <v>35</v>
      </c>
      <c r="N583" s="21">
        <v>90</v>
      </c>
      <c r="O583" s="15">
        <v>60</v>
      </c>
      <c r="P583" s="15">
        <v>70</v>
      </c>
      <c r="Q583" s="15">
        <v>63</v>
      </c>
      <c r="R583" s="15">
        <v>71</v>
      </c>
      <c r="S583" s="15">
        <v>72</v>
      </c>
      <c r="T583" s="15">
        <v>70</v>
      </c>
      <c r="U583" s="15">
        <v>59</v>
      </c>
      <c r="V583" s="15">
        <v>90</v>
      </c>
      <c r="W583" s="15">
        <v>56</v>
      </c>
      <c r="X583" s="15">
        <v>51</v>
      </c>
      <c r="Y583" s="15">
        <v>76</v>
      </c>
      <c r="Z583" s="15">
        <v>70</v>
      </c>
      <c r="AA583" s="15">
        <v>75</v>
      </c>
      <c r="AB583" s="15">
        <v>90</v>
      </c>
      <c r="AC583" s="15">
        <v>91</v>
      </c>
      <c r="AD583" s="15">
        <v>62</v>
      </c>
      <c r="AE583" s="15">
        <v>77</v>
      </c>
      <c r="AF583" s="15">
        <v>76</v>
      </c>
      <c r="AG583" s="15">
        <v>81</v>
      </c>
      <c r="AH583" s="15">
        <v>87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5</v>
      </c>
      <c r="AQ583" s="15">
        <v>2</v>
      </c>
      <c r="AR583" t="s">
        <v>2042</v>
      </c>
    </row>
    <row r="584" spans="1:44" x14ac:dyDescent="0.25">
      <c r="A584" s="19">
        <v>583</v>
      </c>
      <c r="B584" s="19" t="s">
        <v>623</v>
      </c>
      <c r="C584" s="20" t="s">
        <v>59</v>
      </c>
      <c r="D584" s="22">
        <f>VLOOKUP(AR:AR,球员!A:F,6,FALSE)</f>
        <v>2</v>
      </c>
      <c r="E584" s="16" t="s">
        <v>624</v>
      </c>
      <c r="F584" s="16" t="s">
        <v>334</v>
      </c>
      <c r="G584" s="16" t="s">
        <v>506</v>
      </c>
      <c r="H584" s="15">
        <v>184</v>
      </c>
      <c r="I584" s="15">
        <v>75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68</v>
      </c>
      <c r="P584" s="15">
        <v>78</v>
      </c>
      <c r="Q584" s="15">
        <v>75</v>
      </c>
      <c r="R584" s="15">
        <v>72</v>
      </c>
      <c r="S584" s="15">
        <v>84</v>
      </c>
      <c r="T584" s="15">
        <v>81</v>
      </c>
      <c r="U584" s="15">
        <v>63</v>
      </c>
      <c r="V584" s="15">
        <v>81</v>
      </c>
      <c r="W584" s="15">
        <v>61</v>
      </c>
      <c r="X584" s="15">
        <v>75</v>
      </c>
      <c r="Y584" s="15">
        <v>77</v>
      </c>
      <c r="Z584" s="15">
        <v>75</v>
      </c>
      <c r="AA584" s="15">
        <v>79</v>
      </c>
      <c r="AB584" s="15">
        <v>77</v>
      </c>
      <c r="AC584" s="15">
        <v>81</v>
      </c>
      <c r="AD584" s="15">
        <v>70</v>
      </c>
      <c r="AE584" s="15">
        <v>84</v>
      </c>
      <c r="AF584" s="15">
        <v>82</v>
      </c>
      <c r="AG584" s="15">
        <v>76</v>
      </c>
      <c r="AH584" s="15">
        <v>75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3</v>
      </c>
      <c r="AO584" s="15">
        <v>3</v>
      </c>
      <c r="AP584" s="15">
        <v>5</v>
      </c>
      <c r="AQ584" s="15">
        <v>2</v>
      </c>
      <c r="AR584" t="s">
        <v>2043</v>
      </c>
    </row>
    <row r="585" spans="1:44" x14ac:dyDescent="0.25">
      <c r="A585" s="19">
        <v>584</v>
      </c>
      <c r="B585" s="19" t="s">
        <v>626</v>
      </c>
      <c r="C585" s="20" t="s">
        <v>86</v>
      </c>
      <c r="D585" s="22">
        <f>VLOOKUP(AR:AR,球员!A:F,6,FALSE)</f>
        <v>2</v>
      </c>
      <c r="E585" s="16" t="s">
        <v>480</v>
      </c>
      <c r="F585" s="16" t="s">
        <v>45</v>
      </c>
      <c r="G585" s="16" t="s">
        <v>66</v>
      </c>
      <c r="H585" s="15">
        <v>174</v>
      </c>
      <c r="I585" s="15">
        <v>69</v>
      </c>
      <c r="J585" s="15">
        <v>29</v>
      </c>
      <c r="K585" s="16" t="s">
        <v>53</v>
      </c>
      <c r="L585" s="21">
        <v>80</v>
      </c>
      <c r="M585" s="21">
        <v>31</v>
      </c>
      <c r="N585" s="21">
        <v>88</v>
      </c>
      <c r="O585" s="15">
        <v>80</v>
      </c>
      <c r="P585" s="15">
        <v>82</v>
      </c>
      <c r="Q585" s="15">
        <v>82</v>
      </c>
      <c r="R585" s="15">
        <v>78</v>
      </c>
      <c r="S585" s="15">
        <v>79</v>
      </c>
      <c r="T585" s="15">
        <v>76</v>
      </c>
      <c r="U585" s="15">
        <v>77</v>
      </c>
      <c r="V585" s="15">
        <v>62</v>
      </c>
      <c r="W585" s="15">
        <v>75</v>
      </c>
      <c r="X585" s="15">
        <v>78</v>
      </c>
      <c r="Y585" s="15">
        <v>80</v>
      </c>
      <c r="Z585" s="15">
        <v>82</v>
      </c>
      <c r="AA585" s="15">
        <v>78</v>
      </c>
      <c r="AB585" s="15">
        <v>64</v>
      </c>
      <c r="AC585" s="15">
        <v>69</v>
      </c>
      <c r="AD585" s="15">
        <v>80</v>
      </c>
      <c r="AE585" s="15">
        <v>78</v>
      </c>
      <c r="AF585" s="15">
        <v>52</v>
      </c>
      <c r="AG585" s="15">
        <v>53</v>
      </c>
      <c r="AH585" s="15">
        <v>64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3</v>
      </c>
      <c r="AO585" s="15">
        <v>2</v>
      </c>
      <c r="AP585" s="15">
        <v>6</v>
      </c>
      <c r="AQ585" s="15">
        <v>2</v>
      </c>
      <c r="AR585" t="s">
        <v>2044</v>
      </c>
    </row>
    <row r="586" spans="1:44" x14ac:dyDescent="0.25">
      <c r="A586" s="19">
        <v>585</v>
      </c>
      <c r="B586" s="19" t="s">
        <v>752</v>
      </c>
      <c r="C586" s="20" t="s">
        <v>105</v>
      </c>
      <c r="D586" s="22">
        <f>VLOOKUP(AR:AR,球员!A:F,6,FALSE)</f>
        <v>2</v>
      </c>
      <c r="E586" s="16" t="s">
        <v>523</v>
      </c>
      <c r="F586" s="16" t="s">
        <v>51</v>
      </c>
      <c r="G586" s="16" t="s">
        <v>66</v>
      </c>
      <c r="H586" s="15">
        <v>181</v>
      </c>
      <c r="I586" s="15">
        <v>79</v>
      </c>
      <c r="J586" s="15">
        <v>29</v>
      </c>
      <c r="K586" s="16" t="s">
        <v>53</v>
      </c>
      <c r="L586" s="21">
        <v>80</v>
      </c>
      <c r="M586" s="21">
        <v>31</v>
      </c>
      <c r="N586" s="21">
        <v>88</v>
      </c>
      <c r="O586" s="15">
        <v>71</v>
      </c>
      <c r="P586" s="15">
        <v>74</v>
      </c>
      <c r="Q586" s="15">
        <v>64</v>
      </c>
      <c r="R586" s="15">
        <v>58</v>
      </c>
      <c r="S586" s="15">
        <v>67</v>
      </c>
      <c r="T586" s="15">
        <v>73</v>
      </c>
      <c r="U586" s="15">
        <v>66</v>
      </c>
      <c r="V586" s="15">
        <v>73</v>
      </c>
      <c r="W586" s="15">
        <v>70</v>
      </c>
      <c r="X586" s="15">
        <v>77</v>
      </c>
      <c r="Y586" s="15">
        <v>80</v>
      </c>
      <c r="Z586" s="15">
        <v>79</v>
      </c>
      <c r="AA586" s="15">
        <v>81</v>
      </c>
      <c r="AB586" s="15">
        <v>78</v>
      </c>
      <c r="AC586" s="15">
        <v>77</v>
      </c>
      <c r="AD586" s="15">
        <v>72</v>
      </c>
      <c r="AE586" s="15">
        <v>84</v>
      </c>
      <c r="AF586" s="15">
        <v>79</v>
      </c>
      <c r="AG586" s="15">
        <v>83</v>
      </c>
      <c r="AH586" s="15">
        <v>76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1</v>
      </c>
      <c r="AO586" s="15">
        <v>2</v>
      </c>
      <c r="AP586" s="15">
        <v>6</v>
      </c>
      <c r="AQ586" s="15">
        <v>3</v>
      </c>
      <c r="AR586" t="s">
        <v>2045</v>
      </c>
    </row>
    <row r="587" spans="1:44" x14ac:dyDescent="0.25">
      <c r="A587" s="15">
        <v>586</v>
      </c>
      <c r="B587" s="15" t="s">
        <v>826</v>
      </c>
      <c r="C587" s="16" t="s">
        <v>59</v>
      </c>
      <c r="D587" s="22" t="e">
        <f>VLOOKUP(AR:AR,球员!A:F,6,FALSE)</f>
        <v>#N/A</v>
      </c>
      <c r="E587" s="16" t="s">
        <v>742</v>
      </c>
      <c r="F587" s="16" t="s">
        <v>56</v>
      </c>
      <c r="G587" s="16" t="s">
        <v>81</v>
      </c>
      <c r="H587" s="15">
        <v>180</v>
      </c>
      <c r="I587" s="15">
        <v>75</v>
      </c>
      <c r="J587" s="15">
        <v>24</v>
      </c>
      <c r="K587" s="16" t="s">
        <v>47</v>
      </c>
      <c r="L587" s="21">
        <v>80</v>
      </c>
      <c r="M587" s="21">
        <v>37</v>
      </c>
      <c r="N587" s="21">
        <v>89</v>
      </c>
      <c r="O587" s="15">
        <v>73</v>
      </c>
      <c r="P587" s="15">
        <v>80</v>
      </c>
      <c r="Q587" s="15">
        <v>76</v>
      </c>
      <c r="R587" s="15">
        <v>72</v>
      </c>
      <c r="S587" s="15">
        <v>79</v>
      </c>
      <c r="T587" s="15">
        <v>82</v>
      </c>
      <c r="U587" s="15">
        <v>73</v>
      </c>
      <c r="V587" s="15">
        <v>70</v>
      </c>
      <c r="W587" s="15">
        <v>84</v>
      </c>
      <c r="X587" s="15">
        <v>83</v>
      </c>
      <c r="Y587" s="15">
        <v>77</v>
      </c>
      <c r="Z587" s="15">
        <v>78</v>
      </c>
      <c r="AA587" s="15">
        <v>82</v>
      </c>
      <c r="AB587" s="15">
        <v>75</v>
      </c>
      <c r="AC587" s="15">
        <v>74</v>
      </c>
      <c r="AD587" s="15">
        <v>77</v>
      </c>
      <c r="AE587" s="15">
        <v>82</v>
      </c>
      <c r="AF587" s="15">
        <v>73</v>
      </c>
      <c r="AG587" s="15">
        <v>74</v>
      </c>
      <c r="AH587" s="15">
        <v>72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6</v>
      </c>
      <c r="AQ587" s="15">
        <v>1</v>
      </c>
      <c r="AR587" t="s">
        <v>2046</v>
      </c>
    </row>
    <row r="588" spans="1:44" x14ac:dyDescent="0.25">
      <c r="A588" s="15">
        <v>587</v>
      </c>
      <c r="B588" s="15" t="s">
        <v>841</v>
      </c>
      <c r="C588" s="16" t="s">
        <v>71</v>
      </c>
      <c r="D588" s="22" t="e">
        <f>VLOOKUP(AR:AR,球员!A:F,6,FALSE)</f>
        <v>#N/A</v>
      </c>
      <c r="E588" s="16" t="s">
        <v>732</v>
      </c>
      <c r="F588" s="16" t="s">
        <v>45</v>
      </c>
      <c r="G588" s="16" t="s">
        <v>81</v>
      </c>
      <c r="H588" s="15">
        <v>179</v>
      </c>
      <c r="I588" s="15">
        <v>77</v>
      </c>
      <c r="J588" s="15">
        <v>28</v>
      </c>
      <c r="K588" s="16" t="s">
        <v>53</v>
      </c>
      <c r="L588" s="21">
        <v>80</v>
      </c>
      <c r="M588" s="21">
        <v>31</v>
      </c>
      <c r="N588" s="21">
        <v>88</v>
      </c>
      <c r="O588" s="15">
        <v>81</v>
      </c>
      <c r="P588" s="15">
        <v>81</v>
      </c>
      <c r="Q588" s="15">
        <v>83</v>
      </c>
      <c r="R588" s="15">
        <v>80</v>
      </c>
      <c r="S588" s="15">
        <v>68</v>
      </c>
      <c r="T588" s="15">
        <v>64</v>
      </c>
      <c r="U588" s="15">
        <v>79</v>
      </c>
      <c r="V588" s="15">
        <v>70</v>
      </c>
      <c r="W588" s="15">
        <v>69</v>
      </c>
      <c r="X588" s="15">
        <v>72</v>
      </c>
      <c r="Y588" s="15">
        <v>86</v>
      </c>
      <c r="Z588" s="15">
        <v>87</v>
      </c>
      <c r="AA588" s="15">
        <v>83</v>
      </c>
      <c r="AB588" s="15">
        <v>67</v>
      </c>
      <c r="AC588" s="15">
        <v>69</v>
      </c>
      <c r="AD588" s="15">
        <v>74</v>
      </c>
      <c r="AE588" s="15">
        <v>75</v>
      </c>
      <c r="AF588" s="15">
        <v>51</v>
      </c>
      <c r="AG588" s="15">
        <v>55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3</v>
      </c>
      <c r="AP588" s="15">
        <v>6</v>
      </c>
      <c r="AQ588" s="15">
        <v>1</v>
      </c>
      <c r="AR588" t="s">
        <v>2047</v>
      </c>
    </row>
    <row r="589" spans="1:44" x14ac:dyDescent="0.25">
      <c r="A589" s="15">
        <v>588</v>
      </c>
      <c r="B589" s="15" t="s">
        <v>755</v>
      </c>
      <c r="C589" s="16" t="s">
        <v>71</v>
      </c>
      <c r="D589" s="22" t="e">
        <f>VLOOKUP(AR:AR,球员!A:F,6,FALSE)</f>
        <v>#N/A</v>
      </c>
      <c r="E589" s="16" t="s">
        <v>624</v>
      </c>
      <c r="F589" s="16" t="s">
        <v>334</v>
      </c>
      <c r="G589" s="16" t="s">
        <v>487</v>
      </c>
      <c r="H589" s="15">
        <v>184</v>
      </c>
      <c r="I589" s="15">
        <v>85</v>
      </c>
      <c r="J589" s="15">
        <v>33</v>
      </c>
      <c r="K589" s="16" t="s">
        <v>47</v>
      </c>
      <c r="L589" s="21">
        <v>80</v>
      </c>
      <c r="M589" s="21">
        <v>27</v>
      </c>
      <c r="N589" s="21">
        <v>87</v>
      </c>
      <c r="O589" s="15">
        <v>83</v>
      </c>
      <c r="P589" s="15">
        <v>80</v>
      </c>
      <c r="Q589" s="15">
        <v>75</v>
      </c>
      <c r="R589" s="15">
        <v>76</v>
      </c>
      <c r="S589" s="15">
        <v>74</v>
      </c>
      <c r="T589" s="15">
        <v>74</v>
      </c>
      <c r="U589" s="15">
        <v>83</v>
      </c>
      <c r="V589" s="15">
        <v>80</v>
      </c>
      <c r="W589" s="15">
        <v>78</v>
      </c>
      <c r="X589" s="15">
        <v>71</v>
      </c>
      <c r="Y589" s="15">
        <v>77</v>
      </c>
      <c r="Z589" s="15">
        <v>76</v>
      </c>
      <c r="AA589" s="15">
        <v>79</v>
      </c>
      <c r="AB589" s="15">
        <v>76</v>
      </c>
      <c r="AC589" s="15">
        <v>78</v>
      </c>
      <c r="AD589" s="15">
        <v>74</v>
      </c>
      <c r="AE589" s="15">
        <v>73</v>
      </c>
      <c r="AF589" s="15">
        <v>50</v>
      </c>
      <c r="AG589" s="15">
        <v>48</v>
      </c>
      <c r="AH589" s="15">
        <v>63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7</v>
      </c>
      <c r="AQ589" s="15">
        <v>2</v>
      </c>
      <c r="AR589" t="s">
        <v>2048</v>
      </c>
    </row>
    <row r="590" spans="1:44" x14ac:dyDescent="0.25">
      <c r="A590" s="6">
        <v>589</v>
      </c>
      <c r="B590" s="6" t="s">
        <v>848</v>
      </c>
      <c r="C590" s="7" t="s">
        <v>251</v>
      </c>
      <c r="D590" s="22" t="e">
        <f>VLOOKUP(AR:AR,球员!A:F,6,FALSE)</f>
        <v>#N/A</v>
      </c>
      <c r="E590" s="7" t="s">
        <v>593</v>
      </c>
      <c r="F590" s="7" t="s">
        <v>65</v>
      </c>
      <c r="G590" s="7" t="s">
        <v>483</v>
      </c>
      <c r="H590" s="6">
        <v>163</v>
      </c>
      <c r="I590" s="6">
        <v>62</v>
      </c>
      <c r="J590" s="6">
        <v>25</v>
      </c>
      <c r="K590" s="7" t="s">
        <v>47</v>
      </c>
      <c r="L590" s="9">
        <v>80</v>
      </c>
      <c r="M590" s="9">
        <v>35</v>
      </c>
      <c r="N590" s="9">
        <v>88</v>
      </c>
      <c r="O590" s="6">
        <v>74</v>
      </c>
      <c r="P590" s="6">
        <v>78</v>
      </c>
      <c r="Q590" s="6">
        <v>82</v>
      </c>
      <c r="R590" s="6">
        <v>85</v>
      </c>
      <c r="S590" s="6">
        <v>72</v>
      </c>
      <c r="T590" s="6">
        <v>75</v>
      </c>
      <c r="U590" s="6">
        <v>76</v>
      </c>
      <c r="V590" s="6">
        <v>56</v>
      </c>
      <c r="W590" s="6">
        <v>71</v>
      </c>
      <c r="X590" s="6">
        <v>74</v>
      </c>
      <c r="Y590" s="6">
        <v>89</v>
      </c>
      <c r="Z590" s="6">
        <v>92</v>
      </c>
      <c r="AA590" s="6">
        <v>73</v>
      </c>
      <c r="AB590" s="6">
        <v>63</v>
      </c>
      <c r="AC590" s="6">
        <v>61</v>
      </c>
      <c r="AD590" s="6">
        <v>89</v>
      </c>
      <c r="AE590" s="6">
        <v>75</v>
      </c>
      <c r="AF590" s="6">
        <v>53</v>
      </c>
      <c r="AG590" s="6">
        <v>53</v>
      </c>
      <c r="AH590" s="6">
        <v>69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2</v>
      </c>
      <c r="AP590" s="6">
        <v>7</v>
      </c>
      <c r="AQ590" s="6">
        <v>2</v>
      </c>
      <c r="AR590" t="s">
        <v>2049</v>
      </c>
    </row>
    <row r="591" spans="1:44" x14ac:dyDescent="0.25">
      <c r="A591" s="6">
        <v>590</v>
      </c>
      <c r="B591" s="6" t="s">
        <v>2050</v>
      </c>
      <c r="C591" s="7" t="s">
        <v>59</v>
      </c>
      <c r="D591" s="22" t="e">
        <f>VLOOKUP(AR:AR,球员!A:F,6,FALSE)</f>
        <v>#N/A</v>
      </c>
      <c r="E591" s="7" t="s">
        <v>426</v>
      </c>
      <c r="F591" s="7" t="s">
        <v>56</v>
      </c>
      <c r="G591" s="7" t="s">
        <v>81</v>
      </c>
      <c r="H591" s="6">
        <v>171</v>
      </c>
      <c r="I591" s="6">
        <v>62</v>
      </c>
      <c r="J591" s="6">
        <v>28</v>
      </c>
      <c r="K591" s="7" t="s">
        <v>47</v>
      </c>
      <c r="L591" s="9">
        <v>80</v>
      </c>
      <c r="M591" s="9">
        <v>31</v>
      </c>
      <c r="N591" s="9">
        <v>87</v>
      </c>
      <c r="O591" s="6">
        <v>71</v>
      </c>
      <c r="P591" s="6">
        <v>79</v>
      </c>
      <c r="Q591" s="6">
        <v>80</v>
      </c>
      <c r="R591" s="6">
        <v>81</v>
      </c>
      <c r="S591" s="6">
        <v>83</v>
      </c>
      <c r="T591" s="6">
        <v>81</v>
      </c>
      <c r="U591" s="6">
        <v>73</v>
      </c>
      <c r="V591" s="6">
        <v>61</v>
      </c>
      <c r="W591" s="6">
        <v>84</v>
      </c>
      <c r="X591" s="6">
        <v>86</v>
      </c>
      <c r="Y591" s="6">
        <v>74</v>
      </c>
      <c r="Z591" s="6">
        <v>80</v>
      </c>
      <c r="AA591" s="6">
        <v>84</v>
      </c>
      <c r="AB591" s="6">
        <v>67</v>
      </c>
      <c r="AC591" s="6">
        <v>66</v>
      </c>
      <c r="AD591" s="6">
        <v>82</v>
      </c>
      <c r="AE591" s="6">
        <v>75</v>
      </c>
      <c r="AF591" s="6">
        <v>57</v>
      </c>
      <c r="AG591" s="6">
        <v>60</v>
      </c>
      <c r="AH591" s="6">
        <v>70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3</v>
      </c>
      <c r="AP591" s="6">
        <v>6</v>
      </c>
      <c r="AQ591" s="6">
        <v>2</v>
      </c>
      <c r="AR591" t="s">
        <v>2051</v>
      </c>
    </row>
    <row r="592" spans="1:44" x14ac:dyDescent="0.25">
      <c r="A592" s="6">
        <v>591</v>
      </c>
      <c r="B592" s="6" t="s">
        <v>758</v>
      </c>
      <c r="C592" s="7" t="s">
        <v>71</v>
      </c>
      <c r="D592" s="22" t="e">
        <f>VLOOKUP(AR:AR,球员!A:F,6,FALSE)</f>
        <v>#N/A</v>
      </c>
      <c r="E592" s="7" t="s">
        <v>405</v>
      </c>
      <c r="F592" s="7" t="s">
        <v>51</v>
      </c>
      <c r="G592" s="7" t="s">
        <v>420</v>
      </c>
      <c r="H592" s="6">
        <v>185</v>
      </c>
      <c r="I592" s="6">
        <v>74</v>
      </c>
      <c r="J592" s="6">
        <v>27</v>
      </c>
      <c r="K592" s="7" t="s">
        <v>47</v>
      </c>
      <c r="L592" s="9">
        <v>80</v>
      </c>
      <c r="M592" s="9">
        <v>32</v>
      </c>
      <c r="N592" s="9">
        <v>88</v>
      </c>
      <c r="O592" s="6">
        <v>83</v>
      </c>
      <c r="P592" s="6">
        <v>79</v>
      </c>
      <c r="Q592" s="6">
        <v>81</v>
      </c>
      <c r="R592" s="6">
        <v>73</v>
      </c>
      <c r="S592" s="6">
        <v>71</v>
      </c>
      <c r="T592" s="6">
        <v>78</v>
      </c>
      <c r="U592" s="6">
        <v>82</v>
      </c>
      <c r="V592" s="6">
        <v>73</v>
      </c>
      <c r="W592" s="6">
        <v>67</v>
      </c>
      <c r="X592" s="6">
        <v>72</v>
      </c>
      <c r="Y592" s="6">
        <v>79</v>
      </c>
      <c r="Z592" s="6">
        <v>82</v>
      </c>
      <c r="AA592" s="6">
        <v>79</v>
      </c>
      <c r="AB592" s="6">
        <v>73</v>
      </c>
      <c r="AC592" s="6">
        <v>78</v>
      </c>
      <c r="AD592" s="6">
        <v>77</v>
      </c>
      <c r="AE592" s="6">
        <v>75</v>
      </c>
      <c r="AF592" s="6">
        <v>45</v>
      </c>
      <c r="AG592" s="6">
        <v>50</v>
      </c>
      <c r="AH592" s="6">
        <v>63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3</v>
      </c>
      <c r="AP592" s="6">
        <v>5</v>
      </c>
      <c r="AQ592" s="6">
        <v>2</v>
      </c>
      <c r="AR592" t="s">
        <v>2052</v>
      </c>
    </row>
    <row r="593" spans="1:44" x14ac:dyDescent="0.25">
      <c r="A593" s="6">
        <v>592</v>
      </c>
      <c r="B593" s="6" t="s">
        <v>791</v>
      </c>
      <c r="C593" s="7" t="s">
        <v>59</v>
      </c>
      <c r="D593" s="22" t="e">
        <f>VLOOKUP(AR:AR,球员!A:F,6,FALSE)</f>
        <v>#N/A</v>
      </c>
      <c r="E593" s="7" t="s">
        <v>219</v>
      </c>
      <c r="F593" s="7" t="s">
        <v>56</v>
      </c>
      <c r="G593" s="7" t="s">
        <v>81</v>
      </c>
      <c r="H593" s="6">
        <v>167</v>
      </c>
      <c r="I593" s="6">
        <v>58</v>
      </c>
      <c r="J593" s="6">
        <v>22</v>
      </c>
      <c r="K593" s="7" t="s">
        <v>47</v>
      </c>
      <c r="L593" s="9">
        <v>80</v>
      </c>
      <c r="M593" s="9">
        <v>42</v>
      </c>
      <c r="N593" s="9">
        <v>90</v>
      </c>
      <c r="O593" s="6">
        <v>75</v>
      </c>
      <c r="P593" s="6">
        <v>81</v>
      </c>
      <c r="Q593" s="6">
        <v>80</v>
      </c>
      <c r="R593" s="6">
        <v>85</v>
      </c>
      <c r="S593" s="6">
        <v>81</v>
      </c>
      <c r="T593" s="6">
        <v>76</v>
      </c>
      <c r="U593" s="6">
        <v>68</v>
      </c>
      <c r="V593" s="6">
        <v>60</v>
      </c>
      <c r="W593" s="6">
        <v>79</v>
      </c>
      <c r="X593" s="6">
        <v>76</v>
      </c>
      <c r="Y593" s="6">
        <v>75</v>
      </c>
      <c r="Z593" s="6">
        <v>80</v>
      </c>
      <c r="AA593" s="6">
        <v>70</v>
      </c>
      <c r="AB593" s="6">
        <v>65</v>
      </c>
      <c r="AC593" s="6">
        <v>62</v>
      </c>
      <c r="AD593" s="6">
        <v>85</v>
      </c>
      <c r="AE593" s="6">
        <v>82</v>
      </c>
      <c r="AF593" s="6">
        <v>69</v>
      </c>
      <c r="AG593" s="6">
        <v>68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3</v>
      </c>
      <c r="AP593" s="6">
        <v>5</v>
      </c>
      <c r="AQ593" s="6">
        <v>2</v>
      </c>
      <c r="AR593" t="s">
        <v>2053</v>
      </c>
    </row>
    <row r="594" spans="1:44" x14ac:dyDescent="0.25">
      <c r="A594" s="6">
        <v>593</v>
      </c>
      <c r="B594" s="6" t="s">
        <v>832</v>
      </c>
      <c r="C594" s="7" t="s">
        <v>90</v>
      </c>
      <c r="D594" s="22" t="e">
        <f>VLOOKUP(AR:AR,球员!A:F,6,FALSE)</f>
        <v>#N/A</v>
      </c>
      <c r="E594" s="7" t="s">
        <v>188</v>
      </c>
      <c r="F594" s="7" t="s">
        <v>56</v>
      </c>
      <c r="G594" s="7" t="s">
        <v>132</v>
      </c>
      <c r="H594" s="6">
        <v>192</v>
      </c>
      <c r="I594" s="6">
        <v>90</v>
      </c>
      <c r="J594" s="6">
        <v>23</v>
      </c>
      <c r="K594" s="7" t="s">
        <v>47</v>
      </c>
      <c r="L594" s="9">
        <v>80</v>
      </c>
      <c r="M594" s="9">
        <v>38</v>
      </c>
      <c r="N594" s="9">
        <v>89</v>
      </c>
      <c r="O594" s="6">
        <v>62</v>
      </c>
      <c r="P594" s="6">
        <v>70</v>
      </c>
      <c r="Q594" s="6">
        <v>65</v>
      </c>
      <c r="R594" s="6">
        <v>73</v>
      </c>
      <c r="S594" s="6">
        <v>73</v>
      </c>
      <c r="T594" s="6">
        <v>69</v>
      </c>
      <c r="U594" s="6">
        <v>60</v>
      </c>
      <c r="V594" s="6">
        <v>84</v>
      </c>
      <c r="W594" s="6">
        <v>59</v>
      </c>
      <c r="X594" s="6">
        <v>57</v>
      </c>
      <c r="Y594" s="6">
        <v>73</v>
      </c>
      <c r="Z594" s="6">
        <v>71</v>
      </c>
      <c r="AA594" s="6">
        <v>70</v>
      </c>
      <c r="AB594" s="6">
        <v>85</v>
      </c>
      <c r="AC594" s="6">
        <v>86</v>
      </c>
      <c r="AD594" s="6">
        <v>64</v>
      </c>
      <c r="AE594" s="6">
        <v>78</v>
      </c>
      <c r="AF594" s="6">
        <v>85</v>
      </c>
      <c r="AG594" s="6">
        <v>83</v>
      </c>
      <c r="AH594" s="6">
        <v>80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2</v>
      </c>
      <c r="AO594" s="6">
        <v>3</v>
      </c>
      <c r="AP594" s="6">
        <v>6</v>
      </c>
      <c r="AQ594" s="6">
        <v>2</v>
      </c>
      <c r="AR594" t="s">
        <v>2054</v>
      </c>
    </row>
    <row r="595" spans="1:44" x14ac:dyDescent="0.25">
      <c r="A595" s="39">
        <v>594</v>
      </c>
      <c r="B595" s="39" t="s">
        <v>641</v>
      </c>
      <c r="C595" s="40" t="s">
        <v>195</v>
      </c>
      <c r="D595" s="22">
        <f>VLOOKUP(AR:AR,球员!A:F,6,FALSE)</f>
        <v>2</v>
      </c>
      <c r="E595" s="7" t="s">
        <v>188</v>
      </c>
      <c r="F595" s="7" t="s">
        <v>56</v>
      </c>
      <c r="G595" s="7" t="s">
        <v>81</v>
      </c>
      <c r="H595" s="6">
        <v>178</v>
      </c>
      <c r="I595" s="6">
        <v>64</v>
      </c>
      <c r="J595" s="6">
        <v>25</v>
      </c>
      <c r="K595" s="7" t="s">
        <v>47</v>
      </c>
      <c r="L595" s="9">
        <v>80</v>
      </c>
      <c r="M595" s="9">
        <v>35</v>
      </c>
      <c r="N595" s="9">
        <v>89</v>
      </c>
      <c r="O595" s="6">
        <v>68</v>
      </c>
      <c r="P595" s="6">
        <v>73</v>
      </c>
      <c r="Q595" s="6">
        <v>74</v>
      </c>
      <c r="R595" s="6">
        <v>71</v>
      </c>
      <c r="S595" s="6">
        <v>78</v>
      </c>
      <c r="T595" s="6">
        <v>84</v>
      </c>
      <c r="U595" s="6">
        <v>61</v>
      </c>
      <c r="V595" s="6">
        <v>66</v>
      </c>
      <c r="W595" s="6">
        <v>74</v>
      </c>
      <c r="X595" s="6">
        <v>84</v>
      </c>
      <c r="Y595" s="6">
        <v>82</v>
      </c>
      <c r="Z595" s="6">
        <v>84</v>
      </c>
      <c r="AA595" s="6">
        <v>75</v>
      </c>
      <c r="AB595" s="6">
        <v>73</v>
      </c>
      <c r="AC595" s="6">
        <v>73</v>
      </c>
      <c r="AD595" s="6">
        <v>75</v>
      </c>
      <c r="AE595" s="6">
        <v>82</v>
      </c>
      <c r="AF595" s="6">
        <v>71</v>
      </c>
      <c r="AG595" s="6">
        <v>73</v>
      </c>
      <c r="AH595" s="6">
        <v>65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2</v>
      </c>
      <c r="AO595" s="6">
        <v>3</v>
      </c>
      <c r="AP595" s="6">
        <v>6</v>
      </c>
      <c r="AQ595" s="6">
        <v>2</v>
      </c>
      <c r="AR595" t="s">
        <v>2055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219</v>
      </c>
      <c r="F596" s="7" t="s">
        <v>56</v>
      </c>
      <c r="G596" s="7" t="s">
        <v>81</v>
      </c>
      <c r="H596" s="6">
        <v>172</v>
      </c>
      <c r="I596" s="6">
        <v>70</v>
      </c>
      <c r="J596" s="6">
        <v>25</v>
      </c>
      <c r="K596" s="7" t="s">
        <v>47</v>
      </c>
      <c r="L596" s="9">
        <v>80</v>
      </c>
      <c r="M596" s="9">
        <v>35</v>
      </c>
      <c r="N596" s="9">
        <v>88</v>
      </c>
      <c r="O596" s="6">
        <v>75</v>
      </c>
      <c r="P596" s="6">
        <v>81</v>
      </c>
      <c r="Q596" s="6">
        <v>79</v>
      </c>
      <c r="R596" s="6">
        <v>80</v>
      </c>
      <c r="S596" s="6">
        <v>81</v>
      </c>
      <c r="T596" s="6">
        <v>80</v>
      </c>
      <c r="U596" s="6">
        <v>70</v>
      </c>
      <c r="V596" s="6">
        <v>63</v>
      </c>
      <c r="W596" s="6">
        <v>74</v>
      </c>
      <c r="X596" s="6">
        <v>75</v>
      </c>
      <c r="Y596" s="6">
        <v>73</v>
      </c>
      <c r="Z596" s="6">
        <v>76</v>
      </c>
      <c r="AA596" s="6">
        <v>71</v>
      </c>
      <c r="AB596" s="6">
        <v>65</v>
      </c>
      <c r="AC596" s="6">
        <v>70</v>
      </c>
      <c r="AD596" s="6">
        <v>83</v>
      </c>
      <c r="AE596" s="6">
        <v>81</v>
      </c>
      <c r="AF596" s="6">
        <v>74</v>
      </c>
      <c r="AG596" s="6">
        <v>71</v>
      </c>
      <c r="AH596" s="6">
        <v>70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2</v>
      </c>
      <c r="AR596" t="s">
        <v>2056</v>
      </c>
    </row>
    <row r="597" spans="1:44" x14ac:dyDescent="0.25">
      <c r="A597" s="6">
        <v>596</v>
      </c>
      <c r="B597" s="6" t="s">
        <v>806</v>
      </c>
      <c r="C597" s="7" t="s">
        <v>43</v>
      </c>
      <c r="D597" s="22" t="e">
        <f>VLOOKUP(AR:AR,球员!A:F,6,FALSE)</f>
        <v>#N/A</v>
      </c>
      <c r="E597" s="7" t="s">
        <v>769</v>
      </c>
      <c r="F597" s="7" t="s">
        <v>56</v>
      </c>
      <c r="G597" s="7" t="s">
        <v>81</v>
      </c>
      <c r="H597" s="6">
        <v>175</v>
      </c>
      <c r="I597" s="6">
        <v>72</v>
      </c>
      <c r="J597" s="6">
        <v>23</v>
      </c>
      <c r="K597" s="7" t="s">
        <v>47</v>
      </c>
      <c r="L597" s="9">
        <v>80</v>
      </c>
      <c r="M597" s="9">
        <v>38</v>
      </c>
      <c r="N597" s="9">
        <v>90</v>
      </c>
      <c r="O597" s="6">
        <v>77</v>
      </c>
      <c r="P597" s="6">
        <v>80</v>
      </c>
      <c r="Q597" s="6">
        <v>82</v>
      </c>
      <c r="R597" s="6">
        <v>81</v>
      </c>
      <c r="S597" s="6">
        <v>72</v>
      </c>
      <c r="T597" s="6">
        <v>69</v>
      </c>
      <c r="U597" s="6">
        <v>75</v>
      </c>
      <c r="V597" s="6">
        <v>63</v>
      </c>
      <c r="W597" s="6">
        <v>71</v>
      </c>
      <c r="X597" s="6">
        <v>75</v>
      </c>
      <c r="Y597" s="6">
        <v>87</v>
      </c>
      <c r="Z597" s="6">
        <v>88</v>
      </c>
      <c r="AA597" s="6">
        <v>79</v>
      </c>
      <c r="AB597" s="6">
        <v>73</v>
      </c>
      <c r="AC597" s="6">
        <v>70</v>
      </c>
      <c r="AD597" s="6">
        <v>81</v>
      </c>
      <c r="AE597" s="6">
        <v>78</v>
      </c>
      <c r="AF597" s="6">
        <v>51</v>
      </c>
      <c r="AG597" s="6">
        <v>53</v>
      </c>
      <c r="AH597" s="6">
        <v>65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5</v>
      </c>
      <c r="AQ597" s="6">
        <v>2</v>
      </c>
      <c r="AR597" t="s">
        <v>2057</v>
      </c>
    </row>
    <row r="598" spans="1:44" x14ac:dyDescent="0.25">
      <c r="A598" s="6">
        <v>597</v>
      </c>
      <c r="B598" s="6" t="s">
        <v>803</v>
      </c>
      <c r="C598" s="7" t="s">
        <v>59</v>
      </c>
      <c r="D598" s="22" t="e">
        <f>VLOOKUP(AR:AR,球员!A:F,6,FALSE)</f>
        <v>#N/A</v>
      </c>
      <c r="E598" s="7" t="s">
        <v>639</v>
      </c>
      <c r="F598" s="7" t="s">
        <v>45</v>
      </c>
      <c r="G598" s="7" t="s">
        <v>72</v>
      </c>
      <c r="H598" s="6">
        <v>172</v>
      </c>
      <c r="I598" s="6">
        <v>70</v>
      </c>
      <c r="J598" s="6">
        <v>24</v>
      </c>
      <c r="K598" s="7" t="s">
        <v>47</v>
      </c>
      <c r="L598" s="9">
        <v>80</v>
      </c>
      <c r="M598" s="9">
        <v>37</v>
      </c>
      <c r="N598" s="9">
        <v>89</v>
      </c>
      <c r="O598" s="6">
        <v>75</v>
      </c>
      <c r="P598" s="6">
        <v>78</v>
      </c>
      <c r="Q598" s="6">
        <v>78</v>
      </c>
      <c r="R598" s="6">
        <v>80</v>
      </c>
      <c r="S598" s="6">
        <v>77</v>
      </c>
      <c r="T598" s="6">
        <v>71</v>
      </c>
      <c r="U598" s="6">
        <v>70</v>
      </c>
      <c r="V598" s="6">
        <v>66</v>
      </c>
      <c r="W598" s="6">
        <v>61</v>
      </c>
      <c r="X598" s="6">
        <v>74</v>
      </c>
      <c r="Y598" s="6">
        <v>84</v>
      </c>
      <c r="Z598" s="6">
        <v>85</v>
      </c>
      <c r="AA598" s="6">
        <v>80</v>
      </c>
      <c r="AB598" s="6">
        <v>75</v>
      </c>
      <c r="AC598" s="6">
        <v>76</v>
      </c>
      <c r="AD598" s="6">
        <v>82</v>
      </c>
      <c r="AE598" s="6">
        <v>88</v>
      </c>
      <c r="AF598" s="6">
        <v>72</v>
      </c>
      <c r="AG598" s="6">
        <v>78</v>
      </c>
      <c r="AH598" s="6">
        <v>86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3</v>
      </c>
      <c r="AO598" s="6">
        <v>3</v>
      </c>
      <c r="AP598" s="6">
        <v>5</v>
      </c>
      <c r="AQ598" s="6">
        <v>3</v>
      </c>
      <c r="AR598" t="s">
        <v>2058</v>
      </c>
    </row>
    <row r="599" spans="1:44" x14ac:dyDescent="0.25">
      <c r="A599" s="39">
        <v>598</v>
      </c>
      <c r="B599" s="39" t="s">
        <v>371</v>
      </c>
      <c r="C599" s="40" t="s">
        <v>90</v>
      </c>
      <c r="D599" s="22">
        <f>VLOOKUP(AR:AR,球员!A:F,6,FALSE)</f>
        <v>2</v>
      </c>
      <c r="E599" s="7" t="s">
        <v>64</v>
      </c>
      <c r="F599" s="7" t="s">
        <v>65</v>
      </c>
      <c r="G599" s="7" t="s">
        <v>290</v>
      </c>
      <c r="H599" s="6">
        <v>187</v>
      </c>
      <c r="I599" s="6">
        <v>77</v>
      </c>
      <c r="J599" s="6">
        <v>25</v>
      </c>
      <c r="K599" s="7" t="s">
        <v>47</v>
      </c>
      <c r="L599" s="9">
        <v>80</v>
      </c>
      <c r="M599" s="9">
        <v>35</v>
      </c>
      <c r="N599" s="9">
        <v>89</v>
      </c>
      <c r="O599" s="6">
        <v>53</v>
      </c>
      <c r="P599" s="6">
        <v>70</v>
      </c>
      <c r="Q599" s="6">
        <v>65</v>
      </c>
      <c r="R599" s="6">
        <v>67</v>
      </c>
      <c r="S599" s="6">
        <v>75</v>
      </c>
      <c r="T599" s="6">
        <v>71</v>
      </c>
      <c r="U599" s="6">
        <v>55</v>
      </c>
      <c r="V599" s="6">
        <v>83</v>
      </c>
      <c r="W599" s="6">
        <v>57</v>
      </c>
      <c r="X599" s="6">
        <v>63</v>
      </c>
      <c r="Y599" s="6">
        <v>80</v>
      </c>
      <c r="Z599" s="6">
        <v>76</v>
      </c>
      <c r="AA599" s="6">
        <v>72</v>
      </c>
      <c r="AB599" s="6">
        <v>80</v>
      </c>
      <c r="AC599" s="6">
        <v>85</v>
      </c>
      <c r="AD599" s="6">
        <v>73</v>
      </c>
      <c r="AE599" s="6">
        <v>78</v>
      </c>
      <c r="AF599" s="6">
        <v>85</v>
      </c>
      <c r="AG599" s="6">
        <v>81</v>
      </c>
      <c r="AH599" s="6">
        <v>85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5</v>
      </c>
      <c r="AQ599" s="6">
        <v>2</v>
      </c>
      <c r="AR599" t="s">
        <v>2059</v>
      </c>
    </row>
    <row r="600" spans="1:44" x14ac:dyDescent="0.25">
      <c r="A600" s="39">
        <v>599</v>
      </c>
      <c r="B600" s="39" t="s">
        <v>765</v>
      </c>
      <c r="C600" s="40" t="s">
        <v>251</v>
      </c>
      <c r="D600" s="22">
        <f>VLOOKUP(AR:AR,球员!A:F,6,FALSE)</f>
        <v>2</v>
      </c>
      <c r="E600" s="7" t="s">
        <v>185</v>
      </c>
      <c r="F600" s="7" t="s">
        <v>65</v>
      </c>
      <c r="G600" s="7" t="s">
        <v>552</v>
      </c>
      <c r="H600" s="6">
        <v>180</v>
      </c>
      <c r="I600" s="6">
        <v>75</v>
      </c>
      <c r="J600" s="6">
        <v>23</v>
      </c>
      <c r="K600" s="7" t="s">
        <v>47</v>
      </c>
      <c r="L600" s="9">
        <v>80</v>
      </c>
      <c r="M600" s="9">
        <v>38</v>
      </c>
      <c r="N600" s="9">
        <v>88</v>
      </c>
      <c r="O600" s="6">
        <v>77</v>
      </c>
      <c r="P600" s="6">
        <v>86</v>
      </c>
      <c r="Q600" s="6">
        <v>86</v>
      </c>
      <c r="R600" s="6">
        <v>83</v>
      </c>
      <c r="S600" s="6">
        <v>80</v>
      </c>
      <c r="T600" s="6">
        <v>73</v>
      </c>
      <c r="U600" s="6">
        <v>69</v>
      </c>
      <c r="V600" s="6">
        <v>62</v>
      </c>
      <c r="W600" s="6">
        <v>65</v>
      </c>
      <c r="X600" s="6">
        <v>73</v>
      </c>
      <c r="Y600" s="6">
        <v>83</v>
      </c>
      <c r="Z600" s="6">
        <v>81</v>
      </c>
      <c r="AA600" s="6">
        <v>75</v>
      </c>
      <c r="AB600" s="6">
        <v>65</v>
      </c>
      <c r="AC600" s="6">
        <v>76</v>
      </c>
      <c r="AD600" s="6">
        <v>85</v>
      </c>
      <c r="AE600" s="6">
        <v>79</v>
      </c>
      <c r="AF600" s="6">
        <v>55</v>
      </c>
      <c r="AG600" s="6">
        <v>53</v>
      </c>
      <c r="AH600" s="6">
        <v>65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4</v>
      </c>
      <c r="AQ600" s="6">
        <v>2</v>
      </c>
      <c r="AR600" t="s">
        <v>2060</v>
      </c>
    </row>
    <row r="601" spans="1:44" x14ac:dyDescent="0.25">
      <c r="A601" s="6">
        <v>600</v>
      </c>
      <c r="B601" s="6" t="s">
        <v>2061</v>
      </c>
      <c r="C601" s="7" t="s">
        <v>71</v>
      </c>
      <c r="D601" s="22" t="e">
        <f>VLOOKUP(AR:AR,球员!A:F,6,FALSE)</f>
        <v>#N/A</v>
      </c>
      <c r="E601" s="7" t="s">
        <v>708</v>
      </c>
      <c r="F601" s="7" t="s">
        <v>65</v>
      </c>
      <c r="G601" s="7" t="s">
        <v>57</v>
      </c>
      <c r="H601" s="6">
        <v>186</v>
      </c>
      <c r="I601" s="6">
        <v>76</v>
      </c>
      <c r="J601" s="6">
        <v>23</v>
      </c>
      <c r="K601" s="7" t="s">
        <v>47</v>
      </c>
      <c r="L601" s="9">
        <v>80</v>
      </c>
      <c r="M601" s="9">
        <v>38</v>
      </c>
      <c r="N601" s="9">
        <v>90</v>
      </c>
      <c r="O601" s="6">
        <v>82</v>
      </c>
      <c r="P601" s="6">
        <v>78</v>
      </c>
      <c r="Q601" s="6">
        <v>78</v>
      </c>
      <c r="R601" s="6">
        <v>81</v>
      </c>
      <c r="S601" s="6">
        <v>68</v>
      </c>
      <c r="T601" s="6">
        <v>64</v>
      </c>
      <c r="U601" s="6">
        <v>80</v>
      </c>
      <c r="V601" s="6">
        <v>75</v>
      </c>
      <c r="W601" s="6">
        <v>60</v>
      </c>
      <c r="X601" s="6">
        <v>67</v>
      </c>
      <c r="Y601" s="6">
        <v>79</v>
      </c>
      <c r="Z601" s="6">
        <v>78</v>
      </c>
      <c r="AA601" s="6">
        <v>78</v>
      </c>
      <c r="AB601" s="6">
        <v>79</v>
      </c>
      <c r="AC601" s="6">
        <v>85</v>
      </c>
      <c r="AD601" s="6">
        <v>72</v>
      </c>
      <c r="AE601" s="6">
        <v>78</v>
      </c>
      <c r="AF601" s="6">
        <v>51</v>
      </c>
      <c r="AG601" s="6">
        <v>53</v>
      </c>
      <c r="AH601" s="6">
        <v>80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2062</v>
      </c>
    </row>
    <row r="602" spans="1:44" x14ac:dyDescent="0.25">
      <c r="A602" s="39">
        <v>601</v>
      </c>
      <c r="B602" s="39" t="s">
        <v>495</v>
      </c>
      <c r="C602" s="40" t="s">
        <v>49</v>
      </c>
      <c r="D602" s="22">
        <f>VLOOKUP(AR:AR,球员!A:F,6,FALSE)</f>
        <v>2</v>
      </c>
      <c r="E602" s="7" t="s">
        <v>228</v>
      </c>
      <c r="F602" s="7" t="s">
        <v>229</v>
      </c>
      <c r="G602" s="7" t="s">
        <v>496</v>
      </c>
      <c r="H602" s="6">
        <v>186</v>
      </c>
      <c r="I602" s="6">
        <v>83</v>
      </c>
      <c r="J602" s="6">
        <v>28</v>
      </c>
      <c r="K602" s="7" t="s">
        <v>47</v>
      </c>
      <c r="L602" s="9">
        <v>80</v>
      </c>
      <c r="M602" s="9">
        <v>31</v>
      </c>
      <c r="N602" s="9">
        <v>87</v>
      </c>
      <c r="O602" s="6">
        <v>84</v>
      </c>
      <c r="P602" s="6">
        <v>71</v>
      </c>
      <c r="Q602" s="6">
        <v>74</v>
      </c>
      <c r="R602" s="6">
        <v>70</v>
      </c>
      <c r="S602" s="6">
        <v>70</v>
      </c>
      <c r="T602" s="6">
        <v>67</v>
      </c>
      <c r="U602" s="6">
        <v>82</v>
      </c>
      <c r="V602" s="6">
        <v>79</v>
      </c>
      <c r="W602" s="6">
        <v>68</v>
      </c>
      <c r="X602" s="6">
        <v>74</v>
      </c>
      <c r="Y602" s="6">
        <v>86</v>
      </c>
      <c r="Z602" s="6">
        <v>85</v>
      </c>
      <c r="AA602" s="6">
        <v>83</v>
      </c>
      <c r="AB602" s="6">
        <v>79</v>
      </c>
      <c r="AC602" s="6">
        <v>89</v>
      </c>
      <c r="AD602" s="6">
        <v>74</v>
      </c>
      <c r="AE602" s="6">
        <v>88</v>
      </c>
      <c r="AF602" s="6">
        <v>57</v>
      </c>
      <c r="AG602" s="6">
        <v>61</v>
      </c>
      <c r="AH602" s="6">
        <v>49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2</v>
      </c>
      <c r="AP602" s="6">
        <v>6</v>
      </c>
      <c r="AQ602" s="6">
        <v>2</v>
      </c>
      <c r="AR602" t="s">
        <v>2063</v>
      </c>
    </row>
    <row r="603" spans="1:44" x14ac:dyDescent="0.25">
      <c r="A603" s="6">
        <v>602</v>
      </c>
      <c r="B603" s="6" t="s">
        <v>770</v>
      </c>
      <c r="C603" s="7" t="s">
        <v>126</v>
      </c>
      <c r="D603" s="22" t="e">
        <f>VLOOKUP(AR:AR,球员!A:F,6,FALSE)</f>
        <v>#N/A</v>
      </c>
      <c r="E603" s="7" t="s">
        <v>188</v>
      </c>
      <c r="F603" s="7" t="s">
        <v>56</v>
      </c>
      <c r="G603" s="7" t="s">
        <v>81</v>
      </c>
      <c r="H603" s="6">
        <v>185</v>
      </c>
      <c r="I603" s="6">
        <v>83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67</v>
      </c>
      <c r="P603" s="6">
        <v>74</v>
      </c>
      <c r="Q603" s="6">
        <v>72</v>
      </c>
      <c r="R603" s="6">
        <v>66</v>
      </c>
      <c r="S603" s="6">
        <v>79</v>
      </c>
      <c r="T603" s="6">
        <v>72</v>
      </c>
      <c r="U603" s="6">
        <v>60</v>
      </c>
      <c r="V603" s="6">
        <v>79</v>
      </c>
      <c r="W603" s="6">
        <v>63</v>
      </c>
      <c r="X603" s="6">
        <v>60</v>
      </c>
      <c r="Y603" s="6">
        <v>72</v>
      </c>
      <c r="Z603" s="6">
        <v>74</v>
      </c>
      <c r="AA603" s="6">
        <v>79</v>
      </c>
      <c r="AB603" s="6">
        <v>83</v>
      </c>
      <c r="AC603" s="6">
        <v>84</v>
      </c>
      <c r="AD603" s="6">
        <v>79</v>
      </c>
      <c r="AE603" s="6">
        <v>84</v>
      </c>
      <c r="AF603" s="6">
        <v>83</v>
      </c>
      <c r="AG603" s="6">
        <v>85</v>
      </c>
      <c r="AH603" s="6">
        <v>83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2</v>
      </c>
      <c r="AP603" s="6">
        <v>6</v>
      </c>
      <c r="AQ603" s="6">
        <v>3</v>
      </c>
      <c r="AR603" t="s">
        <v>2064</v>
      </c>
    </row>
    <row r="604" spans="1:44" x14ac:dyDescent="0.25">
      <c r="A604" s="6">
        <v>603</v>
      </c>
      <c r="B604" s="6" t="s">
        <v>2065</v>
      </c>
      <c r="C604" s="7" t="s">
        <v>251</v>
      </c>
      <c r="D604" s="22" t="e">
        <f>VLOOKUP(AR:AR,球员!A:F,6,FALSE)</f>
        <v>#N/A</v>
      </c>
      <c r="E604" s="7" t="s">
        <v>379</v>
      </c>
      <c r="F604" s="7" t="s">
        <v>51</v>
      </c>
      <c r="G604" s="7" t="s">
        <v>66</v>
      </c>
      <c r="H604" s="6">
        <v>184</v>
      </c>
      <c r="I604" s="6">
        <v>73</v>
      </c>
      <c r="J604" s="6">
        <v>23</v>
      </c>
      <c r="K604" s="7" t="s">
        <v>53</v>
      </c>
      <c r="L604" s="9">
        <v>80</v>
      </c>
      <c r="M604" s="9">
        <v>38</v>
      </c>
      <c r="N604" s="9">
        <v>88</v>
      </c>
      <c r="O604" s="6">
        <v>74</v>
      </c>
      <c r="P604" s="6">
        <v>86</v>
      </c>
      <c r="Q604" s="6">
        <v>76</v>
      </c>
      <c r="R604" s="6">
        <v>74</v>
      </c>
      <c r="S604" s="6">
        <v>78</v>
      </c>
      <c r="T604" s="6">
        <v>83</v>
      </c>
      <c r="U604" s="6">
        <v>74</v>
      </c>
      <c r="V604" s="6">
        <v>70</v>
      </c>
      <c r="W604" s="6">
        <v>65</v>
      </c>
      <c r="X604" s="6">
        <v>78</v>
      </c>
      <c r="Y604" s="6">
        <v>80</v>
      </c>
      <c r="Z604" s="6">
        <v>77</v>
      </c>
      <c r="AA604" s="6">
        <v>74</v>
      </c>
      <c r="AB604" s="6">
        <v>75</v>
      </c>
      <c r="AC604" s="6">
        <v>73</v>
      </c>
      <c r="AD604" s="6">
        <v>67</v>
      </c>
      <c r="AE604" s="6">
        <v>86</v>
      </c>
      <c r="AF604" s="6">
        <v>71</v>
      </c>
      <c r="AG604" s="6">
        <v>67</v>
      </c>
      <c r="AH604" s="6">
        <v>71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1</v>
      </c>
      <c r="AO604" s="6">
        <v>2</v>
      </c>
      <c r="AP604" s="6">
        <v>6</v>
      </c>
      <c r="AQ604" s="6">
        <v>2</v>
      </c>
      <c r="AR604" t="s">
        <v>2066</v>
      </c>
    </row>
    <row r="605" spans="1:44" x14ac:dyDescent="0.25">
      <c r="A605" s="6">
        <v>604</v>
      </c>
      <c r="B605" s="6" t="s">
        <v>2067</v>
      </c>
      <c r="C605" s="7" t="s">
        <v>71</v>
      </c>
      <c r="D605" s="22" t="e">
        <f>VLOOKUP(AR:AR,球员!A:F,6,FALSE)</f>
        <v>#N/A</v>
      </c>
      <c r="E605" s="7" t="s">
        <v>408</v>
      </c>
      <c r="F605" s="7" t="s">
        <v>279</v>
      </c>
      <c r="G605" s="7" t="s">
        <v>489</v>
      </c>
      <c r="H605" s="6">
        <v>176</v>
      </c>
      <c r="I605" s="6">
        <v>70</v>
      </c>
      <c r="J605" s="6">
        <v>32</v>
      </c>
      <c r="K605" s="7" t="s">
        <v>47</v>
      </c>
      <c r="L605" s="9">
        <v>80</v>
      </c>
      <c r="M605" s="9">
        <v>29</v>
      </c>
      <c r="N605" s="9">
        <v>87</v>
      </c>
      <c r="O605" s="6">
        <v>84</v>
      </c>
      <c r="P605" s="6">
        <v>80</v>
      </c>
      <c r="Q605" s="6">
        <v>79</v>
      </c>
      <c r="R605" s="6">
        <v>78</v>
      </c>
      <c r="S605" s="6">
        <v>73</v>
      </c>
      <c r="T605" s="6">
        <v>62</v>
      </c>
      <c r="U605" s="6">
        <v>83</v>
      </c>
      <c r="V605" s="6">
        <v>76</v>
      </c>
      <c r="W605" s="6">
        <v>69</v>
      </c>
      <c r="X605" s="6">
        <v>68</v>
      </c>
      <c r="Y605" s="6">
        <v>75</v>
      </c>
      <c r="Z605" s="6">
        <v>82</v>
      </c>
      <c r="AA605" s="6">
        <v>80</v>
      </c>
      <c r="AB605" s="6">
        <v>76</v>
      </c>
      <c r="AC605" s="6">
        <v>66</v>
      </c>
      <c r="AD605" s="6">
        <v>78</v>
      </c>
      <c r="AE605" s="6">
        <v>77</v>
      </c>
      <c r="AF605" s="6">
        <v>51</v>
      </c>
      <c r="AG605" s="6">
        <v>55</v>
      </c>
      <c r="AH605" s="6">
        <v>59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7</v>
      </c>
      <c r="AQ605" s="6">
        <v>2</v>
      </c>
      <c r="AR605" t="s">
        <v>2068</v>
      </c>
    </row>
    <row r="606" spans="1:44" x14ac:dyDescent="0.25">
      <c r="A606" s="6">
        <v>605</v>
      </c>
      <c r="B606" s="6" t="s">
        <v>772</v>
      </c>
      <c r="C606" s="7" t="s">
        <v>63</v>
      </c>
      <c r="D606" s="22" t="e">
        <f>VLOOKUP(AR:AR,球员!A:F,6,FALSE)</f>
        <v>#N/A</v>
      </c>
      <c r="E606" s="7" t="s">
        <v>68</v>
      </c>
      <c r="F606" s="7" t="s">
        <v>68</v>
      </c>
      <c r="G606" s="7" t="s">
        <v>69</v>
      </c>
      <c r="H606" s="6">
        <v>189</v>
      </c>
      <c r="I606" s="6">
        <v>88</v>
      </c>
      <c r="J606" s="6">
        <v>29</v>
      </c>
      <c r="K606" s="7" t="s">
        <v>47</v>
      </c>
      <c r="L606" s="9">
        <v>80</v>
      </c>
      <c r="M606" s="9">
        <v>31</v>
      </c>
      <c r="N606" s="9">
        <v>86</v>
      </c>
      <c r="O606" s="6">
        <v>41</v>
      </c>
      <c r="P606" s="6">
        <v>63</v>
      </c>
      <c r="Q606" s="6">
        <v>61</v>
      </c>
      <c r="R606" s="6">
        <v>46</v>
      </c>
      <c r="S606" s="6">
        <v>74</v>
      </c>
      <c r="T606" s="6">
        <v>72</v>
      </c>
      <c r="U606" s="6">
        <v>46</v>
      </c>
      <c r="V606" s="6">
        <v>60</v>
      </c>
      <c r="W606" s="6">
        <v>55</v>
      </c>
      <c r="X606" s="6">
        <v>44</v>
      </c>
      <c r="Y606" s="6">
        <v>66</v>
      </c>
      <c r="Z606" s="6">
        <v>69</v>
      </c>
      <c r="AA606" s="6">
        <v>72</v>
      </c>
      <c r="AB606" s="6">
        <v>77</v>
      </c>
      <c r="AC606" s="6">
        <v>74</v>
      </c>
      <c r="AD606" s="6">
        <v>71</v>
      </c>
      <c r="AE606" s="6">
        <v>72</v>
      </c>
      <c r="AF606" s="6">
        <v>73</v>
      </c>
      <c r="AG606" s="6">
        <v>71</v>
      </c>
      <c r="AH606" s="6">
        <v>47</v>
      </c>
      <c r="AI606" s="6">
        <v>89</v>
      </c>
      <c r="AJ606" s="6">
        <v>85</v>
      </c>
      <c r="AK606" s="6">
        <v>88</v>
      </c>
      <c r="AL606" s="6">
        <v>86</v>
      </c>
      <c r="AM606" s="6">
        <v>87</v>
      </c>
      <c r="AN606" s="6">
        <v>2</v>
      </c>
      <c r="AO606" s="6">
        <v>2</v>
      </c>
      <c r="AP606" s="6">
        <v>5</v>
      </c>
      <c r="AQ606" s="6">
        <v>2</v>
      </c>
      <c r="AR606" t="s">
        <v>2069</v>
      </c>
    </row>
    <row r="607" spans="1:44" x14ac:dyDescent="0.25">
      <c r="A607" s="39">
        <v>606</v>
      </c>
      <c r="B607" s="39" t="s">
        <v>654</v>
      </c>
      <c r="C607" s="40" t="s">
        <v>71</v>
      </c>
      <c r="D607" s="22">
        <f>VLOOKUP(AR:AR,球员!A:F,6,FALSE)</f>
        <v>2</v>
      </c>
      <c r="E607" s="7" t="s">
        <v>68</v>
      </c>
      <c r="F607" s="7" t="s">
        <v>68</v>
      </c>
      <c r="G607" s="7" t="s">
        <v>46</v>
      </c>
      <c r="H607" s="6">
        <v>184</v>
      </c>
      <c r="I607" s="6">
        <v>84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82</v>
      </c>
      <c r="P607" s="6">
        <v>79</v>
      </c>
      <c r="Q607" s="6">
        <v>81</v>
      </c>
      <c r="R607" s="6">
        <v>71</v>
      </c>
      <c r="S607" s="6">
        <v>72</v>
      </c>
      <c r="T607" s="6">
        <v>60</v>
      </c>
      <c r="U607" s="6">
        <v>80</v>
      </c>
      <c r="V607" s="6">
        <v>80</v>
      </c>
      <c r="W607" s="6">
        <v>65</v>
      </c>
      <c r="X607" s="6">
        <v>68</v>
      </c>
      <c r="Y607" s="6">
        <v>82</v>
      </c>
      <c r="Z607" s="6">
        <v>78</v>
      </c>
      <c r="AA607" s="6">
        <v>77</v>
      </c>
      <c r="AB607" s="6">
        <v>83</v>
      </c>
      <c r="AC607" s="6">
        <v>83</v>
      </c>
      <c r="AD607" s="6">
        <v>76</v>
      </c>
      <c r="AE607" s="6">
        <v>81</v>
      </c>
      <c r="AF607" s="6">
        <v>44</v>
      </c>
      <c r="AG607" s="6">
        <v>45</v>
      </c>
      <c r="AH607" s="6">
        <v>66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3</v>
      </c>
      <c r="AP607" s="6">
        <v>4</v>
      </c>
      <c r="AQ607" s="6">
        <v>1</v>
      </c>
      <c r="AR607" t="s">
        <v>2070</v>
      </c>
    </row>
    <row r="608" spans="1:44" x14ac:dyDescent="0.25">
      <c r="A608" s="39">
        <v>607</v>
      </c>
      <c r="B608" s="39" t="s">
        <v>656</v>
      </c>
      <c r="C608" s="40" t="s">
        <v>90</v>
      </c>
      <c r="D608" s="22">
        <f>VLOOKUP(AR:AR,球员!A:F,6,FALSE)</f>
        <v>2</v>
      </c>
      <c r="E608" s="7" t="s">
        <v>316</v>
      </c>
      <c r="F608" s="7" t="s">
        <v>65</v>
      </c>
      <c r="G608" s="7" t="s">
        <v>81</v>
      </c>
      <c r="H608" s="6">
        <v>194</v>
      </c>
      <c r="I608" s="6">
        <v>92</v>
      </c>
      <c r="J608" s="6">
        <v>22</v>
      </c>
      <c r="K608" s="7" t="s">
        <v>47</v>
      </c>
      <c r="L608" s="9">
        <v>80</v>
      </c>
      <c r="M608" s="9">
        <v>42</v>
      </c>
      <c r="N608" s="9">
        <v>89</v>
      </c>
      <c r="O608" s="6">
        <v>58</v>
      </c>
      <c r="P608" s="6">
        <v>70</v>
      </c>
      <c r="Q608" s="6">
        <v>63</v>
      </c>
      <c r="R608" s="6">
        <v>61</v>
      </c>
      <c r="S608" s="6">
        <v>69</v>
      </c>
      <c r="T608" s="6">
        <v>67</v>
      </c>
      <c r="U608" s="6">
        <v>52</v>
      </c>
      <c r="V608" s="6">
        <v>81</v>
      </c>
      <c r="W608" s="6">
        <v>56</v>
      </c>
      <c r="X608" s="6">
        <v>57</v>
      </c>
      <c r="Y608" s="6">
        <v>73</v>
      </c>
      <c r="Z608" s="6">
        <v>70</v>
      </c>
      <c r="AA608" s="6">
        <v>64</v>
      </c>
      <c r="AB608" s="6">
        <v>83</v>
      </c>
      <c r="AC608" s="6">
        <v>90</v>
      </c>
      <c r="AD608" s="6">
        <v>68</v>
      </c>
      <c r="AE608" s="6">
        <v>85</v>
      </c>
      <c r="AF608" s="6">
        <v>84</v>
      </c>
      <c r="AG608" s="6">
        <v>85</v>
      </c>
      <c r="AH608" s="6">
        <v>82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2071</v>
      </c>
    </row>
    <row r="609" spans="1:44" x14ac:dyDescent="0.25">
      <c r="A609" s="6">
        <v>608</v>
      </c>
      <c r="B609" s="6" t="s">
        <v>503</v>
      </c>
      <c r="C609" s="7" t="s">
        <v>71</v>
      </c>
      <c r="D609" s="22" t="e">
        <f>VLOOKUP(AR:AR,球员!A:F,6,FALSE)</f>
        <v>#N/A</v>
      </c>
      <c r="E609" s="7" t="s">
        <v>60</v>
      </c>
      <c r="F609" s="7" t="s">
        <v>51</v>
      </c>
      <c r="G609" s="7" t="s">
        <v>504</v>
      </c>
      <c r="H609" s="6">
        <v>180</v>
      </c>
      <c r="I609" s="6">
        <v>76</v>
      </c>
      <c r="J609" s="6">
        <v>26</v>
      </c>
      <c r="K609" s="7" t="s">
        <v>47</v>
      </c>
      <c r="L609" s="9">
        <v>80</v>
      </c>
      <c r="M609" s="9">
        <v>33</v>
      </c>
      <c r="N609" s="9">
        <v>87</v>
      </c>
      <c r="O609" s="6">
        <v>80</v>
      </c>
      <c r="P609" s="6">
        <v>72</v>
      </c>
      <c r="Q609" s="6">
        <v>75</v>
      </c>
      <c r="R609" s="6">
        <v>74</v>
      </c>
      <c r="S609" s="6">
        <v>72</v>
      </c>
      <c r="T609" s="6">
        <v>66</v>
      </c>
      <c r="U609" s="6">
        <v>81</v>
      </c>
      <c r="V609" s="6">
        <v>78</v>
      </c>
      <c r="W609" s="6">
        <v>80</v>
      </c>
      <c r="X609" s="6">
        <v>73</v>
      </c>
      <c r="Y609" s="6">
        <v>81</v>
      </c>
      <c r="Z609" s="6">
        <v>77</v>
      </c>
      <c r="AA609" s="6">
        <v>85</v>
      </c>
      <c r="AB609" s="6">
        <v>83</v>
      </c>
      <c r="AC609" s="6">
        <v>81</v>
      </c>
      <c r="AD609" s="6">
        <v>76</v>
      </c>
      <c r="AE609" s="6">
        <v>80</v>
      </c>
      <c r="AF609" s="6">
        <v>51</v>
      </c>
      <c r="AG609" s="6">
        <v>57</v>
      </c>
      <c r="AH609" s="6">
        <v>71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1</v>
      </c>
      <c r="AR609" t="s">
        <v>2072</v>
      </c>
    </row>
    <row r="610" spans="1:44" x14ac:dyDescent="0.25">
      <c r="A610" s="6">
        <v>609</v>
      </c>
      <c r="B610" s="6" t="s">
        <v>776</v>
      </c>
      <c r="C610" s="7" t="s">
        <v>206</v>
      </c>
      <c r="D610" s="22" t="e">
        <f>VLOOKUP(AR:AR,球员!A:F,6,FALSE)</f>
        <v>#N/A</v>
      </c>
      <c r="E610" s="7" t="s">
        <v>254</v>
      </c>
      <c r="F610" s="7" t="s">
        <v>51</v>
      </c>
      <c r="G610" s="7" t="s">
        <v>66</v>
      </c>
      <c r="H610" s="6">
        <v>183</v>
      </c>
      <c r="I610" s="6">
        <v>72</v>
      </c>
      <c r="J610" s="6">
        <v>22</v>
      </c>
      <c r="K610" s="7" t="s">
        <v>47</v>
      </c>
      <c r="L610" s="9">
        <v>80</v>
      </c>
      <c r="M610" s="9">
        <v>42</v>
      </c>
      <c r="N610" s="9">
        <v>89</v>
      </c>
      <c r="O610" s="6">
        <v>79</v>
      </c>
      <c r="P610" s="6">
        <v>87</v>
      </c>
      <c r="Q610" s="6">
        <v>82</v>
      </c>
      <c r="R610" s="6">
        <v>77</v>
      </c>
      <c r="S610" s="6">
        <v>81</v>
      </c>
      <c r="T610" s="6">
        <v>82</v>
      </c>
      <c r="U610" s="6">
        <v>69</v>
      </c>
      <c r="V610" s="6">
        <v>60</v>
      </c>
      <c r="W610" s="6">
        <v>77</v>
      </c>
      <c r="X610" s="6">
        <v>72</v>
      </c>
      <c r="Y610" s="6">
        <v>80</v>
      </c>
      <c r="Z610" s="6">
        <v>83</v>
      </c>
      <c r="AA610" s="6">
        <v>74</v>
      </c>
      <c r="AB610" s="6">
        <v>65</v>
      </c>
      <c r="AC610" s="6">
        <v>65</v>
      </c>
      <c r="AD610" s="6">
        <v>79</v>
      </c>
      <c r="AE610" s="6">
        <v>76</v>
      </c>
      <c r="AF610" s="6">
        <v>62</v>
      </c>
      <c r="AG610" s="6">
        <v>61</v>
      </c>
      <c r="AH610" s="6">
        <v>64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1</v>
      </c>
      <c r="AO610" s="6">
        <v>2</v>
      </c>
      <c r="AP610" s="6">
        <v>5</v>
      </c>
      <c r="AQ610" s="6">
        <v>1</v>
      </c>
      <c r="AR610" t="s">
        <v>2073</v>
      </c>
    </row>
    <row r="611" spans="1:44" x14ac:dyDescent="0.25">
      <c r="A611" s="6">
        <v>610</v>
      </c>
      <c r="B611" s="6" t="s">
        <v>2074</v>
      </c>
      <c r="C611" s="7" t="s">
        <v>86</v>
      </c>
      <c r="D611" s="22" t="e">
        <f>VLOOKUP(AR:AR,球员!A:F,6,FALSE)</f>
        <v>#N/A</v>
      </c>
      <c r="E611" s="7" t="s">
        <v>75</v>
      </c>
      <c r="F611" s="7" t="s">
        <v>65</v>
      </c>
      <c r="G611" s="7" t="s">
        <v>812</v>
      </c>
      <c r="H611" s="6">
        <v>172</v>
      </c>
      <c r="I611" s="6">
        <v>69</v>
      </c>
      <c r="J611" s="6">
        <v>21</v>
      </c>
      <c r="K611" s="7" t="s">
        <v>47</v>
      </c>
      <c r="L611" s="9">
        <v>80</v>
      </c>
      <c r="M611" s="9">
        <v>44</v>
      </c>
      <c r="N611" s="9">
        <v>91</v>
      </c>
      <c r="O611" s="6">
        <v>73</v>
      </c>
      <c r="P611" s="6">
        <v>80</v>
      </c>
      <c r="Q611" s="6">
        <v>87</v>
      </c>
      <c r="R611" s="6">
        <v>81</v>
      </c>
      <c r="S611" s="6">
        <v>71</v>
      </c>
      <c r="T611" s="6">
        <v>64</v>
      </c>
      <c r="U611" s="6">
        <v>68</v>
      </c>
      <c r="V611" s="6">
        <v>61</v>
      </c>
      <c r="W611" s="6">
        <v>60</v>
      </c>
      <c r="X611" s="6">
        <v>69</v>
      </c>
      <c r="Y611" s="6">
        <v>92</v>
      </c>
      <c r="Z611" s="6">
        <v>94</v>
      </c>
      <c r="AA611" s="6">
        <v>76</v>
      </c>
      <c r="AB611" s="6">
        <v>84</v>
      </c>
      <c r="AC611" s="6">
        <v>63</v>
      </c>
      <c r="AD611" s="6">
        <v>84</v>
      </c>
      <c r="AE611" s="6">
        <v>77</v>
      </c>
      <c r="AF611" s="6">
        <v>51</v>
      </c>
      <c r="AG611" s="6">
        <v>54</v>
      </c>
      <c r="AH611" s="6">
        <v>59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4</v>
      </c>
      <c r="AQ611" s="6">
        <v>2</v>
      </c>
      <c r="AR611" t="s">
        <v>2075</v>
      </c>
    </row>
    <row r="612" spans="1:44" x14ac:dyDescent="0.25">
      <c r="A612" s="6">
        <v>611</v>
      </c>
      <c r="B612" s="6" t="s">
        <v>854</v>
      </c>
      <c r="C612" s="7" t="s">
        <v>105</v>
      </c>
      <c r="D612" s="22" t="e">
        <f>VLOOKUP(AR:AR,球员!A:F,6,FALSE)</f>
        <v>#N/A</v>
      </c>
      <c r="E612" s="7" t="s">
        <v>84</v>
      </c>
      <c r="F612" s="7" t="s">
        <v>65</v>
      </c>
      <c r="G612" s="7" t="s">
        <v>489</v>
      </c>
      <c r="H612" s="6">
        <v>175</v>
      </c>
      <c r="I612" s="6">
        <v>64</v>
      </c>
      <c r="J612" s="6">
        <v>23</v>
      </c>
      <c r="K612" s="7" t="s">
        <v>53</v>
      </c>
      <c r="L612" s="9">
        <v>80</v>
      </c>
      <c r="M612" s="9">
        <v>38</v>
      </c>
      <c r="N612" s="9">
        <v>89</v>
      </c>
      <c r="O612" s="6">
        <v>73</v>
      </c>
      <c r="P612" s="6">
        <v>78</v>
      </c>
      <c r="Q612" s="6">
        <v>79</v>
      </c>
      <c r="R612" s="6">
        <v>80</v>
      </c>
      <c r="S612" s="6">
        <v>80</v>
      </c>
      <c r="T612" s="6">
        <v>81</v>
      </c>
      <c r="U612" s="6">
        <v>64</v>
      </c>
      <c r="V612" s="6">
        <v>66</v>
      </c>
      <c r="W612" s="6">
        <v>75</v>
      </c>
      <c r="X612" s="6">
        <v>81</v>
      </c>
      <c r="Y612" s="6">
        <v>73</v>
      </c>
      <c r="Z612" s="6">
        <v>77</v>
      </c>
      <c r="AA612" s="6">
        <v>78</v>
      </c>
      <c r="AB612" s="6">
        <v>70</v>
      </c>
      <c r="AC612" s="6">
        <v>65</v>
      </c>
      <c r="AD612" s="6">
        <v>80</v>
      </c>
      <c r="AE612" s="6">
        <v>76</v>
      </c>
      <c r="AF612" s="6">
        <v>76</v>
      </c>
      <c r="AG612" s="6">
        <v>80</v>
      </c>
      <c r="AH612" s="6">
        <v>71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1</v>
      </c>
      <c r="AO612" s="6">
        <v>2</v>
      </c>
      <c r="AP612" s="6">
        <v>6</v>
      </c>
      <c r="AQ612" s="6">
        <v>2</v>
      </c>
      <c r="AR612" t="s">
        <v>2076</v>
      </c>
    </row>
    <row r="613" spans="1:44" x14ac:dyDescent="0.25">
      <c r="A613" s="39">
        <v>612</v>
      </c>
      <c r="B613" s="39" t="s">
        <v>782</v>
      </c>
      <c r="C613" s="40" t="s">
        <v>251</v>
      </c>
      <c r="D613" s="22">
        <f>VLOOKUP(AR:AR,球员!A:F,6,FALSE)</f>
        <v>2</v>
      </c>
      <c r="E613" s="7" t="s">
        <v>624</v>
      </c>
      <c r="F613" s="7" t="s">
        <v>334</v>
      </c>
      <c r="G613" s="7" t="s">
        <v>487</v>
      </c>
      <c r="H613" s="6">
        <v>183</v>
      </c>
      <c r="I613" s="6">
        <v>79</v>
      </c>
      <c r="J613" s="6">
        <v>27</v>
      </c>
      <c r="K613" s="7" t="s">
        <v>47</v>
      </c>
      <c r="L613" s="9">
        <v>80</v>
      </c>
      <c r="M613" s="9">
        <v>32</v>
      </c>
      <c r="N613" s="9">
        <v>87</v>
      </c>
      <c r="O613" s="6">
        <v>80</v>
      </c>
      <c r="P613" s="6">
        <v>82</v>
      </c>
      <c r="Q613" s="6">
        <v>79</v>
      </c>
      <c r="R613" s="6">
        <v>78</v>
      </c>
      <c r="S613" s="6">
        <v>79</v>
      </c>
      <c r="T613" s="6">
        <v>75</v>
      </c>
      <c r="U613" s="6">
        <v>76</v>
      </c>
      <c r="V613" s="6">
        <v>75</v>
      </c>
      <c r="W613" s="6">
        <v>73</v>
      </c>
      <c r="X613" s="6">
        <v>75</v>
      </c>
      <c r="Y613" s="6">
        <v>78</v>
      </c>
      <c r="Z613" s="6">
        <v>77</v>
      </c>
      <c r="AA613" s="6">
        <v>83</v>
      </c>
      <c r="AB613" s="6">
        <v>77</v>
      </c>
      <c r="AC613" s="6">
        <v>71</v>
      </c>
      <c r="AD613" s="6">
        <v>79</v>
      </c>
      <c r="AE613" s="6">
        <v>88</v>
      </c>
      <c r="AF613" s="6">
        <v>63</v>
      </c>
      <c r="AG613" s="6">
        <v>59</v>
      </c>
      <c r="AH613" s="6">
        <v>67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3</v>
      </c>
      <c r="AP613" s="6">
        <v>6</v>
      </c>
      <c r="AQ613" s="6">
        <v>2</v>
      </c>
      <c r="AR613" t="s">
        <v>2077</v>
      </c>
    </row>
    <row r="614" spans="1:44" x14ac:dyDescent="0.25">
      <c r="A614" s="39">
        <v>613</v>
      </c>
      <c r="B614" s="39" t="s">
        <v>783</v>
      </c>
      <c r="C614" s="40" t="s">
        <v>59</v>
      </c>
      <c r="D614" s="22">
        <f>VLOOKUP(AR:AR,球员!A:F,6,FALSE)</f>
        <v>2</v>
      </c>
      <c r="E614" s="7" t="s">
        <v>397</v>
      </c>
      <c r="F614" s="7" t="s">
        <v>334</v>
      </c>
      <c r="G614" s="7" t="s">
        <v>506</v>
      </c>
      <c r="H614" s="6">
        <v>195</v>
      </c>
      <c r="I614" s="6">
        <v>79</v>
      </c>
      <c r="J614" s="6">
        <v>30</v>
      </c>
      <c r="K614" s="7" t="s">
        <v>47</v>
      </c>
      <c r="L614" s="9">
        <v>80</v>
      </c>
      <c r="M614" s="9">
        <v>30</v>
      </c>
      <c r="N614" s="9">
        <v>87</v>
      </c>
      <c r="O614" s="6">
        <v>77</v>
      </c>
      <c r="P614" s="6">
        <v>82</v>
      </c>
      <c r="Q614" s="6">
        <v>75</v>
      </c>
      <c r="R614" s="6">
        <v>75</v>
      </c>
      <c r="S614" s="6">
        <v>81</v>
      </c>
      <c r="T614" s="6">
        <v>75</v>
      </c>
      <c r="U614" s="6">
        <v>74</v>
      </c>
      <c r="V614" s="6">
        <v>82</v>
      </c>
      <c r="W614" s="6">
        <v>64</v>
      </c>
      <c r="X614" s="6">
        <v>70</v>
      </c>
      <c r="Y614" s="6">
        <v>75</v>
      </c>
      <c r="Z614" s="6">
        <v>69</v>
      </c>
      <c r="AA614" s="6">
        <v>80</v>
      </c>
      <c r="AB614" s="6">
        <v>76</v>
      </c>
      <c r="AC614" s="6">
        <v>81</v>
      </c>
      <c r="AD614" s="6">
        <v>72</v>
      </c>
      <c r="AE614" s="6">
        <v>88</v>
      </c>
      <c r="AF614" s="6">
        <v>72</v>
      </c>
      <c r="AG614" s="6">
        <v>69</v>
      </c>
      <c r="AH614" s="6">
        <v>75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5</v>
      </c>
      <c r="AQ614" s="6">
        <v>2</v>
      </c>
      <c r="AR614" t="s">
        <v>2078</v>
      </c>
    </row>
    <row r="615" spans="1:44" x14ac:dyDescent="0.25">
      <c r="A615" s="6">
        <v>614</v>
      </c>
      <c r="B615" s="6" t="s">
        <v>850</v>
      </c>
      <c r="C615" s="7" t="s">
        <v>71</v>
      </c>
      <c r="D615" s="22" t="e">
        <f>VLOOKUP(AR:AR,球员!A:F,6,FALSE)</f>
        <v>#N/A</v>
      </c>
      <c r="E615" s="7" t="s">
        <v>789</v>
      </c>
      <c r="F615" s="7" t="s">
        <v>534</v>
      </c>
      <c r="G615" s="7" t="s">
        <v>851</v>
      </c>
      <c r="H615" s="6">
        <v>179</v>
      </c>
      <c r="I615" s="6">
        <v>70</v>
      </c>
      <c r="J615" s="6">
        <v>27</v>
      </c>
      <c r="K615" s="7" t="s">
        <v>47</v>
      </c>
      <c r="L615" s="9">
        <v>80</v>
      </c>
      <c r="M615" s="9">
        <v>32</v>
      </c>
      <c r="N615" s="9">
        <v>88</v>
      </c>
      <c r="O615" s="6">
        <v>82</v>
      </c>
      <c r="P615" s="6">
        <v>74</v>
      </c>
      <c r="Q615" s="6">
        <v>76</v>
      </c>
      <c r="R615" s="6">
        <v>70</v>
      </c>
      <c r="S615" s="6">
        <v>68</v>
      </c>
      <c r="T615" s="6">
        <v>63</v>
      </c>
      <c r="U615" s="6">
        <v>84</v>
      </c>
      <c r="V615" s="6">
        <v>81</v>
      </c>
      <c r="W615" s="6">
        <v>77</v>
      </c>
      <c r="X615" s="6">
        <v>70</v>
      </c>
      <c r="Y615" s="6">
        <v>85</v>
      </c>
      <c r="Z615" s="6">
        <v>84</v>
      </c>
      <c r="AA615" s="6">
        <v>79</v>
      </c>
      <c r="AB615" s="6">
        <v>86</v>
      </c>
      <c r="AC615" s="6">
        <v>74</v>
      </c>
      <c r="AD615" s="6">
        <v>70</v>
      </c>
      <c r="AE615" s="6">
        <v>72</v>
      </c>
      <c r="AF615" s="6">
        <v>51</v>
      </c>
      <c r="AG615" s="6">
        <v>56</v>
      </c>
      <c r="AH615" s="6">
        <v>68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6</v>
      </c>
      <c r="AQ615" s="6">
        <v>2</v>
      </c>
      <c r="AR615" t="s">
        <v>2079</v>
      </c>
    </row>
    <row r="616" spans="1:44" x14ac:dyDescent="0.25">
      <c r="A616" s="6">
        <v>615</v>
      </c>
      <c r="B616" s="6" t="s">
        <v>811</v>
      </c>
      <c r="C616" s="7" t="s">
        <v>105</v>
      </c>
      <c r="D616" s="22" t="e">
        <f>VLOOKUP(AR:AR,球员!A:F,6,FALSE)</f>
        <v>#N/A</v>
      </c>
      <c r="E616" s="7" t="s">
        <v>50</v>
      </c>
      <c r="F616" s="7" t="s">
        <v>51</v>
      </c>
      <c r="G616" s="7" t="s">
        <v>66</v>
      </c>
      <c r="H616" s="6">
        <v>184</v>
      </c>
      <c r="I616" s="6">
        <v>78</v>
      </c>
      <c r="J616" s="6">
        <v>23</v>
      </c>
      <c r="K616" s="7" t="s">
        <v>53</v>
      </c>
      <c r="L616" s="9">
        <v>80</v>
      </c>
      <c r="M616" s="9">
        <v>38</v>
      </c>
      <c r="N616" s="9">
        <v>90</v>
      </c>
      <c r="O616" s="6">
        <v>76</v>
      </c>
      <c r="P616" s="6">
        <v>73</v>
      </c>
      <c r="Q616" s="6">
        <v>75</v>
      </c>
      <c r="R616" s="6">
        <v>69</v>
      </c>
      <c r="S616" s="6">
        <v>72</v>
      </c>
      <c r="T616" s="6">
        <v>75</v>
      </c>
      <c r="U616" s="6">
        <v>70</v>
      </c>
      <c r="V616" s="6">
        <v>75</v>
      </c>
      <c r="W616" s="6">
        <v>60</v>
      </c>
      <c r="X616" s="6">
        <v>79</v>
      </c>
      <c r="Y616" s="6">
        <v>87</v>
      </c>
      <c r="Z616" s="6">
        <v>79</v>
      </c>
      <c r="AA616" s="6">
        <v>68</v>
      </c>
      <c r="AB616" s="6">
        <v>78</v>
      </c>
      <c r="AC616" s="6">
        <v>76</v>
      </c>
      <c r="AD616" s="6">
        <v>66</v>
      </c>
      <c r="AE616" s="6">
        <v>83</v>
      </c>
      <c r="AF616" s="6">
        <v>73</v>
      </c>
      <c r="AG616" s="6">
        <v>76</v>
      </c>
      <c r="AH616" s="6">
        <v>71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6</v>
      </c>
      <c r="AQ616" s="6">
        <v>2</v>
      </c>
      <c r="AR616" t="s">
        <v>2080</v>
      </c>
    </row>
    <row r="617" spans="1:44" x14ac:dyDescent="0.25">
      <c r="A617" s="6">
        <v>616</v>
      </c>
      <c r="B617" s="6" t="s">
        <v>828</v>
      </c>
      <c r="C617" s="7" t="s">
        <v>90</v>
      </c>
      <c r="D617" s="22" t="e">
        <f>VLOOKUP(AR:AR,球员!A:F,6,FALSE)</f>
        <v>#N/A</v>
      </c>
      <c r="E617" s="7" t="s">
        <v>624</v>
      </c>
      <c r="F617" s="7" t="s">
        <v>334</v>
      </c>
      <c r="G617" s="7" t="s">
        <v>829</v>
      </c>
      <c r="H617" s="6">
        <v>192</v>
      </c>
      <c r="I617" s="6">
        <v>83</v>
      </c>
      <c r="J617" s="6">
        <v>32</v>
      </c>
      <c r="K617" s="7" t="s">
        <v>47</v>
      </c>
      <c r="L617" s="9">
        <v>80</v>
      </c>
      <c r="M617" s="9">
        <v>29</v>
      </c>
      <c r="N617" s="9">
        <v>88</v>
      </c>
      <c r="O617" s="6">
        <v>59</v>
      </c>
      <c r="P617" s="6">
        <v>67</v>
      </c>
      <c r="Q617" s="6">
        <v>62</v>
      </c>
      <c r="R617" s="6">
        <v>57</v>
      </c>
      <c r="S617" s="6">
        <v>79</v>
      </c>
      <c r="T617" s="6">
        <v>79</v>
      </c>
      <c r="U617" s="6">
        <v>57</v>
      </c>
      <c r="V617" s="6">
        <v>85</v>
      </c>
      <c r="W617" s="6">
        <v>63</v>
      </c>
      <c r="X617" s="6">
        <v>73</v>
      </c>
      <c r="Y617" s="6">
        <v>72</v>
      </c>
      <c r="Z617" s="6">
        <v>67</v>
      </c>
      <c r="AA617" s="6">
        <v>79</v>
      </c>
      <c r="AB617" s="6">
        <v>82</v>
      </c>
      <c r="AC617" s="6">
        <v>86</v>
      </c>
      <c r="AD617" s="6">
        <v>73</v>
      </c>
      <c r="AE617" s="6">
        <v>80</v>
      </c>
      <c r="AF617" s="6">
        <v>84</v>
      </c>
      <c r="AG617" s="6">
        <v>80</v>
      </c>
      <c r="AH617" s="6">
        <v>84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6</v>
      </c>
      <c r="AQ617" s="6">
        <v>2</v>
      </c>
      <c r="AR617" t="s">
        <v>2081</v>
      </c>
    </row>
    <row r="618" spans="1:44" x14ac:dyDescent="0.25">
      <c r="A618" s="6">
        <v>617</v>
      </c>
      <c r="B618" s="6" t="s">
        <v>813</v>
      </c>
      <c r="C618" s="7" t="s">
        <v>49</v>
      </c>
      <c r="D618" s="22" t="e">
        <f>VLOOKUP(AR:AR,球员!A:F,6,FALSE)</f>
        <v>#N/A</v>
      </c>
      <c r="E618" s="7" t="s">
        <v>80</v>
      </c>
      <c r="F618" s="7" t="s">
        <v>51</v>
      </c>
      <c r="G618" s="7" t="s">
        <v>46</v>
      </c>
      <c r="H618" s="6">
        <v>180</v>
      </c>
      <c r="I618" s="6">
        <v>64</v>
      </c>
      <c r="J618" s="6">
        <v>20</v>
      </c>
      <c r="K618" s="7" t="s">
        <v>47</v>
      </c>
      <c r="L618" s="9">
        <v>80</v>
      </c>
      <c r="M618" s="9">
        <v>50</v>
      </c>
      <c r="N618" s="9">
        <v>93</v>
      </c>
      <c r="O618" s="6">
        <v>77</v>
      </c>
      <c r="P618" s="6">
        <v>84</v>
      </c>
      <c r="Q618" s="6">
        <v>81</v>
      </c>
      <c r="R618" s="6">
        <v>80</v>
      </c>
      <c r="S618" s="6">
        <v>81</v>
      </c>
      <c r="T618" s="6">
        <v>78</v>
      </c>
      <c r="U618" s="6">
        <v>83</v>
      </c>
      <c r="V618" s="6">
        <v>77</v>
      </c>
      <c r="W618" s="6">
        <v>58</v>
      </c>
      <c r="X618" s="6">
        <v>52</v>
      </c>
      <c r="Y618" s="6">
        <v>79</v>
      </c>
      <c r="Z618" s="6">
        <v>85</v>
      </c>
      <c r="AA618" s="6">
        <v>80</v>
      </c>
      <c r="AB618" s="6">
        <v>75</v>
      </c>
      <c r="AC618" s="6">
        <v>64</v>
      </c>
      <c r="AD618" s="6">
        <v>84</v>
      </c>
      <c r="AE618" s="6">
        <v>80</v>
      </c>
      <c r="AF618" s="6">
        <v>47</v>
      </c>
      <c r="AG618" s="6">
        <v>41</v>
      </c>
      <c r="AH618" s="6">
        <v>62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3</v>
      </c>
      <c r="AO618" s="6">
        <v>3</v>
      </c>
      <c r="AP618" s="6">
        <v>6</v>
      </c>
      <c r="AQ618" s="6">
        <v>3</v>
      </c>
      <c r="AR618" t="s">
        <v>2082</v>
      </c>
    </row>
    <row r="619" spans="1:44" x14ac:dyDescent="0.25">
      <c r="A619" s="6">
        <v>618</v>
      </c>
      <c r="B619" s="6" t="s">
        <v>784</v>
      </c>
      <c r="C619" s="7" t="s">
        <v>59</v>
      </c>
      <c r="D619" s="22" t="e">
        <f>VLOOKUP(AR:AR,球员!A:F,6,FALSE)</f>
        <v>#N/A</v>
      </c>
      <c r="E619" s="7" t="s">
        <v>785</v>
      </c>
      <c r="F619" s="7" t="s">
        <v>385</v>
      </c>
      <c r="G619" s="7" t="s">
        <v>66</v>
      </c>
      <c r="H619" s="6">
        <v>170</v>
      </c>
      <c r="I619" s="6">
        <v>67</v>
      </c>
      <c r="J619" s="6">
        <v>39</v>
      </c>
      <c r="K619" s="7" t="s">
        <v>47</v>
      </c>
      <c r="L619" s="9">
        <v>80</v>
      </c>
      <c r="M619" s="9">
        <v>16</v>
      </c>
      <c r="N619" s="9">
        <v>85</v>
      </c>
      <c r="O619" s="6">
        <v>78</v>
      </c>
      <c r="P619" s="6">
        <v>86</v>
      </c>
      <c r="Q619" s="6">
        <v>84</v>
      </c>
      <c r="R619" s="6">
        <v>84</v>
      </c>
      <c r="S619" s="6">
        <v>92</v>
      </c>
      <c r="T619" s="6">
        <v>89</v>
      </c>
      <c r="U619" s="6">
        <v>71</v>
      </c>
      <c r="V619" s="6">
        <v>59</v>
      </c>
      <c r="W619" s="6">
        <v>86</v>
      </c>
      <c r="X619" s="6">
        <v>85</v>
      </c>
      <c r="Y619" s="6">
        <v>61</v>
      </c>
      <c r="Z619" s="6">
        <v>61</v>
      </c>
      <c r="AA619" s="6">
        <v>73</v>
      </c>
      <c r="AB619" s="6">
        <v>65</v>
      </c>
      <c r="AC619" s="6">
        <v>63</v>
      </c>
      <c r="AD619" s="6">
        <v>75</v>
      </c>
      <c r="AE619" s="6">
        <v>69</v>
      </c>
      <c r="AF619" s="6">
        <v>67</v>
      </c>
      <c r="AG619" s="6">
        <v>61</v>
      </c>
      <c r="AH619" s="6">
        <v>57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6</v>
      </c>
      <c r="AQ619" s="6">
        <v>3</v>
      </c>
      <c r="AR619" t="s">
        <v>2083</v>
      </c>
    </row>
    <row r="620" spans="1:44" x14ac:dyDescent="0.25">
      <c r="A620" s="6">
        <v>619</v>
      </c>
      <c r="B620" s="6" t="s">
        <v>2084</v>
      </c>
      <c r="C620" s="7" t="s">
        <v>71</v>
      </c>
      <c r="D620" s="22" t="e">
        <f>VLOOKUP(AR:AR,球员!A:F,6,FALSE)</f>
        <v>#N/A</v>
      </c>
      <c r="E620" s="7" t="s">
        <v>2167</v>
      </c>
      <c r="F620" s="7" t="s">
        <v>385</v>
      </c>
      <c r="G620" s="7" t="s">
        <v>81</v>
      </c>
      <c r="H620" s="6">
        <v>184</v>
      </c>
      <c r="I620" s="6">
        <v>77</v>
      </c>
      <c r="J620" s="6">
        <v>34</v>
      </c>
      <c r="K620" s="7" t="s">
        <v>47</v>
      </c>
      <c r="L620" s="9">
        <v>80</v>
      </c>
      <c r="M620" s="9">
        <v>26</v>
      </c>
      <c r="N620" s="9">
        <v>87</v>
      </c>
      <c r="O620" s="6">
        <v>81</v>
      </c>
      <c r="P620" s="6">
        <v>78</v>
      </c>
      <c r="Q620" s="6">
        <v>73</v>
      </c>
      <c r="R620" s="6">
        <v>74</v>
      </c>
      <c r="S620" s="6">
        <v>76</v>
      </c>
      <c r="T620" s="6">
        <v>67</v>
      </c>
      <c r="U620" s="6">
        <v>83</v>
      </c>
      <c r="V620" s="6">
        <v>76</v>
      </c>
      <c r="W620" s="6">
        <v>59</v>
      </c>
      <c r="X620" s="6">
        <v>65</v>
      </c>
      <c r="Y620" s="6">
        <v>73</v>
      </c>
      <c r="Z620" s="6">
        <v>78</v>
      </c>
      <c r="AA620" s="6">
        <v>82</v>
      </c>
      <c r="AB620" s="6">
        <v>78</v>
      </c>
      <c r="AC620" s="6">
        <v>85</v>
      </c>
      <c r="AD620" s="6">
        <v>80</v>
      </c>
      <c r="AE620" s="6">
        <v>76</v>
      </c>
      <c r="AF620" s="6">
        <v>50</v>
      </c>
      <c r="AG620" s="6">
        <v>60</v>
      </c>
      <c r="AH620" s="6">
        <v>75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3</v>
      </c>
      <c r="AO620" s="6">
        <v>4</v>
      </c>
      <c r="AP620" s="6">
        <v>6</v>
      </c>
      <c r="AQ620" s="6">
        <v>3</v>
      </c>
      <c r="AR620" t="s">
        <v>2085</v>
      </c>
    </row>
    <row r="621" spans="1:44" x14ac:dyDescent="0.25">
      <c r="A621" s="6">
        <v>620</v>
      </c>
      <c r="B621" s="6" t="s">
        <v>2086</v>
      </c>
      <c r="C621" s="7" t="s">
        <v>126</v>
      </c>
      <c r="D621" s="22" t="e">
        <f>VLOOKUP(AR:AR,球员!A:F,6,FALSE)</f>
        <v>#N/A</v>
      </c>
      <c r="E621" s="7" t="s">
        <v>2178</v>
      </c>
      <c r="F621" s="7" t="s">
        <v>385</v>
      </c>
      <c r="G621" s="7" t="s">
        <v>57</v>
      </c>
      <c r="H621" s="6">
        <v>188</v>
      </c>
      <c r="I621" s="6">
        <v>80</v>
      </c>
      <c r="J621" s="6">
        <v>30</v>
      </c>
      <c r="K621" s="7" t="s">
        <v>47</v>
      </c>
      <c r="L621" s="9">
        <v>80</v>
      </c>
      <c r="M621" s="9">
        <v>30</v>
      </c>
      <c r="N621" s="9">
        <v>88</v>
      </c>
      <c r="O621" s="6">
        <v>70</v>
      </c>
      <c r="P621" s="6">
        <v>75</v>
      </c>
      <c r="Q621" s="6">
        <v>75</v>
      </c>
      <c r="R621" s="6">
        <v>77</v>
      </c>
      <c r="S621" s="6">
        <v>79</v>
      </c>
      <c r="T621" s="6">
        <v>74</v>
      </c>
      <c r="U621" s="6">
        <v>65</v>
      </c>
      <c r="V621" s="6">
        <v>74</v>
      </c>
      <c r="W621" s="6">
        <v>60</v>
      </c>
      <c r="X621" s="6">
        <v>64</v>
      </c>
      <c r="Y621" s="6">
        <v>74</v>
      </c>
      <c r="Z621" s="6">
        <v>72</v>
      </c>
      <c r="AA621" s="6">
        <v>79</v>
      </c>
      <c r="AB621" s="6">
        <v>77</v>
      </c>
      <c r="AC621" s="6">
        <v>85</v>
      </c>
      <c r="AD621" s="6">
        <v>69</v>
      </c>
      <c r="AE621" s="6">
        <v>82</v>
      </c>
      <c r="AF621" s="6">
        <v>82</v>
      </c>
      <c r="AG621" s="6">
        <v>85</v>
      </c>
      <c r="AH621" s="6">
        <v>74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7</v>
      </c>
      <c r="AQ621" s="6">
        <v>3</v>
      </c>
      <c r="AR621" t="s">
        <v>2087</v>
      </c>
    </row>
  </sheetData>
  <autoFilter ref="A1:AR621" xr:uid="{98C3A700-BC0E-43CC-850E-340E889A3E89}">
    <sortState ref="A2:AR621">
      <sortCondition ref="A1:A621"/>
    </sortState>
  </autoFilter>
  <sortState ref="A2:AP589">
    <sortCondition ref="D1"/>
  </sortState>
  <phoneticPr fontId="9" type="noConversion"/>
  <conditionalFormatting sqref="H2:H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3"/>
    <cfRule type="colorScale" priority="44">
      <colorScale>
        <cfvo type="min"/>
        <cfvo type="max"/>
        <color rgb="FFFF7128"/>
        <color rgb="FFFFEF9C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2:D1048576 D1">
    <cfRule type="colorScale" priority="31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1291</v>
      </c>
      <c r="B1" s="27" t="s">
        <v>1292</v>
      </c>
    </row>
    <row r="2" spans="1:5" x14ac:dyDescent="0.25">
      <c r="A2" s="31" t="s">
        <v>1372</v>
      </c>
      <c r="B2" s="41" t="s">
        <v>620</v>
      </c>
    </row>
    <row r="3" spans="1:5" x14ac:dyDescent="0.25">
      <c r="A3" s="31" t="s">
        <v>1373</v>
      </c>
      <c r="B3" s="41" t="s">
        <v>190</v>
      </c>
    </row>
    <row r="4" spans="1:5" x14ac:dyDescent="0.25">
      <c r="A4" s="5" t="s">
        <v>1374</v>
      </c>
      <c r="B4" s="41" t="s">
        <v>52</v>
      </c>
    </row>
    <row r="5" spans="1:5" x14ac:dyDescent="0.25">
      <c r="A5" s="31" t="s">
        <v>1375</v>
      </c>
      <c r="B5" s="41" t="s">
        <v>207</v>
      </c>
    </row>
    <row r="6" spans="1:5" x14ac:dyDescent="0.25">
      <c r="A6" s="31" t="s">
        <v>1376</v>
      </c>
      <c r="B6" s="41" t="s">
        <v>177</v>
      </c>
    </row>
    <row r="7" spans="1:5" x14ac:dyDescent="0.25">
      <c r="A7" s="31" t="s">
        <v>1377</v>
      </c>
      <c r="B7" s="41" t="s">
        <v>829</v>
      </c>
    </row>
    <row r="8" spans="1:5" x14ac:dyDescent="0.25">
      <c r="A8" s="31" t="s">
        <v>1378</v>
      </c>
      <c r="B8" s="41" t="s">
        <v>76</v>
      </c>
    </row>
    <row r="9" spans="1:5" x14ac:dyDescent="0.25">
      <c r="A9" s="31" t="s">
        <v>1379</v>
      </c>
      <c r="B9" s="41" t="s">
        <v>162</v>
      </c>
    </row>
    <row r="10" spans="1:5" x14ac:dyDescent="0.25">
      <c r="A10" s="5" t="s">
        <v>1380</v>
      </c>
      <c r="B10" s="41" t="s">
        <v>57</v>
      </c>
    </row>
    <row r="11" spans="1:5" x14ac:dyDescent="0.25">
      <c r="A11" s="31" t="s">
        <v>1381</v>
      </c>
      <c r="B11" s="41" t="s">
        <v>747</v>
      </c>
    </row>
    <row r="12" spans="1:5" x14ac:dyDescent="0.25">
      <c r="A12" s="31" t="s">
        <v>1382</v>
      </c>
      <c r="B12" s="41" t="s">
        <v>420</v>
      </c>
    </row>
    <row r="13" spans="1:5" x14ac:dyDescent="0.25">
      <c r="A13" s="31" t="s">
        <v>1383</v>
      </c>
      <c r="B13" s="41" t="s">
        <v>265</v>
      </c>
      <c r="E13" s="4"/>
    </row>
    <row r="14" spans="1:5" x14ac:dyDescent="0.25">
      <c r="A14" s="31" t="s">
        <v>1384</v>
      </c>
      <c r="B14" s="41" t="s">
        <v>121</v>
      </c>
    </row>
    <row r="15" spans="1:5" x14ac:dyDescent="0.25">
      <c r="A15" s="31" t="s">
        <v>1385</v>
      </c>
      <c r="B15" s="41" t="s">
        <v>135</v>
      </c>
    </row>
    <row r="16" spans="1:5" x14ac:dyDescent="0.25">
      <c r="A16" s="31" t="s">
        <v>1386</v>
      </c>
      <c r="B16" s="41" t="s">
        <v>424</v>
      </c>
    </row>
    <row r="17" spans="1:2" x14ac:dyDescent="0.25">
      <c r="A17" s="31" t="s">
        <v>1387</v>
      </c>
      <c r="B17" s="41" t="s">
        <v>166</v>
      </c>
    </row>
    <row r="18" spans="1:2" x14ac:dyDescent="0.25">
      <c r="A18" s="31" t="s">
        <v>1388</v>
      </c>
      <c r="B18" s="41" t="s">
        <v>290</v>
      </c>
    </row>
    <row r="19" spans="1:2" x14ac:dyDescent="0.25">
      <c r="A19" s="31" t="s">
        <v>1389</v>
      </c>
      <c r="B19" s="41" t="s">
        <v>61</v>
      </c>
    </row>
    <row r="20" spans="1:2" x14ac:dyDescent="0.25">
      <c r="A20" s="31" t="s">
        <v>1390</v>
      </c>
      <c r="B20" s="41" t="s">
        <v>306</v>
      </c>
    </row>
    <row r="21" spans="1:2" x14ac:dyDescent="0.25">
      <c r="A21" s="31" t="s">
        <v>1391</v>
      </c>
      <c r="B21" s="41" t="s">
        <v>132</v>
      </c>
    </row>
    <row r="22" spans="1:2" x14ac:dyDescent="0.25">
      <c r="A22" s="31" t="s">
        <v>1392</v>
      </c>
      <c r="B22" s="41" t="s">
        <v>504</v>
      </c>
    </row>
    <row r="23" spans="1:2" x14ac:dyDescent="0.25">
      <c r="A23" s="31" t="s">
        <v>1393</v>
      </c>
      <c r="B23" s="41" t="s">
        <v>88</v>
      </c>
    </row>
    <row r="24" spans="1:2" x14ac:dyDescent="0.25">
      <c r="A24" s="31" t="s">
        <v>1394</v>
      </c>
      <c r="B24" s="41" t="s">
        <v>98</v>
      </c>
    </row>
    <row r="25" spans="1:2" x14ac:dyDescent="0.25">
      <c r="A25" s="31" t="s">
        <v>1395</v>
      </c>
      <c r="B25" s="41" t="s">
        <v>436</v>
      </c>
    </row>
    <row r="26" spans="1:2" x14ac:dyDescent="0.25">
      <c r="A26" s="31" t="s">
        <v>1396</v>
      </c>
      <c r="B26" s="41" t="s">
        <v>81</v>
      </c>
    </row>
    <row r="27" spans="1:2" x14ac:dyDescent="0.25">
      <c r="A27" s="31" t="s">
        <v>1397</v>
      </c>
      <c r="B27" s="41" t="s">
        <v>110</v>
      </c>
    </row>
    <row r="28" spans="1:2" x14ac:dyDescent="0.25">
      <c r="A28" s="31" t="s">
        <v>1398</v>
      </c>
      <c r="B28" s="41" t="s">
        <v>581</v>
      </c>
    </row>
    <row r="29" spans="1:2" x14ac:dyDescent="0.25">
      <c r="A29" s="31" t="s">
        <v>1399</v>
      </c>
      <c r="B29" s="41" t="s">
        <v>69</v>
      </c>
    </row>
    <row r="30" spans="1:2" x14ac:dyDescent="0.25">
      <c r="A30" s="31" t="s">
        <v>1400</v>
      </c>
      <c r="B30" s="41" t="s">
        <v>295</v>
      </c>
    </row>
    <row r="31" spans="1:2" x14ac:dyDescent="0.25">
      <c r="A31" s="31" t="s">
        <v>1401</v>
      </c>
      <c r="B31" s="41" t="s">
        <v>169</v>
      </c>
    </row>
    <row r="32" spans="1:2" x14ac:dyDescent="0.25">
      <c r="A32" s="31" t="s">
        <v>1402</v>
      </c>
      <c r="B32" s="41" t="s">
        <v>366</v>
      </c>
    </row>
    <row r="33" spans="1:2" x14ac:dyDescent="0.25">
      <c r="A33" s="31" t="s">
        <v>1403</v>
      </c>
      <c r="B33" s="41" t="s">
        <v>690</v>
      </c>
    </row>
    <row r="34" spans="1:2" x14ac:dyDescent="0.25">
      <c r="A34" s="31" t="s">
        <v>1404</v>
      </c>
      <c r="B34" s="41" t="s">
        <v>271</v>
      </c>
    </row>
    <row r="35" spans="1:2" x14ac:dyDescent="0.25">
      <c r="A35" s="31" t="s">
        <v>1405</v>
      </c>
      <c r="B35" s="41" t="s">
        <v>733</v>
      </c>
    </row>
    <row r="36" spans="1:2" x14ac:dyDescent="0.25">
      <c r="A36" s="31" t="s">
        <v>1406</v>
      </c>
      <c r="B36" s="41" t="s">
        <v>703</v>
      </c>
    </row>
    <row r="37" spans="1:2" x14ac:dyDescent="0.25">
      <c r="A37" s="31" t="s">
        <v>1407</v>
      </c>
      <c r="B37" s="41" t="s">
        <v>101</v>
      </c>
    </row>
    <row r="38" spans="1:2" x14ac:dyDescent="0.25">
      <c r="A38" s="31" t="s">
        <v>1408</v>
      </c>
      <c r="B38" s="41" t="s">
        <v>304</v>
      </c>
    </row>
    <row r="39" spans="1:2" x14ac:dyDescent="0.25">
      <c r="A39" s="31" t="s">
        <v>1409</v>
      </c>
      <c r="B39" s="41" t="s">
        <v>524</v>
      </c>
    </row>
    <row r="40" spans="1:2" x14ac:dyDescent="0.25">
      <c r="A40" s="31" t="s">
        <v>1410</v>
      </c>
      <c r="B40" s="41" t="s">
        <v>444</v>
      </c>
    </row>
    <row r="41" spans="1:2" x14ac:dyDescent="0.25">
      <c r="A41" s="31" t="s">
        <v>1411</v>
      </c>
      <c r="B41" s="41" t="s">
        <v>496</v>
      </c>
    </row>
    <row r="42" spans="1:2" x14ac:dyDescent="0.25">
      <c r="A42" s="31" t="s">
        <v>1412</v>
      </c>
      <c r="B42" s="41" t="s">
        <v>355</v>
      </c>
    </row>
    <row r="43" spans="1:2" x14ac:dyDescent="0.25">
      <c r="A43" s="31" t="s">
        <v>1413</v>
      </c>
      <c r="B43" s="41" t="s">
        <v>342</v>
      </c>
    </row>
    <row r="44" spans="1:2" x14ac:dyDescent="0.25">
      <c r="A44" s="31" t="s">
        <v>1414</v>
      </c>
      <c r="B44" s="41" t="s">
        <v>154</v>
      </c>
    </row>
    <row r="45" spans="1:2" x14ac:dyDescent="0.25">
      <c r="A45" s="31" t="s">
        <v>1415</v>
      </c>
      <c r="B45" s="41" t="s">
        <v>139</v>
      </c>
    </row>
    <row r="46" spans="1:2" x14ac:dyDescent="0.25">
      <c r="A46" s="31" t="s">
        <v>1416</v>
      </c>
      <c r="B46" s="41" t="s">
        <v>552</v>
      </c>
    </row>
    <row r="47" spans="1:2" x14ac:dyDescent="0.25">
      <c r="A47" s="31" t="s">
        <v>1417</v>
      </c>
      <c r="B47" s="41" t="s">
        <v>238</v>
      </c>
    </row>
    <row r="48" spans="1:2" x14ac:dyDescent="0.25">
      <c r="A48" s="31" t="s">
        <v>1418</v>
      </c>
      <c r="B48" s="41" t="s">
        <v>515</v>
      </c>
    </row>
    <row r="49" spans="1:2" x14ac:dyDescent="0.25">
      <c r="A49" s="31" t="s">
        <v>1419</v>
      </c>
      <c r="B49" s="41" t="s">
        <v>78</v>
      </c>
    </row>
    <row r="50" spans="1:2" x14ac:dyDescent="0.25">
      <c r="A50" s="5" t="s">
        <v>1420</v>
      </c>
      <c r="B50" s="41" t="s">
        <v>46</v>
      </c>
    </row>
    <row r="51" spans="1:2" x14ac:dyDescent="0.25">
      <c r="A51" s="31" t="s">
        <v>1421</v>
      </c>
      <c r="B51" s="41" t="s">
        <v>263</v>
      </c>
    </row>
    <row r="52" spans="1:2" x14ac:dyDescent="0.25">
      <c r="A52" s="31" t="s">
        <v>1422</v>
      </c>
      <c r="B52" s="41" t="s">
        <v>344</v>
      </c>
    </row>
    <row r="53" spans="1:2" x14ac:dyDescent="0.25">
      <c r="A53" s="31" t="s">
        <v>1423</v>
      </c>
      <c r="B53" s="41" t="s">
        <v>506</v>
      </c>
    </row>
    <row r="54" spans="1:2" x14ac:dyDescent="0.25">
      <c r="A54" s="31" t="s">
        <v>1424</v>
      </c>
      <c r="B54" s="41" t="s">
        <v>483</v>
      </c>
    </row>
    <row r="55" spans="1:2" x14ac:dyDescent="0.25">
      <c r="A55" s="31" t="s">
        <v>1425</v>
      </c>
      <c r="B55" s="41" t="s">
        <v>148</v>
      </c>
    </row>
    <row r="56" spans="1:2" x14ac:dyDescent="0.25">
      <c r="A56" s="31" t="s">
        <v>1426</v>
      </c>
      <c r="B56" s="41" t="s">
        <v>209</v>
      </c>
    </row>
    <row r="57" spans="1:2" x14ac:dyDescent="0.25">
      <c r="A57" s="31" t="s">
        <v>1427</v>
      </c>
      <c r="B57" s="41" t="s">
        <v>158</v>
      </c>
    </row>
    <row r="58" spans="1:2" x14ac:dyDescent="0.25">
      <c r="A58" s="31" t="s">
        <v>1428</v>
      </c>
      <c r="B58" s="41" t="s">
        <v>95</v>
      </c>
    </row>
    <row r="59" spans="1:2" x14ac:dyDescent="0.25">
      <c r="A59" s="31" t="s">
        <v>1429</v>
      </c>
      <c r="B59" s="41" t="s">
        <v>66</v>
      </c>
    </row>
    <row r="60" spans="1:2" x14ac:dyDescent="0.25">
      <c r="A60" s="31" t="s">
        <v>1430</v>
      </c>
      <c r="B60" s="41" t="s">
        <v>487</v>
      </c>
    </row>
    <row r="61" spans="1:2" x14ac:dyDescent="0.25">
      <c r="A61" s="31" t="s">
        <v>1431</v>
      </c>
      <c r="B61" s="41" t="s">
        <v>323</v>
      </c>
    </row>
    <row r="62" spans="1:2" x14ac:dyDescent="0.25">
      <c r="A62" s="31" t="s">
        <v>1432</v>
      </c>
      <c r="B62" s="41" t="s">
        <v>851</v>
      </c>
    </row>
    <row r="63" spans="1:2" x14ac:dyDescent="0.25">
      <c r="A63" s="31" t="s">
        <v>1433</v>
      </c>
      <c r="B63" s="41" t="s">
        <v>499</v>
      </c>
    </row>
    <row r="64" spans="1:2" x14ac:dyDescent="0.25">
      <c r="A64" s="31" t="s">
        <v>1434</v>
      </c>
      <c r="B64" s="41" t="s">
        <v>719</v>
      </c>
    </row>
    <row r="65" spans="1:2" x14ac:dyDescent="0.25">
      <c r="A65" s="31" t="s">
        <v>1435</v>
      </c>
      <c r="B65" s="41" t="s">
        <v>389</v>
      </c>
    </row>
    <row r="66" spans="1:2" x14ac:dyDescent="0.25">
      <c r="A66" s="31" t="s">
        <v>1436</v>
      </c>
      <c r="B66" s="41" t="s">
        <v>489</v>
      </c>
    </row>
    <row r="67" spans="1:2" x14ac:dyDescent="0.25">
      <c r="A67" s="31" t="s">
        <v>1437</v>
      </c>
      <c r="B67" s="41" t="s">
        <v>72</v>
      </c>
    </row>
    <row r="68" spans="1:2" x14ac:dyDescent="0.25">
      <c r="A68" s="31" t="s">
        <v>1438</v>
      </c>
      <c r="B68" s="41" t="s">
        <v>812</v>
      </c>
    </row>
    <row r="69" spans="1:2" x14ac:dyDescent="0.25">
      <c r="A69" s="31" t="s">
        <v>1439</v>
      </c>
      <c r="B69" s="41" t="s">
        <v>607</v>
      </c>
    </row>
    <row r="70" spans="1:2" x14ac:dyDescent="0.25">
      <c r="A70" s="31" t="s">
        <v>1440</v>
      </c>
      <c r="B70" s="41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1441</v>
      </c>
      <c r="B1" s="42" t="s">
        <v>1442</v>
      </c>
      <c r="C1" s="42" t="s">
        <v>1443</v>
      </c>
      <c r="D1" s="42" t="s">
        <v>1444</v>
      </c>
      <c r="E1" s="42" t="s">
        <v>2245</v>
      </c>
      <c r="F1" s="42" t="s">
        <v>1445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2247</v>
      </c>
      <c r="F6" s="3" t="s">
        <v>35</v>
      </c>
    </row>
    <row r="7" spans="1:6" ht="15.75" x14ac:dyDescent="0.25">
      <c r="A7" s="42">
        <v>6</v>
      </c>
      <c r="B7" s="3" t="s">
        <v>2246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2246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2247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2246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2247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2247</v>
      </c>
      <c r="F22" s="3" t="s">
        <v>35</v>
      </c>
    </row>
    <row r="23" spans="1:6" ht="15.75" x14ac:dyDescent="0.25">
      <c r="A23" s="42">
        <v>22</v>
      </c>
      <c r="B23" s="3" t="s">
        <v>2246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2247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2246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2246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2247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2247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2246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2246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2247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2247</v>
      </c>
      <c r="F53" s="3" t="s">
        <v>35</v>
      </c>
    </row>
    <row r="54" spans="1:6" ht="15.75" x14ac:dyDescent="0.25">
      <c r="A54" s="42">
        <v>53</v>
      </c>
      <c r="B54" s="3" t="s">
        <v>2246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2246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2247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2246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2247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2246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2247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2246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2247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2246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2247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2246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2247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0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1447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1446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149</v>
      </c>
      <c r="C6" s="20" t="s">
        <v>71</v>
      </c>
      <c r="D6" s="22">
        <f>VLOOKUP(AR:AR,球员!A:F,6,FALSE)</f>
        <v>3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1463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3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1450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3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1451</v>
      </c>
    </row>
    <row r="9" spans="1:44" x14ac:dyDescent="0.25">
      <c r="A9" s="19">
        <v>8</v>
      </c>
      <c r="B9" s="19" t="s">
        <v>138</v>
      </c>
      <c r="C9" s="37" t="s">
        <v>90</v>
      </c>
      <c r="D9" s="22">
        <f>VLOOKUP(AR:AR,球员!A:F,6,FALSE)</f>
        <v>3</v>
      </c>
      <c r="E9" s="16" t="s">
        <v>87</v>
      </c>
      <c r="F9" s="16" t="s">
        <v>65</v>
      </c>
      <c r="G9" s="16" t="s">
        <v>139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1452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3</v>
      </c>
      <c r="E10" s="16" t="s">
        <v>2140</v>
      </c>
      <c r="F10" s="16" t="s">
        <v>279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1455</v>
      </c>
    </row>
    <row r="11" spans="1:44" x14ac:dyDescent="0.25">
      <c r="A11" s="19">
        <v>10</v>
      </c>
      <c r="B11" s="19" t="s">
        <v>660</v>
      </c>
      <c r="C11" s="20" t="s">
        <v>90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139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1528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1454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3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1459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3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1460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3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1461</v>
      </c>
    </row>
    <row r="16" spans="1:44" x14ac:dyDescent="0.25">
      <c r="A16" s="19">
        <v>15</v>
      </c>
      <c r="B16" s="19" t="s">
        <v>215</v>
      </c>
      <c r="C16" s="20" t="s">
        <v>43</v>
      </c>
      <c r="D16" s="22">
        <f>VLOOKUP(AR:AR,球员!A:F,6,FALSE)</f>
        <v>2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1467</v>
      </c>
    </row>
    <row r="17" spans="1:44" x14ac:dyDescent="0.25">
      <c r="A17" s="15">
        <v>16</v>
      </c>
      <c r="B17" s="15" t="s">
        <v>186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148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1469</v>
      </c>
    </row>
    <row r="18" spans="1:44" x14ac:dyDescent="0.25">
      <c r="A18" s="15">
        <v>17</v>
      </c>
      <c r="B18" s="15" t="s">
        <v>192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1481</v>
      </c>
    </row>
    <row r="19" spans="1:44" x14ac:dyDescent="0.25">
      <c r="A19" s="19">
        <v>18</v>
      </c>
      <c r="B19" s="19" t="s">
        <v>224</v>
      </c>
      <c r="C19" s="20" t="s">
        <v>71</v>
      </c>
      <c r="D19" s="22">
        <f>VLOOKUP(AR:AR,球员!A:F,6,FALSE)</f>
        <v>2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1571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1453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1457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3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1458</v>
      </c>
    </row>
    <row r="23" spans="1:44" x14ac:dyDescent="0.25">
      <c r="A23" s="19">
        <v>22</v>
      </c>
      <c r="B23" s="19" t="s">
        <v>146</v>
      </c>
      <c r="C23" s="20" t="s">
        <v>63</v>
      </c>
      <c r="D23" s="22">
        <f>VLOOKUP(AR:AR,球员!A:F,6,FALSE)</f>
        <v>3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1462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3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1465</v>
      </c>
    </row>
    <row r="25" spans="1:44" x14ac:dyDescent="0.25">
      <c r="A25" s="15">
        <v>24</v>
      </c>
      <c r="B25" s="15" t="s">
        <v>125</v>
      </c>
      <c r="C25" s="16" t="s">
        <v>126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1466</v>
      </c>
    </row>
    <row r="26" spans="1:44" x14ac:dyDescent="0.25">
      <c r="A26" s="19">
        <v>25</v>
      </c>
      <c r="B26" s="19" t="s">
        <v>145</v>
      </c>
      <c r="C26" s="20" t="s">
        <v>63</v>
      </c>
      <c r="D26" s="22">
        <f>VLOOKUP(AR:AR,球员!A:F,6,FALSE)</f>
        <v>3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1468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1470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131</v>
      </c>
      <c r="C30" s="20" t="s">
        <v>83</v>
      </c>
      <c r="D30" s="22">
        <f>VLOOKUP(AR:AR,球员!A:F,6,FALSE)</f>
        <v>2</v>
      </c>
      <c r="E30" s="16" t="s">
        <v>97</v>
      </c>
      <c r="F30" s="16" t="s">
        <v>65</v>
      </c>
      <c r="G30" s="16" t="s">
        <v>132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1476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2</v>
      </c>
      <c r="E31" s="16" t="s">
        <v>2140</v>
      </c>
      <c r="F31" s="16" t="s">
        <v>279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1491</v>
      </c>
    </row>
    <row r="32" spans="1:44" x14ac:dyDescent="0.25">
      <c r="A32" s="19">
        <v>31</v>
      </c>
      <c r="B32" s="19" t="s">
        <v>217</v>
      </c>
      <c r="C32" s="20" t="s">
        <v>59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1495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1496</v>
      </c>
    </row>
    <row r="34" spans="1:44" x14ac:dyDescent="0.25">
      <c r="A34" s="15">
        <v>33</v>
      </c>
      <c r="B34" s="15" t="s">
        <v>194</v>
      </c>
      <c r="C34" s="16" t="s">
        <v>195</v>
      </c>
      <c r="D34" s="22" t="e">
        <f>VLOOKUP(AR:AR,球员!A:F,6,FALSE)</f>
        <v>#N/A</v>
      </c>
      <c r="E34" s="16" t="s">
        <v>2140</v>
      </c>
      <c r="F34" s="16" t="s">
        <v>279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1499</v>
      </c>
    </row>
    <row r="35" spans="1:44" x14ac:dyDescent="0.25">
      <c r="A35" s="19">
        <v>34</v>
      </c>
      <c r="B35" s="19" t="s">
        <v>301</v>
      </c>
      <c r="C35" s="20" t="s">
        <v>90</v>
      </c>
      <c r="D35" s="22">
        <f>VLOOKUP(AR:AR,球员!A:F,6,FALSE)</f>
        <v>2</v>
      </c>
      <c r="E35" s="16" t="s">
        <v>144</v>
      </c>
      <c r="F35" s="16" t="s">
        <v>45</v>
      </c>
      <c r="G35" s="16" t="s">
        <v>158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1500</v>
      </c>
    </row>
    <row r="36" spans="1:44" x14ac:dyDescent="0.25">
      <c r="A36" s="19">
        <v>35</v>
      </c>
      <c r="B36" s="19" t="s">
        <v>223</v>
      </c>
      <c r="C36" s="20" t="s">
        <v>43</v>
      </c>
      <c r="D36" s="22">
        <f>VLOOKUP(AR:AR,球员!A:F,6,FALSE)</f>
        <v>2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1525</v>
      </c>
    </row>
    <row r="37" spans="1:44" x14ac:dyDescent="0.25">
      <c r="A37" s="15">
        <v>36</v>
      </c>
      <c r="B37" s="15" t="s">
        <v>381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1527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1456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2140</v>
      </c>
      <c r="F39" s="16" t="s">
        <v>279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1464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1471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3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1474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1475</v>
      </c>
    </row>
    <row r="43" spans="1:44" x14ac:dyDescent="0.25">
      <c r="A43" s="19">
        <v>42</v>
      </c>
      <c r="B43" s="19" t="s">
        <v>133</v>
      </c>
      <c r="C43" s="20" t="s">
        <v>59</v>
      </c>
      <c r="D43" s="22">
        <f>VLOOKUP(AR:AR,球员!A:F,6,FALSE)</f>
        <v>2</v>
      </c>
      <c r="E43" s="16" t="s">
        <v>2140</v>
      </c>
      <c r="F43" s="16" t="s">
        <v>279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1477</v>
      </c>
    </row>
    <row r="44" spans="1:44" x14ac:dyDescent="0.25">
      <c r="A44" s="19">
        <v>43</v>
      </c>
      <c r="B44" s="19" t="s">
        <v>183</v>
      </c>
      <c r="C44" s="20" t="s">
        <v>59</v>
      </c>
      <c r="D44" s="22">
        <f>VLOOKUP(AR:AR,球员!A:F,6,FALSE)</f>
        <v>2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1478</v>
      </c>
    </row>
    <row r="45" spans="1:44" x14ac:dyDescent="0.25">
      <c r="A45" s="19">
        <v>44</v>
      </c>
      <c r="B45" s="19" t="s">
        <v>147</v>
      </c>
      <c r="C45" s="20" t="s">
        <v>90</v>
      </c>
      <c r="D45" s="22">
        <f>VLOOKUP(AR:AR,球员!A:F,6,FALSE)</f>
        <v>3</v>
      </c>
      <c r="E45" s="16" t="s">
        <v>142</v>
      </c>
      <c r="F45" s="16" t="s">
        <v>45</v>
      </c>
      <c r="G45" s="16" t="s">
        <v>148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1480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3</v>
      </c>
      <c r="E46" s="16" t="s">
        <v>144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1485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2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1486</v>
      </c>
    </row>
    <row r="48" spans="1:44" x14ac:dyDescent="0.25">
      <c r="A48" s="19">
        <v>47</v>
      </c>
      <c r="B48" s="19" t="s">
        <v>161</v>
      </c>
      <c r="C48" s="20" t="s">
        <v>126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162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1488</v>
      </c>
    </row>
    <row r="49" spans="1:44" x14ac:dyDescent="0.25">
      <c r="A49" s="19">
        <v>48</v>
      </c>
      <c r="B49" s="19" t="s">
        <v>181</v>
      </c>
      <c r="C49" s="20" t="s">
        <v>90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1492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191</v>
      </c>
      <c r="C51" s="20" t="s">
        <v>59</v>
      </c>
      <c r="D51" s="22">
        <f>VLOOKUP(AR:AR,球员!A:F,6,FALSE)</f>
        <v>3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1497</v>
      </c>
    </row>
    <row r="52" spans="1:44" x14ac:dyDescent="0.25">
      <c r="A52" s="19">
        <v>51</v>
      </c>
      <c r="B52" s="19" t="s">
        <v>193</v>
      </c>
      <c r="C52" s="20" t="s">
        <v>71</v>
      </c>
      <c r="D52" s="22">
        <f>VLOOKUP(AR:AR,球员!A:F,6,FALSE)</f>
        <v>2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1498</v>
      </c>
    </row>
    <row r="53" spans="1:44" x14ac:dyDescent="0.25">
      <c r="A53" s="19">
        <v>52</v>
      </c>
      <c r="B53" s="19" t="s">
        <v>163</v>
      </c>
      <c r="C53" s="20" t="s">
        <v>71</v>
      </c>
      <c r="D53" s="22">
        <f>VLOOKUP(AR:AR,球员!A:F,6,FALSE)</f>
        <v>2</v>
      </c>
      <c r="E53" s="16" t="s">
        <v>164</v>
      </c>
      <c r="F53" s="16" t="s">
        <v>45</v>
      </c>
      <c r="G53" s="16" t="s">
        <v>162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1506</v>
      </c>
    </row>
    <row r="54" spans="1:44" x14ac:dyDescent="0.25">
      <c r="A54" s="19">
        <v>53</v>
      </c>
      <c r="B54" s="19" t="s">
        <v>176</v>
      </c>
      <c r="C54" s="20" t="s">
        <v>105</v>
      </c>
      <c r="D54" s="22">
        <f>VLOOKUP(AR:AR,球员!A:F,6,FALSE)</f>
        <v>3</v>
      </c>
      <c r="E54" s="16" t="s">
        <v>2140</v>
      </c>
      <c r="F54" s="16" t="s">
        <v>279</v>
      </c>
      <c r="G54" s="16" t="s">
        <v>177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1513</v>
      </c>
    </row>
    <row r="55" spans="1:44" x14ac:dyDescent="0.25">
      <c r="A55" s="15">
        <v>54</v>
      </c>
      <c r="B55" s="15" t="s">
        <v>140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1519</v>
      </c>
    </row>
    <row r="56" spans="1:44" x14ac:dyDescent="0.25">
      <c r="A56" s="19">
        <v>55</v>
      </c>
      <c r="B56" s="19" t="s">
        <v>216</v>
      </c>
      <c r="C56" s="20" t="s">
        <v>90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1520</v>
      </c>
    </row>
    <row r="57" spans="1:44" x14ac:dyDescent="0.25">
      <c r="A57" s="19">
        <v>56</v>
      </c>
      <c r="B57" s="19" t="s">
        <v>143</v>
      </c>
      <c r="C57" s="20" t="s">
        <v>71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1522</v>
      </c>
    </row>
    <row r="58" spans="1:44" x14ac:dyDescent="0.25">
      <c r="A58" s="19">
        <v>57</v>
      </c>
      <c r="B58" s="19" t="s">
        <v>225</v>
      </c>
      <c r="C58" s="20" t="s">
        <v>59</v>
      </c>
      <c r="D58" s="22">
        <f>VLOOKUP(AR:AR,球员!A:F,6,FALSE)</f>
        <v>3</v>
      </c>
      <c r="E58" s="16" t="s">
        <v>174</v>
      </c>
      <c r="F58" s="16" t="s">
        <v>45</v>
      </c>
      <c r="G58" s="16" t="s">
        <v>209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1526</v>
      </c>
    </row>
    <row r="59" spans="1:44" x14ac:dyDescent="0.25">
      <c r="A59" s="19">
        <v>58</v>
      </c>
      <c r="B59" s="19" t="s">
        <v>286</v>
      </c>
      <c r="C59" s="20" t="s">
        <v>195</v>
      </c>
      <c r="D59" s="22">
        <f>VLOOKUP(AR:AR,球员!A:F,6,FALSE)</f>
        <v>2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1559</v>
      </c>
    </row>
    <row r="60" spans="1:44" x14ac:dyDescent="0.25">
      <c r="A60" s="19">
        <v>59</v>
      </c>
      <c r="B60" s="19" t="s">
        <v>287</v>
      </c>
      <c r="C60" s="20" t="s">
        <v>195</v>
      </c>
      <c r="D60" s="22">
        <f>VLOOKUP(AR:AR,球员!A:F,6,FALSE)</f>
        <v>2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1560</v>
      </c>
    </row>
    <row r="61" spans="1:44" x14ac:dyDescent="0.25">
      <c r="A61" s="19">
        <v>60</v>
      </c>
      <c r="B61" s="19" t="s">
        <v>187</v>
      </c>
      <c r="C61" s="37" t="s">
        <v>83</v>
      </c>
      <c r="D61" s="22">
        <f>VLOOKUP(AR:AR,球员!A:F,6,FALSE)</f>
        <v>2</v>
      </c>
      <c r="E61" s="16" t="s">
        <v>379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1563</v>
      </c>
    </row>
    <row r="62" spans="1:44" x14ac:dyDescent="0.25">
      <c r="A62" s="15">
        <v>61</v>
      </c>
      <c r="B62" s="15" t="s">
        <v>291</v>
      </c>
      <c r="C62" s="23" t="s">
        <v>59</v>
      </c>
      <c r="D62" s="22" t="e">
        <f>VLOOKUP(AR:AR,球员!A:F,6,FALSE)</f>
        <v>#N/A</v>
      </c>
      <c r="E62" s="16" t="s">
        <v>2140</v>
      </c>
      <c r="F62" s="16" t="s">
        <v>279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1564</v>
      </c>
    </row>
    <row r="63" spans="1:44" x14ac:dyDescent="0.25">
      <c r="A63" s="15">
        <v>62</v>
      </c>
      <c r="B63" s="15" t="s">
        <v>482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483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1568</v>
      </c>
    </row>
    <row r="64" spans="1:44" x14ac:dyDescent="0.25">
      <c r="A64" s="19">
        <v>63</v>
      </c>
      <c r="B64" s="19" t="s">
        <v>372</v>
      </c>
      <c r="C64" s="20" t="s">
        <v>90</v>
      </c>
      <c r="D64" s="22">
        <f>VLOOKUP(AR:AR,球员!A:F,6,FALSE)</f>
        <v>2</v>
      </c>
      <c r="E64" s="16" t="s">
        <v>2140</v>
      </c>
      <c r="F64" s="16" t="s">
        <v>279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1570</v>
      </c>
    </row>
    <row r="65" spans="1:44" x14ac:dyDescent="0.25">
      <c r="A65" s="19">
        <v>64</v>
      </c>
      <c r="B65" s="19" t="s">
        <v>377</v>
      </c>
      <c r="C65" s="37" t="s">
        <v>63</v>
      </c>
      <c r="D65" s="22">
        <f>VLOOKUP(AR:AR,球员!A:F,6,FALSE)</f>
        <v>2</v>
      </c>
      <c r="E65" s="16" t="s">
        <v>314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1572</v>
      </c>
    </row>
    <row r="66" spans="1:44" x14ac:dyDescent="0.25">
      <c r="A66" s="15">
        <v>65</v>
      </c>
      <c r="B66" s="15" t="s">
        <v>771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139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1573</v>
      </c>
    </row>
    <row r="67" spans="1:44" x14ac:dyDescent="0.25">
      <c r="A67" s="19">
        <v>66</v>
      </c>
      <c r="B67" s="19" t="s">
        <v>502</v>
      </c>
      <c r="C67" s="20" t="s">
        <v>126</v>
      </c>
      <c r="D67" s="22">
        <f>VLOOKUP(AR:AR,球员!A:F,6,FALSE)</f>
        <v>2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1574</v>
      </c>
    </row>
    <row r="68" spans="1:44" x14ac:dyDescent="0.25">
      <c r="A68" s="19">
        <v>67</v>
      </c>
      <c r="B68" s="19" t="s">
        <v>226</v>
      </c>
      <c r="C68" s="20" t="s">
        <v>71</v>
      </c>
      <c r="D68" s="22">
        <f>VLOOKUP(AR:AR,球员!A:F,6,FALSE)</f>
        <v>2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1576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3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1479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1483</v>
      </c>
    </row>
    <row r="71" spans="1:44" x14ac:dyDescent="0.25">
      <c r="A71" s="19">
        <v>70</v>
      </c>
      <c r="B71" s="19" t="s">
        <v>151</v>
      </c>
      <c r="C71" s="20" t="s">
        <v>63</v>
      </c>
      <c r="D71" s="22">
        <f>VLOOKUP(AR:AR,球员!A:F,6,FALSE)</f>
        <v>2</v>
      </c>
      <c r="E71" s="16" t="s">
        <v>144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1484</v>
      </c>
    </row>
    <row r="72" spans="1:44" x14ac:dyDescent="0.25">
      <c r="A72" s="19">
        <v>71</v>
      </c>
      <c r="B72" s="19" t="s">
        <v>159</v>
      </c>
      <c r="C72" s="20" t="s">
        <v>59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1487</v>
      </c>
    </row>
    <row r="73" spans="1:44" x14ac:dyDescent="0.25">
      <c r="A73" s="19">
        <v>72</v>
      </c>
      <c r="B73" s="19" t="s">
        <v>210</v>
      </c>
      <c r="C73" s="20" t="s">
        <v>105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1489</v>
      </c>
    </row>
    <row r="74" spans="1:44" x14ac:dyDescent="0.25">
      <c r="A74" s="19">
        <v>73</v>
      </c>
      <c r="B74" s="19" t="s">
        <v>170</v>
      </c>
      <c r="C74" s="20" t="s">
        <v>71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81</v>
      </c>
      <c r="H74" s="15">
        <v>175</v>
      </c>
      <c r="I74" s="15">
        <v>73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1490</v>
      </c>
    </row>
    <row r="75" spans="1:44" x14ac:dyDescent="0.25">
      <c r="A75" s="19">
        <v>74</v>
      </c>
      <c r="B75" s="19" t="s">
        <v>137</v>
      </c>
      <c r="C75" s="20" t="s">
        <v>63</v>
      </c>
      <c r="D75" s="22">
        <f>VLOOKUP(AR:AR,球员!A:F,6,FALSE)</f>
        <v>3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200</v>
      </c>
      <c r="C76" s="20" t="s">
        <v>126</v>
      </c>
      <c r="D76" s="22">
        <f>VLOOKUP(AR:AR,球员!A:F,6,FALSE)</f>
        <v>2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1501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3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1503</v>
      </c>
    </row>
    <row r="78" spans="1:44" x14ac:dyDescent="0.25">
      <c r="A78" s="19">
        <v>77</v>
      </c>
      <c r="B78" s="19" t="s">
        <v>160</v>
      </c>
      <c r="C78" s="20" t="s">
        <v>86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1505</v>
      </c>
    </row>
    <row r="79" spans="1:44" x14ac:dyDescent="0.25">
      <c r="A79" s="19">
        <v>78</v>
      </c>
      <c r="B79" s="19" t="s">
        <v>175</v>
      </c>
      <c r="C79" s="20" t="s">
        <v>59</v>
      </c>
      <c r="D79" s="22">
        <f>VLOOKUP(AR:AR,球员!A:F,6,FALSE)</f>
        <v>3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1512</v>
      </c>
    </row>
    <row r="80" spans="1:44" x14ac:dyDescent="0.25">
      <c r="A80" s="15">
        <v>79</v>
      </c>
      <c r="B80" s="15" t="s">
        <v>134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135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1514</v>
      </c>
    </row>
    <row r="81" spans="1:44" x14ac:dyDescent="0.25">
      <c r="A81" s="15">
        <v>80</v>
      </c>
      <c r="B81" s="15" t="s">
        <v>178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1515</v>
      </c>
    </row>
    <row r="82" spans="1:44" x14ac:dyDescent="0.25">
      <c r="A82" s="15">
        <v>81</v>
      </c>
      <c r="B82" s="15" t="s">
        <v>136</v>
      </c>
      <c r="C82" s="16" t="s">
        <v>126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1516</v>
      </c>
    </row>
    <row r="83" spans="1:44" x14ac:dyDescent="0.25">
      <c r="A83" s="19">
        <v>82</v>
      </c>
      <c r="B83" s="19" t="s">
        <v>262</v>
      </c>
      <c r="C83" s="20" t="s">
        <v>43</v>
      </c>
      <c r="D83" s="22">
        <f>VLOOKUP(AR:AR,球员!A:F,6,FALSE)</f>
        <v>2</v>
      </c>
      <c r="E83" s="16" t="s">
        <v>97</v>
      </c>
      <c r="F83" s="16" t="s">
        <v>65</v>
      </c>
      <c r="G83" s="16" t="s">
        <v>263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1517</v>
      </c>
    </row>
    <row r="84" spans="1:44" x14ac:dyDescent="0.25">
      <c r="A84" s="19">
        <v>83</v>
      </c>
      <c r="B84" s="19" t="s">
        <v>141</v>
      </c>
      <c r="C84" s="20" t="s">
        <v>43</v>
      </c>
      <c r="D84" s="22">
        <f>VLOOKUP(AR:AR,球员!A:F,6,FALSE)</f>
        <v>2</v>
      </c>
      <c r="E84" s="16" t="s">
        <v>142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1521</v>
      </c>
    </row>
    <row r="85" spans="1:44" x14ac:dyDescent="0.25">
      <c r="A85" s="19">
        <v>84</v>
      </c>
      <c r="B85" s="19" t="s">
        <v>221</v>
      </c>
      <c r="C85" s="20" t="s">
        <v>90</v>
      </c>
      <c r="D85" s="22">
        <f>VLOOKUP(AR:AR,球员!A:F,6,FALSE)</f>
        <v>2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1524</v>
      </c>
    </row>
    <row r="86" spans="1:44" x14ac:dyDescent="0.25">
      <c r="A86" s="19">
        <v>85</v>
      </c>
      <c r="B86" s="19" t="s">
        <v>203</v>
      </c>
      <c r="C86" s="20" t="s">
        <v>86</v>
      </c>
      <c r="D86" s="22">
        <f>VLOOKUP(AR:AR,球员!A:F,6,FALSE)</f>
        <v>2</v>
      </c>
      <c r="E86" s="16" t="s">
        <v>75</v>
      </c>
      <c r="F86" s="16" t="s">
        <v>65</v>
      </c>
      <c r="G86" s="16" t="s">
        <v>57</v>
      </c>
      <c r="H86" s="15">
        <v>175</v>
      </c>
      <c r="I86" s="15">
        <v>77</v>
      </c>
      <c r="J86" s="15">
        <v>31</v>
      </c>
      <c r="K86" s="16" t="s">
        <v>47</v>
      </c>
      <c r="L86" s="21">
        <v>85</v>
      </c>
      <c r="M86" s="21">
        <v>26</v>
      </c>
      <c r="N86" s="21">
        <v>92</v>
      </c>
      <c r="O86" s="15">
        <v>84</v>
      </c>
      <c r="P86" s="15">
        <v>90</v>
      </c>
      <c r="Q86" s="15">
        <v>93</v>
      </c>
      <c r="R86" s="15">
        <v>88</v>
      </c>
      <c r="S86" s="15">
        <v>86</v>
      </c>
      <c r="T86" s="15">
        <v>84</v>
      </c>
      <c r="U86" s="15">
        <v>81</v>
      </c>
      <c r="V86" s="15">
        <v>63</v>
      </c>
      <c r="W86" s="15">
        <v>89</v>
      </c>
      <c r="X86" s="15">
        <v>89</v>
      </c>
      <c r="Y86" s="15">
        <v>90</v>
      </c>
      <c r="Z86" s="15">
        <v>94</v>
      </c>
      <c r="AA86" s="15">
        <v>83</v>
      </c>
      <c r="AB86" s="15">
        <v>63</v>
      </c>
      <c r="AC86" s="15">
        <v>66</v>
      </c>
      <c r="AD86" s="15">
        <v>90</v>
      </c>
      <c r="AE86" s="15">
        <v>88</v>
      </c>
      <c r="AF86" s="15">
        <v>63</v>
      </c>
      <c r="AG86" s="15">
        <v>61</v>
      </c>
      <c r="AH86" s="15">
        <v>64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3</v>
      </c>
      <c r="AP86" s="15">
        <v>6</v>
      </c>
      <c r="AQ86" s="15">
        <v>2</v>
      </c>
      <c r="AR86" t="s">
        <v>1541</v>
      </c>
    </row>
    <row r="87" spans="1:44" x14ac:dyDescent="0.25">
      <c r="A87" s="19">
        <v>86</v>
      </c>
      <c r="B87" s="19" t="s">
        <v>168</v>
      </c>
      <c r="C87" s="20" t="s">
        <v>90</v>
      </c>
      <c r="D87" s="22">
        <f>VLOOKUP(AR:AR,球员!A:F,6,FALSE)</f>
        <v>2</v>
      </c>
      <c r="E87" s="16" t="s">
        <v>142</v>
      </c>
      <c r="F87" s="16" t="s">
        <v>45</v>
      </c>
      <c r="G87" s="16" t="s">
        <v>169</v>
      </c>
      <c r="H87" s="15">
        <v>189</v>
      </c>
      <c r="I87" s="15">
        <v>83</v>
      </c>
      <c r="J87" s="15">
        <v>28</v>
      </c>
      <c r="K87" s="16" t="s">
        <v>47</v>
      </c>
      <c r="L87" s="21">
        <v>85</v>
      </c>
      <c r="M87" s="21">
        <v>27</v>
      </c>
      <c r="N87" s="21">
        <v>92</v>
      </c>
      <c r="O87" s="15">
        <v>61</v>
      </c>
      <c r="P87" s="15">
        <v>71</v>
      </c>
      <c r="Q87" s="15">
        <v>68</v>
      </c>
      <c r="R87" s="15">
        <v>73</v>
      </c>
      <c r="S87" s="15">
        <v>71</v>
      </c>
      <c r="T87" s="15">
        <v>73</v>
      </c>
      <c r="U87" s="15">
        <v>63</v>
      </c>
      <c r="V87" s="15">
        <v>90</v>
      </c>
      <c r="W87" s="15">
        <v>64</v>
      </c>
      <c r="X87" s="15">
        <v>63</v>
      </c>
      <c r="Y87" s="15">
        <v>88</v>
      </c>
      <c r="Z87" s="15">
        <v>85</v>
      </c>
      <c r="AA87" s="15">
        <v>80</v>
      </c>
      <c r="AB87" s="15">
        <v>92</v>
      </c>
      <c r="AC87" s="15">
        <v>91</v>
      </c>
      <c r="AD87" s="15">
        <v>76</v>
      </c>
      <c r="AE87" s="15">
        <v>90</v>
      </c>
      <c r="AF87" s="15">
        <v>95</v>
      </c>
      <c r="AG87" s="15">
        <v>94</v>
      </c>
      <c r="AH87" s="15">
        <v>92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2</v>
      </c>
      <c r="AP87" s="15">
        <v>6</v>
      </c>
      <c r="AQ87" s="15">
        <v>2</v>
      </c>
      <c r="AR87" t="s">
        <v>1543</v>
      </c>
    </row>
    <row r="88" spans="1:44" x14ac:dyDescent="0.25">
      <c r="A88" s="19">
        <v>87</v>
      </c>
      <c r="B88" s="19" t="s">
        <v>128</v>
      </c>
      <c r="C88" s="20" t="s">
        <v>71</v>
      </c>
      <c r="D88" s="22">
        <f>VLOOKUP(AR:AR,球员!A:F,6,FALSE)</f>
        <v>3</v>
      </c>
      <c r="E88" s="16" t="s">
        <v>144</v>
      </c>
      <c r="F88" s="16" t="s">
        <v>45</v>
      </c>
      <c r="G88" s="16" t="s">
        <v>76</v>
      </c>
      <c r="H88" s="15">
        <v>190</v>
      </c>
      <c r="I88" s="15">
        <v>94</v>
      </c>
      <c r="J88" s="15">
        <v>26</v>
      </c>
      <c r="K88" s="16" t="s">
        <v>53</v>
      </c>
      <c r="L88" s="21">
        <v>85</v>
      </c>
      <c r="M88" s="21">
        <v>29</v>
      </c>
      <c r="N88" s="21">
        <v>92</v>
      </c>
      <c r="O88" s="15">
        <v>91</v>
      </c>
      <c r="P88" s="15">
        <v>78</v>
      </c>
      <c r="Q88" s="15">
        <v>84</v>
      </c>
      <c r="R88" s="15">
        <v>75</v>
      </c>
      <c r="S88" s="15">
        <v>80</v>
      </c>
      <c r="T88" s="15">
        <v>83</v>
      </c>
      <c r="U88" s="15">
        <v>90</v>
      </c>
      <c r="V88" s="15">
        <v>90</v>
      </c>
      <c r="W88" s="15">
        <v>74</v>
      </c>
      <c r="X88" s="15">
        <v>84</v>
      </c>
      <c r="Y88" s="15">
        <v>92</v>
      </c>
      <c r="Z88" s="15">
        <v>85</v>
      </c>
      <c r="AA88" s="15">
        <v>92</v>
      </c>
      <c r="AB88" s="15">
        <v>89</v>
      </c>
      <c r="AC88" s="15">
        <v>99</v>
      </c>
      <c r="AD88" s="15">
        <v>76</v>
      </c>
      <c r="AE88" s="15">
        <v>88</v>
      </c>
      <c r="AF88" s="15">
        <v>55</v>
      </c>
      <c r="AG88" s="15">
        <v>55</v>
      </c>
      <c r="AH88" s="15">
        <v>90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6</v>
      </c>
      <c r="AQ88" s="15">
        <v>2</v>
      </c>
      <c r="AR88" t="s">
        <v>1544</v>
      </c>
    </row>
    <row r="89" spans="1:44" x14ac:dyDescent="0.25">
      <c r="A89" s="19">
        <v>88</v>
      </c>
      <c r="B89" s="19" t="s">
        <v>130</v>
      </c>
      <c r="C89" s="20" t="s">
        <v>86</v>
      </c>
      <c r="D89" s="22">
        <f>VLOOKUP(AR:AR,球员!A:F,6,FALSE)</f>
        <v>2</v>
      </c>
      <c r="E89" s="16" t="s">
        <v>44</v>
      </c>
      <c r="F89" s="16" t="s">
        <v>45</v>
      </c>
      <c r="G89" s="16" t="s">
        <v>57</v>
      </c>
      <c r="H89" s="15">
        <v>172</v>
      </c>
      <c r="I89" s="15">
        <v>70</v>
      </c>
      <c r="J89" s="15">
        <v>29</v>
      </c>
      <c r="K89" s="16" t="s">
        <v>53</v>
      </c>
      <c r="L89" s="21">
        <v>85</v>
      </c>
      <c r="M89" s="21">
        <v>26</v>
      </c>
      <c r="N89" s="21">
        <v>92</v>
      </c>
      <c r="O89" s="15">
        <v>80</v>
      </c>
      <c r="P89" s="15">
        <v>92</v>
      </c>
      <c r="Q89" s="15">
        <v>96</v>
      </c>
      <c r="R89" s="15">
        <v>93</v>
      </c>
      <c r="S89" s="15">
        <v>87</v>
      </c>
      <c r="T89" s="15">
        <v>88</v>
      </c>
      <c r="U89" s="15">
        <v>76</v>
      </c>
      <c r="V89" s="15">
        <v>63</v>
      </c>
      <c r="W89" s="15">
        <v>80</v>
      </c>
      <c r="X89" s="15">
        <v>83</v>
      </c>
      <c r="Y89" s="15">
        <v>91</v>
      </c>
      <c r="Z89" s="15">
        <v>95</v>
      </c>
      <c r="AA89" s="15">
        <v>89</v>
      </c>
      <c r="AB89" s="15">
        <v>69</v>
      </c>
      <c r="AC89" s="15">
        <v>71</v>
      </c>
      <c r="AD89" s="15">
        <v>89</v>
      </c>
      <c r="AE89" s="15">
        <v>82</v>
      </c>
      <c r="AF89" s="15">
        <v>60</v>
      </c>
      <c r="AG89" s="15">
        <v>62</v>
      </c>
      <c r="AH89" s="15">
        <v>69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2</v>
      </c>
      <c r="AP89" s="15">
        <v>4</v>
      </c>
      <c r="AQ89" s="15">
        <v>1</v>
      </c>
      <c r="AR89" t="s">
        <v>1546</v>
      </c>
    </row>
    <row r="90" spans="1:44" x14ac:dyDescent="0.25">
      <c r="A90" s="19">
        <v>89</v>
      </c>
      <c r="B90" s="19" t="s">
        <v>211</v>
      </c>
      <c r="C90" s="20" t="s">
        <v>90</v>
      </c>
      <c r="D90" s="22">
        <f>VLOOKUP(AR:AR,球员!A:F,6,FALSE)</f>
        <v>3</v>
      </c>
      <c r="E90" s="16" t="s">
        <v>144</v>
      </c>
      <c r="F90" s="16" t="s">
        <v>45</v>
      </c>
      <c r="G90" s="16" t="s">
        <v>139</v>
      </c>
      <c r="H90" s="15">
        <v>189</v>
      </c>
      <c r="I90" s="15">
        <v>78</v>
      </c>
      <c r="J90" s="15">
        <v>27</v>
      </c>
      <c r="K90" s="16" t="s">
        <v>47</v>
      </c>
      <c r="L90" s="21">
        <v>85</v>
      </c>
      <c r="M90" s="21">
        <v>28</v>
      </c>
      <c r="N90" s="21">
        <v>92</v>
      </c>
      <c r="O90" s="15">
        <v>70</v>
      </c>
      <c r="P90" s="15">
        <v>80</v>
      </c>
      <c r="Q90" s="15">
        <v>77</v>
      </c>
      <c r="R90" s="15">
        <v>83</v>
      </c>
      <c r="S90" s="15">
        <v>81</v>
      </c>
      <c r="T90" s="15">
        <v>81</v>
      </c>
      <c r="U90" s="15">
        <v>65</v>
      </c>
      <c r="V90" s="15">
        <v>91</v>
      </c>
      <c r="W90" s="15">
        <v>66</v>
      </c>
      <c r="X90" s="15">
        <v>67</v>
      </c>
      <c r="Y90" s="15">
        <v>79</v>
      </c>
      <c r="Z90" s="15">
        <v>77</v>
      </c>
      <c r="AA90" s="15">
        <v>84</v>
      </c>
      <c r="AB90" s="15">
        <v>90</v>
      </c>
      <c r="AC90" s="15">
        <v>92</v>
      </c>
      <c r="AD90" s="15">
        <v>71</v>
      </c>
      <c r="AE90" s="15">
        <v>86</v>
      </c>
      <c r="AF90" s="15">
        <v>95</v>
      </c>
      <c r="AG90" s="15">
        <v>93</v>
      </c>
      <c r="AH90" s="15">
        <v>93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3</v>
      </c>
      <c r="AO90" s="15">
        <v>3</v>
      </c>
      <c r="AP90" s="15">
        <v>6</v>
      </c>
      <c r="AQ90" s="15">
        <v>3</v>
      </c>
      <c r="AR90" t="s">
        <v>1547</v>
      </c>
    </row>
    <row r="91" spans="1:44" x14ac:dyDescent="0.25">
      <c r="A91" s="15">
        <v>90</v>
      </c>
      <c r="B91" s="15" t="s">
        <v>182</v>
      </c>
      <c r="C91" s="16" t="s">
        <v>105</v>
      </c>
      <c r="D91" s="22" t="e">
        <f>VLOOKUP(AR:AR,球员!A:F,6,FALSE)</f>
        <v>#N/A</v>
      </c>
      <c r="E91" s="16" t="s">
        <v>44</v>
      </c>
      <c r="F91" s="16" t="s">
        <v>45</v>
      </c>
      <c r="G91" s="16" t="s">
        <v>57</v>
      </c>
      <c r="H91" s="15">
        <v>180</v>
      </c>
      <c r="I91" s="15">
        <v>80</v>
      </c>
      <c r="J91" s="15">
        <v>28</v>
      </c>
      <c r="K91" s="16" t="s">
        <v>53</v>
      </c>
      <c r="L91" s="21">
        <v>85</v>
      </c>
      <c r="M91" s="21">
        <v>27</v>
      </c>
      <c r="N91" s="21">
        <v>92</v>
      </c>
      <c r="O91" s="15">
        <v>77</v>
      </c>
      <c r="P91" s="15">
        <v>85</v>
      </c>
      <c r="Q91" s="15">
        <v>86</v>
      </c>
      <c r="R91" s="15">
        <v>84</v>
      </c>
      <c r="S91" s="15">
        <v>85</v>
      </c>
      <c r="T91" s="15">
        <v>86</v>
      </c>
      <c r="U91" s="15">
        <v>69</v>
      </c>
      <c r="V91" s="15">
        <v>79</v>
      </c>
      <c r="W91" s="15">
        <v>68</v>
      </c>
      <c r="X91" s="15">
        <v>80</v>
      </c>
      <c r="Y91" s="15">
        <v>89</v>
      </c>
      <c r="Z91" s="15">
        <v>86</v>
      </c>
      <c r="AA91" s="15">
        <v>87</v>
      </c>
      <c r="AB91" s="15">
        <v>83</v>
      </c>
      <c r="AC91" s="15">
        <v>84</v>
      </c>
      <c r="AD91" s="15">
        <v>80</v>
      </c>
      <c r="AE91" s="15">
        <v>90</v>
      </c>
      <c r="AF91" s="15">
        <v>78</v>
      </c>
      <c r="AG91" s="15">
        <v>80</v>
      </c>
      <c r="AH91" s="15">
        <v>85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2</v>
      </c>
      <c r="AO91" s="15">
        <v>3</v>
      </c>
      <c r="AP91" s="15">
        <v>5</v>
      </c>
      <c r="AQ91" s="15">
        <v>2</v>
      </c>
      <c r="AR91" t="s">
        <v>1550</v>
      </c>
    </row>
    <row r="92" spans="1:44" x14ac:dyDescent="0.25">
      <c r="A92" s="19">
        <v>91</v>
      </c>
      <c r="B92" s="19" t="s">
        <v>281</v>
      </c>
      <c r="C92" s="20" t="s">
        <v>71</v>
      </c>
      <c r="D92" s="22">
        <f>VLOOKUP(AR:AR,球员!A:F,6,FALSE)</f>
        <v>2</v>
      </c>
      <c r="E92" s="16" t="s">
        <v>188</v>
      </c>
      <c r="F92" s="16" t="s">
        <v>56</v>
      </c>
      <c r="G92" s="16" t="s">
        <v>139</v>
      </c>
      <c r="H92" s="15">
        <v>176</v>
      </c>
      <c r="I92" s="15">
        <v>78</v>
      </c>
      <c r="J92" s="15">
        <v>25</v>
      </c>
      <c r="K92" s="16" t="s">
        <v>47</v>
      </c>
      <c r="L92" s="21">
        <v>85</v>
      </c>
      <c r="M92" s="21">
        <v>32</v>
      </c>
      <c r="N92" s="21">
        <v>92</v>
      </c>
      <c r="O92" s="15">
        <v>86</v>
      </c>
      <c r="P92" s="15">
        <v>91</v>
      </c>
      <c r="Q92" s="15">
        <v>92</v>
      </c>
      <c r="R92" s="15">
        <v>94</v>
      </c>
      <c r="S92" s="15">
        <v>86</v>
      </c>
      <c r="T92" s="15">
        <v>82</v>
      </c>
      <c r="U92" s="15">
        <v>87</v>
      </c>
      <c r="V92" s="15">
        <v>68</v>
      </c>
      <c r="W92" s="15">
        <v>91</v>
      </c>
      <c r="X92" s="15">
        <v>92</v>
      </c>
      <c r="Y92" s="15">
        <v>92</v>
      </c>
      <c r="Z92" s="15">
        <v>95</v>
      </c>
      <c r="AA92" s="15">
        <v>90</v>
      </c>
      <c r="AB92" s="15">
        <v>76</v>
      </c>
      <c r="AC92" s="15">
        <v>80</v>
      </c>
      <c r="AD92" s="15">
        <v>87</v>
      </c>
      <c r="AE92" s="15">
        <v>81</v>
      </c>
      <c r="AF92" s="15">
        <v>54</v>
      </c>
      <c r="AG92" s="15">
        <v>58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6</v>
      </c>
      <c r="AQ92" s="15">
        <v>2</v>
      </c>
      <c r="AR92" t="s">
        <v>1554</v>
      </c>
    </row>
    <row r="93" spans="1:44" x14ac:dyDescent="0.25">
      <c r="A93" s="19">
        <v>92</v>
      </c>
      <c r="B93" s="19" t="s">
        <v>349</v>
      </c>
      <c r="C93" s="20" t="s">
        <v>90</v>
      </c>
      <c r="D93" s="22">
        <f>VLOOKUP(AR:AR,球员!A:F,6,FALSE)</f>
        <v>2</v>
      </c>
      <c r="E93" s="16" t="s">
        <v>314</v>
      </c>
      <c r="F93" s="16" t="s">
        <v>45</v>
      </c>
      <c r="G93" s="16" t="s">
        <v>101</v>
      </c>
      <c r="H93" s="15">
        <v>188</v>
      </c>
      <c r="I93" s="15">
        <v>78</v>
      </c>
      <c r="J93" s="15">
        <v>24</v>
      </c>
      <c r="K93" s="16" t="s">
        <v>53</v>
      </c>
      <c r="L93" s="21">
        <v>85</v>
      </c>
      <c r="M93" s="21">
        <v>33</v>
      </c>
      <c r="N93" s="21">
        <v>92</v>
      </c>
      <c r="O93" s="15">
        <v>69</v>
      </c>
      <c r="P93" s="15">
        <v>79</v>
      </c>
      <c r="Q93" s="15">
        <v>74</v>
      </c>
      <c r="R93" s="15">
        <v>74</v>
      </c>
      <c r="S93" s="15">
        <v>82</v>
      </c>
      <c r="T93" s="15">
        <v>81</v>
      </c>
      <c r="U93" s="15">
        <v>67</v>
      </c>
      <c r="V93" s="15">
        <v>90</v>
      </c>
      <c r="W93" s="15">
        <v>66</v>
      </c>
      <c r="X93" s="15">
        <v>70</v>
      </c>
      <c r="Y93" s="15">
        <v>83</v>
      </c>
      <c r="Z93" s="15">
        <v>79</v>
      </c>
      <c r="AA93" s="15">
        <v>79</v>
      </c>
      <c r="AB93" s="15">
        <v>92</v>
      </c>
      <c r="AC93" s="15">
        <v>92</v>
      </c>
      <c r="AD93" s="15">
        <v>78</v>
      </c>
      <c r="AE93" s="15">
        <v>89</v>
      </c>
      <c r="AF93" s="15">
        <v>95</v>
      </c>
      <c r="AG93" s="15">
        <v>91</v>
      </c>
      <c r="AH93" s="15">
        <v>91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2</v>
      </c>
      <c r="AP93" s="15">
        <v>6</v>
      </c>
      <c r="AQ93" s="15">
        <v>3</v>
      </c>
      <c r="AR93" t="s">
        <v>1556</v>
      </c>
    </row>
    <row r="94" spans="1:44" x14ac:dyDescent="0.25">
      <c r="A94" s="19">
        <v>93</v>
      </c>
      <c r="B94" s="19" t="s">
        <v>285</v>
      </c>
      <c r="C94" s="20" t="s">
        <v>90</v>
      </c>
      <c r="D94" s="22">
        <f>VLOOKUP(AR:AR,球员!A:F,6,FALSE)</f>
        <v>2</v>
      </c>
      <c r="E94" s="16" t="s">
        <v>84</v>
      </c>
      <c r="F94" s="16" t="s">
        <v>65</v>
      </c>
      <c r="G94" s="16" t="s">
        <v>98</v>
      </c>
      <c r="H94" s="15">
        <v>188</v>
      </c>
      <c r="I94" s="15">
        <v>70</v>
      </c>
      <c r="J94" s="15">
        <v>25</v>
      </c>
      <c r="K94" s="16" t="s">
        <v>47</v>
      </c>
      <c r="L94" s="21">
        <v>85</v>
      </c>
      <c r="M94" s="21">
        <v>32</v>
      </c>
      <c r="N94" s="21">
        <v>92</v>
      </c>
      <c r="O94" s="15">
        <v>69</v>
      </c>
      <c r="P94" s="15">
        <v>86</v>
      </c>
      <c r="Q94" s="15">
        <v>78</v>
      </c>
      <c r="R94" s="15">
        <v>90</v>
      </c>
      <c r="S94" s="15">
        <v>87</v>
      </c>
      <c r="T94" s="15">
        <v>82</v>
      </c>
      <c r="U94" s="15">
        <v>64</v>
      </c>
      <c r="V94" s="15">
        <v>91</v>
      </c>
      <c r="W94" s="15">
        <v>65</v>
      </c>
      <c r="X94" s="15">
        <v>73</v>
      </c>
      <c r="Y94" s="15">
        <v>81</v>
      </c>
      <c r="Z94" s="15">
        <v>77</v>
      </c>
      <c r="AA94" s="15">
        <v>77</v>
      </c>
      <c r="AB94" s="15">
        <v>90</v>
      </c>
      <c r="AC94" s="15">
        <v>88</v>
      </c>
      <c r="AD94" s="15">
        <v>84</v>
      </c>
      <c r="AE94" s="15">
        <v>89</v>
      </c>
      <c r="AF94" s="15">
        <v>92</v>
      </c>
      <c r="AG94" s="15">
        <v>92</v>
      </c>
      <c r="AH94" s="15">
        <v>90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1558</v>
      </c>
    </row>
    <row r="95" spans="1:44" x14ac:dyDescent="0.25">
      <c r="A95" s="19">
        <v>94</v>
      </c>
      <c r="B95" s="19" t="s">
        <v>288</v>
      </c>
      <c r="C95" s="20" t="s">
        <v>90</v>
      </c>
      <c r="D95" s="22">
        <f>VLOOKUP(AR:AR,球员!A:F,6,FALSE)</f>
        <v>2</v>
      </c>
      <c r="E95" s="16" t="s">
        <v>80</v>
      </c>
      <c r="F95" s="16" t="s">
        <v>51</v>
      </c>
      <c r="G95" s="16" t="s">
        <v>72</v>
      </c>
      <c r="H95" s="15">
        <v>185</v>
      </c>
      <c r="I95" s="15">
        <v>80</v>
      </c>
      <c r="J95" s="15">
        <v>24</v>
      </c>
      <c r="K95" s="16" t="s">
        <v>47</v>
      </c>
      <c r="L95" s="21">
        <v>85</v>
      </c>
      <c r="M95" s="21">
        <v>33</v>
      </c>
      <c r="N95" s="21">
        <v>92</v>
      </c>
      <c r="O95" s="15">
        <v>65</v>
      </c>
      <c r="P95" s="15">
        <v>75</v>
      </c>
      <c r="Q95" s="15">
        <v>72</v>
      </c>
      <c r="R95" s="15">
        <v>76</v>
      </c>
      <c r="S95" s="15">
        <v>79</v>
      </c>
      <c r="T95" s="15">
        <v>73</v>
      </c>
      <c r="U95" s="15">
        <v>62</v>
      </c>
      <c r="V95" s="15">
        <v>90</v>
      </c>
      <c r="W95" s="15">
        <v>67</v>
      </c>
      <c r="X95" s="15">
        <v>64</v>
      </c>
      <c r="Y95" s="15">
        <v>84</v>
      </c>
      <c r="Z95" s="15">
        <v>80</v>
      </c>
      <c r="AA95" s="15">
        <v>87</v>
      </c>
      <c r="AB95" s="15">
        <v>95</v>
      </c>
      <c r="AC95" s="15">
        <v>94</v>
      </c>
      <c r="AD95" s="15">
        <v>73</v>
      </c>
      <c r="AE95" s="15">
        <v>90</v>
      </c>
      <c r="AF95" s="15">
        <v>92</v>
      </c>
      <c r="AG95" s="15">
        <v>94</v>
      </c>
      <c r="AH95" s="15">
        <v>91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2</v>
      </c>
      <c r="AP95" s="15">
        <v>6</v>
      </c>
      <c r="AQ95" s="15">
        <v>1</v>
      </c>
      <c r="AR95" t="s">
        <v>1561</v>
      </c>
    </row>
    <row r="96" spans="1:44" x14ac:dyDescent="0.25">
      <c r="A96" s="19">
        <v>95</v>
      </c>
      <c r="B96" s="19" t="s">
        <v>222</v>
      </c>
      <c r="C96" s="20" t="s">
        <v>126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101</v>
      </c>
      <c r="H96" s="15">
        <v>180</v>
      </c>
      <c r="I96" s="15">
        <v>65</v>
      </c>
      <c r="J96" s="15">
        <v>28</v>
      </c>
      <c r="K96" s="16" t="s">
        <v>47</v>
      </c>
      <c r="L96" s="21">
        <v>85</v>
      </c>
      <c r="M96" s="21">
        <v>27</v>
      </c>
      <c r="N96" s="21">
        <v>92</v>
      </c>
      <c r="O96" s="15">
        <v>71</v>
      </c>
      <c r="P96" s="15">
        <v>88</v>
      </c>
      <c r="Q96" s="15">
        <v>84</v>
      </c>
      <c r="R96" s="15">
        <v>92</v>
      </c>
      <c r="S96" s="15">
        <v>95</v>
      </c>
      <c r="T96" s="15">
        <v>91</v>
      </c>
      <c r="U96" s="15">
        <v>71</v>
      </c>
      <c r="V96" s="15">
        <v>69</v>
      </c>
      <c r="W96" s="15">
        <v>83</v>
      </c>
      <c r="X96" s="15">
        <v>79</v>
      </c>
      <c r="Y96" s="15">
        <v>79</v>
      </c>
      <c r="Z96" s="15">
        <v>82</v>
      </c>
      <c r="AA96" s="15">
        <v>80</v>
      </c>
      <c r="AB96" s="15">
        <v>72</v>
      </c>
      <c r="AC96" s="15">
        <v>74</v>
      </c>
      <c r="AD96" s="15">
        <v>79</v>
      </c>
      <c r="AE96" s="15">
        <v>89</v>
      </c>
      <c r="AF96" s="15">
        <v>84</v>
      </c>
      <c r="AG96" s="15">
        <v>83</v>
      </c>
      <c r="AH96" s="15">
        <v>79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3</v>
      </c>
      <c r="AR96" t="s">
        <v>1562</v>
      </c>
    </row>
    <row r="97" spans="1:44" x14ac:dyDescent="0.25">
      <c r="A97" s="19">
        <v>96</v>
      </c>
      <c r="B97" s="19" t="s">
        <v>615</v>
      </c>
      <c r="C97" s="20" t="s">
        <v>83</v>
      </c>
      <c r="D97" s="22">
        <f>VLOOKUP(AR:AR,球员!A:F,6,FALSE)</f>
        <v>2</v>
      </c>
      <c r="E97" s="16" t="s">
        <v>616</v>
      </c>
      <c r="F97" s="16" t="s">
        <v>229</v>
      </c>
      <c r="G97" s="16" t="s">
        <v>46</v>
      </c>
      <c r="H97" s="15">
        <v>173</v>
      </c>
      <c r="I97" s="15">
        <v>75</v>
      </c>
      <c r="J97" s="15">
        <v>25</v>
      </c>
      <c r="K97" s="16" t="s">
        <v>47</v>
      </c>
      <c r="L97" s="21">
        <v>85</v>
      </c>
      <c r="M97" s="21">
        <v>32</v>
      </c>
      <c r="N97" s="21">
        <v>92</v>
      </c>
      <c r="O97" s="15">
        <v>85</v>
      </c>
      <c r="P97" s="15">
        <v>91</v>
      </c>
      <c r="Q97" s="15">
        <v>87</v>
      </c>
      <c r="R97" s="15">
        <v>87</v>
      </c>
      <c r="S97" s="15">
        <v>92</v>
      </c>
      <c r="T97" s="15">
        <v>90</v>
      </c>
      <c r="U97" s="15">
        <v>81</v>
      </c>
      <c r="V97" s="15">
        <v>66</v>
      </c>
      <c r="W97" s="15">
        <v>88</v>
      </c>
      <c r="X97" s="15">
        <v>89</v>
      </c>
      <c r="Y97" s="15">
        <v>84</v>
      </c>
      <c r="Z97" s="15">
        <v>86</v>
      </c>
      <c r="AA97" s="15">
        <v>94</v>
      </c>
      <c r="AB97" s="15">
        <v>67</v>
      </c>
      <c r="AC97" s="15">
        <v>75</v>
      </c>
      <c r="AD97" s="15">
        <v>84</v>
      </c>
      <c r="AE97" s="15">
        <v>91</v>
      </c>
      <c r="AF97" s="15">
        <v>74</v>
      </c>
      <c r="AG97" s="15">
        <v>70</v>
      </c>
      <c r="AH97" s="15">
        <v>76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2</v>
      </c>
      <c r="AP97" s="15">
        <v>6</v>
      </c>
      <c r="AQ97" s="15">
        <v>3</v>
      </c>
      <c r="AR97" t="s">
        <v>1565</v>
      </c>
    </row>
    <row r="98" spans="1:44" x14ac:dyDescent="0.25">
      <c r="A98" s="19">
        <v>97</v>
      </c>
      <c r="B98" s="19" t="s">
        <v>189</v>
      </c>
      <c r="C98" s="20" t="s">
        <v>86</v>
      </c>
      <c r="D98" s="22">
        <f>VLOOKUP(AR:AR,球员!A:F,6,FALSE)</f>
        <v>2</v>
      </c>
      <c r="E98" s="16" t="s">
        <v>84</v>
      </c>
      <c r="F98" s="16" t="s">
        <v>65</v>
      </c>
      <c r="G98" s="16" t="s">
        <v>190</v>
      </c>
      <c r="H98" s="15">
        <v>179</v>
      </c>
      <c r="I98" s="15">
        <v>67</v>
      </c>
      <c r="J98" s="15">
        <v>28</v>
      </c>
      <c r="K98" s="16" t="s">
        <v>53</v>
      </c>
      <c r="L98" s="21">
        <v>85</v>
      </c>
      <c r="M98" s="21">
        <v>27</v>
      </c>
      <c r="N98" s="21">
        <v>92</v>
      </c>
      <c r="O98" s="15">
        <v>84</v>
      </c>
      <c r="P98" s="15">
        <v>94</v>
      </c>
      <c r="Q98" s="15">
        <v>93</v>
      </c>
      <c r="R98" s="15">
        <v>95</v>
      </c>
      <c r="S98" s="15">
        <v>84</v>
      </c>
      <c r="T98" s="15">
        <v>85</v>
      </c>
      <c r="U98" s="15">
        <v>85</v>
      </c>
      <c r="V98" s="15">
        <v>63</v>
      </c>
      <c r="W98" s="15">
        <v>83</v>
      </c>
      <c r="X98" s="15">
        <v>86</v>
      </c>
      <c r="Y98" s="15">
        <v>88</v>
      </c>
      <c r="Z98" s="15">
        <v>92</v>
      </c>
      <c r="AA98" s="15">
        <v>85</v>
      </c>
      <c r="AB98" s="15">
        <v>67</v>
      </c>
      <c r="AC98" s="15">
        <v>70</v>
      </c>
      <c r="AD98" s="15">
        <v>91</v>
      </c>
      <c r="AE98" s="15">
        <v>82</v>
      </c>
      <c r="AF98" s="15">
        <v>59</v>
      </c>
      <c r="AG98" s="15">
        <v>56</v>
      </c>
      <c r="AH98" s="15">
        <v>65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1</v>
      </c>
      <c r="AO98" s="15">
        <v>2</v>
      </c>
      <c r="AP98" s="15">
        <v>6</v>
      </c>
      <c r="AQ98" s="15">
        <v>2</v>
      </c>
      <c r="AR98" t="s">
        <v>1566</v>
      </c>
    </row>
    <row r="99" spans="1:44" x14ac:dyDescent="0.25">
      <c r="A99" s="19">
        <v>98</v>
      </c>
      <c r="B99" s="19" t="s">
        <v>292</v>
      </c>
      <c r="C99" s="20" t="s">
        <v>126</v>
      </c>
      <c r="D99" s="22">
        <f>VLOOKUP(AR:AR,球员!A:F,6,FALSE)</f>
        <v>2</v>
      </c>
      <c r="E99" s="16" t="s">
        <v>87</v>
      </c>
      <c r="F99" s="16" t="s">
        <v>65</v>
      </c>
      <c r="G99" s="16" t="s">
        <v>57</v>
      </c>
      <c r="H99" s="15">
        <v>188</v>
      </c>
      <c r="I99" s="15">
        <v>78</v>
      </c>
      <c r="J99" s="15">
        <v>26</v>
      </c>
      <c r="K99" s="16" t="s">
        <v>47</v>
      </c>
      <c r="L99" s="21">
        <v>85</v>
      </c>
      <c r="M99" s="21">
        <v>29</v>
      </c>
      <c r="N99" s="21">
        <v>92</v>
      </c>
      <c r="O99" s="15">
        <v>75</v>
      </c>
      <c r="P99" s="15">
        <v>87</v>
      </c>
      <c r="Q99" s="15">
        <v>79</v>
      </c>
      <c r="R99" s="15">
        <v>90</v>
      </c>
      <c r="S99" s="15">
        <v>88</v>
      </c>
      <c r="T99" s="15">
        <v>86</v>
      </c>
      <c r="U99" s="15">
        <v>73</v>
      </c>
      <c r="V99" s="15">
        <v>82</v>
      </c>
      <c r="W99" s="15">
        <v>75</v>
      </c>
      <c r="X99" s="15">
        <v>80</v>
      </c>
      <c r="Y99" s="15">
        <v>81</v>
      </c>
      <c r="Z99" s="15">
        <v>78</v>
      </c>
      <c r="AA99" s="15">
        <v>83</v>
      </c>
      <c r="AB99" s="15">
        <v>80</v>
      </c>
      <c r="AC99" s="15">
        <v>87</v>
      </c>
      <c r="AD99" s="15">
        <v>76</v>
      </c>
      <c r="AE99" s="15">
        <v>88</v>
      </c>
      <c r="AF99" s="15">
        <v>87</v>
      </c>
      <c r="AG99" s="15">
        <v>88</v>
      </c>
      <c r="AH99" s="15">
        <v>89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3</v>
      </c>
      <c r="AR99" t="s">
        <v>1567</v>
      </c>
    </row>
    <row r="100" spans="1:44" x14ac:dyDescent="0.25">
      <c r="A100" s="19">
        <v>99</v>
      </c>
      <c r="B100" s="19" t="s">
        <v>370</v>
      </c>
      <c r="C100" s="20" t="s">
        <v>90</v>
      </c>
      <c r="D100" s="22">
        <f>VLOOKUP(AR:AR,球员!A:F,6,FALSE)</f>
        <v>2</v>
      </c>
      <c r="E100" s="16" t="s">
        <v>50</v>
      </c>
      <c r="F100" s="16" t="s">
        <v>51</v>
      </c>
      <c r="G100" s="16" t="s">
        <v>81</v>
      </c>
      <c r="H100" s="15">
        <v>186</v>
      </c>
      <c r="I100" s="15">
        <v>81</v>
      </c>
      <c r="J100" s="15">
        <v>24</v>
      </c>
      <c r="K100" s="16" t="s">
        <v>53</v>
      </c>
      <c r="L100" s="21">
        <v>85</v>
      </c>
      <c r="M100" s="21">
        <v>33</v>
      </c>
      <c r="N100" s="21">
        <v>92</v>
      </c>
      <c r="O100" s="15">
        <v>68</v>
      </c>
      <c r="P100" s="15">
        <v>80</v>
      </c>
      <c r="Q100" s="15">
        <v>72</v>
      </c>
      <c r="R100" s="15">
        <v>82</v>
      </c>
      <c r="S100" s="15">
        <v>86</v>
      </c>
      <c r="T100" s="15">
        <v>81</v>
      </c>
      <c r="U100" s="15">
        <v>62</v>
      </c>
      <c r="V100" s="15">
        <v>91</v>
      </c>
      <c r="W100" s="15">
        <v>65</v>
      </c>
      <c r="X100" s="15">
        <v>67</v>
      </c>
      <c r="Y100" s="15">
        <v>82</v>
      </c>
      <c r="Z100" s="15">
        <v>78</v>
      </c>
      <c r="AA100" s="15">
        <v>84</v>
      </c>
      <c r="AB100" s="15">
        <v>93</v>
      </c>
      <c r="AC100" s="15">
        <v>92</v>
      </c>
      <c r="AD100" s="15">
        <v>75</v>
      </c>
      <c r="AE100" s="15">
        <v>90</v>
      </c>
      <c r="AF100" s="15">
        <v>95</v>
      </c>
      <c r="AG100" s="15">
        <v>93</v>
      </c>
      <c r="AH100" s="15">
        <v>87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4</v>
      </c>
      <c r="AP100" s="15">
        <v>6</v>
      </c>
      <c r="AQ100" s="15">
        <v>2</v>
      </c>
      <c r="AR100" t="s">
        <v>1569</v>
      </c>
    </row>
    <row r="101" spans="1:44" x14ac:dyDescent="0.25">
      <c r="A101" s="19">
        <v>100</v>
      </c>
      <c r="B101" s="19" t="s">
        <v>305</v>
      </c>
      <c r="C101" s="20" t="s">
        <v>90</v>
      </c>
      <c r="D101" s="22">
        <f>VLOOKUP(AR:AR,球员!A:F,6,FALSE)</f>
        <v>2</v>
      </c>
      <c r="E101" s="16" t="s">
        <v>2140</v>
      </c>
      <c r="F101" s="16" t="s">
        <v>279</v>
      </c>
      <c r="G101" s="16" t="s">
        <v>69</v>
      </c>
      <c r="H101" s="15">
        <v>195</v>
      </c>
      <c r="I101" s="15">
        <v>97</v>
      </c>
      <c r="J101" s="15">
        <v>24</v>
      </c>
      <c r="K101" s="16" t="s">
        <v>47</v>
      </c>
      <c r="L101" s="21">
        <v>85</v>
      </c>
      <c r="M101" s="21">
        <v>33</v>
      </c>
      <c r="N101" s="21">
        <v>92</v>
      </c>
      <c r="O101" s="15">
        <v>68</v>
      </c>
      <c r="P101" s="15">
        <v>76</v>
      </c>
      <c r="Q101" s="15">
        <v>71</v>
      </c>
      <c r="R101" s="15">
        <v>69</v>
      </c>
      <c r="S101" s="15">
        <v>80</v>
      </c>
      <c r="T101" s="15">
        <v>78</v>
      </c>
      <c r="U101" s="15">
        <v>65</v>
      </c>
      <c r="V101" s="15">
        <v>97</v>
      </c>
      <c r="W101" s="15">
        <v>65</v>
      </c>
      <c r="X101" s="15">
        <v>71</v>
      </c>
      <c r="Y101" s="15">
        <v>81</v>
      </c>
      <c r="Z101" s="15">
        <v>76</v>
      </c>
      <c r="AA101" s="15">
        <v>91</v>
      </c>
      <c r="AB101" s="15">
        <v>88</v>
      </c>
      <c r="AC101" s="15">
        <v>97</v>
      </c>
      <c r="AD101" s="15">
        <v>75</v>
      </c>
      <c r="AE101" s="15">
        <v>82</v>
      </c>
      <c r="AF101" s="15">
        <v>92</v>
      </c>
      <c r="AG101" s="15">
        <v>93</v>
      </c>
      <c r="AH101" s="15">
        <v>95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6</v>
      </c>
      <c r="AQ101" s="15">
        <v>2</v>
      </c>
      <c r="AR101" t="s">
        <v>1575</v>
      </c>
    </row>
    <row r="102" spans="1:44" x14ac:dyDescent="0.25">
      <c r="A102" s="19">
        <v>101</v>
      </c>
      <c r="B102" s="19" t="s">
        <v>241</v>
      </c>
      <c r="C102" s="20" t="s">
        <v>90</v>
      </c>
      <c r="D102" s="22">
        <f>VLOOKUP(AR:AR,球员!A:F,6,FALSE)</f>
        <v>2</v>
      </c>
      <c r="E102" s="16" t="s">
        <v>97</v>
      </c>
      <c r="F102" s="16" t="s">
        <v>65</v>
      </c>
      <c r="G102" s="16" t="s">
        <v>76</v>
      </c>
      <c r="H102" s="15">
        <v>189</v>
      </c>
      <c r="I102" s="15">
        <v>86</v>
      </c>
      <c r="J102" s="15">
        <v>32</v>
      </c>
      <c r="K102" s="16" t="s">
        <v>53</v>
      </c>
      <c r="L102" s="21">
        <v>86</v>
      </c>
      <c r="M102" s="21">
        <v>25</v>
      </c>
      <c r="N102" s="21">
        <v>91</v>
      </c>
      <c r="O102" s="15">
        <v>74</v>
      </c>
      <c r="P102" s="15">
        <v>81</v>
      </c>
      <c r="Q102" s="15">
        <v>76</v>
      </c>
      <c r="R102" s="15">
        <v>74</v>
      </c>
      <c r="S102" s="15">
        <v>87</v>
      </c>
      <c r="T102" s="15">
        <v>87</v>
      </c>
      <c r="U102" s="15">
        <v>70</v>
      </c>
      <c r="V102" s="15">
        <v>89</v>
      </c>
      <c r="W102" s="15">
        <v>77</v>
      </c>
      <c r="X102" s="15">
        <v>66</v>
      </c>
      <c r="Y102" s="15">
        <v>75</v>
      </c>
      <c r="Z102" s="15">
        <v>74</v>
      </c>
      <c r="AA102" s="15">
        <v>88</v>
      </c>
      <c r="AB102" s="15">
        <v>88</v>
      </c>
      <c r="AC102" s="15">
        <v>87</v>
      </c>
      <c r="AD102" s="15">
        <v>69</v>
      </c>
      <c r="AE102" s="15">
        <v>84</v>
      </c>
      <c r="AF102" s="15">
        <v>94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1502</v>
      </c>
    </row>
    <row r="103" spans="1:44" x14ac:dyDescent="0.25">
      <c r="A103" s="15">
        <v>102</v>
      </c>
      <c r="B103" s="15" t="s">
        <v>120</v>
      </c>
      <c r="C103" s="16" t="s">
        <v>59</v>
      </c>
      <c r="D103" s="22" t="e">
        <f>VLOOKUP(AR:AR,球员!A:F,6,FALSE)</f>
        <v>#N/A</v>
      </c>
      <c r="E103" s="16" t="s">
        <v>50</v>
      </c>
      <c r="F103" s="16" t="s">
        <v>51</v>
      </c>
      <c r="G103" s="16" t="s">
        <v>121</v>
      </c>
      <c r="H103" s="15">
        <v>180</v>
      </c>
      <c r="I103" s="15">
        <v>75</v>
      </c>
      <c r="J103" s="15">
        <v>32</v>
      </c>
      <c r="K103" s="16" t="s">
        <v>47</v>
      </c>
      <c r="L103" s="21">
        <v>86</v>
      </c>
      <c r="M103" s="21">
        <v>25</v>
      </c>
      <c r="N103" s="21">
        <v>91</v>
      </c>
      <c r="O103" s="15">
        <v>84</v>
      </c>
      <c r="P103" s="15">
        <v>85</v>
      </c>
      <c r="Q103" s="15">
        <v>83</v>
      </c>
      <c r="R103" s="15">
        <v>86</v>
      </c>
      <c r="S103" s="15">
        <v>88</v>
      </c>
      <c r="T103" s="15">
        <v>85</v>
      </c>
      <c r="U103" s="15">
        <v>78</v>
      </c>
      <c r="V103" s="15">
        <v>86</v>
      </c>
      <c r="W103" s="15">
        <v>74</v>
      </c>
      <c r="X103" s="15">
        <v>81</v>
      </c>
      <c r="Y103" s="15">
        <v>83</v>
      </c>
      <c r="Z103" s="15">
        <v>80</v>
      </c>
      <c r="AA103" s="15">
        <v>89</v>
      </c>
      <c r="AB103" s="15">
        <v>90</v>
      </c>
      <c r="AC103" s="15">
        <v>88</v>
      </c>
      <c r="AD103" s="15">
        <v>84</v>
      </c>
      <c r="AE103" s="15">
        <v>89</v>
      </c>
      <c r="AF103" s="15">
        <v>89</v>
      </c>
      <c r="AG103" s="15">
        <v>90</v>
      </c>
      <c r="AH103" s="15">
        <v>93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3</v>
      </c>
      <c r="AP103" s="15">
        <v>5</v>
      </c>
      <c r="AQ103" s="15">
        <v>2</v>
      </c>
      <c r="AR103" t="s">
        <v>1504</v>
      </c>
    </row>
    <row r="104" spans="1:44" x14ac:dyDescent="0.25">
      <c r="A104" s="15">
        <v>103</v>
      </c>
      <c r="B104" s="15" t="s">
        <v>204</v>
      </c>
      <c r="C104" s="16" t="s">
        <v>90</v>
      </c>
      <c r="D104" s="22" t="e">
        <f>VLOOKUP(AR:AR,球员!A:F,6,FALSE)</f>
        <v>#N/A</v>
      </c>
      <c r="E104" s="16" t="s">
        <v>97</v>
      </c>
      <c r="F104" s="16" t="s">
        <v>65</v>
      </c>
      <c r="G104" s="16" t="s">
        <v>76</v>
      </c>
      <c r="H104" s="15">
        <v>186</v>
      </c>
      <c r="I104" s="15">
        <v>91</v>
      </c>
      <c r="J104" s="15">
        <v>30</v>
      </c>
      <c r="K104" s="16" t="s">
        <v>47</v>
      </c>
      <c r="L104" s="21">
        <v>86</v>
      </c>
      <c r="M104" s="21">
        <v>26</v>
      </c>
      <c r="N104" s="21">
        <v>91</v>
      </c>
      <c r="O104" s="15">
        <v>69</v>
      </c>
      <c r="P104" s="15">
        <v>83</v>
      </c>
      <c r="Q104" s="15">
        <v>69</v>
      </c>
      <c r="R104" s="15">
        <v>69</v>
      </c>
      <c r="S104" s="15">
        <v>85</v>
      </c>
      <c r="T104" s="15">
        <v>88</v>
      </c>
      <c r="U104" s="15">
        <v>61</v>
      </c>
      <c r="V104" s="15">
        <v>89</v>
      </c>
      <c r="W104" s="15">
        <v>72</v>
      </c>
      <c r="X104" s="15">
        <v>68</v>
      </c>
      <c r="Y104" s="15">
        <v>76</v>
      </c>
      <c r="Z104" s="15">
        <v>70</v>
      </c>
      <c r="AA104" s="15">
        <v>85</v>
      </c>
      <c r="AB104" s="15">
        <v>93</v>
      </c>
      <c r="AC104" s="15">
        <v>89</v>
      </c>
      <c r="AD104" s="15">
        <v>69</v>
      </c>
      <c r="AE104" s="15">
        <v>83</v>
      </c>
      <c r="AF104" s="15">
        <v>98</v>
      </c>
      <c r="AG104" s="15">
        <v>95</v>
      </c>
      <c r="AH104" s="15">
        <v>89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2</v>
      </c>
      <c r="AP104" s="15">
        <v>6</v>
      </c>
      <c r="AQ104" s="15">
        <v>2</v>
      </c>
      <c r="AR104" t="s">
        <v>1507</v>
      </c>
    </row>
    <row r="105" spans="1:44" x14ac:dyDescent="0.25">
      <c r="A105" s="19">
        <v>104</v>
      </c>
      <c r="B105" s="19" t="s">
        <v>127</v>
      </c>
      <c r="C105" s="20" t="s">
        <v>90</v>
      </c>
      <c r="D105" s="22">
        <f>VLOOKUP(AR:AR,球员!A:F,6,FALSE)</f>
        <v>3</v>
      </c>
      <c r="E105" s="16" t="s">
        <v>55</v>
      </c>
      <c r="F105" s="16" t="s">
        <v>56</v>
      </c>
      <c r="G105" s="16" t="s">
        <v>57</v>
      </c>
      <c r="H105" s="15">
        <v>183</v>
      </c>
      <c r="I105" s="15">
        <v>79</v>
      </c>
      <c r="J105" s="15">
        <v>35</v>
      </c>
      <c r="K105" s="16" t="s">
        <v>47</v>
      </c>
      <c r="L105" s="21">
        <v>86</v>
      </c>
      <c r="M105" s="21">
        <v>21</v>
      </c>
      <c r="N105" s="21">
        <v>91</v>
      </c>
      <c r="O105" s="15">
        <v>67</v>
      </c>
      <c r="P105" s="15">
        <v>79</v>
      </c>
      <c r="Q105" s="15">
        <v>74</v>
      </c>
      <c r="R105" s="15">
        <v>81</v>
      </c>
      <c r="S105" s="15">
        <v>86</v>
      </c>
      <c r="T105" s="15">
        <v>86</v>
      </c>
      <c r="U105" s="15">
        <v>64</v>
      </c>
      <c r="V105" s="15">
        <v>89</v>
      </c>
      <c r="W105" s="15">
        <v>68</v>
      </c>
      <c r="X105" s="15">
        <v>68</v>
      </c>
      <c r="Y105" s="15">
        <v>79</v>
      </c>
      <c r="Z105" s="15">
        <v>73</v>
      </c>
      <c r="AA105" s="15">
        <v>80</v>
      </c>
      <c r="AB105" s="15">
        <v>95</v>
      </c>
      <c r="AC105" s="15">
        <v>88</v>
      </c>
      <c r="AD105" s="15">
        <v>78</v>
      </c>
      <c r="AE105" s="15">
        <v>76</v>
      </c>
      <c r="AF105" s="15">
        <v>93</v>
      </c>
      <c r="AG105" s="15">
        <v>94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6</v>
      </c>
      <c r="AQ105" s="15">
        <v>1</v>
      </c>
      <c r="AR105" t="s">
        <v>1508</v>
      </c>
    </row>
    <row r="106" spans="1:44" x14ac:dyDescent="0.25">
      <c r="A106" s="15">
        <v>105</v>
      </c>
      <c r="B106" s="15" t="s">
        <v>171</v>
      </c>
      <c r="C106" s="16" t="s">
        <v>49</v>
      </c>
      <c r="D106" s="22" t="e">
        <f>VLOOKUP(AR:AR,球员!A:F,6,FALSE)</f>
        <v>#N/A</v>
      </c>
      <c r="E106" s="16" t="s">
        <v>2140</v>
      </c>
      <c r="F106" s="16" t="s">
        <v>279</v>
      </c>
      <c r="G106" s="16" t="s">
        <v>69</v>
      </c>
      <c r="H106" s="15">
        <v>186</v>
      </c>
      <c r="I106" s="15">
        <v>75</v>
      </c>
      <c r="J106" s="15">
        <v>30</v>
      </c>
      <c r="K106" s="16" t="s">
        <v>47</v>
      </c>
      <c r="L106" s="21">
        <v>86</v>
      </c>
      <c r="M106" s="21">
        <v>26</v>
      </c>
      <c r="N106" s="21">
        <v>91</v>
      </c>
      <c r="O106" s="15">
        <v>99</v>
      </c>
      <c r="P106" s="15">
        <v>89</v>
      </c>
      <c r="Q106" s="15">
        <v>83</v>
      </c>
      <c r="R106" s="15">
        <v>75</v>
      </c>
      <c r="S106" s="15">
        <v>85</v>
      </c>
      <c r="T106" s="15">
        <v>81</v>
      </c>
      <c r="U106" s="15">
        <v>90</v>
      </c>
      <c r="V106" s="15">
        <v>88</v>
      </c>
      <c r="W106" s="15">
        <v>73</v>
      </c>
      <c r="X106" s="15">
        <v>85</v>
      </c>
      <c r="Y106" s="15">
        <v>85</v>
      </c>
      <c r="Z106" s="15">
        <v>81</v>
      </c>
      <c r="AA106" s="15">
        <v>86</v>
      </c>
      <c r="AB106" s="15">
        <v>89</v>
      </c>
      <c r="AC106" s="15">
        <v>79</v>
      </c>
      <c r="AD106" s="15">
        <v>82</v>
      </c>
      <c r="AE106" s="15">
        <v>96</v>
      </c>
      <c r="AF106" s="15">
        <v>64</v>
      </c>
      <c r="AG106" s="15">
        <v>67</v>
      </c>
      <c r="AH106" s="15">
        <v>67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3</v>
      </c>
      <c r="AR106" t="s">
        <v>1509</v>
      </c>
    </row>
    <row r="107" spans="1:44" x14ac:dyDescent="0.25">
      <c r="A107" s="19">
        <v>106</v>
      </c>
      <c r="B107" s="19" t="s">
        <v>212</v>
      </c>
      <c r="C107" s="20" t="s">
        <v>63</v>
      </c>
      <c r="D107" s="22">
        <f>VLOOKUP(AR:AR,球员!A:F,6,FALSE)</f>
        <v>2</v>
      </c>
      <c r="E107" s="16" t="s">
        <v>44</v>
      </c>
      <c r="F107" s="16" t="s">
        <v>45</v>
      </c>
      <c r="G107" s="16" t="s">
        <v>78</v>
      </c>
      <c r="H107" s="15">
        <v>195</v>
      </c>
      <c r="I107" s="15">
        <v>90</v>
      </c>
      <c r="J107" s="15">
        <v>29</v>
      </c>
      <c r="K107" s="16" t="s">
        <v>47</v>
      </c>
      <c r="L107" s="21">
        <v>86</v>
      </c>
      <c r="M107" s="21">
        <v>25</v>
      </c>
      <c r="N107" s="21">
        <v>91</v>
      </c>
      <c r="O107" s="15">
        <v>54</v>
      </c>
      <c r="P107" s="15">
        <v>66</v>
      </c>
      <c r="Q107" s="15">
        <v>65</v>
      </c>
      <c r="R107" s="15">
        <v>58</v>
      </c>
      <c r="S107" s="15">
        <v>69</v>
      </c>
      <c r="T107" s="15">
        <v>70</v>
      </c>
      <c r="U107" s="15">
        <v>55</v>
      </c>
      <c r="V107" s="15">
        <v>73</v>
      </c>
      <c r="W107" s="15">
        <v>64</v>
      </c>
      <c r="X107" s="15">
        <v>61</v>
      </c>
      <c r="Y107" s="15">
        <v>68</v>
      </c>
      <c r="Z107" s="15">
        <v>67</v>
      </c>
      <c r="AA107" s="15">
        <v>80</v>
      </c>
      <c r="AB107" s="15">
        <v>86</v>
      </c>
      <c r="AC107" s="15">
        <v>88</v>
      </c>
      <c r="AD107" s="15">
        <v>67</v>
      </c>
      <c r="AE107" s="15">
        <v>67</v>
      </c>
      <c r="AF107" s="15">
        <v>54</v>
      </c>
      <c r="AG107" s="15">
        <v>57</v>
      </c>
      <c r="AH107" s="15">
        <v>55</v>
      </c>
      <c r="AI107" s="15">
        <v>96</v>
      </c>
      <c r="AJ107" s="15">
        <v>94</v>
      </c>
      <c r="AK107" s="15">
        <v>93</v>
      </c>
      <c r="AL107" s="15">
        <v>98</v>
      </c>
      <c r="AM107" s="15">
        <v>96</v>
      </c>
      <c r="AN107" s="15">
        <v>2</v>
      </c>
      <c r="AO107" s="15">
        <v>2</v>
      </c>
      <c r="AP107" s="15">
        <v>5</v>
      </c>
      <c r="AQ107" s="15">
        <v>2</v>
      </c>
      <c r="AR107" t="s">
        <v>1510</v>
      </c>
    </row>
    <row r="108" spans="1:44" x14ac:dyDescent="0.25">
      <c r="A108" s="19">
        <v>107</v>
      </c>
      <c r="B108" s="19" t="s">
        <v>173</v>
      </c>
      <c r="C108" s="20" t="s">
        <v>71</v>
      </c>
      <c r="D108" s="22">
        <f>VLOOKUP(AR:AR,球员!A:F,6,FALSE)</f>
        <v>3</v>
      </c>
      <c r="E108" s="16" t="s">
        <v>174</v>
      </c>
      <c r="F108" s="16" t="s">
        <v>45</v>
      </c>
      <c r="G108" s="16" t="s">
        <v>101</v>
      </c>
      <c r="H108" s="15">
        <v>184</v>
      </c>
      <c r="I108" s="15">
        <v>80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92</v>
      </c>
      <c r="P108" s="15">
        <v>83</v>
      </c>
      <c r="Q108" s="15">
        <v>81</v>
      </c>
      <c r="R108" s="15">
        <v>80</v>
      </c>
      <c r="S108" s="15">
        <v>81</v>
      </c>
      <c r="T108" s="15">
        <v>73</v>
      </c>
      <c r="U108" s="15">
        <v>92</v>
      </c>
      <c r="V108" s="15">
        <v>89</v>
      </c>
      <c r="W108" s="15">
        <v>73</v>
      </c>
      <c r="X108" s="15">
        <v>80</v>
      </c>
      <c r="Y108" s="15">
        <v>88</v>
      </c>
      <c r="Z108" s="15">
        <v>84</v>
      </c>
      <c r="AA108" s="15">
        <v>90</v>
      </c>
      <c r="AB108" s="15">
        <v>86</v>
      </c>
      <c r="AC108" s="15">
        <v>82</v>
      </c>
      <c r="AD108" s="15">
        <v>88</v>
      </c>
      <c r="AE108" s="15">
        <v>89</v>
      </c>
      <c r="AF108" s="15">
        <v>56</v>
      </c>
      <c r="AG108" s="15">
        <v>60</v>
      </c>
      <c r="AH108" s="15">
        <v>75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3</v>
      </c>
      <c r="AP108" s="15">
        <v>6</v>
      </c>
      <c r="AQ108" s="15">
        <v>3</v>
      </c>
      <c r="AR108" t="s">
        <v>1511</v>
      </c>
    </row>
    <row r="109" spans="1:44" x14ac:dyDescent="0.25">
      <c r="A109" s="19">
        <v>108</v>
      </c>
      <c r="B109" s="19" t="s">
        <v>220</v>
      </c>
      <c r="C109" s="20" t="s">
        <v>63</v>
      </c>
      <c r="D109" s="22">
        <f>VLOOKUP(AR:AR,球员!A:F,6,FALSE)</f>
        <v>3</v>
      </c>
      <c r="E109" s="16" t="s">
        <v>75</v>
      </c>
      <c r="F109" s="16" t="s">
        <v>65</v>
      </c>
      <c r="G109" s="16" t="s">
        <v>66</v>
      </c>
      <c r="H109" s="15">
        <v>186</v>
      </c>
      <c r="I109" s="15">
        <v>85</v>
      </c>
      <c r="J109" s="15">
        <v>25</v>
      </c>
      <c r="K109" s="16" t="s">
        <v>47</v>
      </c>
      <c r="L109" s="21">
        <v>86</v>
      </c>
      <c r="M109" s="21">
        <v>31</v>
      </c>
      <c r="N109" s="21">
        <v>91</v>
      </c>
      <c r="O109" s="15">
        <v>50</v>
      </c>
      <c r="P109" s="15">
        <v>65</v>
      </c>
      <c r="Q109" s="15">
        <v>50</v>
      </c>
      <c r="R109" s="15">
        <v>52</v>
      </c>
      <c r="S109" s="15">
        <v>65</v>
      </c>
      <c r="T109" s="15">
        <v>68</v>
      </c>
      <c r="U109" s="15">
        <v>46</v>
      </c>
      <c r="V109" s="15">
        <v>64</v>
      </c>
      <c r="W109" s="15">
        <v>65</v>
      </c>
      <c r="X109" s="15">
        <v>59</v>
      </c>
      <c r="Y109" s="15">
        <v>63</v>
      </c>
      <c r="Z109" s="15">
        <v>65</v>
      </c>
      <c r="AA109" s="15">
        <v>80</v>
      </c>
      <c r="AB109" s="15">
        <v>86</v>
      </c>
      <c r="AC109" s="15">
        <v>77</v>
      </c>
      <c r="AD109" s="15">
        <v>67</v>
      </c>
      <c r="AE109" s="15">
        <v>66</v>
      </c>
      <c r="AF109" s="15">
        <v>54</v>
      </c>
      <c r="AG109" s="15">
        <v>53</v>
      </c>
      <c r="AH109" s="15">
        <v>52</v>
      </c>
      <c r="AI109" s="15">
        <v>96</v>
      </c>
      <c r="AJ109" s="15">
        <v>98</v>
      </c>
      <c r="AK109" s="15">
        <v>94</v>
      </c>
      <c r="AL109" s="15">
        <v>99</v>
      </c>
      <c r="AM109" s="15">
        <v>99</v>
      </c>
      <c r="AN109" s="15">
        <v>2</v>
      </c>
      <c r="AO109" s="15">
        <v>3</v>
      </c>
      <c r="AP109" s="15">
        <v>5</v>
      </c>
      <c r="AQ109" s="15">
        <v>2</v>
      </c>
      <c r="AR109" t="s">
        <v>1523</v>
      </c>
    </row>
    <row r="110" spans="1:44" x14ac:dyDescent="0.25">
      <c r="A110" s="19">
        <v>109</v>
      </c>
      <c r="B110" s="19" t="s">
        <v>152</v>
      </c>
      <c r="C110" s="20" t="s">
        <v>90</v>
      </c>
      <c r="D110" s="22">
        <f>VLOOKUP(AR:AR,球员!A:F,6,FALSE)</f>
        <v>2</v>
      </c>
      <c r="E110" s="16" t="s">
        <v>44</v>
      </c>
      <c r="F110" s="16" t="s">
        <v>45</v>
      </c>
      <c r="G110" s="16" t="s">
        <v>101</v>
      </c>
      <c r="H110" s="15">
        <v>190</v>
      </c>
      <c r="I110" s="15">
        <v>85</v>
      </c>
      <c r="J110" s="15">
        <v>32</v>
      </c>
      <c r="K110" s="16" t="s">
        <v>47</v>
      </c>
      <c r="L110" s="21">
        <v>85</v>
      </c>
      <c r="M110" s="21">
        <v>25</v>
      </c>
      <c r="N110" s="21">
        <v>91</v>
      </c>
      <c r="O110" s="15">
        <v>72</v>
      </c>
      <c r="P110" s="15">
        <v>78</v>
      </c>
      <c r="Q110" s="15">
        <v>77</v>
      </c>
      <c r="R110" s="15">
        <v>75</v>
      </c>
      <c r="S110" s="15">
        <v>84</v>
      </c>
      <c r="T110" s="15">
        <v>89</v>
      </c>
      <c r="U110" s="15">
        <v>72</v>
      </c>
      <c r="V110" s="15">
        <v>89</v>
      </c>
      <c r="W110" s="15">
        <v>70</v>
      </c>
      <c r="X110" s="15">
        <v>68</v>
      </c>
      <c r="Y110" s="15">
        <v>78</v>
      </c>
      <c r="Z110" s="15">
        <v>71</v>
      </c>
      <c r="AA110" s="15">
        <v>82</v>
      </c>
      <c r="AB110" s="15">
        <v>89</v>
      </c>
      <c r="AC110" s="15">
        <v>88</v>
      </c>
      <c r="AD110" s="15">
        <v>72</v>
      </c>
      <c r="AE110" s="15">
        <v>86</v>
      </c>
      <c r="AF110" s="15">
        <v>92</v>
      </c>
      <c r="AG110" s="15">
        <v>93</v>
      </c>
      <c r="AH110" s="15">
        <v>87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3</v>
      </c>
      <c r="AO110" s="15">
        <v>3</v>
      </c>
      <c r="AP110" s="15">
        <v>4</v>
      </c>
      <c r="AQ110" s="15">
        <v>2</v>
      </c>
      <c r="AR110" t="s">
        <v>1530</v>
      </c>
    </row>
    <row r="111" spans="1:44" x14ac:dyDescent="0.25">
      <c r="A111" s="15">
        <v>110</v>
      </c>
      <c r="B111" s="15" t="s">
        <v>1531</v>
      </c>
      <c r="C111" s="16" t="s">
        <v>126</v>
      </c>
      <c r="D111" s="22" t="e">
        <f>VLOOKUP(AR:AR,球员!A:F,6,FALSE)</f>
        <v>#N/A</v>
      </c>
      <c r="E111" s="16" t="s">
        <v>2140</v>
      </c>
      <c r="F111" s="16" t="s">
        <v>279</v>
      </c>
      <c r="G111" s="16" t="s">
        <v>66</v>
      </c>
      <c r="H111" s="15">
        <v>190</v>
      </c>
      <c r="I111" s="15">
        <v>81</v>
      </c>
      <c r="J111" s="15">
        <v>31</v>
      </c>
      <c r="K111" s="16" t="s">
        <v>47</v>
      </c>
      <c r="L111" s="21">
        <v>85</v>
      </c>
      <c r="M111" s="21">
        <v>26</v>
      </c>
      <c r="N111" s="21">
        <v>91</v>
      </c>
      <c r="O111" s="15">
        <v>72</v>
      </c>
      <c r="P111" s="15">
        <v>90</v>
      </c>
      <c r="Q111" s="15">
        <v>78</v>
      </c>
      <c r="R111" s="15">
        <v>74</v>
      </c>
      <c r="S111" s="15">
        <v>92</v>
      </c>
      <c r="T111" s="15">
        <v>89</v>
      </c>
      <c r="U111" s="15">
        <v>71</v>
      </c>
      <c r="V111" s="15">
        <v>94</v>
      </c>
      <c r="W111" s="15">
        <v>74</v>
      </c>
      <c r="X111" s="15">
        <v>73</v>
      </c>
      <c r="Y111" s="15">
        <v>68</v>
      </c>
      <c r="Z111" s="15">
        <v>63</v>
      </c>
      <c r="AA111" s="15">
        <v>86</v>
      </c>
      <c r="AB111" s="15">
        <v>84</v>
      </c>
      <c r="AC111" s="15">
        <v>91</v>
      </c>
      <c r="AD111" s="15">
        <v>67</v>
      </c>
      <c r="AE111" s="15">
        <v>88</v>
      </c>
      <c r="AF111" s="15">
        <v>94</v>
      </c>
      <c r="AG111" s="15">
        <v>88</v>
      </c>
      <c r="AH111" s="15">
        <v>88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3</v>
      </c>
      <c r="AP111" s="15">
        <v>7</v>
      </c>
      <c r="AQ111" s="15">
        <v>1</v>
      </c>
      <c r="AR111" t="s">
        <v>1532</v>
      </c>
    </row>
    <row r="112" spans="1:44" x14ac:dyDescent="0.25">
      <c r="A112" s="19">
        <v>111</v>
      </c>
      <c r="B112" s="19" t="s">
        <v>202</v>
      </c>
      <c r="C112" s="20" t="s">
        <v>195</v>
      </c>
      <c r="D112" s="22">
        <f>VLOOKUP(AR:AR,球员!A:F,6,FALSE)</f>
        <v>2</v>
      </c>
      <c r="E112" s="16" t="s">
        <v>75</v>
      </c>
      <c r="F112" s="16" t="s">
        <v>65</v>
      </c>
      <c r="G112" s="16" t="s">
        <v>66</v>
      </c>
      <c r="H112" s="15">
        <v>178</v>
      </c>
      <c r="I112" s="15">
        <v>78</v>
      </c>
      <c r="J112" s="15">
        <v>30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71</v>
      </c>
      <c r="P112" s="15">
        <v>84</v>
      </c>
      <c r="Q112" s="15">
        <v>74</v>
      </c>
      <c r="R112" s="15">
        <v>70</v>
      </c>
      <c r="S112" s="15">
        <v>86</v>
      </c>
      <c r="T112" s="15">
        <v>85</v>
      </c>
      <c r="U112" s="15">
        <v>62</v>
      </c>
      <c r="V112" s="15">
        <v>80</v>
      </c>
      <c r="W112" s="15">
        <v>67</v>
      </c>
      <c r="X112" s="15">
        <v>72</v>
      </c>
      <c r="Y112" s="15">
        <v>83</v>
      </c>
      <c r="Z112" s="15">
        <v>81</v>
      </c>
      <c r="AA112" s="15">
        <v>75</v>
      </c>
      <c r="AB112" s="15">
        <v>84</v>
      </c>
      <c r="AC112" s="15">
        <v>80</v>
      </c>
      <c r="AD112" s="15">
        <v>87</v>
      </c>
      <c r="AE112" s="15">
        <v>96</v>
      </c>
      <c r="AF112" s="15">
        <v>95</v>
      </c>
      <c r="AG112" s="15">
        <v>91</v>
      </c>
      <c r="AH112" s="15">
        <v>90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3</v>
      </c>
      <c r="AR112" t="s">
        <v>1534</v>
      </c>
    </row>
    <row r="113" spans="1:44" x14ac:dyDescent="0.25">
      <c r="A113" s="19">
        <v>112</v>
      </c>
      <c r="B113" s="19" t="s">
        <v>245</v>
      </c>
      <c r="C113" s="20" t="s">
        <v>90</v>
      </c>
      <c r="D113" s="22">
        <f>VLOOKUP(AR:AR,球员!A:F,6,FALSE)</f>
        <v>2</v>
      </c>
      <c r="E113" s="16" t="s">
        <v>109</v>
      </c>
      <c r="F113" s="16" t="s">
        <v>65</v>
      </c>
      <c r="G113" s="16" t="s">
        <v>169</v>
      </c>
      <c r="H113" s="15">
        <v>186</v>
      </c>
      <c r="I113" s="15">
        <v>85</v>
      </c>
      <c r="J113" s="15">
        <v>31</v>
      </c>
      <c r="K113" s="16" t="s">
        <v>47</v>
      </c>
      <c r="L113" s="21">
        <v>85</v>
      </c>
      <c r="M113" s="21">
        <v>26</v>
      </c>
      <c r="N113" s="21">
        <v>91</v>
      </c>
      <c r="O113" s="15">
        <v>58</v>
      </c>
      <c r="P113" s="15">
        <v>70</v>
      </c>
      <c r="Q113" s="15">
        <v>66</v>
      </c>
      <c r="R113" s="15">
        <v>69</v>
      </c>
      <c r="S113" s="15">
        <v>75</v>
      </c>
      <c r="T113" s="15">
        <v>68</v>
      </c>
      <c r="U113" s="15">
        <v>59</v>
      </c>
      <c r="V113" s="15">
        <v>90</v>
      </c>
      <c r="W113" s="15">
        <v>64</v>
      </c>
      <c r="X113" s="15">
        <v>54</v>
      </c>
      <c r="Y113" s="15">
        <v>89</v>
      </c>
      <c r="Z113" s="15">
        <v>80</v>
      </c>
      <c r="AA113" s="15">
        <v>83</v>
      </c>
      <c r="AB113" s="15">
        <v>95</v>
      </c>
      <c r="AC113" s="15">
        <v>96</v>
      </c>
      <c r="AD113" s="15">
        <v>73</v>
      </c>
      <c r="AE113" s="15">
        <v>83</v>
      </c>
      <c r="AF113" s="15">
        <v>92</v>
      </c>
      <c r="AG113" s="15">
        <v>94</v>
      </c>
      <c r="AH113" s="15">
        <v>97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1</v>
      </c>
      <c r="AO113" s="15">
        <v>1</v>
      </c>
      <c r="AP113" s="15">
        <v>6</v>
      </c>
      <c r="AQ113" s="15">
        <v>2</v>
      </c>
      <c r="AR113" t="s">
        <v>1535</v>
      </c>
    </row>
    <row r="114" spans="1:44" x14ac:dyDescent="0.25">
      <c r="A114" s="19">
        <v>113</v>
      </c>
      <c r="B114" s="19" t="s">
        <v>122</v>
      </c>
      <c r="C114" s="20" t="s">
        <v>43</v>
      </c>
      <c r="D114" s="22">
        <f>VLOOKUP(AR:AR,球员!A:F,6,FALSE)</f>
        <v>2</v>
      </c>
      <c r="E114" s="16" t="s">
        <v>144</v>
      </c>
      <c r="F114" s="16" t="s">
        <v>45</v>
      </c>
      <c r="G114" s="16" t="s">
        <v>121</v>
      </c>
      <c r="H114" s="15">
        <v>169</v>
      </c>
      <c r="I114" s="15">
        <v>62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85</v>
      </c>
      <c r="P114" s="15">
        <v>89</v>
      </c>
      <c r="Q114" s="15">
        <v>89</v>
      </c>
      <c r="R114" s="15">
        <v>84</v>
      </c>
      <c r="S114" s="15">
        <v>81</v>
      </c>
      <c r="T114" s="15">
        <v>80</v>
      </c>
      <c r="U114" s="15">
        <v>84</v>
      </c>
      <c r="V114" s="15">
        <v>75</v>
      </c>
      <c r="W114" s="15">
        <v>83</v>
      </c>
      <c r="X114" s="15">
        <v>83</v>
      </c>
      <c r="Y114" s="15">
        <v>84</v>
      </c>
      <c r="Z114" s="15">
        <v>90</v>
      </c>
      <c r="AA114" s="15">
        <v>89</v>
      </c>
      <c r="AB114" s="15">
        <v>92</v>
      </c>
      <c r="AC114" s="15">
        <v>76</v>
      </c>
      <c r="AD114" s="15">
        <v>92</v>
      </c>
      <c r="AE114" s="15">
        <v>85</v>
      </c>
      <c r="AF114" s="15">
        <v>63</v>
      </c>
      <c r="AG114" s="15">
        <v>59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2</v>
      </c>
      <c r="AP114" s="15">
        <v>4</v>
      </c>
      <c r="AQ114" s="15">
        <v>2</v>
      </c>
      <c r="AR114" t="s">
        <v>1536</v>
      </c>
    </row>
    <row r="115" spans="1:44" x14ac:dyDescent="0.25">
      <c r="A115" s="15">
        <v>114</v>
      </c>
      <c r="B115" s="15" t="s">
        <v>123</v>
      </c>
      <c r="C115" s="16" t="s">
        <v>71</v>
      </c>
      <c r="D115" s="22" t="e">
        <f>VLOOKUP(AR:AR,球员!A:F,6,FALSE)</f>
        <v>#N/A</v>
      </c>
      <c r="E115" s="16" t="s">
        <v>80</v>
      </c>
      <c r="F115" s="16" t="s">
        <v>51</v>
      </c>
      <c r="G115" s="16" t="s">
        <v>66</v>
      </c>
      <c r="H115" s="15">
        <v>188</v>
      </c>
      <c r="I115" s="15">
        <v>85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90</v>
      </c>
      <c r="P115" s="15">
        <v>86</v>
      </c>
      <c r="Q115" s="15">
        <v>80</v>
      </c>
      <c r="R115" s="15">
        <v>78</v>
      </c>
      <c r="S115" s="15">
        <v>77</v>
      </c>
      <c r="T115" s="15">
        <v>69</v>
      </c>
      <c r="U115" s="15">
        <v>88</v>
      </c>
      <c r="V115" s="15">
        <v>89</v>
      </c>
      <c r="W115" s="15">
        <v>67</v>
      </c>
      <c r="X115" s="15">
        <v>72</v>
      </c>
      <c r="Y115" s="15">
        <v>86</v>
      </c>
      <c r="Z115" s="15">
        <v>81</v>
      </c>
      <c r="AA115" s="15">
        <v>91</v>
      </c>
      <c r="AB115" s="15">
        <v>84</v>
      </c>
      <c r="AC115" s="15">
        <v>92</v>
      </c>
      <c r="AD115" s="15">
        <v>82</v>
      </c>
      <c r="AE115" s="15">
        <v>87</v>
      </c>
      <c r="AF115" s="15">
        <v>65</v>
      </c>
      <c r="AG115" s="15">
        <v>78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2</v>
      </c>
      <c r="AO115" s="15">
        <v>3</v>
      </c>
      <c r="AP115" s="15">
        <v>4</v>
      </c>
      <c r="AQ115" s="15">
        <v>1</v>
      </c>
      <c r="AR115" t="s">
        <v>1537</v>
      </c>
    </row>
    <row r="116" spans="1:44" x14ac:dyDescent="0.25">
      <c r="A116" s="19">
        <v>115</v>
      </c>
      <c r="B116" s="19" t="s">
        <v>406</v>
      </c>
      <c r="C116" s="20" t="s">
        <v>126</v>
      </c>
      <c r="D116" s="22">
        <f>VLOOKUP(AR:AR,球员!A:F,6,FALSE)</f>
        <v>2</v>
      </c>
      <c r="E116" s="16" t="s">
        <v>68</v>
      </c>
      <c r="F116" s="16" t="s">
        <v>68</v>
      </c>
      <c r="G116" s="16" t="s">
        <v>76</v>
      </c>
      <c r="H116" s="15">
        <v>186</v>
      </c>
      <c r="I116" s="15">
        <v>73</v>
      </c>
      <c r="J116" s="15">
        <v>30</v>
      </c>
      <c r="K116" s="16" t="s">
        <v>47</v>
      </c>
      <c r="L116" s="21">
        <v>85</v>
      </c>
      <c r="M116" s="21">
        <v>26</v>
      </c>
      <c r="N116" s="21">
        <v>91</v>
      </c>
      <c r="O116" s="15">
        <v>80</v>
      </c>
      <c r="P116" s="15">
        <v>90</v>
      </c>
      <c r="Q116" s="15">
        <v>83</v>
      </c>
      <c r="R116" s="15">
        <v>77</v>
      </c>
      <c r="S116" s="15">
        <v>92</v>
      </c>
      <c r="T116" s="15">
        <v>86</v>
      </c>
      <c r="U116" s="15">
        <v>79</v>
      </c>
      <c r="V116" s="15">
        <v>82</v>
      </c>
      <c r="W116" s="15">
        <v>76</v>
      </c>
      <c r="X116" s="15">
        <v>74</v>
      </c>
      <c r="Y116" s="15">
        <v>80</v>
      </c>
      <c r="Z116" s="15">
        <v>75</v>
      </c>
      <c r="AA116" s="15">
        <v>87</v>
      </c>
      <c r="AB116" s="15">
        <v>79</v>
      </c>
      <c r="AC116" s="15">
        <v>84</v>
      </c>
      <c r="AD116" s="15">
        <v>69</v>
      </c>
      <c r="AE116" s="15">
        <v>92</v>
      </c>
      <c r="AF116" s="15">
        <v>78</v>
      </c>
      <c r="AG116" s="15">
        <v>82</v>
      </c>
      <c r="AH116" s="15">
        <v>87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7</v>
      </c>
      <c r="AQ116" s="15">
        <v>3</v>
      </c>
      <c r="AR116" t="s">
        <v>1538</v>
      </c>
    </row>
    <row r="117" spans="1:44" x14ac:dyDescent="0.25">
      <c r="A117" s="19">
        <v>116</v>
      </c>
      <c r="B117" s="19" t="s">
        <v>248</v>
      </c>
      <c r="C117" s="20" t="s">
        <v>59</v>
      </c>
      <c r="D117" s="22">
        <f>VLOOKUP(AR:AR,球员!A:F,6,FALSE)</f>
        <v>2</v>
      </c>
      <c r="E117" s="16" t="s">
        <v>44</v>
      </c>
      <c r="F117" s="16" t="s">
        <v>45</v>
      </c>
      <c r="G117" s="16" t="s">
        <v>107</v>
      </c>
      <c r="H117" s="15">
        <v>183</v>
      </c>
      <c r="I117" s="15">
        <v>76</v>
      </c>
      <c r="J117" s="15">
        <v>29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88</v>
      </c>
      <c r="P117" s="15">
        <v>91</v>
      </c>
      <c r="Q117" s="15">
        <v>88</v>
      </c>
      <c r="R117" s="15">
        <v>84</v>
      </c>
      <c r="S117" s="15">
        <v>91</v>
      </c>
      <c r="T117" s="15">
        <v>87</v>
      </c>
      <c r="U117" s="15">
        <v>81</v>
      </c>
      <c r="V117" s="15">
        <v>66</v>
      </c>
      <c r="W117" s="15">
        <v>72</v>
      </c>
      <c r="X117" s="15">
        <v>75</v>
      </c>
      <c r="Y117" s="15">
        <v>76</v>
      </c>
      <c r="Z117" s="15">
        <v>77</v>
      </c>
      <c r="AA117" s="15">
        <v>86</v>
      </c>
      <c r="AB117" s="15">
        <v>76</v>
      </c>
      <c r="AC117" s="15">
        <v>76</v>
      </c>
      <c r="AD117" s="15">
        <v>86</v>
      </c>
      <c r="AE117" s="15">
        <v>94</v>
      </c>
      <c r="AF117" s="15">
        <v>77</v>
      </c>
      <c r="AG117" s="15">
        <v>79</v>
      </c>
      <c r="AH117" s="15">
        <v>82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2</v>
      </c>
      <c r="AP117" s="15">
        <v>6</v>
      </c>
      <c r="AQ117" s="15">
        <v>2</v>
      </c>
      <c r="AR117" t="s">
        <v>1539</v>
      </c>
    </row>
    <row r="118" spans="1:44" x14ac:dyDescent="0.25">
      <c r="A118" s="15">
        <v>117</v>
      </c>
      <c r="B118" s="15" t="s">
        <v>124</v>
      </c>
      <c r="C118" s="16" t="s">
        <v>83</v>
      </c>
      <c r="D118" s="22" t="e">
        <f>VLOOKUP(AR:AR,球员!A:F,6,FALSE)</f>
        <v>#N/A</v>
      </c>
      <c r="E118" s="16" t="s">
        <v>109</v>
      </c>
      <c r="F118" s="16" t="s">
        <v>65</v>
      </c>
      <c r="G118" s="16" t="s">
        <v>69</v>
      </c>
      <c r="H118" s="15">
        <v>180</v>
      </c>
      <c r="I118" s="15">
        <v>76</v>
      </c>
      <c r="J118" s="15">
        <v>31</v>
      </c>
      <c r="K118" s="16" t="s">
        <v>53</v>
      </c>
      <c r="L118" s="21">
        <v>85</v>
      </c>
      <c r="M118" s="21">
        <v>26</v>
      </c>
      <c r="N118" s="21">
        <v>91</v>
      </c>
      <c r="O118" s="15">
        <v>88</v>
      </c>
      <c r="P118" s="15">
        <v>97</v>
      </c>
      <c r="Q118" s="15">
        <v>90</v>
      </c>
      <c r="R118" s="15">
        <v>88</v>
      </c>
      <c r="S118" s="15">
        <v>95</v>
      </c>
      <c r="T118" s="15">
        <v>90</v>
      </c>
      <c r="U118" s="15">
        <v>79</v>
      </c>
      <c r="V118" s="15">
        <v>64</v>
      </c>
      <c r="W118" s="15">
        <v>83</v>
      </c>
      <c r="X118" s="15">
        <v>87</v>
      </c>
      <c r="Y118" s="15">
        <v>78</v>
      </c>
      <c r="Z118" s="15">
        <v>84</v>
      </c>
      <c r="AA118" s="15">
        <v>75</v>
      </c>
      <c r="AB118" s="15">
        <v>68</v>
      </c>
      <c r="AC118" s="15">
        <v>70</v>
      </c>
      <c r="AD118" s="15">
        <v>94</v>
      </c>
      <c r="AE118" s="15">
        <v>80</v>
      </c>
      <c r="AF118" s="15">
        <v>59</v>
      </c>
      <c r="AG118" s="15">
        <v>54</v>
      </c>
      <c r="AH118" s="15">
        <v>65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1</v>
      </c>
      <c r="AO118" s="15">
        <v>1</v>
      </c>
      <c r="AP118" s="15">
        <v>3</v>
      </c>
      <c r="AQ118" s="15">
        <v>2</v>
      </c>
      <c r="AR118" t="s">
        <v>1540</v>
      </c>
    </row>
    <row r="119" spans="1:44" x14ac:dyDescent="0.25">
      <c r="A119" s="15">
        <v>118</v>
      </c>
      <c r="B119" s="15" t="s">
        <v>167</v>
      </c>
      <c r="C119" s="23" t="s">
        <v>71</v>
      </c>
      <c r="D119" s="22" t="e">
        <f>VLOOKUP(AR:AR,球员!A:F,6,FALSE)</f>
        <v>#N/A</v>
      </c>
      <c r="E119" s="16" t="s">
        <v>142</v>
      </c>
      <c r="F119" s="16" t="s">
        <v>45</v>
      </c>
      <c r="G119" s="16" t="s">
        <v>76</v>
      </c>
      <c r="H119" s="15">
        <v>169</v>
      </c>
      <c r="I119" s="15">
        <v>61</v>
      </c>
      <c r="J119" s="15">
        <v>32</v>
      </c>
      <c r="K119" s="16" t="s">
        <v>47</v>
      </c>
      <c r="L119" s="21">
        <v>85</v>
      </c>
      <c r="M119" s="21">
        <v>25</v>
      </c>
      <c r="N119" s="21">
        <v>91</v>
      </c>
      <c r="O119" s="15">
        <v>90</v>
      </c>
      <c r="P119" s="15">
        <v>92</v>
      </c>
      <c r="Q119" s="15">
        <v>91</v>
      </c>
      <c r="R119" s="15">
        <v>95</v>
      </c>
      <c r="S119" s="15">
        <v>87</v>
      </c>
      <c r="T119" s="15">
        <v>80</v>
      </c>
      <c r="U119" s="15">
        <v>89</v>
      </c>
      <c r="V119" s="15">
        <v>68</v>
      </c>
      <c r="W119" s="15">
        <v>86</v>
      </c>
      <c r="X119" s="15">
        <v>86</v>
      </c>
      <c r="Y119" s="15">
        <v>88</v>
      </c>
      <c r="Z119" s="15">
        <v>93</v>
      </c>
      <c r="AA119" s="15">
        <v>84</v>
      </c>
      <c r="AB119" s="15">
        <v>68</v>
      </c>
      <c r="AC119" s="15">
        <v>64</v>
      </c>
      <c r="AD119" s="15">
        <v>91</v>
      </c>
      <c r="AE119" s="15">
        <v>81</v>
      </c>
      <c r="AF119" s="15">
        <v>55</v>
      </c>
      <c r="AG119" s="15">
        <v>51</v>
      </c>
      <c r="AH119" s="15">
        <v>61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3</v>
      </c>
      <c r="AR119" t="s">
        <v>1542</v>
      </c>
    </row>
    <row r="120" spans="1:44" x14ac:dyDescent="0.25">
      <c r="A120" s="19">
        <v>119</v>
      </c>
      <c r="B120" s="19" t="s">
        <v>129</v>
      </c>
      <c r="C120" s="37" t="s">
        <v>90</v>
      </c>
      <c r="D120" s="22">
        <f>VLOOKUP(AR:AR,球员!A:F,6,FALSE)</f>
        <v>3</v>
      </c>
      <c r="E120" s="16" t="s">
        <v>2140</v>
      </c>
      <c r="F120" s="16" t="s">
        <v>279</v>
      </c>
      <c r="G120" s="16" t="s">
        <v>69</v>
      </c>
      <c r="H120" s="15">
        <v>192</v>
      </c>
      <c r="I120" s="15">
        <v>90</v>
      </c>
      <c r="J120" s="15">
        <v>31</v>
      </c>
      <c r="K120" s="16" t="s">
        <v>47</v>
      </c>
      <c r="L120" s="21">
        <v>85</v>
      </c>
      <c r="M120" s="21">
        <v>26</v>
      </c>
      <c r="N120" s="21">
        <v>91</v>
      </c>
      <c r="O120" s="15">
        <v>64</v>
      </c>
      <c r="P120" s="15">
        <v>79</v>
      </c>
      <c r="Q120" s="15">
        <v>72</v>
      </c>
      <c r="R120" s="15">
        <v>69</v>
      </c>
      <c r="S120" s="15">
        <v>83</v>
      </c>
      <c r="T120" s="15">
        <v>85</v>
      </c>
      <c r="U120" s="15">
        <v>60</v>
      </c>
      <c r="V120" s="15">
        <v>93</v>
      </c>
      <c r="W120" s="15">
        <v>64</v>
      </c>
      <c r="X120" s="15">
        <v>64</v>
      </c>
      <c r="Y120" s="15">
        <v>80</v>
      </c>
      <c r="Z120" s="15">
        <v>73</v>
      </c>
      <c r="AA120" s="15">
        <v>85</v>
      </c>
      <c r="AB120" s="15">
        <v>89</v>
      </c>
      <c r="AC120" s="15">
        <v>95</v>
      </c>
      <c r="AD120" s="15">
        <v>68</v>
      </c>
      <c r="AE120" s="15">
        <v>78</v>
      </c>
      <c r="AF120" s="15">
        <v>91</v>
      </c>
      <c r="AG120" s="15">
        <v>96</v>
      </c>
      <c r="AH120" s="15">
        <v>90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3</v>
      </c>
      <c r="AO120" s="15">
        <v>3</v>
      </c>
      <c r="AP120" s="15">
        <v>4</v>
      </c>
      <c r="AQ120" s="15">
        <v>1</v>
      </c>
      <c r="AR120" t="s">
        <v>1545</v>
      </c>
    </row>
    <row r="121" spans="1:44" x14ac:dyDescent="0.25">
      <c r="A121" s="19">
        <v>120</v>
      </c>
      <c r="B121" s="19" t="s">
        <v>259</v>
      </c>
      <c r="C121" s="20" t="s">
        <v>195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98</v>
      </c>
      <c r="H121" s="15">
        <v>183</v>
      </c>
      <c r="I121" s="15">
        <v>83</v>
      </c>
      <c r="J121" s="15">
        <v>29</v>
      </c>
      <c r="K121" s="16" t="s">
        <v>47</v>
      </c>
      <c r="L121" s="21">
        <v>85</v>
      </c>
      <c r="M121" s="21">
        <v>26</v>
      </c>
      <c r="N121" s="21">
        <v>91</v>
      </c>
      <c r="O121" s="15">
        <v>70</v>
      </c>
      <c r="P121" s="15">
        <v>81</v>
      </c>
      <c r="Q121" s="15">
        <v>80</v>
      </c>
      <c r="R121" s="15">
        <v>72</v>
      </c>
      <c r="S121" s="15">
        <v>81</v>
      </c>
      <c r="T121" s="15">
        <v>82</v>
      </c>
      <c r="U121" s="15">
        <v>65</v>
      </c>
      <c r="V121" s="15">
        <v>74</v>
      </c>
      <c r="W121" s="15">
        <v>74</v>
      </c>
      <c r="X121" s="15">
        <v>76</v>
      </c>
      <c r="Y121" s="15">
        <v>99</v>
      </c>
      <c r="Z121" s="15">
        <v>91</v>
      </c>
      <c r="AA121" s="15">
        <v>88</v>
      </c>
      <c r="AB121" s="15">
        <v>87</v>
      </c>
      <c r="AC121" s="15">
        <v>81</v>
      </c>
      <c r="AD121" s="15">
        <v>74</v>
      </c>
      <c r="AE121" s="15">
        <v>91</v>
      </c>
      <c r="AF121" s="15">
        <v>80</v>
      </c>
      <c r="AG121" s="15">
        <v>84</v>
      </c>
      <c r="AH121" s="15">
        <v>80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5</v>
      </c>
      <c r="AQ121" s="15">
        <v>2</v>
      </c>
      <c r="AR121" t="s">
        <v>1548</v>
      </c>
    </row>
    <row r="122" spans="1:44" x14ac:dyDescent="0.25">
      <c r="A122" s="15">
        <v>121</v>
      </c>
      <c r="B122" s="15" t="s">
        <v>260</v>
      </c>
      <c r="C122" s="16" t="s">
        <v>49</v>
      </c>
      <c r="D122" s="22" t="e">
        <f>VLOOKUP(AR:AR,球员!A:F,6,FALSE)</f>
        <v>#N/A</v>
      </c>
      <c r="E122" s="16" t="s">
        <v>261</v>
      </c>
      <c r="F122" s="16" t="s">
        <v>45</v>
      </c>
      <c r="G122" s="16" t="s">
        <v>52</v>
      </c>
      <c r="H122" s="15">
        <v>165</v>
      </c>
      <c r="I122" s="15">
        <v>68</v>
      </c>
      <c r="J122" s="15">
        <v>31</v>
      </c>
      <c r="K122" s="16" t="s">
        <v>47</v>
      </c>
      <c r="L122" s="21">
        <v>85</v>
      </c>
      <c r="M122" s="21">
        <v>26</v>
      </c>
      <c r="N122" s="21">
        <v>91</v>
      </c>
      <c r="O122" s="15">
        <v>84</v>
      </c>
      <c r="P122" s="15">
        <v>90</v>
      </c>
      <c r="Q122" s="15">
        <v>92</v>
      </c>
      <c r="R122" s="15">
        <v>89</v>
      </c>
      <c r="S122" s="15">
        <v>87</v>
      </c>
      <c r="T122" s="15">
        <v>87</v>
      </c>
      <c r="U122" s="15">
        <v>82</v>
      </c>
      <c r="V122" s="15">
        <v>57</v>
      </c>
      <c r="W122" s="15">
        <v>87</v>
      </c>
      <c r="X122" s="15">
        <v>88</v>
      </c>
      <c r="Y122" s="15">
        <v>85</v>
      </c>
      <c r="Z122" s="15">
        <v>94</v>
      </c>
      <c r="AA122" s="15">
        <v>88</v>
      </c>
      <c r="AB122" s="15">
        <v>67</v>
      </c>
      <c r="AC122" s="15">
        <v>64</v>
      </c>
      <c r="AD122" s="15">
        <v>92</v>
      </c>
      <c r="AE122" s="15">
        <v>79</v>
      </c>
      <c r="AF122" s="15">
        <v>53</v>
      </c>
      <c r="AG122" s="15">
        <v>54</v>
      </c>
      <c r="AH122" s="15">
        <v>75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4</v>
      </c>
      <c r="AO122" s="15">
        <v>4</v>
      </c>
      <c r="AP122" s="15">
        <v>6</v>
      </c>
      <c r="AQ122" s="15">
        <v>3</v>
      </c>
      <c r="AR122" t="s">
        <v>1549</v>
      </c>
    </row>
    <row r="123" spans="1:44" x14ac:dyDescent="0.25">
      <c r="A123" s="15">
        <v>122</v>
      </c>
      <c r="B123" s="15" t="s">
        <v>275</v>
      </c>
      <c r="C123" s="16" t="s">
        <v>59</v>
      </c>
      <c r="D123" s="22" t="e">
        <f>VLOOKUP(AR:AR,球员!A:F,6,FALSE)</f>
        <v>#N/A</v>
      </c>
      <c r="E123" s="16" t="s">
        <v>84</v>
      </c>
      <c r="F123" s="16" t="s">
        <v>65</v>
      </c>
      <c r="G123" s="16" t="s">
        <v>69</v>
      </c>
      <c r="H123" s="15">
        <v>180</v>
      </c>
      <c r="I123" s="15">
        <v>80</v>
      </c>
      <c r="J123" s="15">
        <v>29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80</v>
      </c>
      <c r="P123" s="15">
        <v>92</v>
      </c>
      <c r="Q123" s="15">
        <v>90</v>
      </c>
      <c r="R123" s="15">
        <v>87</v>
      </c>
      <c r="S123" s="15">
        <v>94</v>
      </c>
      <c r="T123" s="15">
        <v>86</v>
      </c>
      <c r="U123" s="15">
        <v>75</v>
      </c>
      <c r="V123" s="15">
        <v>63</v>
      </c>
      <c r="W123" s="15">
        <v>81</v>
      </c>
      <c r="X123" s="15">
        <v>83</v>
      </c>
      <c r="Y123" s="15">
        <v>80</v>
      </c>
      <c r="Z123" s="15">
        <v>83</v>
      </c>
      <c r="AA123" s="15">
        <v>82</v>
      </c>
      <c r="AB123" s="15">
        <v>73</v>
      </c>
      <c r="AC123" s="15">
        <v>78</v>
      </c>
      <c r="AD123" s="15">
        <v>88</v>
      </c>
      <c r="AE123" s="15">
        <v>84</v>
      </c>
      <c r="AF123" s="15">
        <v>83</v>
      </c>
      <c r="AG123" s="15">
        <v>73</v>
      </c>
      <c r="AH123" s="15">
        <v>78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3</v>
      </c>
      <c r="AO123" s="15">
        <v>3</v>
      </c>
      <c r="AP123" s="15">
        <v>6</v>
      </c>
      <c r="AQ123" s="15">
        <v>1</v>
      </c>
      <c r="AR123" s="24" t="s">
        <v>2244</v>
      </c>
    </row>
    <row r="124" spans="1:44" x14ac:dyDescent="0.25">
      <c r="A124" s="19">
        <v>123</v>
      </c>
      <c r="B124" s="19" t="s">
        <v>218</v>
      </c>
      <c r="C124" s="20" t="s">
        <v>206</v>
      </c>
      <c r="D124" s="22">
        <f>VLOOKUP(AR:AR,球员!A:F,6,FALSE)</f>
        <v>2</v>
      </c>
      <c r="E124" s="16" t="s">
        <v>219</v>
      </c>
      <c r="F124" s="16" t="s">
        <v>56</v>
      </c>
      <c r="G124" s="16" t="s">
        <v>81</v>
      </c>
      <c r="H124" s="15">
        <v>179</v>
      </c>
      <c r="I124" s="15">
        <v>70</v>
      </c>
      <c r="J124" s="15">
        <v>26</v>
      </c>
      <c r="K124" s="16" t="s">
        <v>53</v>
      </c>
      <c r="L124" s="21">
        <v>85</v>
      </c>
      <c r="M124" s="21">
        <v>29</v>
      </c>
      <c r="N124" s="21">
        <v>91</v>
      </c>
      <c r="O124" s="15">
        <v>88</v>
      </c>
      <c r="P124" s="15">
        <v>91</v>
      </c>
      <c r="Q124" s="15">
        <v>91</v>
      </c>
      <c r="R124" s="15">
        <v>91</v>
      </c>
      <c r="S124" s="15">
        <v>88</v>
      </c>
      <c r="T124" s="15">
        <v>89</v>
      </c>
      <c r="U124" s="15">
        <v>87</v>
      </c>
      <c r="V124" s="15">
        <v>79</v>
      </c>
      <c r="W124" s="15">
        <v>82</v>
      </c>
      <c r="X124" s="15">
        <v>86</v>
      </c>
      <c r="Y124" s="15">
        <v>87</v>
      </c>
      <c r="Z124" s="15">
        <v>91</v>
      </c>
      <c r="AA124" s="15">
        <v>88</v>
      </c>
      <c r="AB124" s="15">
        <v>76</v>
      </c>
      <c r="AC124" s="15">
        <v>80</v>
      </c>
      <c r="AD124" s="15">
        <v>89</v>
      </c>
      <c r="AE124" s="15">
        <v>85</v>
      </c>
      <c r="AF124" s="15">
        <v>59</v>
      </c>
      <c r="AG124" s="15">
        <v>57</v>
      </c>
      <c r="AH124" s="15">
        <v>69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2</v>
      </c>
      <c r="AO124" s="15">
        <v>2</v>
      </c>
      <c r="AP124" s="15">
        <v>6</v>
      </c>
      <c r="AQ124" s="15">
        <v>2</v>
      </c>
      <c r="AR124" t="s">
        <v>1552</v>
      </c>
    </row>
    <row r="125" spans="1:44" x14ac:dyDescent="0.25">
      <c r="A125" s="19">
        <v>124</v>
      </c>
      <c r="B125" s="19" t="s">
        <v>280</v>
      </c>
      <c r="C125" s="20" t="s">
        <v>71</v>
      </c>
      <c r="D125" s="22">
        <f>VLOOKUP(AR:AR,球员!A:F,6,FALSE)</f>
        <v>2</v>
      </c>
      <c r="E125" s="16" t="s">
        <v>2146</v>
      </c>
      <c r="F125" s="16" t="s">
        <v>51</v>
      </c>
      <c r="G125" s="16" t="s">
        <v>66</v>
      </c>
      <c r="H125" s="15">
        <v>176</v>
      </c>
      <c r="I125" s="15">
        <v>67</v>
      </c>
      <c r="J125" s="15">
        <v>32</v>
      </c>
      <c r="K125" s="16" t="s">
        <v>53</v>
      </c>
      <c r="L125" s="21">
        <v>85</v>
      </c>
      <c r="M125" s="21">
        <v>25</v>
      </c>
      <c r="N125" s="21">
        <v>91</v>
      </c>
      <c r="O125" s="15">
        <v>92</v>
      </c>
      <c r="P125" s="15">
        <v>87</v>
      </c>
      <c r="Q125" s="15">
        <v>92</v>
      </c>
      <c r="R125" s="15">
        <v>90</v>
      </c>
      <c r="S125" s="15">
        <v>85</v>
      </c>
      <c r="T125" s="15">
        <v>74</v>
      </c>
      <c r="U125" s="15">
        <v>92</v>
      </c>
      <c r="V125" s="15">
        <v>76</v>
      </c>
      <c r="W125" s="15">
        <v>82</v>
      </c>
      <c r="X125" s="15">
        <v>84</v>
      </c>
      <c r="Y125" s="15">
        <v>81</v>
      </c>
      <c r="Z125" s="15">
        <v>88</v>
      </c>
      <c r="AA125" s="15">
        <v>83</v>
      </c>
      <c r="AB125" s="15">
        <v>74</v>
      </c>
      <c r="AC125" s="15">
        <v>66</v>
      </c>
      <c r="AD125" s="15">
        <v>86</v>
      </c>
      <c r="AE125" s="15">
        <v>78</v>
      </c>
      <c r="AF125" s="15">
        <v>53</v>
      </c>
      <c r="AG125" s="15">
        <v>61</v>
      </c>
      <c r="AH125" s="15">
        <v>74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7</v>
      </c>
      <c r="AQ125" s="15">
        <v>1</v>
      </c>
      <c r="AR125" t="s">
        <v>1553</v>
      </c>
    </row>
    <row r="126" spans="1:44" x14ac:dyDescent="0.25">
      <c r="A126" s="15">
        <v>125</v>
      </c>
      <c r="B126" s="15" t="s">
        <v>282</v>
      </c>
      <c r="C126" s="16" t="s">
        <v>83</v>
      </c>
      <c r="D126" s="22" t="e">
        <f>VLOOKUP(AR:AR,球员!A:F,6,FALSE)</f>
        <v>#N/A</v>
      </c>
      <c r="E126" s="16" t="s">
        <v>283</v>
      </c>
      <c r="F126" s="16" t="s">
        <v>284</v>
      </c>
      <c r="G126" s="16" t="s">
        <v>154</v>
      </c>
      <c r="H126" s="15">
        <v>183</v>
      </c>
      <c r="I126" s="15">
        <v>68</v>
      </c>
      <c r="J126" s="15">
        <v>26</v>
      </c>
      <c r="K126" s="16" t="s">
        <v>53</v>
      </c>
      <c r="L126" s="21">
        <v>85</v>
      </c>
      <c r="M126" s="21">
        <v>29</v>
      </c>
      <c r="N126" s="21">
        <v>91</v>
      </c>
      <c r="O126" s="15">
        <v>83</v>
      </c>
      <c r="P126" s="15">
        <v>88</v>
      </c>
      <c r="Q126" s="15">
        <v>86</v>
      </c>
      <c r="R126" s="15">
        <v>91</v>
      </c>
      <c r="S126" s="15">
        <v>88</v>
      </c>
      <c r="T126" s="15">
        <v>92</v>
      </c>
      <c r="U126" s="15">
        <v>82</v>
      </c>
      <c r="V126" s="15">
        <v>69</v>
      </c>
      <c r="W126" s="15">
        <v>87</v>
      </c>
      <c r="X126" s="15">
        <v>89</v>
      </c>
      <c r="Y126" s="15">
        <v>85</v>
      </c>
      <c r="Z126" s="15">
        <v>85</v>
      </c>
      <c r="AA126" s="15">
        <v>88</v>
      </c>
      <c r="AB126" s="15">
        <v>75</v>
      </c>
      <c r="AC126" s="15">
        <v>76</v>
      </c>
      <c r="AD126" s="15">
        <v>85</v>
      </c>
      <c r="AE126" s="15">
        <v>87</v>
      </c>
      <c r="AF126" s="15">
        <v>69</v>
      </c>
      <c r="AG126" s="15">
        <v>73</v>
      </c>
      <c r="AH126" s="15">
        <v>83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2</v>
      </c>
      <c r="AP126" s="15">
        <v>6</v>
      </c>
      <c r="AQ126" s="15">
        <v>3</v>
      </c>
      <c r="AR126" t="s">
        <v>1555</v>
      </c>
    </row>
    <row r="127" spans="1:44" x14ac:dyDescent="0.25">
      <c r="A127" s="19">
        <v>126</v>
      </c>
      <c r="B127" s="19" t="s">
        <v>184</v>
      </c>
      <c r="C127" s="20" t="s">
        <v>63</v>
      </c>
      <c r="D127" s="22">
        <f>VLOOKUP(AR:AR,球员!A:F,6,FALSE)</f>
        <v>2</v>
      </c>
      <c r="E127" s="16" t="s">
        <v>185</v>
      </c>
      <c r="F127" s="16" t="s">
        <v>65</v>
      </c>
      <c r="G127" s="16" t="s">
        <v>98</v>
      </c>
      <c r="H127" s="15">
        <v>185</v>
      </c>
      <c r="I127" s="15">
        <v>77</v>
      </c>
      <c r="J127" s="15">
        <v>25</v>
      </c>
      <c r="K127" s="16" t="s">
        <v>53</v>
      </c>
      <c r="L127" s="21">
        <v>85</v>
      </c>
      <c r="M127" s="21">
        <v>32</v>
      </c>
      <c r="N127" s="21">
        <v>91</v>
      </c>
      <c r="O127" s="15">
        <v>49</v>
      </c>
      <c r="P127" s="15">
        <v>65</v>
      </c>
      <c r="Q127" s="15">
        <v>48</v>
      </c>
      <c r="R127" s="15">
        <v>51</v>
      </c>
      <c r="S127" s="15">
        <v>65</v>
      </c>
      <c r="T127" s="15">
        <v>71</v>
      </c>
      <c r="U127" s="15">
        <v>47</v>
      </c>
      <c r="V127" s="15">
        <v>65</v>
      </c>
      <c r="W127" s="15">
        <v>65</v>
      </c>
      <c r="X127" s="15">
        <v>53</v>
      </c>
      <c r="Y127" s="15">
        <v>69</v>
      </c>
      <c r="Z127" s="15">
        <v>70</v>
      </c>
      <c r="AA127" s="15">
        <v>85</v>
      </c>
      <c r="AB127" s="15">
        <v>90</v>
      </c>
      <c r="AC127" s="15">
        <v>86</v>
      </c>
      <c r="AD127" s="15">
        <v>80</v>
      </c>
      <c r="AE127" s="15">
        <v>66</v>
      </c>
      <c r="AF127" s="15">
        <v>51</v>
      </c>
      <c r="AG127" s="15">
        <v>55</v>
      </c>
      <c r="AH127" s="15">
        <v>77</v>
      </c>
      <c r="AI127" s="15">
        <v>94</v>
      </c>
      <c r="AJ127" s="15">
        <v>94</v>
      </c>
      <c r="AK127" s="15">
        <v>99</v>
      </c>
      <c r="AL127" s="15">
        <v>99</v>
      </c>
      <c r="AM127" s="15">
        <v>96</v>
      </c>
      <c r="AN127" s="15">
        <v>2</v>
      </c>
      <c r="AO127" s="15">
        <v>3</v>
      </c>
      <c r="AP127" s="15">
        <v>6</v>
      </c>
      <c r="AQ127" s="15">
        <v>2</v>
      </c>
      <c r="AR127" t="s">
        <v>1557</v>
      </c>
    </row>
    <row r="128" spans="1:44" x14ac:dyDescent="0.25">
      <c r="A128" s="15">
        <v>127</v>
      </c>
      <c r="B128" s="15" t="s">
        <v>117</v>
      </c>
      <c r="C128" s="16" t="s">
        <v>63</v>
      </c>
      <c r="D128" s="22" t="e">
        <f>VLOOKUP(AR:AR,球员!A:F,6,FALSE)</f>
        <v>#N/A</v>
      </c>
      <c r="E128" s="16" t="s">
        <v>97</v>
      </c>
      <c r="F128" s="16" t="s">
        <v>65</v>
      </c>
      <c r="G128" s="16" t="s">
        <v>81</v>
      </c>
      <c r="H128" s="15">
        <v>188</v>
      </c>
      <c r="I128" s="15">
        <v>78</v>
      </c>
      <c r="J128" s="15">
        <v>33</v>
      </c>
      <c r="K128" s="16" t="s">
        <v>53</v>
      </c>
      <c r="L128" s="21">
        <v>87</v>
      </c>
      <c r="M128" s="21">
        <v>23</v>
      </c>
      <c r="N128" s="21">
        <v>90</v>
      </c>
      <c r="O128" s="15">
        <v>44</v>
      </c>
      <c r="P128" s="15">
        <v>65</v>
      </c>
      <c r="Q128" s="15">
        <v>48</v>
      </c>
      <c r="R128" s="15">
        <v>50</v>
      </c>
      <c r="S128" s="15">
        <v>65</v>
      </c>
      <c r="T128" s="15">
        <v>70</v>
      </c>
      <c r="U128" s="15">
        <v>44</v>
      </c>
      <c r="V128" s="15">
        <v>70</v>
      </c>
      <c r="W128" s="15">
        <v>65</v>
      </c>
      <c r="X128" s="15">
        <v>47</v>
      </c>
      <c r="Y128" s="15">
        <v>66</v>
      </c>
      <c r="Z128" s="15">
        <v>59</v>
      </c>
      <c r="AA128" s="15">
        <v>84</v>
      </c>
      <c r="AB128" s="15">
        <v>86</v>
      </c>
      <c r="AC128" s="15">
        <v>86</v>
      </c>
      <c r="AD128" s="15">
        <v>70</v>
      </c>
      <c r="AE128" s="15">
        <v>65</v>
      </c>
      <c r="AF128" s="15">
        <v>51</v>
      </c>
      <c r="AG128" s="15">
        <v>53</v>
      </c>
      <c r="AH128" s="15">
        <v>56</v>
      </c>
      <c r="AI128" s="15">
        <v>97</v>
      </c>
      <c r="AJ128" s="15">
        <v>95</v>
      </c>
      <c r="AK128" s="15">
        <v>83</v>
      </c>
      <c r="AL128" s="15">
        <v>99</v>
      </c>
      <c r="AM128" s="15">
        <v>99</v>
      </c>
      <c r="AN128" s="15">
        <v>1</v>
      </c>
      <c r="AO128" s="15">
        <v>1</v>
      </c>
      <c r="AP128" s="15">
        <v>6</v>
      </c>
      <c r="AQ128" s="15">
        <v>2</v>
      </c>
      <c r="AR128" t="s">
        <v>1482</v>
      </c>
    </row>
    <row r="129" spans="1:44" x14ac:dyDescent="0.25">
      <c r="A129" s="19">
        <v>128</v>
      </c>
      <c r="B129" s="19" t="s">
        <v>214</v>
      </c>
      <c r="C129" s="37" t="s">
        <v>63</v>
      </c>
      <c r="D129" s="22">
        <f>VLOOKUP(AR:AR,球员!A:F,6,FALSE)</f>
        <v>2</v>
      </c>
      <c r="E129" s="16" t="s">
        <v>109</v>
      </c>
      <c r="F129" s="16" t="s">
        <v>65</v>
      </c>
      <c r="G129" s="16" t="s">
        <v>69</v>
      </c>
      <c r="H129" s="15">
        <v>190</v>
      </c>
      <c r="I129" s="15">
        <v>83</v>
      </c>
      <c r="J129" s="15">
        <v>27</v>
      </c>
      <c r="K129" s="16" t="s">
        <v>47</v>
      </c>
      <c r="L129" s="21">
        <v>86</v>
      </c>
      <c r="M129" s="21">
        <v>27</v>
      </c>
      <c r="N129" s="21">
        <v>90</v>
      </c>
      <c r="O129" s="15">
        <v>44</v>
      </c>
      <c r="P129" s="15">
        <v>65</v>
      </c>
      <c r="Q129" s="15">
        <v>50</v>
      </c>
      <c r="R129" s="15">
        <v>57</v>
      </c>
      <c r="S129" s="15">
        <v>69</v>
      </c>
      <c r="T129" s="15">
        <v>65</v>
      </c>
      <c r="U129" s="15">
        <v>46</v>
      </c>
      <c r="V129" s="15">
        <v>63</v>
      </c>
      <c r="W129" s="15">
        <v>64</v>
      </c>
      <c r="X129" s="15">
        <v>44</v>
      </c>
      <c r="Y129" s="15">
        <v>69</v>
      </c>
      <c r="Z129" s="15">
        <v>67</v>
      </c>
      <c r="AA129" s="15">
        <v>87</v>
      </c>
      <c r="AB129" s="15">
        <v>88</v>
      </c>
      <c r="AC129" s="15">
        <v>83</v>
      </c>
      <c r="AD129" s="15">
        <v>63</v>
      </c>
      <c r="AE129" s="15">
        <v>65</v>
      </c>
      <c r="AF129" s="15">
        <v>52</v>
      </c>
      <c r="AG129" s="15">
        <v>49</v>
      </c>
      <c r="AH129" s="15">
        <v>53</v>
      </c>
      <c r="AI129" s="15">
        <v>98</v>
      </c>
      <c r="AJ129" s="15">
        <v>94</v>
      </c>
      <c r="AK129" s="15">
        <v>91</v>
      </c>
      <c r="AL129" s="15">
        <v>99</v>
      </c>
      <c r="AM129" s="15">
        <v>97</v>
      </c>
      <c r="AN129" s="15">
        <v>2</v>
      </c>
      <c r="AO129" s="15">
        <v>3</v>
      </c>
      <c r="AP129" s="15">
        <v>6</v>
      </c>
      <c r="AQ129" s="15">
        <v>3</v>
      </c>
      <c r="AR129" t="s">
        <v>1518</v>
      </c>
    </row>
    <row r="130" spans="1:44" x14ac:dyDescent="0.25">
      <c r="A130" s="19">
        <v>129</v>
      </c>
      <c r="B130" s="19" t="s">
        <v>317</v>
      </c>
      <c r="C130" s="20" t="s">
        <v>90</v>
      </c>
      <c r="D130" s="22">
        <f>VLOOKUP(AR:AR,球员!A:F,6,FALSE)</f>
        <v>2</v>
      </c>
      <c r="E130" s="16" t="s">
        <v>109</v>
      </c>
      <c r="F130" s="16" t="s">
        <v>65</v>
      </c>
      <c r="G130" s="16" t="s">
        <v>57</v>
      </c>
      <c r="H130" s="15">
        <v>189</v>
      </c>
      <c r="I130" s="15">
        <v>84</v>
      </c>
      <c r="J130" s="15">
        <v>32</v>
      </c>
      <c r="K130" s="16" t="s">
        <v>47</v>
      </c>
      <c r="L130" s="21">
        <v>85</v>
      </c>
      <c r="M130" s="21">
        <v>25</v>
      </c>
      <c r="N130" s="21">
        <v>90</v>
      </c>
      <c r="O130" s="15">
        <v>75</v>
      </c>
      <c r="P130" s="15">
        <v>83</v>
      </c>
      <c r="Q130" s="15">
        <v>78</v>
      </c>
      <c r="R130" s="15">
        <v>79</v>
      </c>
      <c r="S130" s="15">
        <v>87</v>
      </c>
      <c r="T130" s="15">
        <v>84</v>
      </c>
      <c r="U130" s="15">
        <v>74</v>
      </c>
      <c r="V130" s="15">
        <v>90</v>
      </c>
      <c r="W130" s="15">
        <v>80</v>
      </c>
      <c r="X130" s="15">
        <v>75</v>
      </c>
      <c r="Y130" s="15">
        <v>79</v>
      </c>
      <c r="Z130" s="15">
        <v>74</v>
      </c>
      <c r="AA130" s="15">
        <v>86</v>
      </c>
      <c r="AB130" s="15">
        <v>91</v>
      </c>
      <c r="AC130" s="15">
        <v>87</v>
      </c>
      <c r="AD130" s="15">
        <v>69</v>
      </c>
      <c r="AE130" s="15">
        <v>82</v>
      </c>
      <c r="AF130" s="15">
        <v>84</v>
      </c>
      <c r="AG130" s="15">
        <v>92</v>
      </c>
      <c r="AH130" s="15">
        <v>92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3</v>
      </c>
      <c r="AO130" s="15">
        <v>3</v>
      </c>
      <c r="AP130" s="15">
        <v>6</v>
      </c>
      <c r="AQ130" s="15">
        <v>2</v>
      </c>
      <c r="AR130" t="s">
        <v>1533</v>
      </c>
    </row>
  </sheetData>
  <autoFilter ref="A1:AR130" xr:uid="{4E61CA71-816C-4A4D-9FE9-78338F9BCA98}">
    <sortState ref="A2:AR130">
      <sortCondition ref="A1:A130"/>
    </sortState>
  </autoFilter>
  <phoneticPr fontId="9" type="noConversion"/>
  <conditionalFormatting sqref="D1">
    <cfRule type="colorScale" priority="7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78"/>
    <cfRule type="colorScale" priority="379">
      <colorScale>
        <cfvo type="min"/>
        <cfvo type="max"/>
        <color rgb="FFFF7128"/>
        <color rgb="FFFFEF9C"/>
      </colorScale>
    </cfRule>
    <cfRule type="iconSet" priority="380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D1048576">
    <cfRule type="colorScale" priority="392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5"/>
    <cfRule type="colorScale" priority="406">
      <colorScale>
        <cfvo type="min"/>
        <cfvo type="max"/>
        <color rgb="FFFF7128"/>
        <color rgb="FFFFEF9C"/>
      </colorScale>
    </cfRule>
    <cfRule type="iconSet" priority="407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0">
    <cfRule type="colorScale" priority="416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9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855</v>
      </c>
      <c r="B1" s="8" t="s">
        <v>856</v>
      </c>
      <c r="C1" s="8" t="s">
        <v>857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858</v>
      </c>
      <c r="C2" s="16" t="s">
        <v>859</v>
      </c>
      <c r="D2" s="16" t="s">
        <v>49</v>
      </c>
      <c r="E2" s="15">
        <v>97</v>
      </c>
      <c r="F2" s="15">
        <v>3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860</v>
      </c>
      <c r="D3" s="36" t="s">
        <v>2184</v>
      </c>
      <c r="E3" s="15">
        <v>94</v>
      </c>
      <c r="F3" s="15">
        <v>3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858</v>
      </c>
      <c r="C4" s="16" t="s">
        <v>862</v>
      </c>
      <c r="D4" s="16" t="s">
        <v>49</v>
      </c>
      <c r="E4" s="15">
        <v>93</v>
      </c>
      <c r="F4" s="15">
        <v>3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861</v>
      </c>
      <c r="D5" s="16" t="s">
        <v>43</v>
      </c>
      <c r="E5" s="15">
        <v>92</v>
      </c>
      <c r="F5" s="15">
        <v>3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865</v>
      </c>
      <c r="D6" s="16" t="s">
        <v>43</v>
      </c>
      <c r="E6" s="15">
        <v>91</v>
      </c>
      <c r="F6" s="15">
        <v>3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867</v>
      </c>
      <c r="D7" s="16" t="s">
        <v>71</v>
      </c>
      <c r="E7" s="15">
        <v>91</v>
      </c>
      <c r="F7" s="15">
        <v>3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874</v>
      </c>
      <c r="D8" s="16" t="s">
        <v>71</v>
      </c>
      <c r="E8" s="15">
        <v>91</v>
      </c>
      <c r="F8" s="15">
        <v>3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138</v>
      </c>
      <c r="C9" s="16" t="s">
        <v>900</v>
      </c>
      <c r="D9" s="16" t="s">
        <v>90</v>
      </c>
      <c r="E9" s="15">
        <v>91</v>
      </c>
      <c r="F9" s="15">
        <v>3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864</v>
      </c>
      <c r="D10" s="16" t="s">
        <v>71</v>
      </c>
      <c r="E10" s="15">
        <v>90</v>
      </c>
      <c r="F10" s="15">
        <v>3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146</v>
      </c>
      <c r="C11" s="16" t="s">
        <v>885</v>
      </c>
      <c r="D11" s="16" t="s">
        <v>63</v>
      </c>
      <c r="E11" s="15">
        <v>90</v>
      </c>
      <c r="F11" s="15">
        <v>3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96</v>
      </c>
      <c r="C12" s="16" t="s">
        <v>871</v>
      </c>
      <c r="D12" s="16" t="s">
        <v>71</v>
      </c>
      <c r="E12" s="15">
        <v>90</v>
      </c>
      <c r="F12" s="15">
        <v>3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94</v>
      </c>
      <c r="C13" s="16" t="s">
        <v>872</v>
      </c>
      <c r="D13" s="16" t="s">
        <v>63</v>
      </c>
      <c r="E13" s="15">
        <v>90</v>
      </c>
      <c r="F13" s="15">
        <v>3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866</v>
      </c>
      <c r="D14" s="16" t="s">
        <v>83</v>
      </c>
      <c r="E14" s="15">
        <v>90</v>
      </c>
      <c r="F14" s="15">
        <v>3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149</v>
      </c>
      <c r="C15" s="16" t="s">
        <v>893</v>
      </c>
      <c r="D15" s="36" t="s">
        <v>2186</v>
      </c>
      <c r="E15" s="15">
        <v>90</v>
      </c>
      <c r="F15" s="15">
        <v>3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868</v>
      </c>
      <c r="D16" s="16" t="s">
        <v>86</v>
      </c>
      <c r="E16" s="15">
        <v>90</v>
      </c>
      <c r="F16" s="15">
        <v>3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99</v>
      </c>
      <c r="C17" s="16" t="s">
        <v>883</v>
      </c>
      <c r="D17" s="16" t="s">
        <v>90</v>
      </c>
      <c r="E17" s="15">
        <v>90</v>
      </c>
      <c r="F17" s="15">
        <v>3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869</v>
      </c>
      <c r="D18" s="16" t="s">
        <v>71</v>
      </c>
      <c r="E18" s="15">
        <v>90</v>
      </c>
      <c r="F18" s="15">
        <v>3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145</v>
      </c>
      <c r="C19" s="16" t="s">
        <v>889</v>
      </c>
      <c r="D19" s="16" t="s">
        <v>63</v>
      </c>
      <c r="E19" s="15">
        <v>89</v>
      </c>
      <c r="F19" s="15">
        <v>3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863</v>
      </c>
      <c r="D20" s="16" t="s">
        <v>59</v>
      </c>
      <c r="E20" s="15">
        <v>89</v>
      </c>
      <c r="F20" s="15">
        <v>3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215</v>
      </c>
      <c r="C21" s="16" t="s">
        <v>944</v>
      </c>
      <c r="D21" s="36" t="s">
        <v>2188</v>
      </c>
      <c r="E21" s="15">
        <v>89</v>
      </c>
      <c r="F21" s="15">
        <v>2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131</v>
      </c>
      <c r="C22" s="16" t="s">
        <v>886</v>
      </c>
      <c r="D22" s="16" t="s">
        <v>83</v>
      </c>
      <c r="E22" s="15">
        <v>88</v>
      </c>
      <c r="F22" s="15">
        <v>2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102</v>
      </c>
      <c r="C23" s="16" t="s">
        <v>875</v>
      </c>
      <c r="D23" s="16" t="s">
        <v>83</v>
      </c>
      <c r="E23" s="15">
        <v>88</v>
      </c>
      <c r="F23" s="15">
        <v>3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147</v>
      </c>
      <c r="C24" s="16" t="s">
        <v>892</v>
      </c>
      <c r="D24" s="16" t="s">
        <v>90</v>
      </c>
      <c r="E24" s="15">
        <v>88</v>
      </c>
      <c r="F24" s="15">
        <v>3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115</v>
      </c>
      <c r="C25" s="16" t="s">
        <v>880</v>
      </c>
      <c r="D25" s="16" t="s">
        <v>59</v>
      </c>
      <c r="E25" s="15">
        <v>88</v>
      </c>
      <c r="F25" s="15">
        <v>3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183</v>
      </c>
      <c r="C26" s="16" t="s">
        <v>920</v>
      </c>
      <c r="D26" s="16" t="s">
        <v>59</v>
      </c>
      <c r="E26" s="15">
        <v>88</v>
      </c>
      <c r="F26" s="15">
        <v>2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870</v>
      </c>
      <c r="D27" s="16" t="s">
        <v>59</v>
      </c>
      <c r="E27" s="15">
        <v>88</v>
      </c>
      <c r="F27" s="15">
        <v>3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133</v>
      </c>
      <c r="C28" s="16" t="s">
        <v>898</v>
      </c>
      <c r="D28" s="16" t="s">
        <v>59</v>
      </c>
      <c r="E28" s="15">
        <v>88</v>
      </c>
      <c r="F28" s="15">
        <v>2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858</v>
      </c>
      <c r="C29" s="16" t="s">
        <v>901</v>
      </c>
      <c r="D29" s="16" t="s">
        <v>49</v>
      </c>
      <c r="E29" s="15">
        <v>88</v>
      </c>
      <c r="F29" s="15">
        <v>2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858</v>
      </c>
      <c r="C30" s="16" t="s">
        <v>902</v>
      </c>
      <c r="D30" s="16" t="s">
        <v>59</v>
      </c>
      <c r="E30" s="15">
        <v>88</v>
      </c>
      <c r="F30" s="15">
        <v>3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170</v>
      </c>
      <c r="C31" s="16" t="s">
        <v>904</v>
      </c>
      <c r="D31" s="16" t="s">
        <v>71</v>
      </c>
      <c r="E31" s="15">
        <v>87</v>
      </c>
      <c r="F31" s="15">
        <v>2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119</v>
      </c>
      <c r="C32" s="16" t="s">
        <v>887</v>
      </c>
      <c r="D32" s="16" t="s">
        <v>90</v>
      </c>
      <c r="E32" s="15">
        <v>87</v>
      </c>
      <c r="F32" s="15">
        <v>3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106</v>
      </c>
      <c r="C33" s="16" t="s">
        <v>876</v>
      </c>
      <c r="D33" s="16" t="s">
        <v>86</v>
      </c>
      <c r="E33" s="15">
        <v>87</v>
      </c>
      <c r="F33" s="15">
        <v>2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159</v>
      </c>
      <c r="C34" s="16" t="s">
        <v>909</v>
      </c>
      <c r="D34" s="16" t="s">
        <v>59</v>
      </c>
      <c r="E34" s="15">
        <v>87</v>
      </c>
      <c r="F34" s="15">
        <v>2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210</v>
      </c>
      <c r="C35" s="16" t="s">
        <v>936</v>
      </c>
      <c r="D35" s="16" t="s">
        <v>105</v>
      </c>
      <c r="E35" s="15">
        <v>87</v>
      </c>
      <c r="F35" s="15">
        <v>2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161</v>
      </c>
      <c r="C36" s="16" t="s">
        <v>917</v>
      </c>
      <c r="D36" s="16" t="s">
        <v>126</v>
      </c>
      <c r="E36" s="15">
        <v>87</v>
      </c>
      <c r="F36" s="15">
        <v>3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112</v>
      </c>
      <c r="C37" s="16" t="s">
        <v>878</v>
      </c>
      <c r="D37" s="36" t="s">
        <v>2185</v>
      </c>
      <c r="E37" s="15">
        <v>87</v>
      </c>
      <c r="F37" s="15">
        <v>2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301</v>
      </c>
      <c r="C38" s="16" t="s">
        <v>981</v>
      </c>
      <c r="D38" s="16" t="s">
        <v>90</v>
      </c>
      <c r="E38" s="15">
        <v>87</v>
      </c>
      <c r="F38" s="15">
        <v>2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217</v>
      </c>
      <c r="C39" s="16" t="s">
        <v>940</v>
      </c>
      <c r="D39" s="16" t="s">
        <v>59</v>
      </c>
      <c r="E39" s="15">
        <v>87</v>
      </c>
      <c r="F39" s="15">
        <v>2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111</v>
      </c>
      <c r="C40" s="16" t="s">
        <v>881</v>
      </c>
      <c r="D40" s="16" t="s">
        <v>43</v>
      </c>
      <c r="E40" s="15">
        <v>87</v>
      </c>
      <c r="F40" s="15">
        <v>2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113</v>
      </c>
      <c r="C41" s="16" t="s">
        <v>882</v>
      </c>
      <c r="D41" s="16" t="s">
        <v>49</v>
      </c>
      <c r="E41" s="15">
        <v>87</v>
      </c>
      <c r="F41" s="15">
        <v>2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181</v>
      </c>
      <c r="C42" s="16" t="s">
        <v>923</v>
      </c>
      <c r="D42" s="16" t="s">
        <v>90</v>
      </c>
      <c r="E42" s="15">
        <v>87</v>
      </c>
      <c r="F42" s="15">
        <v>3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193</v>
      </c>
      <c r="C43" s="16" t="s">
        <v>924</v>
      </c>
      <c r="D43" s="16" t="s">
        <v>71</v>
      </c>
      <c r="E43" s="15">
        <v>87</v>
      </c>
      <c r="F43" s="15">
        <v>2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151</v>
      </c>
      <c r="C44" s="16" t="s">
        <v>925</v>
      </c>
      <c r="D44" s="16" t="s">
        <v>63</v>
      </c>
      <c r="E44" s="15">
        <v>87</v>
      </c>
      <c r="F44" s="15">
        <v>2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191</v>
      </c>
      <c r="C45" s="16" t="s">
        <v>926</v>
      </c>
      <c r="D45" s="16" t="s">
        <v>59</v>
      </c>
      <c r="E45" s="15">
        <v>87</v>
      </c>
      <c r="F45" s="15">
        <v>3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137</v>
      </c>
      <c r="C46" s="16" t="s">
        <v>897</v>
      </c>
      <c r="D46" s="16" t="s">
        <v>63</v>
      </c>
      <c r="E46" s="15">
        <v>87</v>
      </c>
      <c r="F46" s="15">
        <v>3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858</v>
      </c>
      <c r="C47" s="16" t="s">
        <v>927</v>
      </c>
      <c r="D47" s="16" t="s">
        <v>195</v>
      </c>
      <c r="E47" s="15">
        <v>87</v>
      </c>
      <c r="F47" s="15">
        <v>2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160</v>
      </c>
      <c r="C48" s="16" t="s">
        <v>903</v>
      </c>
      <c r="D48" s="16" t="s">
        <v>86</v>
      </c>
      <c r="E48" s="15">
        <v>86</v>
      </c>
      <c r="F48" s="15">
        <v>2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221</v>
      </c>
      <c r="C49" s="16" t="s">
        <v>928</v>
      </c>
      <c r="D49" s="16" t="s">
        <v>90</v>
      </c>
      <c r="E49" s="15">
        <v>86</v>
      </c>
      <c r="F49" s="15">
        <v>2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214</v>
      </c>
      <c r="C50" s="16" t="s">
        <v>930</v>
      </c>
      <c r="D50" s="16" t="s">
        <v>63</v>
      </c>
      <c r="E50" s="15">
        <v>86</v>
      </c>
      <c r="F50" s="15">
        <v>2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173</v>
      </c>
      <c r="C51" s="16" t="s">
        <v>905</v>
      </c>
      <c r="D51" s="16" t="s">
        <v>71</v>
      </c>
      <c r="E51" s="15">
        <v>86</v>
      </c>
      <c r="F51" s="15">
        <v>3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176</v>
      </c>
      <c r="C52" s="16" t="s">
        <v>906</v>
      </c>
      <c r="D52" s="16" t="s">
        <v>105</v>
      </c>
      <c r="E52" s="15">
        <v>86</v>
      </c>
      <c r="F52" s="15">
        <v>3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163</v>
      </c>
      <c r="C53" s="16" t="s">
        <v>907</v>
      </c>
      <c r="D53" s="16" t="s">
        <v>71</v>
      </c>
      <c r="E53" s="15">
        <v>86</v>
      </c>
      <c r="F53" s="15">
        <v>2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200</v>
      </c>
      <c r="C54" s="16" t="s">
        <v>933</v>
      </c>
      <c r="D54" s="36" t="s">
        <v>2187</v>
      </c>
      <c r="E54" s="15">
        <v>86</v>
      </c>
      <c r="F54" s="15">
        <v>2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J. VERTONGHEN_中后卫_86</v>
      </c>
      <c r="B55" s="15" t="s">
        <v>241</v>
      </c>
      <c r="C55" s="16" t="s">
        <v>969</v>
      </c>
      <c r="D55" s="16" t="s">
        <v>90</v>
      </c>
      <c r="E55" s="15">
        <v>86</v>
      </c>
      <c r="F55" s="15">
        <v>2</v>
      </c>
      <c r="G55" t="str">
        <f>VLOOKUP(A:A,'1级数据'!AR:AR,1,FALSE)</f>
        <v>J. VERTONGHEN_中后卫_86</v>
      </c>
    </row>
    <row r="56" spans="1:7" x14ac:dyDescent="0.25">
      <c r="A56" s="15" t="str">
        <f>B56&amp;"_"&amp;D56&amp;"_"&amp;E56</f>
        <v>KEPA_门将_86</v>
      </c>
      <c r="B56" s="15" t="s">
        <v>220</v>
      </c>
      <c r="C56" s="16" t="s">
        <v>938</v>
      </c>
      <c r="D56" s="16" t="s">
        <v>63</v>
      </c>
      <c r="E56" s="15">
        <v>86</v>
      </c>
      <c r="F56" s="15">
        <v>3</v>
      </c>
      <c r="G56" t="str">
        <f>VLOOKUP(A:A,'1级数据'!AR:AR,1,FALSE)</f>
        <v>KEPA_门将_86</v>
      </c>
    </row>
    <row r="57" spans="1:7" x14ac:dyDescent="0.25">
      <c r="A57" s="15" t="str">
        <f>B57&amp;"_"&amp;D57&amp;"_"&amp;E57</f>
        <v>KOKE_中场_86</v>
      </c>
      <c r="B57" s="15" t="s">
        <v>175</v>
      </c>
      <c r="C57" s="16" t="s">
        <v>913</v>
      </c>
      <c r="D57" s="16" t="s">
        <v>59</v>
      </c>
      <c r="E57" s="15">
        <v>86</v>
      </c>
      <c r="F57" s="15">
        <v>3</v>
      </c>
      <c r="G57" t="str">
        <f>VLOOKUP(A:A,'1级数据'!AR:AR,1,FALSE)</f>
        <v>KOKE_中场_86</v>
      </c>
    </row>
    <row r="58" spans="1:7" x14ac:dyDescent="0.25">
      <c r="A58" s="15" t="str">
        <f>B58&amp;"_"&amp;D58&amp;"_"&amp;E58</f>
        <v>L. INSIGNE_左边锋_86</v>
      </c>
      <c r="B58" s="15" t="s">
        <v>141</v>
      </c>
      <c r="C58" s="16" t="s">
        <v>894</v>
      </c>
      <c r="D58" s="16" t="s">
        <v>43</v>
      </c>
      <c r="E58" s="15">
        <v>86</v>
      </c>
      <c r="F58" s="15">
        <v>2</v>
      </c>
      <c r="G58" t="str">
        <f>VLOOKUP(A:A,'1级数据'!AR:AR,1,FALSE)</f>
        <v>L. INSIGNE_左边锋_86</v>
      </c>
    </row>
    <row r="59" spans="1:7" x14ac:dyDescent="0.25">
      <c r="A59" s="15" t="str">
        <f>B59&amp;"_"&amp;D59&amp;"_"&amp;E59</f>
        <v>L. SANÉ_左边锋_86</v>
      </c>
      <c r="B59" s="15" t="s">
        <v>223</v>
      </c>
      <c r="C59" s="16" t="s">
        <v>939</v>
      </c>
      <c r="D59" s="16" t="s">
        <v>43</v>
      </c>
      <c r="E59" s="15">
        <v>86</v>
      </c>
      <c r="F59" s="15">
        <v>2</v>
      </c>
      <c r="G59" t="str">
        <f>VLOOKUP(A:A,'1级数据'!AR:AR,1,FALSE)</f>
        <v>L. SANÉ_左边锋_86</v>
      </c>
    </row>
    <row r="60" spans="1:7" x14ac:dyDescent="0.25">
      <c r="A60" s="15" t="str">
        <f>B60&amp;"_"&amp;D60&amp;"_"&amp;E60</f>
        <v>M. DE LIGT_中后卫_86</v>
      </c>
      <c r="B60" s="15" t="s">
        <v>660</v>
      </c>
      <c r="C60" s="16" t="s">
        <v>1172</v>
      </c>
      <c r="D60" s="16" t="s">
        <v>90</v>
      </c>
      <c r="E60" s="15">
        <v>86</v>
      </c>
      <c r="F60" s="15">
        <v>2</v>
      </c>
      <c r="G60" t="str">
        <f>VLOOKUP(A:A,'1级数据'!AR:AR,1,FALSE)</f>
        <v>M. DE LIGT_中后卫_86</v>
      </c>
    </row>
    <row r="61" spans="1:7" x14ac:dyDescent="0.25">
      <c r="A61" s="15" t="str">
        <f>B61&amp;"_"&amp;D61&amp;"_"&amp;E61</f>
        <v>M. ICARDI_中锋_86</v>
      </c>
      <c r="B61" s="15" t="s">
        <v>143</v>
      </c>
      <c r="C61" s="16" t="s">
        <v>895</v>
      </c>
      <c r="D61" s="16" t="s">
        <v>71</v>
      </c>
      <c r="E61" s="15">
        <v>86</v>
      </c>
      <c r="F61" s="15">
        <v>2</v>
      </c>
      <c r="G61" t="str">
        <f>VLOOKUP(A:A,'1级数据'!AR:AR,1,FALSE)</f>
        <v>M. ICARDI_中锋_86</v>
      </c>
    </row>
    <row r="62" spans="1:7" x14ac:dyDescent="0.25">
      <c r="A62" s="15" t="str">
        <f>B62&amp;"_"&amp;D62&amp;"_"&amp;E62</f>
        <v>MARCELO_左后卫_86</v>
      </c>
      <c r="B62" s="15" t="s">
        <v>104</v>
      </c>
      <c r="C62" s="16" t="s">
        <v>879</v>
      </c>
      <c r="D62" s="16" t="s">
        <v>105</v>
      </c>
      <c r="E62" s="15">
        <v>86</v>
      </c>
      <c r="F62" s="15">
        <v>3</v>
      </c>
      <c r="G62" t="str">
        <f>VLOOKUP(A:A,'1级数据'!AR:AR,1,FALSE)</f>
        <v>MARCELO_左后卫_86</v>
      </c>
    </row>
    <row r="63" spans="1:7" x14ac:dyDescent="0.25">
      <c r="A63" s="15" t="str">
        <f>B63&amp;"_"&amp;D63&amp;"_"&amp;E63</f>
        <v>MARQUINHOS_中后卫_86</v>
      </c>
      <c r="B63" s="15" t="s">
        <v>216</v>
      </c>
      <c r="C63" s="16" t="s">
        <v>941</v>
      </c>
      <c r="D63" s="16" t="s">
        <v>90</v>
      </c>
      <c r="E63" s="15">
        <v>86</v>
      </c>
      <c r="F63" s="15">
        <v>2</v>
      </c>
      <c r="G63" t="str">
        <f>VLOOKUP(A:A,'1级数据'!AR:AR,1,FALSE)</f>
        <v>MARQUINHOS_中后卫_86</v>
      </c>
    </row>
    <row r="64" spans="1:7" x14ac:dyDescent="0.25">
      <c r="A64" s="15" t="str">
        <f>B64&amp;"_"&amp;D64&amp;"_"&amp;E64</f>
        <v>S. M. SAVIĆ_中场_86</v>
      </c>
      <c r="B64" s="15" t="s">
        <v>225</v>
      </c>
      <c r="C64" s="16" t="s">
        <v>946</v>
      </c>
      <c r="D64" s="16" t="s">
        <v>59</v>
      </c>
      <c r="E64" s="15">
        <v>86</v>
      </c>
      <c r="F64" s="15">
        <v>3</v>
      </c>
      <c r="G64" t="str">
        <f>VLOOKUP(A:A,'1级数据'!AR:AR,1,FALSE)</f>
        <v>S. M. SAVIĆ_中场_86</v>
      </c>
    </row>
    <row r="65" spans="1:7" x14ac:dyDescent="0.25">
      <c r="A65" s="15" t="str">
        <f>B65&amp;"_"&amp;D65&amp;"_"&amp;E65</f>
        <v>SON HEUNG-MIN_左边锋_86</v>
      </c>
      <c r="B65" s="15" t="s">
        <v>262</v>
      </c>
      <c r="C65" s="16" t="s">
        <v>993</v>
      </c>
      <c r="D65" s="36" t="s">
        <v>2188</v>
      </c>
      <c r="E65" s="15">
        <v>86</v>
      </c>
      <c r="F65" s="15">
        <v>2</v>
      </c>
      <c r="G65" t="str">
        <f>VLOOKUP(A:A,'1级数据'!AR:AR,1,FALSE)</f>
        <v>SON HEUNG-MIN_左边锋_86</v>
      </c>
    </row>
    <row r="66" spans="1:7" x14ac:dyDescent="0.25">
      <c r="A66" s="15" t="str">
        <f>B66&amp;"_"&amp;D66&amp;"_"&amp;E66</f>
        <v>THIAGO SILVA_中后卫_86</v>
      </c>
      <c r="B66" s="15" t="s">
        <v>127</v>
      </c>
      <c r="C66" s="16" t="s">
        <v>899</v>
      </c>
      <c r="D66" s="16" t="s">
        <v>90</v>
      </c>
      <c r="E66" s="15">
        <v>86</v>
      </c>
      <c r="F66" s="15">
        <v>3</v>
      </c>
      <c r="G66" t="str">
        <f>VLOOKUP(A:A,'1级数据'!AR:AR,1,FALSE)</f>
        <v>THIAGO SILVA_中后卫_86</v>
      </c>
    </row>
    <row r="67" spans="1:7" x14ac:dyDescent="0.25">
      <c r="A67" s="15" t="str">
        <f>B67&amp;"_"&amp;D67&amp;"_"&amp;E67</f>
        <v>W. SZCZĘSNY_门将_86</v>
      </c>
      <c r="B67" s="15" t="s">
        <v>212</v>
      </c>
      <c r="C67" s="16" t="s">
        <v>949</v>
      </c>
      <c r="D67" s="16" t="s">
        <v>63</v>
      </c>
      <c r="E67" s="15">
        <v>86</v>
      </c>
      <c r="F67" s="15">
        <v>2</v>
      </c>
      <c r="G67" t="str">
        <f>VLOOKUP(A:A,'1级数据'!AR:AR,1,FALSE)</f>
        <v>W. SZCZĘSNY_门将_86</v>
      </c>
    </row>
    <row r="68" spans="1:7" x14ac:dyDescent="0.25">
      <c r="A68" s="15" t="str">
        <f>B68&amp;"_"&amp;D68&amp;"_"&amp;E68</f>
        <v>传奇_右边锋_86</v>
      </c>
      <c r="B68" s="16" t="s">
        <v>858</v>
      </c>
      <c r="C68" s="16" t="s">
        <v>997</v>
      </c>
      <c r="D68" s="16" t="s">
        <v>86</v>
      </c>
      <c r="E68" s="15">
        <v>86</v>
      </c>
      <c r="F68" s="15">
        <v>2</v>
      </c>
      <c r="G68" t="e">
        <f>VLOOKUP(A:A,'1级数据'!AR:AR,1,FALSE)</f>
        <v>#N/A</v>
      </c>
    </row>
    <row r="69" spans="1:7" x14ac:dyDescent="0.25">
      <c r="A69" s="15" t="str">
        <f>B69&amp;"_"&amp;D69&amp;"_"&amp;E69</f>
        <v>A. RAMSEY_中场_85</v>
      </c>
      <c r="B69" s="15" t="s">
        <v>248</v>
      </c>
      <c r="C69" s="16" t="s">
        <v>952</v>
      </c>
      <c r="D69" s="16" t="s">
        <v>59</v>
      </c>
      <c r="E69" s="15">
        <v>85</v>
      </c>
      <c r="F69" s="15">
        <v>2</v>
      </c>
      <c r="G69" t="str">
        <f>VLOOKUP(A:A,'1级数据'!AR:AR,1,FALSE)</f>
        <v>A. RAMSEY_中场_85</v>
      </c>
    </row>
    <row r="70" spans="1:7" x14ac:dyDescent="0.25">
      <c r="A70" s="15" t="str">
        <f>B70&amp;"_"&amp;D70&amp;"_"&amp;E70</f>
        <v>A. ROMAGNOLI_中后卫_85</v>
      </c>
      <c r="B70" s="15" t="s">
        <v>349</v>
      </c>
      <c r="C70" s="16" t="s">
        <v>1003</v>
      </c>
      <c r="D70" s="16" t="s">
        <v>90</v>
      </c>
      <c r="E70" s="15">
        <v>85</v>
      </c>
      <c r="F70" s="15">
        <v>2</v>
      </c>
      <c r="G70" t="str">
        <f>VLOOKUP(A:A,'1级数据'!AR:AR,1,FALSE)</f>
        <v>A. ROMAGNOLI_中后卫_85</v>
      </c>
    </row>
    <row r="71" spans="1:7" x14ac:dyDescent="0.25">
      <c r="A71" s="15" t="str">
        <f>B71&amp;"_"&amp;D71&amp;"_"&amp;E71</f>
        <v>A. SÁNCHEZ_左边锋_85</v>
      </c>
      <c r="B71" s="15" t="s">
        <v>122</v>
      </c>
      <c r="C71" s="16" t="s">
        <v>884</v>
      </c>
      <c r="D71" s="16" t="s">
        <v>43</v>
      </c>
      <c r="E71" s="15">
        <v>85</v>
      </c>
      <c r="F71" s="15">
        <v>2</v>
      </c>
      <c r="G71" t="str">
        <f>VLOOKUP(A:A,'1级数据'!AR:AR,1,FALSE)</f>
        <v>A. SÁNCHEZ_左边锋_85</v>
      </c>
    </row>
    <row r="72" spans="1:7" x14ac:dyDescent="0.25">
      <c r="A72" s="15" t="str">
        <f>B72&amp;"_"&amp;D72&amp;"_"&amp;E72</f>
        <v>A. WITSEL_后腰_85</v>
      </c>
      <c r="B72" s="15" t="s">
        <v>406</v>
      </c>
      <c r="C72" s="16" t="s">
        <v>1046</v>
      </c>
      <c r="D72" s="36" t="s">
        <v>2187</v>
      </c>
      <c r="E72" s="15">
        <v>85</v>
      </c>
      <c r="F72" s="15">
        <v>2</v>
      </c>
      <c r="G72" t="str">
        <f>VLOOKUP(A:A,'1级数据'!AR:AR,1,FALSE)</f>
        <v>A. WITSEL_后腰_85</v>
      </c>
    </row>
    <row r="73" spans="1:7" x14ac:dyDescent="0.25">
      <c r="A73" s="15" t="str">
        <f>B73&amp;"_"&amp;D73&amp;"_"&amp;E73</f>
        <v>AZPILICUETA_右后卫_85</v>
      </c>
      <c r="B73" s="15" t="s">
        <v>202</v>
      </c>
      <c r="C73" s="16" t="s">
        <v>929</v>
      </c>
      <c r="D73" s="16" t="s">
        <v>195</v>
      </c>
      <c r="E73" s="15">
        <v>85</v>
      </c>
      <c r="F73" s="15">
        <v>2</v>
      </c>
      <c r="G73" t="str">
        <f>VLOOKUP(A:A,'1级数据'!AR:AR,1,FALSE)</f>
        <v>AZPILICUETA_右后卫_85</v>
      </c>
    </row>
    <row r="74" spans="1:7" x14ac:dyDescent="0.25">
      <c r="A74" s="15" t="str">
        <f>B74&amp;"_"&amp;D74&amp;"_"&amp;E74</f>
        <v>B. MATUIDI_中场_85</v>
      </c>
      <c r="B74" s="15" t="s">
        <v>233</v>
      </c>
      <c r="C74" s="16" t="s">
        <v>955</v>
      </c>
      <c r="D74" s="16" t="s">
        <v>59</v>
      </c>
      <c r="E74" s="15">
        <v>85</v>
      </c>
      <c r="F74" s="15">
        <v>2</v>
      </c>
      <c r="G74" t="str">
        <f>VLOOKUP(A:A,'1级数据'!AR:AR,1,FALSE)</f>
        <v>B. MATUIDI_中场_85</v>
      </c>
    </row>
    <row r="75" spans="1:7" x14ac:dyDescent="0.25">
      <c r="A75" s="15" t="str">
        <f>B75&amp;"_"&amp;D75&amp;"_"&amp;E75</f>
        <v>BRUNO FERNANDES_前腰_85</v>
      </c>
      <c r="B75" s="15" t="s">
        <v>615</v>
      </c>
      <c r="C75" s="16" t="s">
        <v>1125</v>
      </c>
      <c r="D75" s="16" t="s">
        <v>83</v>
      </c>
      <c r="E75" s="15">
        <v>85</v>
      </c>
      <c r="F75" s="15">
        <v>2</v>
      </c>
      <c r="G75" t="str">
        <f>VLOOKUP(A:A,'1级数据'!AR:AR,1,FALSE)</f>
        <v>BRUNO FERNANDES_前腰_85</v>
      </c>
    </row>
    <row r="76" spans="1:7" x14ac:dyDescent="0.25">
      <c r="A76" s="15" t="str">
        <f>B76&amp;"_"&amp;D76&amp;"_"&amp;E76</f>
        <v>C. LENGLET_中后卫_85</v>
      </c>
      <c r="B76" s="15" t="s">
        <v>370</v>
      </c>
      <c r="C76" s="16" t="s">
        <v>1007</v>
      </c>
      <c r="D76" s="16" t="s">
        <v>90</v>
      </c>
      <c r="E76" s="15">
        <v>85</v>
      </c>
      <c r="F76" s="15">
        <v>2</v>
      </c>
      <c r="G76" t="str">
        <f>VLOOKUP(A:A,'1级数据'!AR:AR,1,FALSE)</f>
        <v>C. LENGLET_中后卫_85</v>
      </c>
    </row>
    <row r="77" spans="1:7" x14ac:dyDescent="0.25">
      <c r="A77" s="15" t="str">
        <f>B77&amp;"_"&amp;D77&amp;"_"&amp;E77</f>
        <v>DANIEL CARVAJAL_右后卫_85</v>
      </c>
      <c r="B77" s="15" t="s">
        <v>287</v>
      </c>
      <c r="C77" s="16" t="s">
        <v>958</v>
      </c>
      <c r="D77" s="16" t="s">
        <v>195</v>
      </c>
      <c r="E77" s="15">
        <v>85</v>
      </c>
      <c r="F77" s="15">
        <v>2</v>
      </c>
      <c r="G77" t="str">
        <f>VLOOKUP(A:A,'1级数据'!AR:AR,1,FALSE)</f>
        <v>DANIEL CARVAJAL_右后卫_85</v>
      </c>
    </row>
    <row r="78" spans="1:7" x14ac:dyDescent="0.25">
      <c r="A78" s="15" t="str">
        <f>B78&amp;"_"&amp;D78&amp;"_"&amp;E78</f>
        <v>DAVID LUIZ_中后卫_85</v>
      </c>
      <c r="B78" s="15" t="s">
        <v>317</v>
      </c>
      <c r="C78" s="16" t="s">
        <v>1010</v>
      </c>
      <c r="D78" s="16" t="s">
        <v>90</v>
      </c>
      <c r="E78" s="15">
        <v>85</v>
      </c>
      <c r="F78" s="15">
        <v>2</v>
      </c>
      <c r="G78" t="str">
        <f>VLOOKUP(A:A,'1级数据'!AR:AR,1,FALSE)</f>
        <v>DAVID LUIZ_中后卫_85</v>
      </c>
    </row>
    <row r="79" spans="1:7" x14ac:dyDescent="0.25">
      <c r="A79" s="15" t="str">
        <f>B79&amp;"_"&amp;D79&amp;"_"&amp;E79</f>
        <v>DOUGLAS COSTA_右边锋_85</v>
      </c>
      <c r="B79" s="15" t="s">
        <v>130</v>
      </c>
      <c r="C79" s="16" t="s">
        <v>888</v>
      </c>
      <c r="D79" s="16" t="s">
        <v>86</v>
      </c>
      <c r="E79" s="15">
        <v>85</v>
      </c>
      <c r="F79" s="15">
        <v>2</v>
      </c>
      <c r="G79" t="str">
        <f>VLOOKUP(A:A,'1级数据'!AR:AR,1,FALSE)</f>
        <v>DOUGLAS COSTA_右边锋_85</v>
      </c>
    </row>
    <row r="80" spans="1:7" x14ac:dyDescent="0.25">
      <c r="A80" s="15" t="str">
        <f>B80&amp;"_"&amp;D80&amp;"_"&amp;E80</f>
        <v>F. THAUVIN_右前卫_85</v>
      </c>
      <c r="B80" s="15" t="s">
        <v>218</v>
      </c>
      <c r="C80" s="16" t="s">
        <v>931</v>
      </c>
      <c r="D80" s="16" t="s">
        <v>206</v>
      </c>
      <c r="E80" s="15">
        <v>85</v>
      </c>
      <c r="F80" s="15">
        <v>2</v>
      </c>
      <c r="G80" t="str">
        <f>VLOOKUP(A:A,'1级数据'!AR:AR,1,FALSE)</f>
        <v>F. THAUVIN_右前卫_85</v>
      </c>
    </row>
    <row r="81" spans="1:7" x14ac:dyDescent="0.25">
      <c r="A81" s="15" t="str">
        <f>B81&amp;"_"&amp;D81&amp;"_"&amp;E81</f>
        <v>FABINHO_后腰_85</v>
      </c>
      <c r="B81" s="15" t="s">
        <v>292</v>
      </c>
      <c r="C81" s="16" t="s">
        <v>960</v>
      </c>
      <c r="D81" s="16" t="s">
        <v>126</v>
      </c>
      <c r="E81" s="15">
        <v>85</v>
      </c>
      <c r="F81" s="15">
        <v>2</v>
      </c>
      <c r="G81" t="str">
        <f>VLOOKUP(A:A,'1级数据'!AR:AR,1,FALSE)</f>
        <v>FABINHO_后腰_85</v>
      </c>
    </row>
    <row r="82" spans="1:7" x14ac:dyDescent="0.25">
      <c r="A82" s="15" t="str">
        <f>B82&amp;"_"&amp;D82&amp;"_"&amp;E82</f>
        <v>G. DONNARUMMA_门将_85</v>
      </c>
      <c r="B82" s="15" t="s">
        <v>377</v>
      </c>
      <c r="C82" s="16" t="s">
        <v>1016</v>
      </c>
      <c r="D82" s="16" t="s">
        <v>63</v>
      </c>
      <c r="E82" s="15">
        <v>85</v>
      </c>
      <c r="F82" s="15">
        <v>2</v>
      </c>
      <c r="G82" t="str">
        <f>VLOOKUP(A:A,'1级数据'!AR:AR,1,FALSE)</f>
        <v>G. DONNARUMMA_门将_85</v>
      </c>
    </row>
    <row r="83" spans="1:7" x14ac:dyDescent="0.25">
      <c r="A83" s="15" t="str">
        <f>B83&amp;"_"&amp;D83&amp;"_"&amp;E83</f>
        <v>GABRIEL JESUS_中锋_85</v>
      </c>
      <c r="B83" s="15" t="s">
        <v>224</v>
      </c>
      <c r="C83" s="16" t="s">
        <v>935</v>
      </c>
      <c r="D83" s="16" t="s">
        <v>71</v>
      </c>
      <c r="E83" s="15">
        <v>85</v>
      </c>
      <c r="F83" s="15">
        <v>2</v>
      </c>
      <c r="G83" t="str">
        <f>VLOOKUP(A:A,'1级数据'!AR:AR,1,FALSE)</f>
        <v>GABRIEL JESUS_中锋_85</v>
      </c>
    </row>
    <row r="84" spans="1:7" x14ac:dyDescent="0.25">
      <c r="A84" s="15" t="str">
        <f>B84&amp;"_"&amp;D84&amp;"_"&amp;E84</f>
        <v>IAGO ASPAS_中锋_85</v>
      </c>
      <c r="B84" s="15" t="s">
        <v>280</v>
      </c>
      <c r="C84" s="16" t="s">
        <v>964</v>
      </c>
      <c r="D84" s="16" t="s">
        <v>71</v>
      </c>
      <c r="E84" s="15">
        <v>85</v>
      </c>
      <c r="F84" s="15">
        <v>2</v>
      </c>
      <c r="G84" t="str">
        <f>VLOOKUP(A:A,'1级数据'!AR:AR,1,FALSE)</f>
        <v>IAGO ASPAS_中锋_85</v>
      </c>
    </row>
    <row r="85" spans="1:7" x14ac:dyDescent="0.25">
      <c r="A85" s="15" t="str">
        <f>B85&amp;"_"&amp;D85&amp;"_"&amp;E85</f>
        <v>J. BOATENG_中后卫_85</v>
      </c>
      <c r="B85" s="15" t="s">
        <v>129</v>
      </c>
      <c r="C85" s="16" t="s">
        <v>891</v>
      </c>
      <c r="D85" s="16" t="s">
        <v>90</v>
      </c>
      <c r="E85" s="15">
        <v>85</v>
      </c>
      <c r="F85" s="15">
        <v>3</v>
      </c>
      <c r="G85" t="str">
        <f>VLOOKUP(A:A,'1级数据'!AR:AR,1,FALSE)</f>
        <v>J. BOATENG_中后卫_85</v>
      </c>
    </row>
    <row r="86" spans="1:7" x14ac:dyDescent="0.25">
      <c r="A86" s="15" t="str">
        <f>B86&amp;"_"&amp;D86&amp;"_"&amp;E86</f>
        <v>J. GIMÉNEZ_中后卫_85</v>
      </c>
      <c r="B86" s="15" t="s">
        <v>288</v>
      </c>
      <c r="C86" s="16" t="s">
        <v>967</v>
      </c>
      <c r="D86" s="16" t="s">
        <v>90</v>
      </c>
      <c r="E86" s="15">
        <v>85</v>
      </c>
      <c r="F86" s="15">
        <v>2</v>
      </c>
      <c r="G86" t="str">
        <f>VLOOKUP(A:A,'1级数据'!AR:AR,1,FALSE)</f>
        <v>J. GIMÉNEZ_中后卫_85</v>
      </c>
    </row>
    <row r="87" spans="1:7" x14ac:dyDescent="0.25">
      <c r="A87" s="15" t="str">
        <f>B87&amp;"_"&amp;D87&amp;"_"&amp;E87</f>
        <v>J. PICKFORD_门将_85</v>
      </c>
      <c r="B87" s="15" t="s">
        <v>184</v>
      </c>
      <c r="C87" s="16" t="s">
        <v>910</v>
      </c>
      <c r="D87" s="16" t="s">
        <v>63</v>
      </c>
      <c r="E87" s="15">
        <v>85</v>
      </c>
      <c r="F87" s="15">
        <v>2</v>
      </c>
      <c r="G87" t="str">
        <f>VLOOKUP(A:A,'1级数据'!AR:AR,1,FALSE)</f>
        <v>J. PICKFORD_门将_85</v>
      </c>
    </row>
    <row r="88" spans="1:7" x14ac:dyDescent="0.25">
      <c r="A88" s="15" t="str">
        <f>B88&amp;"_"&amp;D88&amp;"_"&amp;E88</f>
        <v>J. STONES_中后卫_85</v>
      </c>
      <c r="B88" s="15" t="s">
        <v>285</v>
      </c>
      <c r="C88" s="16" t="s">
        <v>968</v>
      </c>
      <c r="D88" s="16" t="s">
        <v>90</v>
      </c>
      <c r="E88" s="15">
        <v>85</v>
      </c>
      <c r="F88" s="15">
        <v>2</v>
      </c>
      <c r="G88" t="str">
        <f>VLOOKUP(A:A,'1级数据'!AR:AR,1,FALSE)</f>
        <v>J. STONES_中后卫_85</v>
      </c>
    </row>
    <row r="89" spans="1:7" x14ac:dyDescent="0.25">
      <c r="A89" s="15" t="str">
        <f>B89&amp;"_"&amp;D89&amp;"_"&amp;E89</f>
        <v>JOÃO CANCELO_右后卫_85</v>
      </c>
      <c r="B89" s="15" t="s">
        <v>286</v>
      </c>
      <c r="C89" s="16" t="s">
        <v>970</v>
      </c>
      <c r="D89" s="16" t="s">
        <v>195</v>
      </c>
      <c r="E89" s="15">
        <v>85</v>
      </c>
      <c r="F89" s="15">
        <v>2</v>
      </c>
      <c r="G89" t="str">
        <f>VLOOKUP(A:A,'1级数据'!AR:AR,1,FALSE)</f>
        <v>JOÃO CANCELO_右后卫_85</v>
      </c>
    </row>
    <row r="90" spans="1:7" x14ac:dyDescent="0.25">
      <c r="A90" s="15" t="str">
        <f>B90&amp;"_"&amp;D90&amp;"_"&amp;E90</f>
        <v>JORGINHO_后腰_85</v>
      </c>
      <c r="B90" s="15" t="s">
        <v>222</v>
      </c>
      <c r="C90" s="16" t="s">
        <v>937</v>
      </c>
      <c r="D90" s="16" t="s">
        <v>126</v>
      </c>
      <c r="E90" s="15">
        <v>85</v>
      </c>
      <c r="F90" s="15">
        <v>2</v>
      </c>
      <c r="G90" t="str">
        <f>VLOOKUP(A:A,'1级数据'!AR:AR,1,FALSE)</f>
        <v>JORGINHO_后腰_85</v>
      </c>
    </row>
    <row r="91" spans="1:7" x14ac:dyDescent="0.25">
      <c r="A91" s="15" t="str">
        <f>B91&amp;"_"&amp;D91&amp;"_"&amp;E91</f>
        <v>K. MANOLAS_中后卫_85</v>
      </c>
      <c r="B91" s="15" t="s">
        <v>168</v>
      </c>
      <c r="C91" s="16" t="s">
        <v>911</v>
      </c>
      <c r="D91" s="16" t="s">
        <v>90</v>
      </c>
      <c r="E91" s="15">
        <v>85</v>
      </c>
      <c r="F91" s="15">
        <v>2</v>
      </c>
      <c r="G91" t="str">
        <f>VLOOKUP(A:A,'1级数据'!AR:AR,1,FALSE)</f>
        <v>K. MANOLAS_中后卫_85</v>
      </c>
    </row>
    <row r="92" spans="1:7" x14ac:dyDescent="0.25">
      <c r="A92" s="15" t="str">
        <f>B92&amp;"_"&amp;D92&amp;"_"&amp;E92</f>
        <v>K. WALKER_右后卫_85</v>
      </c>
      <c r="B92" s="15" t="s">
        <v>259</v>
      </c>
      <c r="C92" s="16" t="s">
        <v>972</v>
      </c>
      <c r="D92" s="16" t="s">
        <v>195</v>
      </c>
      <c r="E92" s="15">
        <v>85</v>
      </c>
      <c r="F92" s="15">
        <v>2</v>
      </c>
      <c r="G92" t="str">
        <f>VLOOKUP(A:A,'1级数据'!AR:AR,1,FALSE)</f>
        <v>K. WALKER_右后卫_85</v>
      </c>
    </row>
    <row r="93" spans="1:7" x14ac:dyDescent="0.25">
      <c r="A93" s="15" t="str">
        <f>B93&amp;"_"&amp;D93&amp;"_"&amp;E93</f>
        <v>L. BONUCCI_中后卫_85</v>
      </c>
      <c r="B93" s="15" t="s">
        <v>152</v>
      </c>
      <c r="C93" s="16" t="s">
        <v>914</v>
      </c>
      <c r="D93" s="16" t="s">
        <v>90</v>
      </c>
      <c r="E93" s="15">
        <v>85</v>
      </c>
      <c r="F93" s="15">
        <v>2</v>
      </c>
      <c r="G93" t="str">
        <f>VLOOKUP(A:A,'1级数据'!AR:AR,1,FALSE)</f>
        <v>L. BONUCCI_中后卫_85</v>
      </c>
    </row>
    <row r="94" spans="1:7" x14ac:dyDescent="0.25">
      <c r="A94" s="15" t="str">
        <f>B94&amp;"_"&amp;D94&amp;"_"&amp;E94</f>
        <v>L. HERNANDEZ_中后卫_85</v>
      </c>
      <c r="B94" s="15" t="s">
        <v>372</v>
      </c>
      <c r="C94" s="16" t="s">
        <v>1026</v>
      </c>
      <c r="D94" s="16" t="s">
        <v>90</v>
      </c>
      <c r="E94" s="15">
        <v>85</v>
      </c>
      <c r="F94" s="15">
        <v>2</v>
      </c>
      <c r="G94" t="str">
        <f>VLOOKUP(A:A,'1级数据'!AR:AR,1,FALSE)</f>
        <v>L. HERNANDEZ_中后卫_85</v>
      </c>
    </row>
    <row r="95" spans="1:7" x14ac:dyDescent="0.25">
      <c r="A95" s="15" t="str">
        <f>B95&amp;"_"&amp;D95&amp;"_"&amp;E95</f>
        <v>M. DEPAY_中锋_85</v>
      </c>
      <c r="B95" s="15" t="s">
        <v>281</v>
      </c>
      <c r="C95" s="16" t="s">
        <v>978</v>
      </c>
      <c r="D95" s="36" t="s">
        <v>2186</v>
      </c>
      <c r="E95" s="15">
        <v>85</v>
      </c>
      <c r="F95" s="15">
        <v>2</v>
      </c>
      <c r="G95" t="str">
        <f>VLOOKUP(A:A,'1级数据'!AR:AR,1,FALSE)</f>
        <v>M. DEPAY_中锋_85</v>
      </c>
    </row>
    <row r="96" spans="1:7" x14ac:dyDescent="0.25">
      <c r="A96" s="15" t="str">
        <f>B96&amp;"_"&amp;D96&amp;"_"&amp;E96</f>
        <v>N. FEKIR_前腰_85</v>
      </c>
      <c r="B96" s="15" t="s">
        <v>187</v>
      </c>
      <c r="C96" s="16" t="s">
        <v>918</v>
      </c>
      <c r="D96" s="16" t="s">
        <v>83</v>
      </c>
      <c r="E96" s="15">
        <v>85</v>
      </c>
      <c r="F96" s="15">
        <v>2</v>
      </c>
      <c r="G96" t="str">
        <f>VLOOKUP(A:A,'1级数据'!AR:AR,1,FALSE)</f>
        <v>N. FEKIR_前腰_85</v>
      </c>
    </row>
    <row r="97" spans="1:7" x14ac:dyDescent="0.25">
      <c r="A97" s="15" t="str">
        <f>B97&amp;"_"&amp;D97&amp;"_"&amp;E97</f>
        <v>N. SÜLE_中后卫_85</v>
      </c>
      <c r="B97" s="15" t="s">
        <v>305</v>
      </c>
      <c r="C97" s="16" t="s">
        <v>984</v>
      </c>
      <c r="D97" s="16" t="s">
        <v>90</v>
      </c>
      <c r="E97" s="15">
        <v>85</v>
      </c>
      <c r="F97" s="15">
        <v>2</v>
      </c>
      <c r="G97" t="str">
        <f>VLOOKUP(A:A,'1级数据'!AR:AR,1,FALSE)</f>
        <v>N. SÜLE_中后卫_85</v>
      </c>
    </row>
    <row r="98" spans="1:7" x14ac:dyDescent="0.25">
      <c r="A98" s="15" t="str">
        <f>B98&amp;"_"&amp;D98&amp;"_"&amp;E98</f>
        <v>R. LUKAKU_中锋_85</v>
      </c>
      <c r="B98" s="15" t="s">
        <v>128</v>
      </c>
      <c r="C98" s="16" t="s">
        <v>896</v>
      </c>
      <c r="D98" s="16" t="s">
        <v>71</v>
      </c>
      <c r="E98" s="15">
        <v>85</v>
      </c>
      <c r="F98" s="15">
        <v>3</v>
      </c>
      <c r="G98" t="str">
        <f>VLOOKUP(A:A,'1级数据'!AR:AR,1,FALSE)</f>
        <v>R. LUKAKU_中锋_85</v>
      </c>
    </row>
    <row r="99" spans="1:7" x14ac:dyDescent="0.25">
      <c r="A99" s="15" t="str">
        <f>B99&amp;"_"&amp;D99&amp;"_"&amp;E99</f>
        <v>R. MAHREZ_右边锋_85</v>
      </c>
      <c r="B99" s="15" t="s">
        <v>189</v>
      </c>
      <c r="C99" s="16" t="s">
        <v>922</v>
      </c>
      <c r="D99" s="16" t="s">
        <v>86</v>
      </c>
      <c r="E99" s="15">
        <v>85</v>
      </c>
      <c r="F99" s="15">
        <v>2</v>
      </c>
      <c r="G99" t="str">
        <f>VLOOKUP(A:A,'1级数据'!AR:AR,1,FALSE)</f>
        <v>R. MAHREZ_右边锋_85</v>
      </c>
    </row>
    <row r="100" spans="1:7" x14ac:dyDescent="0.25">
      <c r="A100" s="15" t="str">
        <f>B100&amp;"_"&amp;D100&amp;"_"&amp;E100</f>
        <v>RODRI_后腰_85</v>
      </c>
      <c r="B100" s="15" t="s">
        <v>502</v>
      </c>
      <c r="C100" s="16" t="s">
        <v>1096</v>
      </c>
      <c r="D100" s="16" t="s">
        <v>126</v>
      </c>
      <c r="E100" s="15">
        <v>85</v>
      </c>
      <c r="F100" s="15">
        <v>2</v>
      </c>
      <c r="G100" t="str">
        <f>VLOOKUP(A:A,'1级数据'!AR:AR,1,FALSE)</f>
        <v>RODRI_后腰_85</v>
      </c>
    </row>
    <row r="101" spans="1:7" x14ac:dyDescent="0.25">
      <c r="A101" s="15" t="str">
        <f>B101&amp;"_"&amp;D101&amp;"_"&amp;E101</f>
        <v>S. DE VRIJ_中后卫_85</v>
      </c>
      <c r="B101" s="15" t="s">
        <v>211</v>
      </c>
      <c r="C101" s="16" t="s">
        <v>945</v>
      </c>
      <c r="D101" s="16" t="s">
        <v>90</v>
      </c>
      <c r="E101" s="15">
        <v>85</v>
      </c>
      <c r="F101" s="15">
        <v>3</v>
      </c>
      <c r="G101" t="str">
        <f>VLOOKUP(A:A,'1级数据'!AR:AR,1,FALSE)</f>
        <v>S. DE VRIJ_中后卫_85</v>
      </c>
    </row>
    <row r="102" spans="1:7" x14ac:dyDescent="0.25">
      <c r="A102" s="15" t="str">
        <f>B102&amp;"_"&amp;D102&amp;"_"&amp;E102</f>
        <v>SOKRATIS_中后卫_85</v>
      </c>
      <c r="B102" s="15" t="s">
        <v>245</v>
      </c>
      <c r="C102" s="16" t="s">
        <v>992</v>
      </c>
      <c r="D102" s="16" t="s">
        <v>90</v>
      </c>
      <c r="E102" s="15">
        <v>85</v>
      </c>
      <c r="F102" s="15">
        <v>2</v>
      </c>
      <c r="G102" t="str">
        <f>VLOOKUP(A:A,'1级数据'!AR:AR,1,FALSE)</f>
        <v>SOKRATIS_中后卫_85</v>
      </c>
    </row>
    <row r="103" spans="1:7" x14ac:dyDescent="0.25">
      <c r="A103" s="15" t="str">
        <f>B103&amp;"_"&amp;D103&amp;"_"&amp;E103</f>
        <v>T. WERNER_中锋_85</v>
      </c>
      <c r="B103" s="15" t="s">
        <v>226</v>
      </c>
      <c r="C103" s="16" t="s">
        <v>947</v>
      </c>
      <c r="D103" s="16" t="s">
        <v>71</v>
      </c>
      <c r="E103" s="15">
        <v>85</v>
      </c>
      <c r="F103" s="15">
        <v>2</v>
      </c>
      <c r="G103" t="str">
        <f>VLOOKUP(A:A,'1级数据'!AR:AR,1,FALSE)</f>
        <v>T. WERNER_中锋_85</v>
      </c>
    </row>
    <row r="104" spans="1:7" x14ac:dyDescent="0.25">
      <c r="A104" s="15" t="str">
        <f>B104&amp;"_"&amp;D104&amp;"_"&amp;E104</f>
        <v>WILLIAN_右边锋_85</v>
      </c>
      <c r="B104" s="15" t="s">
        <v>203</v>
      </c>
      <c r="C104" s="16" t="s">
        <v>950</v>
      </c>
      <c r="D104" s="16" t="s">
        <v>86</v>
      </c>
      <c r="E104" s="15">
        <v>85</v>
      </c>
      <c r="F104" s="15">
        <v>2</v>
      </c>
      <c r="G104" t="str">
        <f>VLOOKUP(A:A,'1级数据'!AR:AR,1,FALSE)</f>
        <v>WILLIAN_右边锋_85</v>
      </c>
    </row>
    <row r="105" spans="1:7" x14ac:dyDescent="0.25">
      <c r="A105" s="15" t="str">
        <f>B105&amp;"_"&amp;D105&amp;"_"&amp;E105</f>
        <v>传奇_影锋_85</v>
      </c>
      <c r="B105" s="16" t="s">
        <v>858</v>
      </c>
      <c r="C105" s="16" t="s">
        <v>996</v>
      </c>
      <c r="D105" s="16" t="s">
        <v>49</v>
      </c>
      <c r="E105" s="15">
        <v>85</v>
      </c>
      <c r="F105" s="15">
        <v>2</v>
      </c>
      <c r="G105" t="e">
        <f>VLOOKUP(A:A,'1级数据'!AR:AR,1,FALSE)</f>
        <v>#N/A</v>
      </c>
    </row>
    <row r="106" spans="1:7" x14ac:dyDescent="0.25">
      <c r="A106" s="15" t="str">
        <f>B106&amp;"_"&amp;D106&amp;"_"&amp;E106</f>
        <v>传奇_中后卫_85</v>
      </c>
      <c r="B106" s="16" t="s">
        <v>858</v>
      </c>
      <c r="C106" s="16" t="s">
        <v>999</v>
      </c>
      <c r="D106" s="16" t="s">
        <v>90</v>
      </c>
      <c r="E106" s="15">
        <v>85</v>
      </c>
      <c r="F106" s="15">
        <v>2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A. AREOLA_门将_84</v>
      </c>
      <c r="B107" s="15" t="s">
        <v>339</v>
      </c>
      <c r="C107" s="16" t="s">
        <v>1000</v>
      </c>
      <c r="D107" s="16" t="s">
        <v>63</v>
      </c>
      <c r="E107" s="15">
        <v>84</v>
      </c>
      <c r="F107" s="15">
        <v>2</v>
      </c>
      <c r="G107" t="str">
        <f>VLOOKUP(A:A,'1级数据'!AR:AR,1,FALSE)</f>
        <v>A. AREOLA_门将_84</v>
      </c>
    </row>
    <row r="108" spans="1:7" x14ac:dyDescent="0.25">
      <c r="A108" s="15" t="str">
        <f>B108&amp;"_"&amp;D108&amp;"_"&amp;E108</f>
        <v>A. BELOTTI_中锋_84</v>
      </c>
      <c r="B108" s="15" t="s">
        <v>479</v>
      </c>
      <c r="C108" s="16" t="s">
        <v>1042</v>
      </c>
      <c r="D108" s="16" t="s">
        <v>71</v>
      </c>
      <c r="E108" s="15">
        <v>84</v>
      </c>
      <c r="F108" s="15">
        <v>2</v>
      </c>
      <c r="G108" t="str">
        <f>VLOOKUP(A:A,'1级数据'!AR:AR,1,FALSE)</f>
        <v>A. BELOTTI_中锋_84</v>
      </c>
    </row>
    <row r="109" spans="1:7" x14ac:dyDescent="0.25">
      <c r="A109" s="15" t="str">
        <f>B109&amp;"_"&amp;D109&amp;"_"&amp;E109</f>
        <v>ALLAN_中场_84</v>
      </c>
      <c r="B109" s="15" t="s">
        <v>274</v>
      </c>
      <c r="C109" s="16" t="s">
        <v>953</v>
      </c>
      <c r="D109" s="16" t="s">
        <v>59</v>
      </c>
      <c r="E109" s="15">
        <v>84</v>
      </c>
      <c r="F109" s="15">
        <v>2</v>
      </c>
      <c r="G109" t="str">
        <f>VLOOKUP(A:A,'1级数据'!AR:AR,1,FALSE)</f>
        <v>ALLAN_中场_84</v>
      </c>
    </row>
    <row r="110" spans="1:7" x14ac:dyDescent="0.25">
      <c r="A110" s="15" t="str">
        <f>B110&amp;"_"&amp;D110&amp;"_"&amp;E110</f>
        <v>ANTHONY LOPES_门将_84</v>
      </c>
      <c r="B110" s="15" t="s">
        <v>258</v>
      </c>
      <c r="C110" s="16" t="s">
        <v>954</v>
      </c>
      <c r="D110" s="16" t="s">
        <v>63</v>
      </c>
      <c r="E110" s="15">
        <v>84</v>
      </c>
      <c r="F110" s="15">
        <v>2</v>
      </c>
      <c r="G110" t="str">
        <f>VLOOKUP(A:A,'1级数据'!AR:AR,1,FALSE)</f>
        <v>ANTHONY LOPES_门将_84</v>
      </c>
    </row>
    <row r="111" spans="1:7" x14ac:dyDescent="0.25">
      <c r="A111" s="15" t="str">
        <f>B111&amp;"_"&amp;D111&amp;"_"&amp;E111</f>
        <v>ARTHUR_中场_84</v>
      </c>
      <c r="B111" s="15" t="s">
        <v>646</v>
      </c>
      <c r="C111" s="16" t="s">
        <v>1121</v>
      </c>
      <c r="D111" s="16" t="s">
        <v>59</v>
      </c>
      <c r="E111" s="15">
        <v>84</v>
      </c>
      <c r="F111" s="15">
        <v>2</v>
      </c>
      <c r="G111" t="str">
        <f>VLOOKUP(A:A,'1级数据'!AR:AR,1,FALSE)</f>
        <v>ARTHUR_中场_84</v>
      </c>
    </row>
    <row r="112" spans="1:7" x14ac:dyDescent="0.25">
      <c r="A112" s="15" t="str">
        <f>B112&amp;"_"&amp;D112&amp;"_"&amp;E112</f>
        <v>B. PAVARD_中后卫_84</v>
      </c>
      <c r="B112" s="15" t="s">
        <v>644</v>
      </c>
      <c r="C112" s="16" t="s">
        <v>1123</v>
      </c>
      <c r="D112" s="16" t="s">
        <v>90</v>
      </c>
      <c r="E112" s="15">
        <v>84</v>
      </c>
      <c r="F112" s="15">
        <v>2</v>
      </c>
      <c r="G112" t="str">
        <f>VLOOKUP(A:A,'1级数据'!AR:AR,1,FALSE)</f>
        <v>B. PAVARD_中后卫_84</v>
      </c>
    </row>
    <row r="113" spans="1:7" x14ac:dyDescent="0.25">
      <c r="A113" s="15" t="str">
        <f>B113&amp;"_"&amp;D113&amp;"_"&amp;E113</f>
        <v>D. SÁNCHEZ_中后卫_84</v>
      </c>
      <c r="B113" s="15" t="s">
        <v>297</v>
      </c>
      <c r="C113" s="16" t="s">
        <v>956</v>
      </c>
      <c r="D113" s="16" t="s">
        <v>90</v>
      </c>
      <c r="E113" s="15">
        <v>84</v>
      </c>
      <c r="F113" s="15">
        <v>2</v>
      </c>
      <c r="G113" t="str">
        <f>VLOOKUP(A:A,'1级数据'!AR:AR,1,FALSE)</f>
        <v>D. SÁNCHEZ_中后卫_84</v>
      </c>
    </row>
    <row r="114" spans="1:7" x14ac:dyDescent="0.25">
      <c r="A114" s="15" t="str">
        <f>B114&amp;"_"&amp;D114&amp;"_"&amp;E114</f>
        <v>D. TADIĆ_前腰_84</v>
      </c>
      <c r="B114" s="15" t="s">
        <v>706</v>
      </c>
      <c r="C114" s="16" t="s">
        <v>1229</v>
      </c>
      <c r="D114" s="16" t="s">
        <v>83</v>
      </c>
      <c r="E114" s="15">
        <v>84</v>
      </c>
      <c r="F114" s="15">
        <v>2</v>
      </c>
      <c r="G114" t="str">
        <f>VLOOKUP(A:A,'1级数据'!AR:AR,1,FALSE)</f>
        <v>D. TADIĆ_前腰_84</v>
      </c>
    </row>
    <row r="115" spans="1:7" x14ac:dyDescent="0.25">
      <c r="A115" s="15" t="str">
        <f>B115&amp;"_"&amp;D115&amp;"_"&amp;E115</f>
        <v>DANI PAREJO_中场_84</v>
      </c>
      <c r="B115" s="15" t="s">
        <v>253</v>
      </c>
      <c r="C115" s="16" t="s">
        <v>957</v>
      </c>
      <c r="D115" s="16" t="s">
        <v>59</v>
      </c>
      <c r="E115" s="15">
        <v>84</v>
      </c>
      <c r="F115" s="15">
        <v>2</v>
      </c>
      <c r="G115" t="str">
        <f>VLOOKUP(A:A,'1级数据'!AR:AR,1,FALSE)</f>
        <v>DANI PAREJO_中场_84</v>
      </c>
    </row>
    <row r="116" spans="1:7" x14ac:dyDescent="0.25">
      <c r="A116" s="15" t="str">
        <f>B116&amp;"_"&amp;D116&amp;"_"&amp;E116</f>
        <v>F. ACERBI_中后卫_84</v>
      </c>
      <c r="B116" s="15" t="s">
        <v>442</v>
      </c>
      <c r="C116" s="16" t="s">
        <v>1062</v>
      </c>
      <c r="D116" s="16" t="s">
        <v>90</v>
      </c>
      <c r="E116" s="15">
        <v>84</v>
      </c>
      <c r="F116" s="15">
        <v>2</v>
      </c>
      <c r="G116" t="str">
        <f>VLOOKUP(A:A,'1级数据'!AR:AR,1,FALSE)</f>
        <v>F. ACERBI_中后卫_84</v>
      </c>
    </row>
    <row r="117" spans="1:7" x14ac:dyDescent="0.25">
      <c r="A117" s="15" t="str">
        <f>B117&amp;"_"&amp;D117&amp;"_"&amp;E117</f>
        <v>G. BUFFON_门将_84</v>
      </c>
      <c r="B117" s="15" t="s">
        <v>150</v>
      </c>
      <c r="C117" s="16" t="s">
        <v>908</v>
      </c>
      <c r="D117" s="16" t="s">
        <v>63</v>
      </c>
      <c r="E117" s="15">
        <v>84</v>
      </c>
      <c r="F117" s="15">
        <v>2</v>
      </c>
      <c r="G117" t="str">
        <f>VLOOKUP(A:A,'1级数据'!AR:AR,1,FALSE)</f>
        <v>G. BUFFON_门将_84</v>
      </c>
    </row>
    <row r="118" spans="1:7" x14ac:dyDescent="0.25">
      <c r="A118" s="15" t="str">
        <f>B118&amp;"_"&amp;D118&amp;"_"&amp;E118</f>
        <v>G. HIGUAÍN_中锋_84</v>
      </c>
      <c r="B118" s="15" t="s">
        <v>103</v>
      </c>
      <c r="C118" s="16" t="s">
        <v>877</v>
      </c>
      <c r="D118" s="16" t="s">
        <v>71</v>
      </c>
      <c r="E118" s="15">
        <v>84</v>
      </c>
      <c r="F118" s="15">
        <v>2</v>
      </c>
      <c r="G118" t="str">
        <f>VLOOKUP(A:A,'1级数据'!AR:AR,1,FALSE)</f>
        <v>G. HIGUAÍN_中锋_84</v>
      </c>
    </row>
    <row r="119" spans="1:7" x14ac:dyDescent="0.25">
      <c r="A119" s="15" t="str">
        <f>B119&amp;"_"&amp;D119&amp;"_"&amp;E119</f>
        <v>G. WIJNALDUM_中场_84</v>
      </c>
      <c r="B119" s="15" t="s">
        <v>321</v>
      </c>
      <c r="C119" s="16" t="s">
        <v>1018</v>
      </c>
      <c r="D119" s="16" t="s">
        <v>59</v>
      </c>
      <c r="E119" s="15">
        <v>84</v>
      </c>
      <c r="F119" s="15">
        <v>2</v>
      </c>
      <c r="G119" t="str">
        <f>VLOOKUP(A:A,'1级数据'!AR:AR,1,FALSE)</f>
        <v>G. WIJNALDUM_中场_84</v>
      </c>
    </row>
    <row r="120" spans="1:7" x14ac:dyDescent="0.25">
      <c r="A120" s="15" t="str">
        <f>B120&amp;"_"&amp;D120&amp;"_"&amp;E120</f>
        <v>H. LOZANO_左边锋_84</v>
      </c>
      <c r="B120" s="15" t="s">
        <v>383</v>
      </c>
      <c r="C120" s="16" t="s">
        <v>1019</v>
      </c>
      <c r="D120" s="16" t="s">
        <v>43</v>
      </c>
      <c r="E120" s="15">
        <v>84</v>
      </c>
      <c r="F120" s="15">
        <v>2</v>
      </c>
      <c r="G120" t="str">
        <f>VLOOKUP(A:A,'1级数据'!AR:AR,1,FALSE)</f>
        <v>H. LOZANO_左边锋_84</v>
      </c>
    </row>
    <row r="121" spans="1:7" x14ac:dyDescent="0.25">
      <c r="A121" s="15" t="str">
        <f>B121&amp;"_"&amp;D121&amp;"_"&amp;E121</f>
        <v>H. MAGUIRE_中后卫_84</v>
      </c>
      <c r="B121" s="15" t="s">
        <v>380</v>
      </c>
      <c r="C121" s="16" t="s">
        <v>1020</v>
      </c>
      <c r="D121" s="16" t="s">
        <v>90</v>
      </c>
      <c r="E121" s="15">
        <v>84</v>
      </c>
      <c r="F121" s="15">
        <v>2</v>
      </c>
      <c r="G121" t="str">
        <f>VLOOKUP(A:A,'1级数据'!AR:AR,1,FALSE)</f>
        <v>H. MAGUIRE_中后卫_84</v>
      </c>
    </row>
    <row r="122" spans="1:7" x14ac:dyDescent="0.25">
      <c r="A122" s="15" t="str">
        <f>B122&amp;"_"&amp;D122&amp;"_"&amp;E122</f>
        <v>I. PERIŠIĆ_左前卫_84</v>
      </c>
      <c r="B122" s="15" t="s">
        <v>250</v>
      </c>
      <c r="C122" s="16" t="s">
        <v>963</v>
      </c>
      <c r="D122" s="16" t="s">
        <v>251</v>
      </c>
      <c r="E122" s="15">
        <v>84</v>
      </c>
      <c r="F122" s="15">
        <v>2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358</v>
      </c>
      <c r="C123" s="16" t="s">
        <v>1022</v>
      </c>
      <c r="D123" s="16" t="s">
        <v>43</v>
      </c>
      <c r="E123" s="15">
        <v>84</v>
      </c>
      <c r="F123" s="15">
        <v>2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276</v>
      </c>
      <c r="C124" s="16" t="s">
        <v>966</v>
      </c>
      <c r="D124" s="36" t="s">
        <v>2185</v>
      </c>
      <c r="E124" s="15">
        <v>84</v>
      </c>
      <c r="F124" s="15">
        <v>2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521</v>
      </c>
      <c r="C125" s="16" t="s">
        <v>1158</v>
      </c>
      <c r="D125" s="16" t="s">
        <v>59</v>
      </c>
      <c r="E125" s="15">
        <v>84</v>
      </c>
      <c r="F125" s="15">
        <v>2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165</v>
      </c>
      <c r="C126" s="16" t="s">
        <v>912</v>
      </c>
      <c r="D126" s="16" t="s">
        <v>63</v>
      </c>
      <c r="E126" s="15">
        <v>84</v>
      </c>
      <c r="F126" s="15">
        <v>3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394</v>
      </c>
      <c r="C127" s="16" t="s">
        <v>1077</v>
      </c>
      <c r="D127" s="16" t="s">
        <v>63</v>
      </c>
      <c r="E127" s="15">
        <v>84</v>
      </c>
      <c r="F127" s="15">
        <v>2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255</v>
      </c>
      <c r="C128" s="16" t="s">
        <v>974</v>
      </c>
      <c r="D128" s="16" t="s">
        <v>90</v>
      </c>
      <c r="E128" s="15">
        <v>84</v>
      </c>
      <c r="F128" s="15">
        <v>2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300</v>
      </c>
      <c r="C129" s="16" t="s">
        <v>975</v>
      </c>
      <c r="D129" s="16" t="s">
        <v>126</v>
      </c>
      <c r="E129" s="15">
        <v>84</v>
      </c>
      <c r="F129" s="15">
        <v>2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320</v>
      </c>
      <c r="C130" s="16" t="s">
        <v>1027</v>
      </c>
      <c r="D130" s="16" t="s">
        <v>126</v>
      </c>
      <c r="E130" s="15">
        <v>84</v>
      </c>
      <c r="F130" s="15">
        <v>2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432</v>
      </c>
      <c r="C131" s="16" t="s">
        <v>1080</v>
      </c>
      <c r="D131" s="16" t="s">
        <v>86</v>
      </c>
      <c r="E131" s="15">
        <v>84</v>
      </c>
      <c r="F131" s="15">
        <v>2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153</v>
      </c>
      <c r="C132" s="16" t="s">
        <v>915</v>
      </c>
      <c r="D132" s="16" t="s">
        <v>90</v>
      </c>
      <c r="E132" s="15">
        <v>84</v>
      </c>
      <c r="F132" s="15">
        <v>2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155</v>
      </c>
      <c r="C133" s="16" t="s">
        <v>916</v>
      </c>
      <c r="D133" s="16" t="s">
        <v>59</v>
      </c>
      <c r="E133" s="15">
        <v>84</v>
      </c>
      <c r="F133" s="15">
        <v>2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246</v>
      </c>
      <c r="C134" s="16" t="s">
        <v>979</v>
      </c>
      <c r="D134" s="16" t="s">
        <v>71</v>
      </c>
      <c r="E134" s="15">
        <v>84</v>
      </c>
      <c r="F134" s="15">
        <v>2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256</v>
      </c>
      <c r="C135" s="16" t="s">
        <v>980</v>
      </c>
      <c r="D135" s="16" t="s">
        <v>63</v>
      </c>
      <c r="E135" s="15">
        <v>84</v>
      </c>
      <c r="F135" s="15">
        <v>2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208</v>
      </c>
      <c r="C136" s="16" t="s">
        <v>943</v>
      </c>
      <c r="D136" s="16" t="s">
        <v>126</v>
      </c>
      <c r="E136" s="15">
        <v>84</v>
      </c>
      <c r="F136" s="15">
        <v>2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172</v>
      </c>
      <c r="C137" s="16" t="s">
        <v>919</v>
      </c>
      <c r="D137" s="16" t="s">
        <v>90</v>
      </c>
      <c r="E137" s="15">
        <v>84</v>
      </c>
      <c r="F137" s="15">
        <v>2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565</v>
      </c>
      <c r="C138" s="16" t="s">
        <v>1181</v>
      </c>
      <c r="D138" s="16" t="s">
        <v>105</v>
      </c>
      <c r="E138" s="15">
        <v>84</v>
      </c>
      <c r="F138" s="15">
        <v>2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252</v>
      </c>
      <c r="C139" s="16" t="s">
        <v>987</v>
      </c>
      <c r="D139" s="16" t="s">
        <v>71</v>
      </c>
      <c r="E139" s="15">
        <v>84</v>
      </c>
      <c r="F139" s="15">
        <v>2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179</v>
      </c>
      <c r="C140" s="16" t="s">
        <v>921</v>
      </c>
      <c r="D140" s="16" t="s">
        <v>59</v>
      </c>
      <c r="E140" s="15">
        <v>84</v>
      </c>
      <c r="F140" s="15">
        <v>2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382</v>
      </c>
      <c r="C141" s="16" t="s">
        <v>1034</v>
      </c>
      <c r="D141" s="36" t="s">
        <v>2188</v>
      </c>
      <c r="E141" s="15">
        <v>84</v>
      </c>
      <c r="F141" s="15">
        <v>2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240</v>
      </c>
      <c r="C142" s="16" t="s">
        <v>990</v>
      </c>
      <c r="D142" s="16" t="s">
        <v>63</v>
      </c>
      <c r="E142" s="15">
        <v>84</v>
      </c>
      <c r="F142" s="15">
        <v>2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242</v>
      </c>
      <c r="C143" s="16" t="s">
        <v>991</v>
      </c>
      <c r="D143" s="16" t="s">
        <v>63</v>
      </c>
      <c r="E143" s="15">
        <v>84</v>
      </c>
      <c r="F143" s="15">
        <v>2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367</v>
      </c>
      <c r="C144" s="16" t="s">
        <v>1039</v>
      </c>
      <c r="D144" s="36" t="s">
        <v>2188</v>
      </c>
      <c r="E144" s="15">
        <v>84</v>
      </c>
      <c r="F144" s="15">
        <v>2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PARTEY_后腰_84</v>
      </c>
      <c r="B145" s="15" t="s">
        <v>294</v>
      </c>
      <c r="C145" s="16" t="s">
        <v>994</v>
      </c>
      <c r="D145" s="16" t="s">
        <v>126</v>
      </c>
      <c r="E145" s="15">
        <v>84</v>
      </c>
      <c r="F145" s="15">
        <v>2</v>
      </c>
      <c r="G145" t="str">
        <f>VLOOKUP(A:A,'1级数据'!AR:AR,1,FALSE)</f>
        <v>T. PARTEY_后腰_84</v>
      </c>
    </row>
    <row r="146" spans="1:7" x14ac:dyDescent="0.25">
      <c r="A146" s="15" t="str">
        <f>B146&amp;"_"&amp;D146&amp;"_"&amp;E146</f>
        <v>V. KOMPANY_中后卫_84</v>
      </c>
      <c r="B146" s="15" t="s">
        <v>196</v>
      </c>
      <c r="C146" s="16" t="s">
        <v>948</v>
      </c>
      <c r="D146" s="16" t="s">
        <v>90</v>
      </c>
      <c r="E146" s="15">
        <v>84</v>
      </c>
      <c r="F146" s="15">
        <v>2</v>
      </c>
      <c r="G146" t="str">
        <f>VLOOKUP(A:A,'1级数据'!AR:AR,1,FALSE)</f>
        <v>V. KOMPANY_中后卫_84</v>
      </c>
    </row>
    <row r="147" spans="1:7" x14ac:dyDescent="0.25">
      <c r="A147" s="15" t="str">
        <f>B147&amp;"_"&amp;D147&amp;"_"&amp;E147</f>
        <v>W. BEN YEDDER_中锋_84</v>
      </c>
      <c r="B147" s="15" t="s">
        <v>335</v>
      </c>
      <c r="C147" s="38" t="s">
        <v>2248</v>
      </c>
      <c r="D147" s="38" t="s">
        <v>2186</v>
      </c>
      <c r="E147" s="6">
        <v>84</v>
      </c>
      <c r="F147" s="6">
        <v>2</v>
      </c>
      <c r="G147" t="str">
        <f>VLOOKUP(A:A,'1级数据'!AR:AR,1,FALSE)</f>
        <v>W. BEN YEDDER_中锋_84</v>
      </c>
    </row>
    <row r="148" spans="1:7" x14ac:dyDescent="0.25">
      <c r="A148" s="15" t="str">
        <f>B148&amp;"_"&amp;D148&amp;"_"&amp;E148</f>
        <v>Y. SOMMER_门将_84</v>
      </c>
      <c r="B148" s="15" t="s">
        <v>322</v>
      </c>
      <c r="C148" s="16" t="s">
        <v>1041</v>
      </c>
      <c r="D148" s="16" t="s">
        <v>63</v>
      </c>
      <c r="E148" s="15">
        <v>84</v>
      </c>
      <c r="F148" s="15">
        <v>2</v>
      </c>
      <c r="G148" t="str">
        <f>VLOOKUP(A:A,'1级数据'!AR:AR,1,FALSE)</f>
        <v>Y. SOMMER_门将_84</v>
      </c>
    </row>
    <row r="149" spans="1:7" x14ac:dyDescent="0.25">
      <c r="A149" s="15" t="str">
        <f>B149&amp;"_"&amp;D149&amp;"_"&amp;E149</f>
        <v>传奇_中锋_84</v>
      </c>
      <c r="B149" s="16" t="s">
        <v>858</v>
      </c>
      <c r="C149" s="16" t="s">
        <v>998</v>
      </c>
      <c r="D149" s="16" t="s">
        <v>71</v>
      </c>
      <c r="E149" s="15">
        <v>84</v>
      </c>
      <c r="F149" s="15">
        <v>2</v>
      </c>
      <c r="G149" t="e">
        <f>VLOOKUP(A:A,'1级数据'!AR:AR,1,FALSE)</f>
        <v>#N/A</v>
      </c>
    </row>
    <row r="150" spans="1:7" x14ac:dyDescent="0.25">
      <c r="A150" s="15" t="str">
        <f>B150&amp;"_"&amp;D150&amp;"_"&amp;E150</f>
        <v>A. FLORENZI_右后卫_83</v>
      </c>
      <c r="B150" s="15" t="s">
        <v>461</v>
      </c>
      <c r="C150" s="16" t="s">
        <v>1043</v>
      </c>
      <c r="D150" s="16" t="s">
        <v>195</v>
      </c>
      <c r="E150" s="15">
        <v>83</v>
      </c>
      <c r="F150" s="15">
        <v>2</v>
      </c>
      <c r="G150" t="str">
        <f>VLOOKUP(A:A,'1级数据'!AR:AR,1,FALSE)</f>
        <v>A. FLORENZI_右后卫_83</v>
      </c>
    </row>
    <row r="151" spans="1:7" x14ac:dyDescent="0.25">
      <c r="A151" s="15" t="str">
        <f>B151&amp;"_"&amp;D151&amp;"_"&amp;E151</f>
        <v>A. GOLOVIN_前腰_83</v>
      </c>
      <c r="B151" s="15" t="s">
        <v>505</v>
      </c>
      <c r="C151" s="16" t="s">
        <v>1044</v>
      </c>
      <c r="D151" s="36" t="s">
        <v>2185</v>
      </c>
      <c r="E151" s="15">
        <v>83</v>
      </c>
      <c r="F151" s="15">
        <v>2</v>
      </c>
      <c r="G151" t="str">
        <f>VLOOKUP(A:A,'1级数据'!AR:AR,1,FALSE)</f>
        <v>A. GOLOVIN_前腰_83</v>
      </c>
    </row>
    <row r="152" spans="1:7" x14ac:dyDescent="0.25">
      <c r="A152" s="15" t="str">
        <f>B152&amp;"_"&amp;D152&amp;"_"&amp;E152</f>
        <v>A. KOLAROV_左后卫_83</v>
      </c>
      <c r="B152" s="15" t="s">
        <v>401</v>
      </c>
      <c r="C152" s="16" t="s">
        <v>1045</v>
      </c>
      <c r="D152" s="16" t="s">
        <v>105</v>
      </c>
      <c r="E152" s="15">
        <v>83</v>
      </c>
      <c r="F152" s="15">
        <v>2</v>
      </c>
      <c r="G152" t="str">
        <f>VLOOKUP(A:A,'1级数据'!AR:AR,1,FALSE)</f>
        <v>A. KOLAROV_左后卫_83</v>
      </c>
    </row>
    <row r="153" spans="1:7" x14ac:dyDescent="0.25">
      <c r="A153" s="15" t="str">
        <f>B153&amp;"_"&amp;D153&amp;"_"&amp;E153</f>
        <v>A. MARTIAL_左前卫_83</v>
      </c>
      <c r="B153" s="15" t="s">
        <v>350</v>
      </c>
      <c r="C153" s="16" t="s">
        <v>1001</v>
      </c>
      <c r="D153" s="16" t="s">
        <v>251</v>
      </c>
      <c r="E153" s="15">
        <v>83</v>
      </c>
      <c r="F153" s="15">
        <v>2</v>
      </c>
      <c r="G153" t="str">
        <f>VLOOKUP(A:A,'1级数据'!AR:AR,1,FALSE)</f>
        <v>A. MARTIAL_左前卫_83</v>
      </c>
    </row>
    <row r="154" spans="1:7" x14ac:dyDescent="0.25">
      <c r="A154" s="15" t="str">
        <f>B154&amp;"_"&amp;D154&amp;"_"&amp;E154</f>
        <v>ALEX TELLES_左后卫_83</v>
      </c>
      <c r="B154" s="15" t="s">
        <v>465</v>
      </c>
      <c r="C154" s="16" t="s">
        <v>1048</v>
      </c>
      <c r="D154" s="16" t="s">
        <v>105</v>
      </c>
      <c r="E154" s="15">
        <v>83</v>
      </c>
      <c r="F154" s="15">
        <v>2</v>
      </c>
      <c r="G154" t="str">
        <f>VLOOKUP(A:A,'1级数据'!AR:AR,1,FALSE)</f>
        <v>ALEX TELLES_左后卫_83</v>
      </c>
    </row>
    <row r="155" spans="1:7" x14ac:dyDescent="0.25">
      <c r="A155" s="15" t="str">
        <f>B155&amp;"_"&amp;D155&amp;"_"&amp;E155</f>
        <v>B. MENDY_左后卫_83</v>
      </c>
      <c r="B155" s="15" t="s">
        <v>356</v>
      </c>
      <c r="C155" s="16" t="s">
        <v>1006</v>
      </c>
      <c r="D155" s="16" t="s">
        <v>105</v>
      </c>
      <c r="E155" s="15">
        <v>83</v>
      </c>
      <c r="F155" s="15">
        <v>2</v>
      </c>
      <c r="G155" t="str">
        <f>VLOOKUP(A:A,'1级数据'!AR:AR,1,FALSE)</f>
        <v>B. MENDY_左后卫_83</v>
      </c>
    </row>
    <row r="156" spans="1:7" x14ac:dyDescent="0.25">
      <c r="A156" s="15" t="str">
        <f>B156&amp;"_"&amp;D156&amp;"_"&amp;E156</f>
        <v>D. DAKONAM_中后卫_83</v>
      </c>
      <c r="B156" s="15" t="s">
        <v>497</v>
      </c>
      <c r="C156" s="16" t="s">
        <v>1052</v>
      </c>
      <c r="D156" s="16" t="s">
        <v>90</v>
      </c>
      <c r="E156" s="15">
        <v>83</v>
      </c>
      <c r="F156" s="15">
        <v>2</v>
      </c>
      <c r="G156" t="str">
        <f>VLOOKUP(A:A,'1级数据'!AR:AR,1,FALSE)</f>
        <v>D. DAKONAM_中后卫_83</v>
      </c>
    </row>
    <row r="157" spans="1:7" x14ac:dyDescent="0.25">
      <c r="A157" s="15" t="str">
        <f>B157&amp;"_"&amp;D157&amp;"_"&amp;E157</f>
        <v>D. RUGANI_中后卫_83</v>
      </c>
      <c r="B157" s="15" t="s">
        <v>490</v>
      </c>
      <c r="C157" s="16" t="s">
        <v>1054</v>
      </c>
      <c r="D157" s="16" t="s">
        <v>90</v>
      </c>
      <c r="E157" s="15">
        <v>83</v>
      </c>
      <c r="F157" s="15">
        <v>2</v>
      </c>
      <c r="G157" t="str">
        <f>VLOOKUP(A:A,'1级数据'!AR:AR,1,FALSE)</f>
        <v>D. RUGANI_中后卫_83</v>
      </c>
    </row>
    <row r="158" spans="1:7" x14ac:dyDescent="0.25">
      <c r="A158" s="15" t="str">
        <f>B158&amp;"_"&amp;D158&amp;"_"&amp;E158</f>
        <v>E. CAN_中场_83</v>
      </c>
      <c r="B158" s="15" t="s">
        <v>460</v>
      </c>
      <c r="C158" s="16" t="s">
        <v>1057</v>
      </c>
      <c r="D158" s="16" t="s">
        <v>59</v>
      </c>
      <c r="E158" s="15">
        <v>83</v>
      </c>
      <c r="F158" s="15">
        <v>2</v>
      </c>
      <c r="G158" t="str">
        <f>VLOOKUP(A:A,'1级数据'!AR:AR,1,FALSE)</f>
        <v>E. CAN_中场_83</v>
      </c>
    </row>
    <row r="159" spans="1:7" x14ac:dyDescent="0.25">
      <c r="A159" s="15" t="str">
        <f>B159&amp;"_"&amp;D159&amp;"_"&amp;E159</f>
        <v>E. FORSBERG_左边锋_83</v>
      </c>
      <c r="B159" s="15" t="s">
        <v>486</v>
      </c>
      <c r="C159" s="16" t="s">
        <v>1059</v>
      </c>
      <c r="D159" s="36" t="s">
        <v>2188</v>
      </c>
      <c r="E159" s="15">
        <v>83</v>
      </c>
      <c r="F159" s="15">
        <v>2</v>
      </c>
      <c r="G159" t="str">
        <f>VLOOKUP(A:A,'1级数据'!AR:AR,1,FALSE)</f>
        <v>E. FORSBERG_左边锋_83</v>
      </c>
    </row>
    <row r="160" spans="1:7" x14ac:dyDescent="0.25">
      <c r="A160" s="15" t="str">
        <f>B160&amp;"_"&amp;D160&amp;"_"&amp;E160</f>
        <v>F. ARMANI_门将_83</v>
      </c>
      <c r="B160" s="15" t="s">
        <v>454</v>
      </c>
      <c r="C160" s="16" t="s">
        <v>1063</v>
      </c>
      <c r="D160" s="16" t="s">
        <v>63</v>
      </c>
      <c r="E160" s="15">
        <v>83</v>
      </c>
      <c r="F160" s="15">
        <v>2</v>
      </c>
      <c r="G160" t="str">
        <f>VLOOKUP(A:A,'1级数据'!AR:AR,1,FALSE)</f>
        <v>F. ARMANI_门将_83</v>
      </c>
    </row>
    <row r="161" spans="1:7" x14ac:dyDescent="0.25">
      <c r="A161" s="15" t="str">
        <f>B161&amp;"_"&amp;D161&amp;"_"&amp;E161</f>
        <v>F. CHIESA_右边锋_83</v>
      </c>
      <c r="B161" s="15" t="s">
        <v>509</v>
      </c>
      <c r="C161" s="16" t="s">
        <v>1064</v>
      </c>
      <c r="D161" s="16" t="s">
        <v>86</v>
      </c>
      <c r="E161" s="15">
        <v>83</v>
      </c>
      <c r="F161" s="15">
        <v>2</v>
      </c>
      <c r="G161" t="str">
        <f>VLOOKUP(A:A,'1级数据'!AR:AR,1,FALSE)</f>
        <v>F. CHIESA_右边锋_83</v>
      </c>
    </row>
    <row r="162" spans="1:7" x14ac:dyDescent="0.25">
      <c r="A162" s="15" t="str">
        <f>B162&amp;"_"&amp;D162&amp;"_"&amp;E162</f>
        <v>F. MUSLERA_门将_83</v>
      </c>
      <c r="B162" s="15" t="s">
        <v>399</v>
      </c>
      <c r="C162" s="16" t="s">
        <v>1065</v>
      </c>
      <c r="D162" s="16" t="s">
        <v>63</v>
      </c>
      <c r="E162" s="15">
        <v>83</v>
      </c>
      <c r="F162" s="15">
        <v>2</v>
      </c>
      <c r="G162" t="str">
        <f>VLOOKUP(A:A,'1级数据'!AR:AR,1,FALSE)</f>
        <v>F. MUSLERA_门将_83</v>
      </c>
    </row>
    <row r="163" spans="1:7" x14ac:dyDescent="0.25">
      <c r="A163" s="15" t="str">
        <f>B163&amp;"_"&amp;D163&amp;"_"&amp;E163</f>
        <v>FELIPE ANDERSON_左前卫_83</v>
      </c>
      <c r="B163" s="15" t="s">
        <v>441</v>
      </c>
      <c r="C163" s="16" t="s">
        <v>1066</v>
      </c>
      <c r="D163" s="16" t="s">
        <v>251</v>
      </c>
      <c r="E163" s="15">
        <v>83</v>
      </c>
      <c r="F163" s="15">
        <v>2</v>
      </c>
      <c r="G163" t="str">
        <f>VLOOKUP(A:A,'1级数据'!AR:AR,1,FALSE)</f>
        <v>FELIPE ANDERSON_左前卫_83</v>
      </c>
    </row>
    <row r="164" spans="1:7" x14ac:dyDescent="0.25">
      <c r="A164" s="15" t="str">
        <f>B164&amp;"_"&amp;D164&amp;"_"&amp;E164</f>
        <v>G. LO CELSO_中场_83</v>
      </c>
      <c r="B164" s="15" t="s">
        <v>378</v>
      </c>
      <c r="C164" s="16" t="s">
        <v>1017</v>
      </c>
      <c r="D164" s="16" t="s">
        <v>59</v>
      </c>
      <c r="E164" s="15">
        <v>83</v>
      </c>
      <c r="F164" s="15">
        <v>2</v>
      </c>
      <c r="G164" t="str">
        <f>VLOOKUP(A:A,'1级数据'!AR:AR,1,FALSE)</f>
        <v>G. LO CELSO_中场_83</v>
      </c>
    </row>
    <row r="165" spans="1:7" x14ac:dyDescent="0.25">
      <c r="A165" s="15" t="str">
        <f>B165&amp;"_"&amp;D165&amp;"_"&amp;E165</f>
        <v>G. PEZZELLA_中后卫_83</v>
      </c>
      <c r="B165" s="15" t="s">
        <v>582</v>
      </c>
      <c r="C165" s="16" t="s">
        <v>1144</v>
      </c>
      <c r="D165" s="16" t="s">
        <v>90</v>
      </c>
      <c r="E165" s="15">
        <v>83</v>
      </c>
      <c r="F165" s="15">
        <v>2</v>
      </c>
      <c r="G165" t="str">
        <f>VLOOKUP(A:A,'1级数据'!AR:AR,1,FALSE)</f>
        <v>G. PEZZELLA_中后卫_83</v>
      </c>
    </row>
    <row r="166" spans="1:7" x14ac:dyDescent="0.25">
      <c r="A166" s="15" t="str">
        <f>B166&amp;"_"&amp;D166&amp;"_"&amp;E166</f>
        <v>G. SIGURÐSSON_前腰_83</v>
      </c>
      <c r="B166" s="15" t="s">
        <v>270</v>
      </c>
      <c r="C166" s="16" t="s">
        <v>961</v>
      </c>
      <c r="D166" s="16" t="s">
        <v>83</v>
      </c>
      <c r="E166" s="15">
        <v>83</v>
      </c>
      <c r="F166" s="15">
        <v>2</v>
      </c>
      <c r="G166" t="str">
        <f>VLOOKUP(A:A,'1级数据'!AR:AR,1,FALSE)</f>
        <v>G. SIGURÐSSON_前腰_83</v>
      </c>
    </row>
    <row r="167" spans="1:7" x14ac:dyDescent="0.25">
      <c r="A167" s="15" t="str">
        <f>B167&amp;"_"&amp;D167&amp;"_"&amp;E167</f>
        <v>HECTOR BELLERÍN_右后卫_83</v>
      </c>
      <c r="B167" s="15" t="s">
        <v>478</v>
      </c>
      <c r="C167" s="16" t="s">
        <v>1067</v>
      </c>
      <c r="D167" s="16" t="s">
        <v>195</v>
      </c>
      <c r="E167" s="15">
        <v>83</v>
      </c>
      <c r="F167" s="15">
        <v>2</v>
      </c>
      <c r="G167" t="str">
        <f>VLOOKUP(A:A,'1级数据'!AR:AR,1,FALSE)</f>
        <v>HECTOR BELLERÍN_右后卫_83</v>
      </c>
    </row>
    <row r="168" spans="1:7" x14ac:dyDescent="0.25">
      <c r="A168" s="15" t="str">
        <f>B168&amp;"_"&amp;D168&amp;"_"&amp;E168</f>
        <v>HULK_右边锋_83</v>
      </c>
      <c r="B168" s="15" t="s">
        <v>230</v>
      </c>
      <c r="C168" s="16" t="s">
        <v>962</v>
      </c>
      <c r="D168" s="16" t="s">
        <v>86</v>
      </c>
      <c r="E168" s="15">
        <v>83</v>
      </c>
      <c r="F168" s="15">
        <v>2</v>
      </c>
      <c r="G168" t="str">
        <f>VLOOKUP(A:A,'1级数据'!AR:AR,1,FALSE)</f>
        <v>HULK_右边锋_83</v>
      </c>
    </row>
    <row r="169" spans="1:7" x14ac:dyDescent="0.25">
      <c r="A169" s="15" t="str">
        <f>B169&amp;"_"&amp;D169&amp;"_"&amp;E169</f>
        <v>I. GUEYE_中场_83</v>
      </c>
      <c r="B169" s="15" t="s">
        <v>338</v>
      </c>
      <c r="C169" s="16" t="s">
        <v>1021</v>
      </c>
      <c r="D169" s="16" t="s">
        <v>59</v>
      </c>
      <c r="E169" s="15">
        <v>83</v>
      </c>
      <c r="F169" s="15">
        <v>2</v>
      </c>
      <c r="G169" t="str">
        <f>VLOOKUP(A:A,'1级数据'!AR:AR,1,FALSE)</f>
        <v>I. GUEYE_中场_83</v>
      </c>
    </row>
    <row r="170" spans="1:7" x14ac:dyDescent="0.25">
      <c r="A170" s="15" t="str">
        <f>B170&amp;"_"&amp;D170&amp;"_"&amp;E170</f>
        <v>J. CUADRADO_右前卫_83</v>
      </c>
      <c r="B170" s="15" t="s">
        <v>257</v>
      </c>
      <c r="C170" s="16" t="s">
        <v>965</v>
      </c>
      <c r="D170" s="16" t="s">
        <v>206</v>
      </c>
      <c r="E170" s="15">
        <v>83</v>
      </c>
      <c r="F170" s="15">
        <v>2</v>
      </c>
      <c r="G170" t="str">
        <f>VLOOKUP(A:A,'1级数据'!AR:AR,1,FALSE)</f>
        <v>J. CUADRADO_右前卫_83</v>
      </c>
    </row>
    <row r="171" spans="1:7" x14ac:dyDescent="0.25">
      <c r="A171" s="15" t="str">
        <f>B171&amp;"_"&amp;D171&amp;"_"&amp;E171</f>
        <v>J. ILIČIĆ_前腰_83</v>
      </c>
      <c r="B171" s="15" t="s">
        <v>430</v>
      </c>
      <c r="C171" s="16" t="s">
        <v>1069</v>
      </c>
      <c r="D171" s="16" t="s">
        <v>83</v>
      </c>
      <c r="E171" s="15">
        <v>83</v>
      </c>
      <c r="F171" s="15">
        <v>2</v>
      </c>
      <c r="G171" t="str">
        <f>VLOOKUP(A:A,'1级数据'!AR:AR,1,FALSE)</f>
        <v>J. ILIČIĆ_前腰_83</v>
      </c>
    </row>
    <row r="172" spans="1:7" x14ac:dyDescent="0.25">
      <c r="A172" s="15" t="str">
        <f>B172&amp;"_"&amp;D172&amp;"_"&amp;E172</f>
        <v>J. MATIP_中后卫_83</v>
      </c>
      <c r="B172" s="15" t="s">
        <v>419</v>
      </c>
      <c r="C172" s="16" t="s">
        <v>1071</v>
      </c>
      <c r="D172" s="16" t="s">
        <v>90</v>
      </c>
      <c r="E172" s="15">
        <v>83</v>
      </c>
      <c r="F172" s="15">
        <v>2</v>
      </c>
      <c r="G172" t="str">
        <f>VLOOKUP(A:A,'1级数据'!AR:AR,1,FALSE)</f>
        <v>J. MATIP_中后卫_83</v>
      </c>
    </row>
    <row r="173" spans="1:7" x14ac:dyDescent="0.25">
      <c r="A173" s="15" t="str">
        <f>B173&amp;"_"&amp;D173&amp;"_"&amp;E173</f>
        <v>J. MILNER_中场_83</v>
      </c>
      <c r="B173" s="15" t="s">
        <v>513</v>
      </c>
      <c r="C173" s="16" t="s">
        <v>1154</v>
      </c>
      <c r="D173" s="16" t="s">
        <v>59</v>
      </c>
      <c r="E173" s="15">
        <v>83</v>
      </c>
      <c r="F173" s="15">
        <v>2</v>
      </c>
      <c r="G173" t="str">
        <f>VLOOKUP(A:A,'1级数据'!AR:AR,1,FALSE)</f>
        <v>J. MILNER_中场_83</v>
      </c>
    </row>
    <row r="174" spans="1:7" x14ac:dyDescent="0.25">
      <c r="A174" s="15" t="str">
        <f>B174&amp;"_"&amp;D174&amp;"_"&amp;E174</f>
        <v>J. VARDY_中锋_83</v>
      </c>
      <c r="B174" s="15" t="s">
        <v>363</v>
      </c>
      <c r="C174" s="16" t="s">
        <v>1024</v>
      </c>
      <c r="D174" s="16" t="s">
        <v>71</v>
      </c>
      <c r="E174" s="15">
        <v>83</v>
      </c>
      <c r="F174" s="15">
        <v>2</v>
      </c>
      <c r="G174" t="str">
        <f>VLOOKUP(A:A,'1级数据'!AR:AR,1,FALSE)</f>
        <v>J. VARDY_中锋_83</v>
      </c>
    </row>
    <row r="175" spans="1:7" x14ac:dyDescent="0.25">
      <c r="A175" s="15" t="str">
        <f>B175&amp;"_"&amp;D175&amp;"_"&amp;E175</f>
        <v>J. ZOET_门将_83</v>
      </c>
      <c r="B175" s="15" t="s">
        <v>412</v>
      </c>
      <c r="C175" s="16" t="s">
        <v>1073</v>
      </c>
      <c r="D175" s="16" t="s">
        <v>63</v>
      </c>
      <c r="E175" s="15">
        <v>83</v>
      </c>
      <c r="F175" s="15">
        <v>2</v>
      </c>
      <c r="G175" t="str">
        <f>VLOOKUP(A:A,'1级数据'!AR:AR,1,FALSE)</f>
        <v>J. ZOET_门将_83</v>
      </c>
    </row>
    <row r="176" spans="1:7" x14ac:dyDescent="0.25">
      <c r="A176" s="15" t="str">
        <f>B176&amp;"_"&amp;D176&amp;"_"&amp;E176</f>
        <v>JOSÉ CALLEJÓN_右边锋_83</v>
      </c>
      <c r="B176" s="15" t="s">
        <v>249</v>
      </c>
      <c r="C176" s="16" t="s">
        <v>971</v>
      </c>
      <c r="D176" s="16" t="s">
        <v>86</v>
      </c>
      <c r="E176" s="15">
        <v>83</v>
      </c>
      <c r="F176" s="15">
        <v>2</v>
      </c>
      <c r="G176" t="str">
        <f>VLOOKUP(A:A,'1级数据'!AR:AR,1,FALSE)</f>
        <v>JOSÉ CALLEJÓN_右边锋_83</v>
      </c>
    </row>
    <row r="177" spans="1:7" x14ac:dyDescent="0.25">
      <c r="A177" s="15" t="str">
        <f>B177&amp;"_"&amp;D177&amp;"_"&amp;E177</f>
        <v>L. PAREDES_后腰_83</v>
      </c>
      <c r="B177" s="15" t="s">
        <v>452</v>
      </c>
      <c r="C177" s="16" t="s">
        <v>1079</v>
      </c>
      <c r="D177" s="16" t="s">
        <v>126</v>
      </c>
      <c r="E177" s="15">
        <v>83</v>
      </c>
      <c r="F177" s="15">
        <v>2</v>
      </c>
      <c r="G177" t="str">
        <f>VLOOKUP(A:A,'1级数据'!AR:AR,1,FALSE)</f>
        <v>L. PAREDES_后腰_83</v>
      </c>
    </row>
    <row r="178" spans="1:7" x14ac:dyDescent="0.25">
      <c r="A178" s="15" t="str">
        <f>B178&amp;"_"&amp;D178&amp;"_"&amp;E178</f>
        <v>LUIS ALBERTO_前腰_83</v>
      </c>
      <c r="B178" s="15" t="s">
        <v>360</v>
      </c>
      <c r="C178" s="16" t="s">
        <v>1029</v>
      </c>
      <c r="D178" s="16" t="s">
        <v>83</v>
      </c>
      <c r="E178" s="15">
        <v>83</v>
      </c>
      <c r="F178" s="15">
        <v>2</v>
      </c>
      <c r="G178" t="str">
        <f>VLOOKUP(A:A,'1级数据'!AR:AR,1,FALSE)</f>
        <v>LUIS ALBERTO_前腰_83</v>
      </c>
    </row>
    <row r="179" spans="1:7" x14ac:dyDescent="0.25">
      <c r="A179" s="15" t="str">
        <f>B179&amp;"_"&amp;D179&amp;"_"&amp;E179</f>
        <v>M. AKANJI_中后卫_83</v>
      </c>
      <c r="B179" s="15" t="s">
        <v>653</v>
      </c>
      <c r="C179" s="16" t="s">
        <v>1170</v>
      </c>
      <c r="D179" s="16" t="s">
        <v>90</v>
      </c>
      <c r="E179" s="15">
        <v>83</v>
      </c>
      <c r="F179" s="15">
        <v>2</v>
      </c>
      <c r="G179" t="str">
        <f>VLOOKUP(A:A,'1级数据'!AR:AR,1,FALSE)</f>
        <v>M. AKANJI_中后卫_83</v>
      </c>
    </row>
    <row r="180" spans="1:7" x14ac:dyDescent="0.25">
      <c r="A180" s="15" t="str">
        <f>B180&amp;"_"&amp;D180&amp;"_"&amp;E180</f>
        <v>M. BROZOVIĆ_中场_83</v>
      </c>
      <c r="B180" s="15" t="s">
        <v>463</v>
      </c>
      <c r="C180" s="16" t="s">
        <v>1081</v>
      </c>
      <c r="D180" s="16" t="s">
        <v>59</v>
      </c>
      <c r="E180" s="15">
        <v>83</v>
      </c>
      <c r="F180" s="15">
        <v>2</v>
      </c>
      <c r="G180" t="str">
        <f>VLOOKUP(A:A,'1级数据'!AR:AR,1,FALSE)</f>
        <v>M. BROZOVIĆ_中场_83</v>
      </c>
    </row>
    <row r="181" spans="1:7" x14ac:dyDescent="0.25">
      <c r="A181" s="15" t="str">
        <f>B181&amp;"_"&amp;D181&amp;"_"&amp;E181</f>
        <v>M. POLITANO_右边锋_83</v>
      </c>
      <c r="B181" s="15" t="s">
        <v>630</v>
      </c>
      <c r="C181" s="16" t="s">
        <v>1175</v>
      </c>
      <c r="D181" s="16" t="s">
        <v>86</v>
      </c>
      <c r="E181" s="15">
        <v>83</v>
      </c>
      <c r="F181" s="15">
        <v>2</v>
      </c>
      <c r="G181" t="str">
        <f>VLOOKUP(A:A,'1级数据'!AR:AR,1,FALSE)</f>
        <v>M. POLITANO_右边锋_83</v>
      </c>
    </row>
    <row r="182" spans="1:7" x14ac:dyDescent="0.25">
      <c r="A182" s="15" t="str">
        <f>B182&amp;"_"&amp;D182&amp;"_"&amp;E182</f>
        <v>M. RASHFORD_中锋_83</v>
      </c>
      <c r="B182" s="15" t="s">
        <v>501</v>
      </c>
      <c r="C182" s="16" t="s">
        <v>1087</v>
      </c>
      <c r="D182" s="16" t="s">
        <v>71</v>
      </c>
      <c r="E182" s="15">
        <v>83</v>
      </c>
      <c r="F182" s="15">
        <v>2</v>
      </c>
      <c r="G182" t="str">
        <f>VLOOKUP(A:A,'1级数据'!AR:AR,1,FALSE)</f>
        <v>M. RASHFORD_中锋_83</v>
      </c>
    </row>
    <row r="183" spans="1:7" x14ac:dyDescent="0.25">
      <c r="A183" s="15" t="str">
        <f>B183&amp;"_"&amp;D183&amp;"_"&amp;E183</f>
        <v>MALCOM_右边锋_83</v>
      </c>
      <c r="B183" s="15" t="s">
        <v>485</v>
      </c>
      <c r="C183" s="16" t="s">
        <v>1090</v>
      </c>
      <c r="D183" s="16" t="s">
        <v>86</v>
      </c>
      <c r="E183" s="15">
        <v>83</v>
      </c>
      <c r="F183" s="15">
        <v>2</v>
      </c>
      <c r="G183" t="str">
        <f>VLOOKUP(A:A,'1级数据'!AR:AR,1,FALSE)</f>
        <v>MALCOM_右边锋_83</v>
      </c>
    </row>
    <row r="184" spans="1:7" x14ac:dyDescent="0.25">
      <c r="A184" s="15" t="str">
        <f>B184&amp;"_"&amp;D184&amp;"_"&amp;E184</f>
        <v>MARCO ASENSIO_左前卫_83</v>
      </c>
      <c r="B184" s="15" t="s">
        <v>296</v>
      </c>
      <c r="C184" s="16" t="s">
        <v>982</v>
      </c>
      <c r="D184" s="16" t="s">
        <v>251</v>
      </c>
      <c r="E184" s="15">
        <v>83</v>
      </c>
      <c r="F184" s="15">
        <v>2</v>
      </c>
      <c r="G184" t="str">
        <f>VLOOKUP(A:A,'1级数据'!AR:AR,1,FALSE)</f>
        <v>MARCO ASENSIO_左前卫_83</v>
      </c>
    </row>
    <row r="185" spans="1:7" x14ac:dyDescent="0.25">
      <c r="A185" s="15" t="str">
        <f>B185&amp;"_"&amp;D185&amp;"_"&amp;E185</f>
        <v>N. KEÏTA_中场_83</v>
      </c>
      <c r="B185" s="15" t="s">
        <v>365</v>
      </c>
      <c r="C185" s="16" t="s">
        <v>1031</v>
      </c>
      <c r="D185" s="16" t="s">
        <v>59</v>
      </c>
      <c r="E185" s="15">
        <v>83</v>
      </c>
      <c r="F185" s="15">
        <v>2</v>
      </c>
      <c r="G185" t="str">
        <f>VLOOKUP(A:A,'1级数据'!AR:AR,1,FALSE)</f>
        <v>N. KEÏTA_中场_83</v>
      </c>
    </row>
    <row r="186" spans="1:7" x14ac:dyDescent="0.25">
      <c r="A186" s="15" t="str">
        <f>B186&amp;"_"&amp;D186&amp;"_"&amp;E186</f>
        <v>P. ZIELIŃSKI_中场_83</v>
      </c>
      <c r="B186" s="15" t="s">
        <v>595</v>
      </c>
      <c r="C186" s="16" t="s">
        <v>1185</v>
      </c>
      <c r="D186" s="16" t="s">
        <v>59</v>
      </c>
      <c r="E186" s="15">
        <v>83</v>
      </c>
      <c r="F186" s="15">
        <v>2</v>
      </c>
      <c r="G186" t="str">
        <f>VLOOKUP(A:A,'1级数据'!AR:AR,1,FALSE)</f>
        <v>P. ZIELIŃSKI_中场_83</v>
      </c>
    </row>
    <row r="187" spans="1:7" x14ac:dyDescent="0.25">
      <c r="A187" s="15" t="str">
        <f>B187&amp;"_"&amp;D187&amp;"_"&amp;E187</f>
        <v>PABLO SARABIA_右前卫_83</v>
      </c>
      <c r="B187" s="15" t="s">
        <v>572</v>
      </c>
      <c r="C187" s="16" t="s">
        <v>1186</v>
      </c>
      <c r="D187" s="16" t="s">
        <v>206</v>
      </c>
      <c r="E187" s="15">
        <v>83</v>
      </c>
      <c r="F187" s="15">
        <v>2</v>
      </c>
      <c r="G187" t="str">
        <f>VLOOKUP(A:A,'1级数据'!AR:AR,1,FALSE)</f>
        <v>PABLO SARABIA_右前卫_83</v>
      </c>
    </row>
    <row r="188" spans="1:7" x14ac:dyDescent="0.25">
      <c r="A188" s="15" t="str">
        <f>B188&amp;"_"&amp;D188&amp;"_"&amp;E188</f>
        <v>PEDRO_右边锋_83</v>
      </c>
      <c r="B188" s="15" t="s">
        <v>410</v>
      </c>
      <c r="C188" s="16" t="s">
        <v>1094</v>
      </c>
      <c r="D188" s="16" t="s">
        <v>86</v>
      </c>
      <c r="E188" s="15">
        <v>83</v>
      </c>
      <c r="F188" s="15">
        <v>2</v>
      </c>
      <c r="G188" t="str">
        <f>VLOOKUP(A:A,'1级数据'!AR:AR,1,FALSE)</f>
        <v>PEDRO_右边锋_83</v>
      </c>
    </row>
    <row r="189" spans="1:7" x14ac:dyDescent="0.25">
      <c r="A189" s="15" t="str">
        <f>B189&amp;"_"&amp;D189&amp;"_"&amp;E189</f>
        <v>R. BÜRKI_门将_83</v>
      </c>
      <c r="B189" s="15" t="s">
        <v>470</v>
      </c>
      <c r="C189" s="16" t="s">
        <v>1095</v>
      </c>
      <c r="D189" s="16" t="s">
        <v>63</v>
      </c>
      <c r="E189" s="15">
        <v>83</v>
      </c>
      <c r="F189" s="15">
        <v>2</v>
      </c>
      <c r="G189" t="str">
        <f>VLOOKUP(A:A,'1级数据'!AR:AR,1,FALSE)</f>
        <v>R. BÜRKI_门将_83</v>
      </c>
    </row>
    <row r="190" spans="1:7" x14ac:dyDescent="0.25">
      <c r="A190" s="15" t="str">
        <f>B190&amp;"_"&amp;D190&amp;"_"&amp;E190</f>
        <v>R. FALCAO_中锋_83</v>
      </c>
      <c r="B190" s="15" t="s">
        <v>232</v>
      </c>
      <c r="C190" s="16" t="s">
        <v>989</v>
      </c>
      <c r="D190" s="16" t="s">
        <v>71</v>
      </c>
      <c r="E190" s="15">
        <v>83</v>
      </c>
      <c r="F190" s="15">
        <v>2</v>
      </c>
      <c r="G190" t="str">
        <f>VLOOKUP(A:A,'1级数据'!AR:AR,1,FALSE)</f>
        <v>R. FALCAO_中锋_83</v>
      </c>
    </row>
    <row r="191" spans="1:7" x14ac:dyDescent="0.25">
      <c r="A191" s="15" t="str">
        <f>B191&amp;"_"&amp;D191&amp;"_"&amp;E191</f>
        <v>RÚBEN NEVES_后腰_83</v>
      </c>
      <c r="B191" s="15" t="s">
        <v>640</v>
      </c>
      <c r="C191" s="16" t="s">
        <v>1197</v>
      </c>
      <c r="D191" s="36" t="s">
        <v>2187</v>
      </c>
      <c r="E191" s="15">
        <v>83</v>
      </c>
      <c r="F191" s="15">
        <v>2</v>
      </c>
      <c r="G191" t="str">
        <f>VLOOKUP(A:A,'1级数据'!AR:AR,1,FALSE)</f>
        <v>RÚBEN NEVES_后腰_83</v>
      </c>
    </row>
    <row r="192" spans="1:7" x14ac:dyDescent="0.25">
      <c r="A192" s="15" t="str">
        <f>B192&amp;"_"&amp;D192&amp;"_"&amp;E192</f>
        <v>S. ARIAS_右后卫_83</v>
      </c>
      <c r="B192" s="15" t="s">
        <v>447</v>
      </c>
      <c r="C192" s="16" t="s">
        <v>1098</v>
      </c>
      <c r="D192" s="16" t="s">
        <v>195</v>
      </c>
      <c r="E192" s="15">
        <v>83</v>
      </c>
      <c r="F192" s="15">
        <v>2</v>
      </c>
      <c r="G192" t="str">
        <f>VLOOKUP(A:A,'1级数据'!AR:AR,1,FALSE)</f>
        <v>S. ARIAS_右后卫_83</v>
      </c>
    </row>
    <row r="193" spans="1:7" x14ac:dyDescent="0.25">
      <c r="A193" s="15" t="str">
        <f>B193&amp;"_"&amp;D193&amp;"_"&amp;E193</f>
        <v>S. KOLAŠINAC_左后卫_83</v>
      </c>
      <c r="B193" s="15" t="s">
        <v>591</v>
      </c>
      <c r="C193" s="16" t="s">
        <v>1201</v>
      </c>
      <c r="D193" s="16" t="s">
        <v>105</v>
      </c>
      <c r="E193" s="15">
        <v>83</v>
      </c>
      <c r="F193" s="15">
        <v>2</v>
      </c>
      <c r="G193" t="str">
        <f>VLOOKUP(A:A,'1级数据'!AR:AR,1,FALSE)</f>
        <v>S. KOLAŠINAC_左后卫_83</v>
      </c>
    </row>
    <row r="194" spans="1:7" x14ac:dyDescent="0.25">
      <c r="A194" s="15" t="str">
        <f>B194&amp;"_"&amp;D194&amp;"_"&amp;E194</f>
        <v>S. SAVIĆ_中后卫_83</v>
      </c>
      <c r="B194" s="15" t="s">
        <v>341</v>
      </c>
      <c r="C194" s="16" t="s">
        <v>1038</v>
      </c>
      <c r="D194" s="16" t="s">
        <v>90</v>
      </c>
      <c r="E194" s="15">
        <v>83</v>
      </c>
      <c r="F194" s="15">
        <v>2</v>
      </c>
      <c r="G194" t="str">
        <f>VLOOKUP(A:A,'1级数据'!AR:AR,1,FALSE)</f>
        <v>S. SAVIĆ_中后卫_83</v>
      </c>
    </row>
    <row r="195" spans="1:7" x14ac:dyDescent="0.25">
      <c r="A195" s="15" t="str">
        <f>B195&amp;"_"&amp;D195&amp;"_"&amp;E195</f>
        <v>S. SIRIGU_门将_83</v>
      </c>
      <c r="B195" s="15" t="s">
        <v>529</v>
      </c>
      <c r="C195" s="16" t="s">
        <v>1204</v>
      </c>
      <c r="D195" s="16" t="s">
        <v>63</v>
      </c>
      <c r="E195" s="15">
        <v>83</v>
      </c>
      <c r="F195" s="15">
        <v>2</v>
      </c>
      <c r="G195" t="str">
        <f>VLOOKUP(A:A,'1级数据'!AR:AR,1,FALSE)</f>
        <v>S. SIRIGU_门将_83</v>
      </c>
    </row>
    <row r="196" spans="1:7" x14ac:dyDescent="0.25">
      <c r="A196" s="15" t="str">
        <f>B196&amp;"_"&amp;D196&amp;"_"&amp;E196</f>
        <v>SERGI ROBERTO_右后卫_83</v>
      </c>
      <c r="B196" s="15" t="s">
        <v>431</v>
      </c>
      <c r="C196" s="16" t="s">
        <v>1102</v>
      </c>
      <c r="D196" s="16" t="s">
        <v>195</v>
      </c>
      <c r="E196" s="15">
        <v>83</v>
      </c>
      <c r="F196" s="15">
        <v>2</v>
      </c>
      <c r="G196" t="str">
        <f>VLOOKUP(A:A,'1级数据'!AR:AR,1,FALSE)</f>
        <v>SERGI ROBERTO_右后卫_83</v>
      </c>
    </row>
    <row r="197" spans="1:7" x14ac:dyDescent="0.25">
      <c r="A197" s="15" t="str">
        <f>B197&amp;"_"&amp;D197&amp;"_"&amp;E197</f>
        <v>T. MEUNIER_右后卫_83</v>
      </c>
      <c r="B197" s="15" t="s">
        <v>588</v>
      </c>
      <c r="C197" s="16" t="s">
        <v>1209</v>
      </c>
      <c r="D197" s="16" t="s">
        <v>195</v>
      </c>
      <c r="E197" s="15">
        <v>83</v>
      </c>
      <c r="F197" s="15">
        <v>2</v>
      </c>
      <c r="G197" t="str">
        <f>VLOOKUP(A:A,'1级数据'!AR:AR,1,FALSE)</f>
        <v>T. MEUNIER_右后卫_83</v>
      </c>
    </row>
    <row r="198" spans="1:7" x14ac:dyDescent="0.25">
      <c r="A198" s="15" t="str">
        <f>B198&amp;"_"&amp;D198&amp;"_"&amp;E198</f>
        <v>W. ZAHA_左边锋_83</v>
      </c>
      <c r="B198" s="15" t="s">
        <v>289</v>
      </c>
      <c r="C198" s="16" t="s">
        <v>995</v>
      </c>
      <c r="D198" s="36" t="s">
        <v>2188</v>
      </c>
      <c r="E198" s="15">
        <v>83</v>
      </c>
      <c r="F198" s="15">
        <v>2</v>
      </c>
      <c r="G198" t="str">
        <f>VLOOKUP(A:A,'1级数据'!AR:AR,1,FALSE)</f>
        <v>W. ZAHA_左边锋_83</v>
      </c>
    </row>
    <row r="199" spans="1:7" x14ac:dyDescent="0.25">
      <c r="A199" s="15" t="str">
        <f>B199&amp;"_"&amp;D199&amp;"_"&amp;E199</f>
        <v>Á. CORREA_右边锋_82</v>
      </c>
      <c r="B199" s="15" t="s">
        <v>737</v>
      </c>
      <c r="C199" s="16" t="s">
        <v>1215</v>
      </c>
      <c r="D199" s="16" t="s">
        <v>86</v>
      </c>
      <c r="E199" s="15">
        <v>82</v>
      </c>
      <c r="F199" s="15">
        <v>2</v>
      </c>
      <c r="G199" t="str">
        <f>VLOOKUP(A:A,'1级数据'!AR:AR,1,FALSE)</f>
        <v>Á. CORREA_右边锋_82</v>
      </c>
    </row>
    <row r="200" spans="1:7" x14ac:dyDescent="0.25">
      <c r="A200" s="15" t="str">
        <f>B200&amp;"_"&amp;D200&amp;"_"&amp;E200</f>
        <v>A. DOUCOURÉ_中场_82</v>
      </c>
      <c r="B200" s="15" t="s">
        <v>726</v>
      </c>
      <c r="C200" s="16" t="s">
        <v>1216</v>
      </c>
      <c r="D200" s="16" t="s">
        <v>59</v>
      </c>
      <c r="E200" s="15">
        <v>82</v>
      </c>
      <c r="F200" s="15">
        <v>2</v>
      </c>
      <c r="G200" t="str">
        <f>VLOOKUP(A:A,'1级数据'!AR:AR,1,FALSE)</f>
        <v>A. DOUCOURÉ_中场_82</v>
      </c>
    </row>
    <row r="201" spans="1:7" x14ac:dyDescent="0.25">
      <c r="A201" s="15" t="str">
        <f>B201&amp;"_"&amp;D201&amp;"_"&amp;E201</f>
        <v>A. IZZO_中后卫_82</v>
      </c>
      <c r="B201" s="15" t="s">
        <v>754</v>
      </c>
      <c r="C201" s="16" t="s">
        <v>1220</v>
      </c>
      <c r="D201" s="16" t="s">
        <v>90</v>
      </c>
      <c r="E201" s="15">
        <v>82</v>
      </c>
      <c r="F201" s="15">
        <v>2</v>
      </c>
      <c r="G201" t="str">
        <f>VLOOKUP(A:A,'1级数据'!AR:AR,1,FALSE)</f>
        <v>A. IZZO_中后卫_82</v>
      </c>
    </row>
    <row r="202" spans="1:7" x14ac:dyDescent="0.25">
      <c r="A202" s="15" t="str">
        <f>B202&amp;"_"&amp;D202&amp;"_"&amp;E202</f>
        <v>ADÁN_门将_82</v>
      </c>
      <c r="B202" s="15" t="s">
        <v>558</v>
      </c>
      <c r="C202" s="16" t="s">
        <v>1116</v>
      </c>
      <c r="D202" s="16" t="s">
        <v>63</v>
      </c>
      <c r="E202" s="15">
        <v>82</v>
      </c>
      <c r="F202" s="15">
        <v>2</v>
      </c>
      <c r="G202" t="str">
        <f>VLOOKUP(A:A,'1级数据'!AR:AR,1,FALSE)</f>
        <v>ADÁN_门将_82</v>
      </c>
    </row>
    <row r="203" spans="1:7" x14ac:dyDescent="0.25">
      <c r="A203" s="15" t="str">
        <f>B203&amp;"_"&amp;D203&amp;"_"&amp;E203</f>
        <v>ANDRÉ GOMES_中场_82</v>
      </c>
      <c r="B203" s="15" t="s">
        <v>725</v>
      </c>
      <c r="C203" s="16" t="s">
        <v>1225</v>
      </c>
      <c r="D203" s="16" t="s">
        <v>59</v>
      </c>
      <c r="E203" s="15">
        <v>82</v>
      </c>
      <c r="F203" s="15">
        <v>2</v>
      </c>
      <c r="G203" t="str">
        <f>VLOOKUP(A:A,'1级数据'!AR:AR,1,FALSE)</f>
        <v>ANDRÉ GOMES_中场_82</v>
      </c>
    </row>
    <row r="204" spans="1:7" x14ac:dyDescent="0.25">
      <c r="A204" s="15" t="str">
        <f>B204&amp;"_"&amp;D204&amp;"_"&amp;E204</f>
        <v>D. BLIND_中后卫_82</v>
      </c>
      <c r="B204" s="15" t="s">
        <v>691</v>
      </c>
      <c r="C204" s="16" t="s">
        <v>1228</v>
      </c>
      <c r="D204" s="16" t="s">
        <v>90</v>
      </c>
      <c r="E204" s="15">
        <v>82</v>
      </c>
      <c r="F204" s="15">
        <v>2</v>
      </c>
      <c r="G204" t="str">
        <f>VLOOKUP(A:A,'1级数据'!AR:AR,1,FALSE)</f>
        <v>D. BLIND_中后卫_82</v>
      </c>
    </row>
    <row r="205" spans="1:7" x14ac:dyDescent="0.25">
      <c r="A205" s="15" t="str">
        <f>B205&amp;"_"&amp;D205&amp;"_"&amp;E205</f>
        <v>D. DE ROSSI_后腰_82</v>
      </c>
      <c r="B205" s="15" t="s">
        <v>307</v>
      </c>
      <c r="C205" s="16" t="s">
        <v>1009</v>
      </c>
      <c r="D205" s="16" t="s">
        <v>126</v>
      </c>
      <c r="E205" s="15">
        <v>82</v>
      </c>
      <c r="F205" s="15">
        <v>2</v>
      </c>
      <c r="G205" t="str">
        <f>VLOOKUP(A:A,'1级数据'!AR:AR,1,FALSE)</f>
        <v>D. DE ROSSI_后腰_82</v>
      </c>
    </row>
    <row r="206" spans="1:7" x14ac:dyDescent="0.25">
      <c r="A206" s="15" t="str">
        <f>B206&amp;"_"&amp;D206&amp;"_"&amp;E206</f>
        <v>D. SIDIBÉ_右后卫_82</v>
      </c>
      <c r="B206" s="15" t="s">
        <v>459</v>
      </c>
      <c r="C206" s="16" t="s">
        <v>1055</v>
      </c>
      <c r="D206" s="16" t="s">
        <v>195</v>
      </c>
      <c r="E206" s="15">
        <v>82</v>
      </c>
      <c r="F206" s="15">
        <v>2</v>
      </c>
      <c r="G206" t="str">
        <f>VLOOKUP(A:A,'1级数据'!AR:AR,1,FALSE)</f>
        <v>D. SIDIBÉ_右后卫_82</v>
      </c>
    </row>
    <row r="207" spans="1:7" x14ac:dyDescent="0.25">
      <c r="A207" s="15" t="str">
        <f>B207&amp;"_"&amp;D207&amp;"_"&amp;E207</f>
        <v>DUDU_左前卫_82</v>
      </c>
      <c r="B207" s="15" t="s">
        <v>437</v>
      </c>
      <c r="C207" s="16" t="s">
        <v>1056</v>
      </c>
      <c r="D207" s="36" t="s">
        <v>2189</v>
      </c>
      <c r="E207" s="15">
        <v>82</v>
      </c>
      <c r="F207" s="15">
        <v>2</v>
      </c>
      <c r="G207" t="str">
        <f>VLOOKUP(A:A,'1级数据'!AR:AR,1,FALSE)</f>
        <v>DUDU_左前卫_82</v>
      </c>
    </row>
    <row r="208" spans="1:7" x14ac:dyDescent="0.25">
      <c r="A208" s="15" t="str">
        <f>B208&amp;"_"&amp;D208&amp;"_"&amp;E208</f>
        <v>É. BANEGA_前腰_82</v>
      </c>
      <c r="B208" s="15" t="s">
        <v>318</v>
      </c>
      <c r="C208" s="16" t="s">
        <v>1012</v>
      </c>
      <c r="D208" s="16" t="s">
        <v>83</v>
      </c>
      <c r="E208" s="15">
        <v>82</v>
      </c>
      <c r="F208" s="15">
        <v>2</v>
      </c>
      <c r="G208" t="str">
        <f>VLOOKUP(A:A,'1级数据'!AR:AR,1,FALSE)</f>
        <v>É. BANEGA_前腰_82</v>
      </c>
    </row>
    <row r="209" spans="1:7" x14ac:dyDescent="0.25">
      <c r="A209" s="15" t="str">
        <f>B209&amp;"_"&amp;D209&amp;"_"&amp;E209</f>
        <v>E. VIŠĆA_右前卫_82</v>
      </c>
      <c r="B209" s="15" t="s">
        <v>469</v>
      </c>
      <c r="C209" s="16" t="s">
        <v>1060</v>
      </c>
      <c r="D209" s="16" t="s">
        <v>206</v>
      </c>
      <c r="E209" s="15">
        <v>82</v>
      </c>
      <c r="F209" s="15">
        <v>2</v>
      </c>
      <c r="G209" t="str">
        <f>VLOOKUP(A:A,'1级数据'!AR:AR,1,FALSE)</f>
        <v>E. VIŠĆA_右前卫_82</v>
      </c>
    </row>
    <row r="210" spans="1:7" x14ac:dyDescent="0.25">
      <c r="A210" s="15" t="str">
        <f>B210&amp;"_"&amp;D210&amp;"_"&amp;E210</f>
        <v>ÉVERTON RIBEIRO_右前卫_82</v>
      </c>
      <c r="B210" s="15" t="s">
        <v>457</v>
      </c>
      <c r="C210" s="16" t="s">
        <v>1061</v>
      </c>
      <c r="D210" s="16" t="s">
        <v>206</v>
      </c>
      <c r="E210" s="15">
        <v>82</v>
      </c>
      <c r="F210" s="15">
        <v>2</v>
      </c>
      <c r="G210" t="str">
        <f>VLOOKUP(A:A,'1级数据'!AR:AR,1,FALSE)</f>
        <v>ÉVERTON RIBEIRO_右前卫_82</v>
      </c>
    </row>
    <row r="211" spans="1:7" x14ac:dyDescent="0.25">
      <c r="A211" s="15" t="str">
        <f>B211&amp;"_"&amp;D211&amp;"_"&amp;E211</f>
        <v>F. FAZIO_中后卫_82</v>
      </c>
      <c r="B211" s="15" t="s">
        <v>244</v>
      </c>
      <c r="C211" s="16" t="s">
        <v>959</v>
      </c>
      <c r="D211" s="16" t="s">
        <v>90</v>
      </c>
      <c r="E211" s="15">
        <v>82</v>
      </c>
      <c r="F211" s="15">
        <v>2</v>
      </c>
      <c r="G211" t="str">
        <f>VLOOKUP(A:A,'1级数据'!AR:AR,1,FALSE)</f>
        <v>F. FAZIO_中后卫_82</v>
      </c>
    </row>
    <row r="212" spans="1:7" x14ac:dyDescent="0.25">
      <c r="A212" s="15" t="str">
        <f>B212&amp;"_"&amp;D212&amp;"_"&amp;E212</f>
        <v>FABIÁN RUIZ_中场_82</v>
      </c>
      <c r="B212" s="15" t="s">
        <v>651</v>
      </c>
      <c r="C212" s="16" t="s">
        <v>1139</v>
      </c>
      <c r="D212" s="16" t="s">
        <v>59</v>
      </c>
      <c r="E212" s="15">
        <v>82</v>
      </c>
      <c r="F212" s="15">
        <v>2</v>
      </c>
      <c r="G212" t="str">
        <f>VLOOKUP(A:A,'1级数据'!AR:AR,1,FALSE)</f>
        <v>FABIÁN RUIZ_中场_82</v>
      </c>
    </row>
    <row r="213" spans="1:7" x14ac:dyDescent="0.25">
      <c r="A213" s="15" t="str">
        <f>B213&amp;"_"&amp;D213&amp;"_"&amp;E213</f>
        <v>FILIPE LUIS_左后卫_82</v>
      </c>
      <c r="B213" s="15" t="s">
        <v>199</v>
      </c>
      <c r="C213" s="16" t="s">
        <v>934</v>
      </c>
      <c r="D213" s="16" t="s">
        <v>105</v>
      </c>
      <c r="E213" s="15">
        <v>82</v>
      </c>
      <c r="F213" s="15">
        <v>2</v>
      </c>
      <c r="G213" t="str">
        <f>VLOOKUP(A:A,'1级数据'!AR:AR,1,FALSE)</f>
        <v>FILIPE LUIS_左后卫_82</v>
      </c>
    </row>
    <row r="214" spans="1:7" x14ac:dyDescent="0.25">
      <c r="A214" s="15" t="str">
        <f>B214&amp;"_"&amp;D214&amp;"_"&amp;E214</f>
        <v>G. BONAVENTURA_中场_82</v>
      </c>
      <c r="B214" s="15" t="s">
        <v>325</v>
      </c>
      <c r="C214" s="16" t="s">
        <v>1015</v>
      </c>
      <c r="D214" s="16" t="s">
        <v>59</v>
      </c>
      <c r="E214" s="15">
        <v>82</v>
      </c>
      <c r="F214" s="15">
        <v>2</v>
      </c>
      <c r="G214" t="str">
        <f>VLOOKUP(A:A,'1级数据'!AR:AR,1,FALSE)</f>
        <v>G. BONAVENTURA_中场_82</v>
      </c>
    </row>
    <row r="215" spans="1:7" x14ac:dyDescent="0.25">
      <c r="A215" s="15" t="str">
        <f>B215&amp;"_"&amp;D215&amp;"_"&amp;E215</f>
        <v>G. RULLI_门将_82</v>
      </c>
      <c r="B215" s="15" t="s">
        <v>608</v>
      </c>
      <c r="C215" s="16" t="s">
        <v>1145</v>
      </c>
      <c r="D215" s="16" t="s">
        <v>63</v>
      </c>
      <c r="E215" s="15">
        <v>82</v>
      </c>
      <c r="F215" s="15">
        <v>2</v>
      </c>
      <c r="G215" t="str">
        <f>VLOOKUP(A:A,'1级数据'!AR:AR,1,FALSE)</f>
        <v>G. RULLI_门将_82</v>
      </c>
    </row>
    <row r="216" spans="1:7" x14ac:dyDescent="0.25">
      <c r="A216" s="15" t="str">
        <f>B216&amp;"_"&amp;D216&amp;"_"&amp;E216</f>
        <v>ILLARRAMENDI_后腰_82</v>
      </c>
      <c r="B216" s="15" t="s">
        <v>427</v>
      </c>
      <c r="C216" s="16" t="s">
        <v>1068</v>
      </c>
      <c r="D216" s="16" t="s">
        <v>126</v>
      </c>
      <c r="E216" s="15">
        <v>82</v>
      </c>
      <c r="F216" s="15">
        <v>2</v>
      </c>
      <c r="G216" t="str">
        <f>VLOOKUP(A:A,'1级数据'!AR:AR,1,FALSE)</f>
        <v>ILLARRAMENDI_后腰_82</v>
      </c>
    </row>
    <row r="217" spans="1:7" x14ac:dyDescent="0.25">
      <c r="A217" s="15" t="str">
        <f>B217&amp;"_"&amp;D217&amp;"_"&amp;E217</f>
        <v>J. CILLESSEN_门将_82</v>
      </c>
      <c r="B217" s="15" t="s">
        <v>547</v>
      </c>
      <c r="C217" s="16" t="s">
        <v>1152</v>
      </c>
      <c r="D217" s="16" t="s">
        <v>63</v>
      </c>
      <c r="E217" s="15">
        <v>82</v>
      </c>
      <c r="F217" s="15">
        <v>2</v>
      </c>
      <c r="G217" t="str">
        <f>VLOOKUP(A:A,'1级数据'!AR:AR,1,FALSE)</f>
        <v>J. CILLESSEN_门将_82</v>
      </c>
    </row>
    <row r="218" spans="1:7" x14ac:dyDescent="0.25">
      <c r="A218" s="15" t="str">
        <f>B218&amp;"_"&amp;D218&amp;"_"&amp;E218</f>
        <v>J. LINGARD_右前卫_82</v>
      </c>
      <c r="B218" s="15" t="s">
        <v>476</v>
      </c>
      <c r="C218" s="16" t="s">
        <v>1070</v>
      </c>
      <c r="D218" s="16" t="s">
        <v>206</v>
      </c>
      <c r="E218" s="15">
        <v>82</v>
      </c>
      <c r="F218" s="15">
        <v>2</v>
      </c>
      <c r="G218" t="str">
        <f>VLOOKUP(A:A,'1级数据'!AR:AR,1,FALSE)</f>
        <v>J. LINGARD_右前卫_82</v>
      </c>
    </row>
    <row r="219" spans="1:7" x14ac:dyDescent="0.25">
      <c r="A219" s="15" t="str">
        <f>B219&amp;"_"&amp;D219&amp;"_"&amp;E219</f>
        <v>K. VOLLAND_中锋_82</v>
      </c>
      <c r="B219" s="15" t="s">
        <v>625</v>
      </c>
      <c r="C219" s="16" t="s">
        <v>1161</v>
      </c>
      <c r="D219" s="16" t="s">
        <v>71</v>
      </c>
      <c r="E219" s="15">
        <v>82</v>
      </c>
      <c r="F219" s="15">
        <v>2</v>
      </c>
      <c r="G219" t="str">
        <f>VLOOKUP(A:A,'1级数据'!AR:AR,1,FALSE)</f>
        <v>K. VOLLAND_中锋_82</v>
      </c>
    </row>
    <row r="220" spans="1:7" x14ac:dyDescent="0.25">
      <c r="A220" s="15" t="str">
        <f>B220&amp;"_"&amp;D220&amp;"_"&amp;E220</f>
        <v>L. BAILEY_左边锋_82</v>
      </c>
      <c r="B220" s="15" t="s">
        <v>302</v>
      </c>
      <c r="C220" s="16" t="s">
        <v>973</v>
      </c>
      <c r="D220" s="16" t="s">
        <v>43</v>
      </c>
      <c r="E220" s="15">
        <v>82</v>
      </c>
      <c r="F220" s="15">
        <v>2</v>
      </c>
      <c r="G220" t="str">
        <f>VLOOKUP(A:A,'1级数据'!AR:AR,1,FALSE)</f>
        <v>L. BAILEY_左边锋_82</v>
      </c>
    </row>
    <row r="221" spans="1:7" x14ac:dyDescent="0.25">
      <c r="A221" s="15" t="str">
        <f>B221&amp;"_"&amp;D221&amp;"_"&amp;E221</f>
        <v>L. HRADECKY_门将_82</v>
      </c>
      <c r="B221" s="15" t="s">
        <v>435</v>
      </c>
      <c r="C221" s="16" t="s">
        <v>1078</v>
      </c>
      <c r="D221" s="16" t="s">
        <v>63</v>
      </c>
      <c r="E221" s="15">
        <v>82</v>
      </c>
      <c r="F221" s="15">
        <v>2</v>
      </c>
      <c r="G221" t="str">
        <f>VLOOKUP(A:A,'1级数据'!AR:AR,1,FALSE)</f>
        <v>L. HRADECKY_门将_82</v>
      </c>
    </row>
    <row r="222" spans="1:7" x14ac:dyDescent="0.25">
      <c r="A222" s="15" t="str">
        <f>B222&amp;"_"&amp;D222&amp;"_"&amp;E222</f>
        <v>L. KURZAWA_左后卫_82</v>
      </c>
      <c r="B222" s="15" t="s">
        <v>728</v>
      </c>
      <c r="C222" s="16" t="s">
        <v>1248</v>
      </c>
      <c r="D222" s="16" t="s">
        <v>105</v>
      </c>
      <c r="E222" s="15">
        <v>82</v>
      </c>
      <c r="F222" s="15">
        <v>2</v>
      </c>
      <c r="G222" t="str">
        <f>VLOOKUP(A:A,'1级数据'!AR:AR,1,FALSE)</f>
        <v>L. KURZAWA_左后卫_82</v>
      </c>
    </row>
    <row r="223" spans="1:7" x14ac:dyDescent="0.25">
      <c r="A223" s="15" t="str">
        <f>B223&amp;"_"&amp;D223&amp;"_"&amp;E223</f>
        <v>M. ARNAUTOVIĆ_中锋_82</v>
      </c>
      <c r="B223" s="15" t="s">
        <v>315</v>
      </c>
      <c r="C223" s="16" t="s">
        <v>1030</v>
      </c>
      <c r="D223" s="16" t="s">
        <v>71</v>
      </c>
      <c r="E223" s="15">
        <v>82</v>
      </c>
      <c r="F223" s="15">
        <v>2</v>
      </c>
      <c r="G223" t="str">
        <f>VLOOKUP(A:A,'1级数据'!AR:AR,1,FALSE)</f>
        <v>M. ARNAUTOVIĆ_中锋_82</v>
      </c>
    </row>
    <row r="224" spans="1:7" x14ac:dyDescent="0.25">
      <c r="A224" s="15" t="str">
        <f>B224&amp;"_"&amp;D224&amp;"_"&amp;E224</f>
        <v>M. BATSHUAYI_中锋_82</v>
      </c>
      <c r="B224" s="15" t="s">
        <v>272</v>
      </c>
      <c r="C224" s="16" t="s">
        <v>976</v>
      </c>
      <c r="D224" s="16" t="s">
        <v>71</v>
      </c>
      <c r="E224" s="15">
        <v>82</v>
      </c>
      <c r="F224" s="15">
        <v>2</v>
      </c>
      <c r="G224" t="str">
        <f>VLOOKUP(A:A,'1级数据'!AR:AR,1,FALSE)</f>
        <v>M. BATSHUAYI_中锋_82</v>
      </c>
    </row>
    <row r="225" spans="1:7" x14ac:dyDescent="0.25">
      <c r="A225" s="15" t="str">
        <f>B225&amp;"_"&amp;D225&amp;"_"&amp;E225</f>
        <v>M. FERNANDES_右后卫_82</v>
      </c>
      <c r="B225" s="15" t="s">
        <v>393</v>
      </c>
      <c r="C225" s="16" t="s">
        <v>1173</v>
      </c>
      <c r="D225" s="16" t="s">
        <v>195</v>
      </c>
      <c r="E225" s="15">
        <v>82</v>
      </c>
      <c r="F225" s="15">
        <v>2</v>
      </c>
      <c r="G225" t="str">
        <f>VLOOKUP(A:A,'1级数据'!AR:AR,1,FALSE)</f>
        <v>M. FERNANDES_右后卫_82</v>
      </c>
    </row>
    <row r="226" spans="1:7" x14ac:dyDescent="0.25">
      <c r="A226" s="15" t="str">
        <f>B226&amp;"_"&amp;D226&amp;"_"&amp;E226</f>
        <v>M. KOVAČIĆ_中场_82</v>
      </c>
      <c r="B226" s="15" t="s">
        <v>434</v>
      </c>
      <c r="C226" s="16" t="s">
        <v>1084</v>
      </c>
      <c r="D226" s="16" t="s">
        <v>59</v>
      </c>
      <c r="E226" s="15">
        <v>82</v>
      </c>
      <c r="F226" s="15">
        <v>2</v>
      </c>
      <c r="G226" t="str">
        <f>VLOOKUP(A:A,'1级数据'!AR:AR,1,FALSE)</f>
        <v>M. KOVAČIĆ_中场_82</v>
      </c>
    </row>
    <row r="227" spans="1:7" x14ac:dyDescent="0.25">
      <c r="A227" s="15" t="str">
        <f>B227&amp;"_"&amp;D227&amp;"_"&amp;E227</f>
        <v>M. SANSON_中场_82</v>
      </c>
      <c r="B227" s="15" t="s">
        <v>471</v>
      </c>
      <c r="C227" s="16" t="s">
        <v>1089</v>
      </c>
      <c r="D227" s="16" t="s">
        <v>59</v>
      </c>
      <c r="E227" s="15">
        <v>82</v>
      </c>
      <c r="F227" s="15">
        <v>2</v>
      </c>
      <c r="G227" t="str">
        <f>VLOOKUP(A:A,'1级数据'!AR:AR,1,FALSE)</f>
        <v>M. SANSON_中场_82</v>
      </c>
    </row>
    <row r="228" spans="1:7" x14ac:dyDescent="0.25">
      <c r="A228" s="15" t="str">
        <f>B228&amp;"_"&amp;D228&amp;"_"&amp;E228</f>
        <v>MARCOS ALONSO_左后卫_82</v>
      </c>
      <c r="B228" s="15" t="s">
        <v>268</v>
      </c>
      <c r="C228" s="16" t="s">
        <v>983</v>
      </c>
      <c r="D228" s="16" t="s">
        <v>105</v>
      </c>
      <c r="E228" s="15">
        <v>82</v>
      </c>
      <c r="F228" s="15">
        <v>2</v>
      </c>
      <c r="G228" t="str">
        <f>VLOOKUP(A:A,'1级数据'!AR:AR,1,FALSE)</f>
        <v>MARCOS ALONSO_左后卫_82</v>
      </c>
    </row>
    <row r="229" spans="1:7" x14ac:dyDescent="0.25">
      <c r="A229" s="15" t="str">
        <f>B229&amp;"_"&amp;D229&amp;"_"&amp;E229</f>
        <v>MARLOS_右边锋_82</v>
      </c>
      <c r="B229" s="15" t="s">
        <v>488</v>
      </c>
      <c r="C229" s="16" t="s">
        <v>1091</v>
      </c>
      <c r="D229" s="16" t="s">
        <v>86</v>
      </c>
      <c r="E229" s="15">
        <v>82</v>
      </c>
      <c r="F229" s="15">
        <v>2</v>
      </c>
      <c r="G229" t="str">
        <f>VLOOKUP(A:A,'1级数据'!AR:AR,1,FALSE)</f>
        <v>MARLOS_右边锋_82</v>
      </c>
    </row>
    <row r="230" spans="1:7" x14ac:dyDescent="0.25">
      <c r="A230" s="15" t="str">
        <f>B230&amp;"_"&amp;D230&amp;"_"&amp;E230</f>
        <v>MIRANDA_中后卫_82</v>
      </c>
      <c r="B230" s="15" t="s">
        <v>201</v>
      </c>
      <c r="C230" s="16" t="s">
        <v>942</v>
      </c>
      <c r="D230" s="16" t="s">
        <v>90</v>
      </c>
      <c r="E230" s="15">
        <v>82</v>
      </c>
      <c r="F230" s="15">
        <v>2</v>
      </c>
      <c r="G230" t="str">
        <f>VLOOKUP(A:A,'1级数据'!AR:AR,1,FALSE)</f>
        <v>MIRANDA_中后卫_82</v>
      </c>
    </row>
    <row r="231" spans="1:7" x14ac:dyDescent="0.25">
      <c r="A231" s="15" t="str">
        <f>B231&amp;"_"&amp;D231&amp;"_"&amp;E231</f>
        <v>NACHO_中后卫_82</v>
      </c>
      <c r="B231" s="15" t="s">
        <v>429</v>
      </c>
      <c r="C231" s="16" t="s">
        <v>1092</v>
      </c>
      <c r="D231" s="16" t="s">
        <v>90</v>
      </c>
      <c r="E231" s="15">
        <v>82</v>
      </c>
      <c r="F231" s="15">
        <v>2</v>
      </c>
      <c r="G231" t="str">
        <f>VLOOKUP(A:A,'1级数据'!AR:AR,1,FALSE)</f>
        <v>NACHO_中后卫_82</v>
      </c>
    </row>
    <row r="232" spans="1:7" x14ac:dyDescent="0.25">
      <c r="A232" s="15" t="str">
        <f>B232&amp;"_"&amp;D232&amp;"_"&amp;E232</f>
        <v>NÉLSON SEMEDO_右后卫_82</v>
      </c>
      <c r="B232" s="15" t="s">
        <v>652</v>
      </c>
      <c r="C232" s="16" t="s">
        <v>1182</v>
      </c>
      <c r="D232" s="16" t="s">
        <v>195</v>
      </c>
      <c r="E232" s="15">
        <v>82</v>
      </c>
      <c r="F232" s="15">
        <v>2</v>
      </c>
      <c r="G232" t="str">
        <f>VLOOKUP(A:A,'1级数据'!AR:AR,1,FALSE)</f>
        <v>NÉLSON SEMEDO_右后卫_82</v>
      </c>
    </row>
    <row r="233" spans="1:7" x14ac:dyDescent="0.25">
      <c r="A233" s="15" t="str">
        <f>B233&amp;"_"&amp;D233&amp;"_"&amp;E233</f>
        <v>NETO_门将_82</v>
      </c>
      <c r="B233" s="15" t="s">
        <v>269</v>
      </c>
      <c r="C233" s="16" t="s">
        <v>986</v>
      </c>
      <c r="D233" s="16" t="s">
        <v>63</v>
      </c>
      <c r="E233" s="15">
        <v>82</v>
      </c>
      <c r="F233" s="15">
        <v>2</v>
      </c>
      <c r="G233" t="str">
        <f>VLOOKUP(A:A,'1级数据'!AR:AR,1,FALSE)</f>
        <v>NETO_门将_82</v>
      </c>
    </row>
    <row r="234" spans="1:7" x14ac:dyDescent="0.25">
      <c r="A234" s="15" t="str">
        <f>B234&amp;"_"&amp;D234&amp;"_"&amp;E234</f>
        <v>OXLADE-CHAMBERLAIN_中场_82</v>
      </c>
      <c r="B234" s="15" t="s">
        <v>1739</v>
      </c>
      <c r="C234" s="16" t="s">
        <v>1047</v>
      </c>
      <c r="D234" s="16" t="s">
        <v>59</v>
      </c>
      <c r="E234" s="15">
        <v>82</v>
      </c>
      <c r="F234" s="15">
        <v>2</v>
      </c>
      <c r="G234" t="str">
        <f>VLOOKUP(A:A,'1级数据'!AR:AR,1,FALSE)</f>
        <v>OXLADE-CHAMBERLAIN_中场_82</v>
      </c>
    </row>
    <row r="235" spans="1:7" x14ac:dyDescent="0.25">
      <c r="A235" s="15" t="str">
        <f>B235&amp;"_"&amp;D235&amp;"_"&amp;E235</f>
        <v>PEPE_中后卫_82</v>
      </c>
      <c r="B235" s="15" t="s">
        <v>227</v>
      </c>
      <c r="C235" s="16" t="s">
        <v>988</v>
      </c>
      <c r="D235" s="16" t="s">
        <v>90</v>
      </c>
      <c r="E235" s="15">
        <v>82</v>
      </c>
      <c r="F235" s="15">
        <v>2</v>
      </c>
      <c r="G235" t="str">
        <f>VLOOKUP(A:A,'1级数据'!AR:AR,1,FALSE)</f>
        <v>PEPE_中后卫_82</v>
      </c>
    </row>
    <row r="236" spans="1:7" x14ac:dyDescent="0.25">
      <c r="A236" s="15" t="str">
        <f>B236&amp;"_"&amp;D236&amp;"_"&amp;E236</f>
        <v>R. BENTANCUR_中场_82</v>
      </c>
      <c r="B236" s="15" t="s">
        <v>764</v>
      </c>
      <c r="C236" s="16" t="s">
        <v>1262</v>
      </c>
      <c r="D236" s="16" t="s">
        <v>59</v>
      </c>
      <c r="E236" s="15">
        <v>82</v>
      </c>
      <c r="F236" s="15">
        <v>2</v>
      </c>
      <c r="G236" t="str">
        <f>VLOOKUP(A:A,'1级数据'!AR:AR,1,FALSE)</f>
        <v>R. BENTANCUR_中场_82</v>
      </c>
    </row>
    <row r="237" spans="1:7" x14ac:dyDescent="0.25">
      <c r="A237" s="15" t="str">
        <f>B237&amp;"_"&amp;D237&amp;"_"&amp;E237</f>
        <v>R. GUERREIRO_左前卫_82</v>
      </c>
      <c r="B237" s="15" t="s">
        <v>735</v>
      </c>
      <c r="C237" s="16" t="s">
        <v>1263</v>
      </c>
      <c r="D237" s="36" t="s">
        <v>2189</v>
      </c>
      <c r="E237" s="15">
        <v>82</v>
      </c>
      <c r="F237" s="15">
        <v>2</v>
      </c>
      <c r="G237" t="str">
        <f>VLOOKUP(A:A,'1级数据'!AR:AR,1,FALSE)</f>
        <v>R. GUERREIRO_左前卫_82</v>
      </c>
    </row>
    <row r="238" spans="1:7" x14ac:dyDescent="0.25">
      <c r="A238" s="15" t="str">
        <f>B238&amp;"_"&amp;D238&amp;"_"&amp;E238</f>
        <v>S. MANDANDA_门将_82</v>
      </c>
      <c r="B238" s="15" t="s">
        <v>324</v>
      </c>
      <c r="C238" s="16" t="s">
        <v>1036</v>
      </c>
      <c r="D238" s="16" t="s">
        <v>63</v>
      </c>
      <c r="E238" s="15">
        <v>82</v>
      </c>
      <c r="F238" s="15">
        <v>2</v>
      </c>
      <c r="G238" t="str">
        <f>VLOOKUP(A:A,'1级数据'!AR:AR,1,FALSE)</f>
        <v>S. MANDANDA_门将_82</v>
      </c>
    </row>
    <row r="239" spans="1:7" x14ac:dyDescent="0.25">
      <c r="A239" s="15" t="str">
        <f>B239&amp;"_"&amp;D239&amp;"_"&amp;E239</f>
        <v>S. SANÉ_中后卫_82</v>
      </c>
      <c r="B239" s="15" t="s">
        <v>433</v>
      </c>
      <c r="C239" s="16" t="s">
        <v>1101</v>
      </c>
      <c r="D239" s="16" t="s">
        <v>90</v>
      </c>
      <c r="E239" s="15">
        <v>82</v>
      </c>
      <c r="F239" s="15">
        <v>2</v>
      </c>
      <c r="G239" t="str">
        <f>VLOOKUP(A:A,'1级数据'!AR:AR,1,FALSE)</f>
        <v>S. SANÉ_中后卫_82</v>
      </c>
    </row>
    <row r="240" spans="1:7" x14ac:dyDescent="0.25">
      <c r="A240" s="15" t="str">
        <f>B240&amp;"_"&amp;D240&amp;"_"&amp;E240</f>
        <v>T. BAKAYOKO_后腰_82</v>
      </c>
      <c r="B240" s="15" t="s">
        <v>617</v>
      </c>
      <c r="C240" s="16" t="s">
        <v>1207</v>
      </c>
      <c r="D240" s="16" t="s">
        <v>126</v>
      </c>
      <c r="E240" s="15">
        <v>82</v>
      </c>
      <c r="F240" s="15">
        <v>2</v>
      </c>
      <c r="G240" t="str">
        <f>VLOOKUP(A:A,'1级数据'!AR:AR,1,FALSE)</f>
        <v>T. BAKAYOKO_后腰_82</v>
      </c>
    </row>
    <row r="241" spans="1:7" x14ac:dyDescent="0.25">
      <c r="A241" s="15" t="str">
        <f>B241&amp;"_"&amp;D241&amp;"_"&amp;E241</f>
        <v>T. STRAKOSHA_门将_82</v>
      </c>
      <c r="B241" s="15" t="s">
        <v>619</v>
      </c>
      <c r="C241" s="16" t="s">
        <v>1211</v>
      </c>
      <c r="D241" s="16" t="s">
        <v>63</v>
      </c>
      <c r="E241" s="15">
        <v>82</v>
      </c>
      <c r="F241" s="15">
        <v>2</v>
      </c>
      <c r="G241" t="str">
        <f>VLOOKUP(A:A,'1级数据'!AR:AR,1,FALSE)</f>
        <v>T. STRAKOSHA_门将_82</v>
      </c>
    </row>
    <row r="242" spans="1:7" x14ac:dyDescent="0.25">
      <c r="A242" s="15" t="str">
        <f>B242&amp;"_"&amp;D242&amp;"_"&amp;E242</f>
        <v>T. VACLÍK_门将_82</v>
      </c>
      <c r="B242" s="15" t="s">
        <v>453</v>
      </c>
      <c r="C242" s="16" t="s">
        <v>1104</v>
      </c>
      <c r="D242" s="16" t="s">
        <v>63</v>
      </c>
      <c r="E242" s="15">
        <v>82</v>
      </c>
      <c r="F242" s="15">
        <v>2</v>
      </c>
      <c r="G242" t="str">
        <f>VLOOKUP(A:A,'1级数据'!AR:AR,1,FALSE)</f>
        <v>T. VACLÍK_门将_82</v>
      </c>
    </row>
    <row r="243" spans="1:7" x14ac:dyDescent="0.25">
      <c r="A243" s="15" t="str">
        <f>B243&amp;"_"&amp;D243&amp;"_"&amp;E243</f>
        <v>W. BARRIOS_后腰_82</v>
      </c>
      <c r="B243" s="15" t="s">
        <v>466</v>
      </c>
      <c r="C243" s="16" t="s">
        <v>1106</v>
      </c>
      <c r="D243" s="16" t="s">
        <v>126</v>
      </c>
      <c r="E243" s="15">
        <v>82</v>
      </c>
      <c r="F243" s="15">
        <v>2</v>
      </c>
      <c r="G243" t="str">
        <f>VLOOKUP(A:A,'1级数据'!AR:AR,1,FALSE)</f>
        <v>W. BARRIOS_后腰_82</v>
      </c>
    </row>
    <row r="244" spans="1:7" x14ac:dyDescent="0.25">
      <c r="A244" s="15" t="str">
        <f>B244&amp;"_"&amp;D244&amp;"_"&amp;E244</f>
        <v>W. NDIDI_后腰_82</v>
      </c>
      <c r="B244" s="15" t="s">
        <v>781</v>
      </c>
      <c r="C244" s="16" t="s">
        <v>1277</v>
      </c>
      <c r="D244" s="16" t="s">
        <v>126</v>
      </c>
      <c r="E244" s="15">
        <v>82</v>
      </c>
      <c r="F244" s="15">
        <v>2</v>
      </c>
      <c r="G244" t="str">
        <f>VLOOKUP(A:A,'1级数据'!AR:AR,1,FALSE)</f>
        <v>W. NDIDI_后腰_82</v>
      </c>
    </row>
    <row r="245" spans="1:7" x14ac:dyDescent="0.25">
      <c r="A245" s="15" t="str">
        <f>B245&amp;"_"&amp;D245&amp;"_"&amp;E245</f>
        <v>WILLIAM_后腰_82</v>
      </c>
      <c r="B245" s="15" t="s">
        <v>473</v>
      </c>
      <c r="C245" s="16" t="s">
        <v>1108</v>
      </c>
      <c r="D245" s="16" t="s">
        <v>126</v>
      </c>
      <c r="E245" s="15">
        <v>82</v>
      </c>
      <c r="F245" s="15">
        <v>2</v>
      </c>
      <c r="G245" t="str">
        <f>VLOOKUP(A:A,'1级数据'!AR:AR,1,FALSE)</f>
        <v>WILLIAM_后腰_82</v>
      </c>
    </row>
    <row r="246" spans="1:7" x14ac:dyDescent="0.25">
      <c r="A246" s="15" t="str">
        <f>B246&amp;"_"&amp;D246&amp;"_"&amp;E246</f>
        <v>A. GUARDADO_中场_81</v>
      </c>
      <c r="B246" s="15" t="s">
        <v>530</v>
      </c>
      <c r="C246" s="16" t="s">
        <v>1111</v>
      </c>
      <c r="D246" s="16" t="s">
        <v>59</v>
      </c>
      <c r="E246" s="15">
        <v>81</v>
      </c>
      <c r="F246" s="15">
        <v>2</v>
      </c>
      <c r="G246" t="str">
        <f>VLOOKUP(A:A,'1级数据'!AR:AR,1,FALSE)</f>
        <v>A. GUARDADO_中场_81</v>
      </c>
    </row>
    <row r="247" spans="1:7" x14ac:dyDescent="0.25">
      <c r="A247" s="15" t="str">
        <f>B247&amp;"_"&amp;D247&amp;"_"&amp;E247</f>
        <v>A. KRAMARIĆ_中锋_81</v>
      </c>
      <c r="B247" s="15" t="s">
        <v>643</v>
      </c>
      <c r="C247" s="16" t="s">
        <v>1114</v>
      </c>
      <c r="D247" s="16" t="s">
        <v>71</v>
      </c>
      <c r="E247" s="15">
        <v>81</v>
      </c>
      <c r="F247" s="15">
        <v>2</v>
      </c>
      <c r="G247" t="str">
        <f>VLOOKUP(A:A,'1级数据'!AR:AR,1,FALSE)</f>
        <v>A. KRAMARIĆ_中锋_81</v>
      </c>
    </row>
    <row r="248" spans="1:7" x14ac:dyDescent="0.25">
      <c r="A248" s="15" t="str">
        <f>B248&amp;"_"&amp;D248&amp;"_"&amp;E248</f>
        <v>ÁLEX GRIMALDO_左后卫_81</v>
      </c>
      <c r="B248" s="15" t="s">
        <v>756</v>
      </c>
      <c r="C248" s="16" t="s">
        <v>1224</v>
      </c>
      <c r="D248" s="16" t="s">
        <v>105</v>
      </c>
      <c r="E248" s="15">
        <v>81</v>
      </c>
      <c r="F248" s="15">
        <v>2</v>
      </c>
      <c r="G248" t="str">
        <f>VLOOKUP(A:A,'1级数据'!AR:AR,1,FALSE)</f>
        <v>ÁLEX GRIMALDO_左后卫_81</v>
      </c>
    </row>
    <row r="249" spans="1:7" x14ac:dyDescent="0.25">
      <c r="A249" s="15" t="str">
        <f>B249&amp;"_"&amp;D249&amp;"_"&amp;E249</f>
        <v>B. HÖWEDES_中后卫_81</v>
      </c>
      <c r="B249" s="15" t="s">
        <v>332</v>
      </c>
      <c r="C249" s="16" t="s">
        <v>1005</v>
      </c>
      <c r="D249" s="16" t="s">
        <v>90</v>
      </c>
      <c r="E249" s="15">
        <v>81</v>
      </c>
      <c r="F249" s="15">
        <v>2</v>
      </c>
      <c r="G249" t="str">
        <f>VLOOKUP(A:A,'1级数据'!AR:AR,1,FALSE)</f>
        <v>B. HÖWEDES_中后卫_81</v>
      </c>
    </row>
    <row r="250" spans="1:7" x14ac:dyDescent="0.25">
      <c r="A250" s="15" t="str">
        <f>B250&amp;"_"&amp;D250&amp;"_"&amp;E250</f>
        <v>BARTRA_中后卫_81</v>
      </c>
      <c r="B250" s="15" t="s">
        <v>428</v>
      </c>
      <c r="C250" s="16" t="s">
        <v>1049</v>
      </c>
      <c r="D250" s="16" t="s">
        <v>90</v>
      </c>
      <c r="E250" s="15">
        <v>81</v>
      </c>
      <c r="F250" s="15">
        <v>2</v>
      </c>
      <c r="G250" t="str">
        <f>VLOOKUP(A:A,'1级数据'!AR:AR,1,FALSE)</f>
        <v>BARTRA_中后卫_81</v>
      </c>
    </row>
    <row r="251" spans="1:7" x14ac:dyDescent="0.25">
      <c r="A251" s="15" t="str">
        <f>B251&amp;"_"&amp;D251&amp;"_"&amp;E251</f>
        <v>C. BAKAMBU_中锋_81</v>
      </c>
      <c r="B251" s="15" t="s">
        <v>422</v>
      </c>
      <c r="C251" s="16" t="s">
        <v>1050</v>
      </c>
      <c r="D251" s="16" t="s">
        <v>71</v>
      </c>
      <c r="E251" s="15">
        <v>81</v>
      </c>
      <c r="F251" s="15">
        <v>2</v>
      </c>
      <c r="G251" t="str">
        <f>VLOOKUP(A:A,'1级数据'!AR:AR,1,FALSE)</f>
        <v>C. BAKAMBU_中锋_81</v>
      </c>
    </row>
    <row r="252" spans="1:7" x14ac:dyDescent="0.25">
      <c r="A252" s="15" t="str">
        <f>B252&amp;"_"&amp;D252&amp;"_"&amp;E252</f>
        <v>C. TĂTĂRUŞANU_门将_81</v>
      </c>
      <c r="B252" s="15" t="s">
        <v>343</v>
      </c>
      <c r="C252" s="16" t="s">
        <v>1008</v>
      </c>
      <c r="D252" s="16" t="s">
        <v>63</v>
      </c>
      <c r="E252" s="15">
        <v>81</v>
      </c>
      <c r="F252" s="15">
        <v>2</v>
      </c>
      <c r="G252" t="str">
        <f>VLOOKUP(A:A,'1级数据'!AR:AR,1,FALSE)</f>
        <v>C. TĂTĂRUŞANU_门将_81</v>
      </c>
    </row>
    <row r="253" spans="1:7" x14ac:dyDescent="0.25">
      <c r="A253" s="15" t="str">
        <f>B253&amp;"_"&amp;D253&amp;"_"&amp;E253</f>
        <v>D. BENEDETTO_中锋_81</v>
      </c>
      <c r="B253" s="15" t="s">
        <v>467</v>
      </c>
      <c r="C253" s="16" t="s">
        <v>1051</v>
      </c>
      <c r="D253" s="16" t="s">
        <v>71</v>
      </c>
      <c r="E253" s="15">
        <v>81</v>
      </c>
      <c r="F253" s="15">
        <v>2</v>
      </c>
      <c r="G253" t="str">
        <f>VLOOKUP(A:A,'1级数据'!AR:AR,1,FALSE)</f>
        <v>D. BENEDETTO_中锋_81</v>
      </c>
    </row>
    <row r="254" spans="1:7" x14ac:dyDescent="0.25">
      <c r="A254" s="15" t="str">
        <f>B254&amp;"_"&amp;D254&amp;"_"&amp;E254</f>
        <v>D. LOVREN_中后卫_81</v>
      </c>
      <c r="B254" s="15" t="s">
        <v>546</v>
      </c>
      <c r="C254" s="16" t="s">
        <v>1129</v>
      </c>
      <c r="D254" s="16" t="s">
        <v>90</v>
      </c>
      <c r="E254" s="15">
        <v>81</v>
      </c>
      <c r="F254" s="15">
        <v>2</v>
      </c>
      <c r="G254" t="str">
        <f>VLOOKUP(A:A,'1级数据'!AR:AR,1,FALSE)</f>
        <v>D. LOVREN_中后卫_81</v>
      </c>
    </row>
    <row r="255" spans="1:7" x14ac:dyDescent="0.25">
      <c r="A255" s="15" t="str">
        <f>B255&amp;"_"&amp;D255&amp;"_"&amp;E255</f>
        <v>D. PEROTTI_左边锋_81</v>
      </c>
      <c r="B255" s="15" t="s">
        <v>416</v>
      </c>
      <c r="C255" s="16" t="s">
        <v>1053</v>
      </c>
      <c r="D255" s="16" t="s">
        <v>43</v>
      </c>
      <c r="E255" s="15">
        <v>81</v>
      </c>
      <c r="F255" s="15">
        <v>2</v>
      </c>
      <c r="G255" t="str">
        <f>VLOOKUP(A:A,'1级数据'!AR:AR,1,FALSE)</f>
        <v>D. PEROTTI_左边锋_81</v>
      </c>
    </row>
    <row r="256" spans="1:7" x14ac:dyDescent="0.25">
      <c r="A256" s="15" t="str">
        <f>B256&amp;"_"&amp;D256&amp;"_"&amp;E256</f>
        <v>DANILO PEREIRA_后腰_81</v>
      </c>
      <c r="B256" s="15" t="s">
        <v>571</v>
      </c>
      <c r="C256" s="16" t="s">
        <v>1131</v>
      </c>
      <c r="D256" s="16" t="s">
        <v>126</v>
      </c>
      <c r="E256" s="15">
        <v>81</v>
      </c>
      <c r="F256" s="15">
        <v>2</v>
      </c>
      <c r="G256" t="str">
        <f>VLOOKUP(A:A,'1级数据'!AR:AR,1,FALSE)</f>
        <v>DANILO PEREIRA_后腰_81</v>
      </c>
    </row>
    <row r="257" spans="1:7" x14ac:dyDescent="0.25">
      <c r="A257" s="15" t="str">
        <f>B257&amp;"_"&amp;D257&amp;"_"&amp;E257</f>
        <v>DEDÉ_中后卫_81</v>
      </c>
      <c r="B257" s="15" t="s">
        <v>584</v>
      </c>
      <c r="C257" s="16" t="s">
        <v>1132</v>
      </c>
      <c r="D257" s="16" t="s">
        <v>90</v>
      </c>
      <c r="E257" s="15">
        <v>81</v>
      </c>
      <c r="F257" s="15">
        <v>2</v>
      </c>
      <c r="G257" t="str">
        <f>VLOOKUP(A:A,'1级数据'!AR:AR,1,FALSE)</f>
        <v>DEDÉ_中后卫_81</v>
      </c>
    </row>
    <row r="258" spans="1:7" x14ac:dyDescent="0.25">
      <c r="A258" s="15" t="str">
        <f>B258&amp;"_"&amp;D258&amp;"_"&amp;E258</f>
        <v>DIEGO CARLOS_中后卫_81</v>
      </c>
      <c r="B258" s="15" t="s">
        <v>636</v>
      </c>
      <c r="C258" s="16" t="s">
        <v>1134</v>
      </c>
      <c r="D258" s="16" t="s">
        <v>90</v>
      </c>
      <c r="E258" s="15">
        <v>81</v>
      </c>
      <c r="F258" s="15">
        <v>2</v>
      </c>
      <c r="G258" t="str">
        <f>VLOOKUP(A:A,'1级数据'!AR:AR,1,FALSE)</f>
        <v>DIEGO CARLOS_中后卫_81</v>
      </c>
    </row>
    <row r="259" spans="1:7" x14ac:dyDescent="0.25">
      <c r="A259" s="15" t="str">
        <f>B259&amp;"_"&amp;D259&amp;"_"&amp;E259</f>
        <v>E. DIER_后腰_81</v>
      </c>
      <c r="B259" s="15" t="s">
        <v>464</v>
      </c>
      <c r="C259" s="16" t="s">
        <v>1058</v>
      </c>
      <c r="D259" s="16" t="s">
        <v>126</v>
      </c>
      <c r="E259" s="15">
        <v>81</v>
      </c>
      <c r="F259" s="15">
        <v>2</v>
      </c>
      <c r="G259" t="str">
        <f>VLOOKUP(A:A,'1级数据'!AR:AR,1,FALSE)</f>
        <v>E. DIER_后腰_81</v>
      </c>
    </row>
    <row r="260" spans="1:7" x14ac:dyDescent="0.25">
      <c r="A260" s="15" t="str">
        <f>B260&amp;"_"&amp;D260&amp;"_"&amp;E260</f>
        <v>F. GHOULAM_左后卫_81</v>
      </c>
      <c r="B260" s="15" t="s">
        <v>340</v>
      </c>
      <c r="C260" s="16" t="s">
        <v>1013</v>
      </c>
      <c r="D260" s="16" t="s">
        <v>105</v>
      </c>
      <c r="E260" s="15">
        <v>81</v>
      </c>
      <c r="F260" s="15">
        <v>2</v>
      </c>
      <c r="G260" t="str">
        <f>VLOOKUP(A:A,'1级数据'!AR:AR,1,FALSE)</f>
        <v>F. GHOULAM_左后卫_81</v>
      </c>
    </row>
    <row r="261" spans="1:7" x14ac:dyDescent="0.25">
      <c r="A261" s="15" t="str">
        <f>B261&amp;"_"&amp;D261&amp;"_"&amp;E261</f>
        <v>F. KESSIÉ_中场_81</v>
      </c>
      <c r="B261" s="15" t="s">
        <v>649</v>
      </c>
      <c r="C261" s="16" t="s">
        <v>1138</v>
      </c>
      <c r="D261" s="16" t="s">
        <v>59</v>
      </c>
      <c r="E261" s="15">
        <v>81</v>
      </c>
      <c r="F261" s="15">
        <v>2</v>
      </c>
      <c r="G261" t="str">
        <f>VLOOKUP(A:A,'1级数据'!AR:AR,1,FALSE)</f>
        <v>F. KESSIÉ_中场_81</v>
      </c>
    </row>
    <row r="262" spans="1:7" x14ac:dyDescent="0.25">
      <c r="A262" s="15" t="str">
        <f>B262&amp;"_"&amp;D262&amp;"_"&amp;E262</f>
        <v>FELIPE_中后卫_81</v>
      </c>
      <c r="B262" s="15" t="s">
        <v>587</v>
      </c>
      <c r="C262" s="16" t="s">
        <v>1140</v>
      </c>
      <c r="D262" s="16" t="s">
        <v>90</v>
      </c>
      <c r="E262" s="15">
        <v>81</v>
      </c>
      <c r="F262" s="15">
        <v>2</v>
      </c>
      <c r="G262" t="str">
        <f>VLOOKUP(A:A,'1级数据'!AR:AR,1,FALSE)</f>
        <v>FELIPE_中后卫_81</v>
      </c>
    </row>
    <row r="263" spans="1:7" x14ac:dyDescent="0.25">
      <c r="A263" s="15" t="str">
        <f>B263&amp;"_"&amp;D263&amp;"_"&amp;E263</f>
        <v>FRED_中场_81</v>
      </c>
      <c r="B263" s="15" t="s">
        <v>352</v>
      </c>
      <c r="C263" s="16" t="s">
        <v>1014</v>
      </c>
      <c r="D263" s="16" t="s">
        <v>59</v>
      </c>
      <c r="E263" s="15">
        <v>81</v>
      </c>
      <c r="F263" s="15">
        <v>2</v>
      </c>
      <c r="G263" t="str">
        <f>VLOOKUP(A:A,'1级数据'!AR:AR,1,FALSE)</f>
        <v>FRED_中场_81</v>
      </c>
    </row>
    <row r="264" spans="1:7" x14ac:dyDescent="0.25">
      <c r="A264" s="15" t="str">
        <f>B264&amp;"_"&amp;D264&amp;"_"&amp;E264</f>
        <v>G. PEREIRO_前腰_81</v>
      </c>
      <c r="B264" s="15" t="s">
        <v>597</v>
      </c>
      <c r="C264" s="16" t="s">
        <v>1143</v>
      </c>
      <c r="D264" s="36" t="s">
        <v>2185</v>
      </c>
      <c r="E264" s="15">
        <v>81</v>
      </c>
      <c r="F264" s="15">
        <v>2</v>
      </c>
      <c r="G264" t="str">
        <f>VLOOKUP(A:A,'1级数据'!AR:AR,1,FALSE)</f>
        <v>G. PEREIRO_前腰_81</v>
      </c>
    </row>
    <row r="265" spans="1:7" x14ac:dyDescent="0.25">
      <c r="A265" s="15" t="str">
        <f>B265&amp;"_"&amp;D265&amp;"_"&amp;E265</f>
        <v>GELSON MARTINS_右边锋_81</v>
      </c>
      <c r="B265" s="15" t="s">
        <v>767</v>
      </c>
      <c r="C265" s="16" t="s">
        <v>1238</v>
      </c>
      <c r="D265" s="16" t="s">
        <v>86</v>
      </c>
      <c r="E265" s="15">
        <v>81</v>
      </c>
      <c r="F265" s="15">
        <v>2</v>
      </c>
      <c r="G265" t="str">
        <f>VLOOKUP(A:A,'1级数据'!AR:AR,1,FALSE)</f>
        <v>GELSON MARTINS_右边锋_81</v>
      </c>
    </row>
    <row r="266" spans="1:7" x14ac:dyDescent="0.25">
      <c r="A266" s="15" t="str">
        <f>B266&amp;"_"&amp;D266&amp;"_"&amp;E266</f>
        <v>GERARD MORENO_中锋_81</v>
      </c>
      <c r="B266" s="15" t="s">
        <v>600</v>
      </c>
      <c r="C266" s="16" t="s">
        <v>1146</v>
      </c>
      <c r="D266" s="16" t="s">
        <v>71</v>
      </c>
      <c r="E266" s="15">
        <v>81</v>
      </c>
      <c r="F266" s="15">
        <v>2</v>
      </c>
      <c r="G266" t="str">
        <f>VLOOKUP(A:A,'1级数据'!AR:AR,1,FALSE)</f>
        <v>GERARD MORENO_中锋_81</v>
      </c>
    </row>
    <row r="267" spans="1:7" x14ac:dyDescent="0.25">
      <c r="A267" s="15" t="str">
        <f>B267&amp;"_"&amp;D267&amp;"_"&amp;E267</f>
        <v>H. SAKAI_右后卫_81</v>
      </c>
      <c r="B267" s="15" t="s">
        <v>525</v>
      </c>
      <c r="C267" s="7" t="s">
        <v>2249</v>
      </c>
      <c r="D267" s="38" t="s">
        <v>2250</v>
      </c>
      <c r="E267" s="6">
        <v>81</v>
      </c>
      <c r="F267" s="6">
        <v>2</v>
      </c>
      <c r="G267" t="str">
        <f>VLOOKUP(A:A,'1级数据'!AR:AR,1,FALSE)</f>
        <v>H. SAKAI_右后卫_81</v>
      </c>
    </row>
    <row r="268" spans="1:7" x14ac:dyDescent="0.25">
      <c r="A268" s="15" t="str">
        <f>B268&amp;"_"&amp;D268&amp;"_"&amp;E268</f>
        <v>H. VANAKEN_中场_81</v>
      </c>
      <c r="B268" s="15" t="s">
        <v>659</v>
      </c>
      <c r="C268" s="16" t="s">
        <v>1147</v>
      </c>
      <c r="D268" s="16" t="s">
        <v>59</v>
      </c>
      <c r="E268" s="15">
        <v>81</v>
      </c>
      <c r="F268" s="15">
        <v>2</v>
      </c>
      <c r="G268" t="str">
        <f>VLOOKUP(A:A,'1级数据'!AR:AR,1,FALSE)</f>
        <v>H. VANAKEN_中场_81</v>
      </c>
    </row>
    <row r="269" spans="1:7" x14ac:dyDescent="0.25">
      <c r="A269" s="15" t="str">
        <f>B269&amp;"_"&amp;D269&amp;"_"&amp;E269</f>
        <v>IÑAKI WILLIAMS_右边锋_81</v>
      </c>
      <c r="B269" s="15" t="s">
        <v>632</v>
      </c>
      <c r="C269" s="16" t="s">
        <v>1150</v>
      </c>
      <c r="D269" s="16" t="s">
        <v>86</v>
      </c>
      <c r="E269" s="15">
        <v>81</v>
      </c>
      <c r="F269" s="15">
        <v>2</v>
      </c>
      <c r="G269" t="str">
        <f>VLOOKUP(A:A,'1级数据'!AR:AR,1,FALSE)</f>
        <v>IÑAKI WILLIAMS_右边锋_81</v>
      </c>
    </row>
    <row r="270" spans="1:7" x14ac:dyDescent="0.25">
      <c r="A270" s="15" t="str">
        <f>B270&amp;"_"&amp;D270&amp;"_"&amp;E270</f>
        <v>JOSÉ GAYÁ_左后卫_81</v>
      </c>
      <c r="B270" s="15" t="s">
        <v>475</v>
      </c>
      <c r="C270" s="16" t="s">
        <v>1074</v>
      </c>
      <c r="D270" s="16" t="s">
        <v>105</v>
      </c>
      <c r="E270" s="15">
        <v>81</v>
      </c>
      <c r="F270" s="15">
        <v>2</v>
      </c>
      <c r="G270" t="str">
        <f>VLOOKUP(A:A,'1级数据'!AR:AR,1,FALSE)</f>
        <v>JOSÉ GAYÁ_左后卫_81</v>
      </c>
    </row>
    <row r="271" spans="1:7" x14ac:dyDescent="0.25">
      <c r="A271" s="15" t="str">
        <f>B271&amp;"_"&amp;D271&amp;"_"&amp;E271</f>
        <v>K. BALDÉ_右边锋_81</v>
      </c>
      <c r="B271" s="15" t="s">
        <v>472</v>
      </c>
      <c r="C271" s="16" t="s">
        <v>1075</v>
      </c>
      <c r="D271" s="16" t="s">
        <v>86</v>
      </c>
      <c r="E271" s="15">
        <v>81</v>
      </c>
      <c r="F271" s="15">
        <v>2</v>
      </c>
      <c r="G271" t="str">
        <f>VLOOKUP(A:A,'1级数据'!AR:AR,1,FALSE)</f>
        <v>K. BALDÉ_右边锋_81</v>
      </c>
    </row>
    <row r="272" spans="1:7" x14ac:dyDescent="0.25">
      <c r="A272" s="15" t="str">
        <f>B272&amp;"_"&amp;D272&amp;"_"&amp;E272</f>
        <v>L. ALARIO_中锋_81</v>
      </c>
      <c r="B272" s="15" t="s">
        <v>609</v>
      </c>
      <c r="C272" s="16" t="s">
        <v>1162</v>
      </c>
      <c r="D272" s="16" t="s">
        <v>71</v>
      </c>
      <c r="E272" s="15">
        <v>81</v>
      </c>
      <c r="F272" s="15">
        <v>2</v>
      </c>
      <c r="G272" t="str">
        <f>VLOOKUP(A:A,'1级数据'!AR:AR,1,FALSE)</f>
        <v>L. ALARIO_中锋_81</v>
      </c>
    </row>
    <row r="273" spans="1:7" x14ac:dyDescent="0.25">
      <c r="A273" s="15" t="str">
        <f>B273&amp;"_"&amp;D273&amp;"_"&amp;E273</f>
        <v>L. PELLEGRINI_中场_81</v>
      </c>
      <c r="B273" s="15" t="s">
        <v>650</v>
      </c>
      <c r="C273" s="16" t="s">
        <v>1166</v>
      </c>
      <c r="D273" s="16" t="s">
        <v>59</v>
      </c>
      <c r="E273" s="15">
        <v>81</v>
      </c>
      <c r="F273" s="15">
        <v>2</v>
      </c>
      <c r="G273" t="str">
        <f>VLOOKUP(A:A,'1级数据'!AR:AR,1,FALSE)</f>
        <v>L. PELLEGRINI_中场_81</v>
      </c>
    </row>
    <row r="274" spans="1:7" x14ac:dyDescent="0.25">
      <c r="A274" s="15" t="str">
        <f>B274&amp;"_"&amp;D274&amp;"_"&amp;E274</f>
        <v>L. PERRIN_中后卫_81</v>
      </c>
      <c r="B274" s="15" t="s">
        <v>520</v>
      </c>
      <c r="C274" s="16" t="s">
        <v>1167</v>
      </c>
      <c r="D274" s="16" t="s">
        <v>90</v>
      </c>
      <c r="E274" s="15">
        <v>81</v>
      </c>
      <c r="F274" s="15">
        <v>2</v>
      </c>
      <c r="G274" t="str">
        <f>VLOOKUP(A:A,'1级数据'!AR:AR,1,FALSE)</f>
        <v>L. PERRIN_中后卫_81</v>
      </c>
    </row>
    <row r="275" spans="1:7" x14ac:dyDescent="0.25">
      <c r="A275" s="15" t="str">
        <f>B275&amp;"_"&amp;D275&amp;"_"&amp;E275</f>
        <v>LUCAS PAQUETÁ_前腰_81</v>
      </c>
      <c r="B275" s="15" t="s">
        <v>775</v>
      </c>
      <c r="C275" s="16" t="s">
        <v>1249</v>
      </c>
      <c r="D275" s="16" t="s">
        <v>83</v>
      </c>
      <c r="E275" s="15">
        <v>81</v>
      </c>
      <c r="F275" s="15">
        <v>2</v>
      </c>
      <c r="G275" t="str">
        <f>VLOOKUP(A:A,'1级数据'!AR:AR,1,FALSE)</f>
        <v>LUCAS PAQUETÁ_前腰_81</v>
      </c>
    </row>
    <row r="276" spans="1:7" x14ac:dyDescent="0.25">
      <c r="A276" s="15" t="str">
        <f>B276&amp;"_"&amp;D276&amp;"_"&amp;E276</f>
        <v>LUCAS VÁZQUEZ_右边锋_81</v>
      </c>
      <c r="B276" s="15" t="s">
        <v>369</v>
      </c>
      <c r="C276" s="16" t="s">
        <v>1028</v>
      </c>
      <c r="D276" s="16" t="s">
        <v>86</v>
      </c>
      <c r="E276" s="15">
        <v>81</v>
      </c>
      <c r="F276" s="15">
        <v>2</v>
      </c>
      <c r="G276" t="str">
        <f>VLOOKUP(A:A,'1级数据'!AR:AR,1,FALSE)</f>
        <v>LUCAS VÁZQUEZ_右边锋_81</v>
      </c>
    </row>
    <row r="277" spans="1:7" x14ac:dyDescent="0.25">
      <c r="A277" s="15" t="str">
        <f>B277&amp;"_"&amp;D277&amp;"_"&amp;E277</f>
        <v>M. ACUÑA_左前卫_81</v>
      </c>
      <c r="B277" s="15" t="s">
        <v>760</v>
      </c>
      <c r="C277" s="16" t="s">
        <v>1250</v>
      </c>
      <c r="D277" s="36" t="s">
        <v>2189</v>
      </c>
      <c r="E277" s="15">
        <v>81</v>
      </c>
      <c r="F277" s="15">
        <v>2</v>
      </c>
      <c r="G277" t="str">
        <f>VLOOKUP(A:A,'1级数据'!AR:AR,1,FALSE)</f>
        <v>M. ACUÑA_左前卫_81</v>
      </c>
    </row>
    <row r="278" spans="1:7" x14ac:dyDescent="0.25">
      <c r="A278" s="15" t="str">
        <f>B278&amp;"_"&amp;D278&amp;"_"&amp;E278</f>
        <v>M. CALDARA_中后卫_81</v>
      </c>
      <c r="B278" s="15" t="s">
        <v>637</v>
      </c>
      <c r="C278" s="16" t="s">
        <v>1171</v>
      </c>
      <c r="D278" s="16" t="s">
        <v>90</v>
      </c>
      <c r="E278" s="15">
        <v>81</v>
      </c>
      <c r="F278" s="15">
        <v>2</v>
      </c>
      <c r="G278" t="str">
        <f>VLOOKUP(A:A,'1级数据'!AR:AR,1,FALSE)</f>
        <v>M. CALDARA_中后卫_81</v>
      </c>
    </row>
    <row r="279" spans="1:7" x14ac:dyDescent="0.25">
      <c r="A279" s="15" t="str">
        <f>B279&amp;"_"&amp;D279&amp;"_"&amp;E279</f>
        <v>M. FERNANDES_中场_81</v>
      </c>
      <c r="B279" s="15" t="s">
        <v>393</v>
      </c>
      <c r="C279" s="16" t="s">
        <v>1082</v>
      </c>
      <c r="D279" s="36" t="s">
        <v>2190</v>
      </c>
      <c r="E279" s="15">
        <v>81</v>
      </c>
      <c r="F279" s="15">
        <v>2</v>
      </c>
      <c r="G279" t="str">
        <f>VLOOKUP(A:A,'1级数据'!AR:AR,1,FALSE)</f>
        <v>M. FERNANDES_中场_81</v>
      </c>
    </row>
    <row r="280" spans="1:7" x14ac:dyDescent="0.25">
      <c r="A280" s="15" t="str">
        <f>B280&amp;"_"&amp;D280&amp;"_"&amp;E280</f>
        <v>M. PAROLO_中场_81</v>
      </c>
      <c r="B280" s="15" t="s">
        <v>414</v>
      </c>
      <c r="C280" s="16" t="s">
        <v>1086</v>
      </c>
      <c r="D280" s="16" t="s">
        <v>59</v>
      </c>
      <c r="E280" s="15">
        <v>81</v>
      </c>
      <c r="F280" s="15">
        <v>2</v>
      </c>
      <c r="G280" t="str">
        <f>VLOOKUP(A:A,'1级数据'!AR:AR,1,FALSE)</f>
        <v>M. PAROLO_中场_81</v>
      </c>
    </row>
    <row r="281" spans="1:7" x14ac:dyDescent="0.25">
      <c r="A281" s="15" t="str">
        <f>B281&amp;"_"&amp;D281&amp;"_"&amp;E281</f>
        <v>M. SABITZER_右边锋_81</v>
      </c>
      <c r="B281" s="15" t="s">
        <v>757</v>
      </c>
      <c r="C281" s="16" t="s">
        <v>1253</v>
      </c>
      <c r="D281" s="36" t="s">
        <v>2184</v>
      </c>
      <c r="E281" s="15">
        <v>81</v>
      </c>
      <c r="F281" s="15">
        <v>2</v>
      </c>
      <c r="G281" t="str">
        <f>VLOOKUP(A:A,'1级数据'!AR:AR,1,FALSE)</f>
        <v>M. SABITZER_右边锋_81</v>
      </c>
    </row>
    <row r="282" spans="1:7" x14ac:dyDescent="0.25">
      <c r="A282" s="15" t="str">
        <f>B282&amp;"_"&amp;D282&amp;"_"&amp;E282</f>
        <v>MIKEL OYARZABAL_左边锋_81</v>
      </c>
      <c r="B282" s="15" t="s">
        <v>655</v>
      </c>
      <c r="C282" s="16" t="s">
        <v>1178</v>
      </c>
      <c r="D282" s="16" t="s">
        <v>43</v>
      </c>
      <c r="E282" s="15">
        <v>81</v>
      </c>
      <c r="F282" s="15">
        <v>2</v>
      </c>
      <c r="G282" t="str">
        <f>VLOOKUP(A:A,'1级数据'!AR:AR,1,FALSE)</f>
        <v>MIKEL OYARZABAL_左边锋_81</v>
      </c>
    </row>
    <row r="283" spans="1:7" x14ac:dyDescent="0.25">
      <c r="A283" s="15" t="str">
        <f>B283&amp;"_"&amp;D283&amp;"_"&amp;E283</f>
        <v>MORALES_左边锋_81</v>
      </c>
      <c r="B283" s="15" t="s">
        <v>603</v>
      </c>
      <c r="C283" s="16" t="s">
        <v>1179</v>
      </c>
      <c r="D283" s="16" t="s">
        <v>43</v>
      </c>
      <c r="E283" s="15">
        <v>81</v>
      </c>
      <c r="F283" s="15">
        <v>2</v>
      </c>
      <c r="G283" t="str">
        <f>VLOOKUP(A:A,'1级数据'!AR:AR,1,FALSE)</f>
        <v>MORALES_左边锋_81</v>
      </c>
    </row>
    <row r="284" spans="1:7" x14ac:dyDescent="0.25">
      <c r="A284" s="15" t="str">
        <f>B284&amp;"_"&amp;D284&amp;"_"&amp;E284</f>
        <v>OSCAR_前腰_81</v>
      </c>
      <c r="B284" s="15" t="s">
        <v>331</v>
      </c>
      <c r="C284" s="16" t="s">
        <v>1032</v>
      </c>
      <c r="D284" s="16" t="s">
        <v>83</v>
      </c>
      <c r="E284" s="15">
        <v>81</v>
      </c>
      <c r="F284" s="15">
        <v>2</v>
      </c>
      <c r="G284" t="str">
        <f>VLOOKUP(A:A,'1级数据'!AR:AR,1,FALSE)</f>
        <v>OSCAR_前腰_81</v>
      </c>
    </row>
    <row r="285" spans="1:7" x14ac:dyDescent="0.25">
      <c r="A285" s="15" t="str">
        <f>B285&amp;"_"&amp;D285&amp;"_"&amp;E285</f>
        <v>Q. PROMES_左边锋_81</v>
      </c>
      <c r="B285" s="15" t="s">
        <v>361</v>
      </c>
      <c r="C285" s="16" t="s">
        <v>1033</v>
      </c>
      <c r="D285" s="16" t="s">
        <v>43</v>
      </c>
      <c r="E285" s="15">
        <v>81</v>
      </c>
      <c r="F285" s="15">
        <v>2</v>
      </c>
      <c r="G285" t="str">
        <f>VLOOKUP(A:A,'1级数据'!AR:AR,1,FALSE)</f>
        <v>Q. PROMES_左边锋_81</v>
      </c>
    </row>
    <row r="286" spans="1:7" x14ac:dyDescent="0.25">
      <c r="A286" s="15" t="str">
        <f>B286&amp;"_"&amp;D286&amp;"_"&amp;E286</f>
        <v>R. BABEL_左边锋_81</v>
      </c>
      <c r="B286" s="15" t="s">
        <v>516</v>
      </c>
      <c r="C286" s="16" t="s">
        <v>1187</v>
      </c>
      <c r="D286" s="16" t="s">
        <v>43</v>
      </c>
      <c r="E286" s="15">
        <v>81</v>
      </c>
      <c r="F286" s="15">
        <v>2</v>
      </c>
      <c r="G286" t="str">
        <f>VLOOKUP(A:A,'1级数据'!AR:AR,1,FALSE)</f>
        <v>R. BABEL_左边锋_81</v>
      </c>
    </row>
    <row r="287" spans="1:7" x14ac:dyDescent="0.25">
      <c r="A287" s="15" t="str">
        <f>B287&amp;"_"&amp;D287&amp;"_"&amp;E287</f>
        <v>R. PEREYRA_左前卫_81</v>
      </c>
      <c r="B287" s="15" t="s">
        <v>560</v>
      </c>
      <c r="C287" s="16" t="s">
        <v>1191</v>
      </c>
      <c r="D287" s="16" t="s">
        <v>251</v>
      </c>
      <c r="E287" s="15">
        <v>81</v>
      </c>
      <c r="F287" s="15">
        <v>2</v>
      </c>
      <c r="G287" t="str">
        <f>VLOOKUP(A:A,'1级数据'!AR:AR,1,FALSE)</f>
        <v>R. PEREYRA_左前卫_81</v>
      </c>
    </row>
    <row r="288" spans="1:7" x14ac:dyDescent="0.25">
      <c r="A288" s="15" t="str">
        <f>B288&amp;"_"&amp;D288&amp;"_"&amp;E288</f>
        <v>RAFINHA_前腰_81</v>
      </c>
      <c r="B288" s="15" t="s">
        <v>594</v>
      </c>
      <c r="C288" s="16" t="s">
        <v>1193</v>
      </c>
      <c r="D288" s="16" t="s">
        <v>83</v>
      </c>
      <c r="E288" s="15">
        <v>81</v>
      </c>
      <c r="F288" s="15">
        <v>2</v>
      </c>
      <c r="G288" t="str">
        <f>VLOOKUP(A:A,'1级数据'!AR:AR,1,FALSE)</f>
        <v>RAFINHA_前腰_81</v>
      </c>
    </row>
    <row r="289" spans="1:7" x14ac:dyDescent="0.25">
      <c r="A289" s="15" t="str">
        <f>B289&amp;"_"&amp;D289&amp;"_"&amp;E289</f>
        <v>RICARDO GOULART_前腰_81</v>
      </c>
      <c r="B289" s="15" t="s">
        <v>661</v>
      </c>
      <c r="C289" s="16" t="s">
        <v>1196</v>
      </c>
      <c r="D289" s="16" t="s">
        <v>83</v>
      </c>
      <c r="E289" s="15">
        <v>81</v>
      </c>
      <c r="F289" s="15">
        <v>2</v>
      </c>
      <c r="G289" t="str">
        <f>VLOOKUP(A:A,'1级数据'!AR:AR,1,FALSE)</f>
        <v>RICARDO GOULART_前腰_81</v>
      </c>
    </row>
    <row r="290" spans="1:7" x14ac:dyDescent="0.25">
      <c r="A290" s="15" t="str">
        <f>B290&amp;"_"&amp;D290&amp;"_"&amp;E290</f>
        <v>RODRIGO_中锋_81</v>
      </c>
      <c r="B290" s="15" t="s">
        <v>337</v>
      </c>
      <c r="C290" s="16" t="s">
        <v>1035</v>
      </c>
      <c r="D290" s="16" t="s">
        <v>71</v>
      </c>
      <c r="E290" s="15">
        <v>81</v>
      </c>
      <c r="F290" s="15">
        <v>2</v>
      </c>
      <c r="G290" t="str">
        <f>VLOOKUP(A:A,'1级数据'!AR:AR,1,FALSE)</f>
        <v>RODRIGO_中锋_81</v>
      </c>
    </row>
    <row r="291" spans="1:7" x14ac:dyDescent="0.25">
      <c r="A291" s="15" t="str">
        <f>B291&amp;"_"&amp;D291&amp;"_"&amp;E291</f>
        <v>RONY LOPES_右前卫_81</v>
      </c>
      <c r="B291" s="15" t="s">
        <v>481</v>
      </c>
      <c r="C291" s="16" t="s">
        <v>1097</v>
      </c>
      <c r="D291" s="16" t="s">
        <v>206</v>
      </c>
      <c r="E291" s="15">
        <v>81</v>
      </c>
      <c r="F291" s="15">
        <v>2</v>
      </c>
      <c r="G291" t="str">
        <f>VLOOKUP(A:A,'1级数据'!AR:AR,1,FALSE)</f>
        <v>RONY LOPES_右前卫_81</v>
      </c>
    </row>
    <row r="292" spans="1:7" x14ac:dyDescent="0.25">
      <c r="A292" s="15" t="str">
        <f>B292&amp;"_"&amp;D292&amp;"_"&amp;E292</f>
        <v>S. BENDER_中后卫_81</v>
      </c>
      <c r="B292" s="15" t="s">
        <v>629</v>
      </c>
      <c r="C292" s="16" t="s">
        <v>1198</v>
      </c>
      <c r="D292" s="16" t="s">
        <v>90</v>
      </c>
      <c r="E292" s="15">
        <v>81</v>
      </c>
      <c r="F292" s="15">
        <v>2</v>
      </c>
      <c r="G292" t="str">
        <f>VLOOKUP(A:A,'1级数据'!AR:AR,1,FALSE)</f>
        <v>S. BENDER_中后卫_81</v>
      </c>
    </row>
    <row r="293" spans="1:7" x14ac:dyDescent="0.25">
      <c r="A293" s="15" t="str">
        <f>B293&amp;"_"&amp;D293&amp;"_"&amp;E293</f>
        <v>S. KJÆR_中后卫_81</v>
      </c>
      <c r="B293" s="15" t="s">
        <v>686</v>
      </c>
      <c r="C293" s="16" t="s">
        <v>1269</v>
      </c>
      <c r="D293" s="16" t="s">
        <v>90</v>
      </c>
      <c r="E293" s="15">
        <v>81</v>
      </c>
      <c r="F293" s="15">
        <v>2</v>
      </c>
      <c r="G293" t="str">
        <f>VLOOKUP(A:A,'1级数据'!AR:AR,1,FALSE)</f>
        <v>S. KJÆR_中后卫_81</v>
      </c>
    </row>
    <row r="294" spans="1:7" x14ac:dyDescent="0.25">
      <c r="A294" s="15" t="str">
        <f>B294&amp;"_"&amp;D294&amp;"_"&amp;E294</f>
        <v>S. KVERKVELIA_中后卫_81</v>
      </c>
      <c r="B294" s="15" t="s">
        <v>580</v>
      </c>
      <c r="C294" s="16" t="s">
        <v>1202</v>
      </c>
      <c r="D294" s="16" t="s">
        <v>90</v>
      </c>
      <c r="E294" s="15">
        <v>81</v>
      </c>
      <c r="F294" s="15">
        <v>2</v>
      </c>
      <c r="G294" t="str">
        <f>VLOOKUP(A:A,'1级数据'!AR:AR,1,FALSE)</f>
        <v>S. KVERKVELIA_中后卫_81</v>
      </c>
    </row>
    <row r="295" spans="1:7" x14ac:dyDescent="0.25">
      <c r="A295" s="15" t="str">
        <f>B295&amp;"_"&amp;D295&amp;"_"&amp;E295</f>
        <v>S. MUSTAFI_中后卫_81</v>
      </c>
      <c r="B295" s="15" t="s">
        <v>445</v>
      </c>
      <c r="C295" s="16" t="s">
        <v>1100</v>
      </c>
      <c r="D295" s="16" t="s">
        <v>90</v>
      </c>
      <c r="E295" s="15">
        <v>81</v>
      </c>
      <c r="F295" s="15">
        <v>2</v>
      </c>
      <c r="G295" t="str">
        <f>VLOOKUP(A:A,'1级数据'!AR:AR,1,FALSE)</f>
        <v>S. MUSTAFI_中后卫_81</v>
      </c>
    </row>
    <row r="296" spans="1:7" x14ac:dyDescent="0.25">
      <c r="A296" s="15" t="str">
        <f>B296&amp;"_"&amp;D296&amp;"_"&amp;E296</f>
        <v>SAMU CASTILLEJO_右边锋_81</v>
      </c>
      <c r="B296" s="15" t="s">
        <v>633</v>
      </c>
      <c r="C296" s="16" t="s">
        <v>1206</v>
      </c>
      <c r="D296" s="16" t="s">
        <v>86</v>
      </c>
      <c r="E296" s="15">
        <v>81</v>
      </c>
      <c r="F296" s="15">
        <v>2</v>
      </c>
      <c r="G296" t="str">
        <f>VLOOKUP(A:A,'1级数据'!AR:AR,1,FALSE)</f>
        <v>SAMU CASTILLEJO_右边锋_81</v>
      </c>
    </row>
    <row r="297" spans="1:7" x14ac:dyDescent="0.25">
      <c r="A297" s="15" t="str">
        <f>B297&amp;"_"&amp;D297&amp;"_"&amp;E297</f>
        <v>T. DELANEY_中场_81</v>
      </c>
      <c r="B297" s="15" t="s">
        <v>553</v>
      </c>
      <c r="C297" s="16" t="s">
        <v>1208</v>
      </c>
      <c r="D297" s="16" t="s">
        <v>59</v>
      </c>
      <c r="E297" s="15">
        <v>81</v>
      </c>
      <c r="F297" s="15">
        <v>2</v>
      </c>
      <c r="G297" t="str">
        <f>VLOOKUP(A:A,'1级数据'!AR:AR,1,FALSE)</f>
        <v>T. DELANEY_中场_81</v>
      </c>
    </row>
    <row r="298" spans="1:7" x14ac:dyDescent="0.25">
      <c r="A298" s="15" t="str">
        <f>B298&amp;"_"&amp;D298&amp;"_"&amp;E298</f>
        <v>V. WANYAMA_后腰_81</v>
      </c>
      <c r="B298" s="15" t="s">
        <v>443</v>
      </c>
      <c r="C298" s="16" t="s">
        <v>1105</v>
      </c>
      <c r="D298" s="16" t="s">
        <v>126</v>
      </c>
      <c r="E298" s="15">
        <v>81</v>
      </c>
      <c r="F298" s="15">
        <v>2</v>
      </c>
      <c r="G298" t="str">
        <f>VLOOKUP(A:A,'1级数据'!AR:AR,1,FALSE)</f>
        <v>V. WANYAMA_后腰_81</v>
      </c>
    </row>
    <row r="299" spans="1:7" x14ac:dyDescent="0.25">
      <c r="A299" s="15" t="str">
        <f>B299&amp;"_"&amp;D299&amp;"_"&amp;E299</f>
        <v>VITOLO_左边锋_81</v>
      </c>
      <c r="B299" s="15" t="s">
        <v>353</v>
      </c>
      <c r="C299" s="16" t="s">
        <v>1040</v>
      </c>
      <c r="D299" s="36" t="s">
        <v>2188</v>
      </c>
      <c r="E299" s="15">
        <v>81</v>
      </c>
      <c r="F299" s="15">
        <v>2</v>
      </c>
      <c r="G299" t="str">
        <f>VLOOKUP(A:A,'1级数据'!AR:AR,1,FALSE)</f>
        <v>VITOLO_左边锋_81</v>
      </c>
    </row>
    <row r="300" spans="1:7" x14ac:dyDescent="0.25">
      <c r="A300" s="15" t="str">
        <f>B300&amp;"_"&amp;D300&amp;"_"&amp;E300</f>
        <v>Y. BELHANDA_前腰_81</v>
      </c>
      <c r="B300" s="15" t="s">
        <v>696</v>
      </c>
      <c r="C300" s="16" t="s">
        <v>1279</v>
      </c>
      <c r="D300" s="16" t="s">
        <v>83</v>
      </c>
      <c r="E300" s="15">
        <v>81</v>
      </c>
      <c r="F300" s="15">
        <v>2</v>
      </c>
      <c r="G300" t="str">
        <f>VLOOKUP(A:A,'1级数据'!AR:AR,1,FALSE)</f>
        <v>Y. BELHANDA_前腰_81</v>
      </c>
    </row>
    <row r="301" spans="1:7" x14ac:dyDescent="0.25">
      <c r="A301" s="15" t="str">
        <f>B301&amp;"_"&amp;D301&amp;"_"&amp;E301</f>
        <v>Y. RAKITSKIY_中后卫_81</v>
      </c>
      <c r="B301" s="15" t="s">
        <v>698</v>
      </c>
      <c r="C301" s="16" t="s">
        <v>1280</v>
      </c>
      <c r="D301" s="16" t="s">
        <v>90</v>
      </c>
      <c r="E301" s="15">
        <v>81</v>
      </c>
      <c r="F301" s="15">
        <v>2</v>
      </c>
      <c r="G301" t="str">
        <f>VLOOKUP(A:A,'1级数据'!AR:AR,1,FALSE)</f>
        <v>Y. RAKITSKIY_中后卫_81</v>
      </c>
    </row>
    <row r="302" spans="1:7" x14ac:dyDescent="0.25">
      <c r="A302" s="15" t="str">
        <f>B302&amp;"_"&amp;D302&amp;"_"&amp;E302</f>
        <v>A. EROKHIN_中场_80</v>
      </c>
      <c r="B302" s="15" t="s">
        <v>783</v>
      </c>
      <c r="C302" s="16" t="s">
        <v>1217</v>
      </c>
      <c r="D302" s="16" t="s">
        <v>59</v>
      </c>
      <c r="E302" s="15">
        <v>80</v>
      </c>
      <c r="F302" s="15">
        <v>2</v>
      </c>
      <c r="G302" t="str">
        <f>VLOOKUP(A:A,'1级数据'!AR:AR,1,FALSE)</f>
        <v>A. EROKHIN_中场_80</v>
      </c>
    </row>
    <row r="303" spans="1:7" x14ac:dyDescent="0.25">
      <c r="A303" s="15" t="str">
        <f>B303&amp;"_"&amp;D303&amp;"_"&amp;E303</f>
        <v>A. IWOBI_左前卫_80</v>
      </c>
      <c r="B303" s="15" t="s">
        <v>765</v>
      </c>
      <c r="C303" s="16" t="s">
        <v>1219</v>
      </c>
      <c r="D303" s="16" t="s">
        <v>251</v>
      </c>
      <c r="E303" s="15">
        <v>80</v>
      </c>
      <c r="F303" s="15">
        <v>2</v>
      </c>
      <c r="G303" t="str">
        <f>VLOOKUP(A:A,'1级数据'!AR:AR,1,FALSE)</f>
        <v>A. IWOBI_左前卫_80</v>
      </c>
    </row>
    <row r="304" spans="1:7" x14ac:dyDescent="0.25">
      <c r="A304" s="15" t="str">
        <f>B304&amp;"_"&amp;D304&amp;"_"&amp;E304</f>
        <v>A. LJAJIĆ_前腰_80</v>
      </c>
      <c r="B304" s="15" t="s">
        <v>694</v>
      </c>
      <c r="C304" s="16" t="s">
        <v>1222</v>
      </c>
      <c r="D304" s="36" t="s">
        <v>2185</v>
      </c>
      <c r="E304" s="15">
        <v>80</v>
      </c>
      <c r="F304" s="15">
        <v>2</v>
      </c>
      <c r="G304" t="str">
        <f>VLOOKUP(A:A,'1级数据'!AR:AR,1,FALSE)</f>
        <v>A. LJAJIĆ_前腰_80</v>
      </c>
    </row>
    <row r="305" spans="1:7" x14ac:dyDescent="0.25">
      <c r="A305" s="15" t="str">
        <f>B305&amp;"_"&amp;D305&amp;"_"&amp;E305</f>
        <v>A. YARMOLENKO_右前卫_80</v>
      </c>
      <c r="B305" s="15" t="s">
        <v>545</v>
      </c>
      <c r="C305" s="16" t="s">
        <v>1115</v>
      </c>
      <c r="D305" s="16" t="s">
        <v>206</v>
      </c>
      <c r="E305" s="15">
        <v>80</v>
      </c>
      <c r="F305" s="15">
        <v>2</v>
      </c>
      <c r="G305" t="str">
        <f>VLOOKUP(A:A,'1级数据'!AR:AR,1,FALSE)</f>
        <v>A. YARMOLENKO_右前卫_80</v>
      </c>
    </row>
    <row r="306" spans="1:7" x14ac:dyDescent="0.25">
      <c r="A306" s="15" t="str">
        <f>B306&amp;"_"&amp;D306&amp;"_"&amp;E306</f>
        <v>ADRIEN SILVA_中场_80</v>
      </c>
      <c r="B306" s="15" t="s">
        <v>540</v>
      </c>
      <c r="C306" s="16" t="s">
        <v>1117</v>
      </c>
      <c r="D306" s="16" t="s">
        <v>59</v>
      </c>
      <c r="E306" s="15">
        <v>80</v>
      </c>
      <c r="F306" s="15">
        <v>2</v>
      </c>
      <c r="G306" t="str">
        <f>VLOOKUP(A:A,'1级数据'!AR:AR,1,FALSE)</f>
        <v>ADRIEN SILVA_中场_80</v>
      </c>
    </row>
    <row r="307" spans="1:7" x14ac:dyDescent="0.25">
      <c r="A307" s="15" t="str">
        <f>B307&amp;"_"&amp;D307&amp;"_"&amp;E307</f>
        <v>ALEX TEIXEIRA_中锋_80</v>
      </c>
      <c r="B307" s="15" t="s">
        <v>562</v>
      </c>
      <c r="C307" s="16" t="s">
        <v>1119</v>
      </c>
      <c r="D307" s="16" t="s">
        <v>71</v>
      </c>
      <c r="E307" s="15">
        <v>80</v>
      </c>
      <c r="F307" s="15">
        <v>2</v>
      </c>
      <c r="G307" t="str">
        <f>VLOOKUP(A:A,'1级数据'!AR:AR,1,FALSE)</f>
        <v>ALEX TEIXEIRA_中锋_80</v>
      </c>
    </row>
    <row r="308" spans="1:7" x14ac:dyDescent="0.25">
      <c r="A308" s="15" t="str">
        <f>B308&amp;"_"&amp;D308&amp;"_"&amp;E308</f>
        <v>ANDRÉ SILVA_中锋_80</v>
      </c>
      <c r="B308" s="15" t="s">
        <v>654</v>
      </c>
      <c r="C308" s="16" t="s">
        <v>1120</v>
      </c>
      <c r="D308" s="16" t="s">
        <v>71</v>
      </c>
      <c r="E308" s="15">
        <v>80</v>
      </c>
      <c r="F308" s="15">
        <v>2</v>
      </c>
      <c r="G308" t="str">
        <f>VLOOKUP(A:A,'1级数据'!AR:AR,1,FALSE)</f>
        <v>ANDRÉ SILVA_中锋_80</v>
      </c>
    </row>
    <row r="309" spans="1:7" x14ac:dyDescent="0.25">
      <c r="A309" s="15" t="str">
        <f>B309&amp;"_"&amp;D309&amp;"_"&amp;E309</f>
        <v>B. TRAORÉ_右边锋_80</v>
      </c>
      <c r="B309" s="15" t="s">
        <v>746</v>
      </c>
      <c r="C309" s="16" t="s">
        <v>1227</v>
      </c>
      <c r="D309" s="16" t="s">
        <v>86</v>
      </c>
      <c r="E309" s="15">
        <v>80</v>
      </c>
      <c r="F309" s="15">
        <v>2</v>
      </c>
      <c r="G309" t="str">
        <f>VLOOKUP(A:A,'1级数据'!AR:AR,1,FALSE)</f>
        <v>B. TRAORÉ_右边锋_80</v>
      </c>
    </row>
    <row r="310" spans="1:7" x14ac:dyDescent="0.25">
      <c r="A310" s="15" t="str">
        <f>B310&amp;"_"&amp;D310&amp;"_"&amp;E310</f>
        <v>D. VIDA_中后卫_80</v>
      </c>
      <c r="B310" s="15" t="s">
        <v>575</v>
      </c>
      <c r="C310" s="16" t="s">
        <v>1130</v>
      </c>
      <c r="D310" s="16" t="s">
        <v>90</v>
      </c>
      <c r="E310" s="15">
        <v>80</v>
      </c>
      <c r="F310" s="15">
        <v>2</v>
      </c>
      <c r="G310" t="str">
        <f>VLOOKUP(A:A,'1级数据'!AR:AR,1,FALSE)</f>
        <v>D. VIDA_中后卫_80</v>
      </c>
    </row>
    <row r="311" spans="1:7" x14ac:dyDescent="0.25">
      <c r="A311" s="15" t="str">
        <f>B311&amp;"_"&amp;D311&amp;"_"&amp;E311</f>
        <v>DANILO_右后卫_80</v>
      </c>
      <c r="B311" s="15" t="s">
        <v>711</v>
      </c>
      <c r="C311" s="16" t="s">
        <v>1231</v>
      </c>
      <c r="D311" s="16" t="s">
        <v>195</v>
      </c>
      <c r="E311" s="15">
        <v>80</v>
      </c>
      <c r="F311" s="15">
        <v>2</v>
      </c>
      <c r="G311" t="str">
        <f>VLOOKUP(A:A,'1级数据'!AR:AR,1,FALSE)</f>
        <v>DANILO_右后卫_80</v>
      </c>
    </row>
    <row r="312" spans="1:7" x14ac:dyDescent="0.25">
      <c r="A312" s="15" t="str">
        <f>B312&amp;"_"&amp;D312&amp;"_"&amp;E312</f>
        <v>E. BAILLY_中后卫_80</v>
      </c>
      <c r="B312" s="15" t="s">
        <v>371</v>
      </c>
      <c r="C312" s="16" t="s">
        <v>1011</v>
      </c>
      <c r="D312" s="16" t="s">
        <v>90</v>
      </c>
      <c r="E312" s="15">
        <v>80</v>
      </c>
      <c r="F312" s="15">
        <v>2</v>
      </c>
      <c r="G312" t="str">
        <f>VLOOKUP(A:A,'1级数据'!AR:AR,1,FALSE)</f>
        <v>E. BAILLY_中后卫_80</v>
      </c>
    </row>
    <row r="313" spans="1:7" x14ac:dyDescent="0.25">
      <c r="A313" s="15" t="str">
        <f>B313&amp;"_"&amp;D313&amp;"_"&amp;E313</f>
        <v>E. LAMELA_右边锋_80</v>
      </c>
      <c r="B313" s="15" t="s">
        <v>559</v>
      </c>
      <c r="C313" s="16" t="s">
        <v>1136</v>
      </c>
      <c r="D313" s="36" t="s">
        <v>2184</v>
      </c>
      <c r="E313" s="15">
        <v>80</v>
      </c>
      <c r="F313" s="15">
        <v>2</v>
      </c>
      <c r="G313" t="str">
        <f>VLOOKUP(A:A,'1级数据'!AR:AR,1,FALSE)</f>
        <v>E. LAMELA_右边锋_80</v>
      </c>
    </row>
    <row r="314" spans="1:7" x14ac:dyDescent="0.25">
      <c r="A314" s="15" t="str">
        <f>B314&amp;"_"&amp;D314&amp;"_"&amp;E314</f>
        <v>E. SALVIO_右边锋_80</v>
      </c>
      <c r="B314" s="15" t="s">
        <v>564</v>
      </c>
      <c r="C314" s="16" t="s">
        <v>1137</v>
      </c>
      <c r="D314" s="16" t="s">
        <v>86</v>
      </c>
      <c r="E314" s="15">
        <v>80</v>
      </c>
      <c r="F314" s="15">
        <v>2</v>
      </c>
      <c r="G314" t="str">
        <f>VLOOKUP(A:A,'1级数据'!AR:AR,1,FALSE)</f>
        <v>E. SALVIO_右边锋_80</v>
      </c>
    </row>
    <row r="315" spans="1:7" x14ac:dyDescent="0.25">
      <c r="A315" s="15" t="str">
        <f>B315&amp;"_"&amp;D315&amp;"_"&amp;E315</f>
        <v>FÀBREGAS_中场_80</v>
      </c>
      <c r="B315" s="15" t="s">
        <v>197</v>
      </c>
      <c r="C315" s="16" t="s">
        <v>932</v>
      </c>
      <c r="D315" s="16" t="s">
        <v>59</v>
      </c>
      <c r="E315" s="15">
        <v>80</v>
      </c>
      <c r="F315" s="15">
        <v>2</v>
      </c>
      <c r="G315" t="str">
        <f>VLOOKUP(A:A,'1级数据'!AR:AR,1,FALSE)</f>
        <v>FÀBREGAS_中场_80</v>
      </c>
    </row>
    <row r="316" spans="1:7" x14ac:dyDescent="0.25">
      <c r="A316" s="15" t="str">
        <f>B316&amp;"_"&amp;D316&amp;"_"&amp;E316</f>
        <v>G. RAMÍREZ_前腰_80</v>
      </c>
      <c r="B316" s="15" t="s">
        <v>710</v>
      </c>
      <c r="C316" s="16" t="s">
        <v>1235</v>
      </c>
      <c r="D316" s="16" t="s">
        <v>83</v>
      </c>
      <c r="E316" s="15">
        <v>80</v>
      </c>
      <c r="F316" s="15">
        <v>2</v>
      </c>
      <c r="G316" t="str">
        <f>VLOOKUP(A:A,'1级数据'!AR:AR,1,FALSE)</f>
        <v>G. RAMÍREZ_前腰_80</v>
      </c>
    </row>
    <row r="317" spans="1:7" x14ac:dyDescent="0.25">
      <c r="A317" s="15" t="str">
        <f>B317&amp;"_"&amp;D317&amp;"_"&amp;E317</f>
        <v>GABRIEL_中后卫_80</v>
      </c>
      <c r="B317" s="15" t="s">
        <v>730</v>
      </c>
      <c r="C317" s="16" t="s">
        <v>1237</v>
      </c>
      <c r="D317" s="16" t="s">
        <v>90</v>
      </c>
      <c r="E317" s="15">
        <v>80</v>
      </c>
      <c r="F317" s="15">
        <v>2</v>
      </c>
      <c r="G317" t="str">
        <f>VLOOKUP(A:A,'1级数据'!AR:AR,1,FALSE)</f>
        <v>GABRIEL_中后卫_80</v>
      </c>
    </row>
    <row r="318" spans="1:7" x14ac:dyDescent="0.25">
      <c r="A318" s="15" t="str">
        <f>B318&amp;"_"&amp;D318&amp;"_"&amp;E318</f>
        <v>HUGO MALLO_右后卫_80</v>
      </c>
      <c r="B318" s="15" t="s">
        <v>721</v>
      </c>
      <c r="C318" s="16" t="s">
        <v>1239</v>
      </c>
      <c r="D318" s="16" t="s">
        <v>195</v>
      </c>
      <c r="E318" s="15">
        <v>80</v>
      </c>
      <c r="F318" s="15">
        <v>2</v>
      </c>
      <c r="G318" t="str">
        <f>VLOOKUP(A:A,'1级数据'!AR:AR,1,FALSE)</f>
        <v>HUGO MALLO_右后卫_80</v>
      </c>
    </row>
    <row r="319" spans="1:7" x14ac:dyDescent="0.25">
      <c r="A319" s="15" t="str">
        <f>B319&amp;"_"&amp;D319&amp;"_"&amp;E319</f>
        <v>I. DIOP_中后卫_80</v>
      </c>
      <c r="B319" s="15" t="s">
        <v>656</v>
      </c>
      <c r="C319" s="16" t="s">
        <v>1148</v>
      </c>
      <c r="D319" s="16" t="s">
        <v>90</v>
      </c>
      <c r="E319" s="15">
        <v>80</v>
      </c>
      <c r="F319" s="15">
        <v>2</v>
      </c>
      <c r="G319" t="str">
        <f>VLOOKUP(A:A,'1级数据'!AR:AR,1,FALSE)</f>
        <v>I. DIOP_中后卫_80</v>
      </c>
    </row>
    <row r="320" spans="1:7" x14ac:dyDescent="0.25">
      <c r="A320" s="15" t="str">
        <f>B320&amp;"_"&amp;D320&amp;"_"&amp;E320</f>
        <v>IAGO FALQUÉ_右边锋_80</v>
      </c>
      <c r="B320" s="15" t="s">
        <v>626</v>
      </c>
      <c r="C320" s="16" t="s">
        <v>1149</v>
      </c>
      <c r="D320" s="16" t="s">
        <v>86</v>
      </c>
      <c r="E320" s="15">
        <v>80</v>
      </c>
      <c r="F320" s="15">
        <v>2</v>
      </c>
      <c r="G320" t="str">
        <f>VLOOKUP(A:A,'1级数据'!AR:AR,1,FALSE)</f>
        <v>IAGO FALQUÉ_右边锋_80</v>
      </c>
    </row>
    <row r="321" spans="1:7" x14ac:dyDescent="0.25">
      <c r="A321" s="15" t="str">
        <f>B321&amp;"_"&amp;D321&amp;"_"&amp;E321</f>
        <v>ÍÑIGO MARTÍNEZ_中后卫_80</v>
      </c>
      <c r="B321" s="15" t="s">
        <v>583</v>
      </c>
      <c r="C321" s="16" t="s">
        <v>1151</v>
      </c>
      <c r="D321" s="16" t="s">
        <v>90</v>
      </c>
      <c r="E321" s="15">
        <v>80</v>
      </c>
      <c r="F321" s="15">
        <v>2</v>
      </c>
      <c r="G321" t="str">
        <f>VLOOKUP(A:A,'1级数据'!AR:AR,1,FALSE)</f>
        <v>ÍÑIGO MARTÍNEZ_中后卫_80</v>
      </c>
    </row>
    <row r="322" spans="1:7" x14ac:dyDescent="0.25">
      <c r="A322" s="15" t="str">
        <f>B322&amp;"_"&amp;D322&amp;"_"&amp;E322</f>
        <v>J. HENDRIX_后腰_80</v>
      </c>
      <c r="B322" s="15" t="s">
        <v>745</v>
      </c>
      <c r="C322" s="16" t="s">
        <v>1242</v>
      </c>
      <c r="D322" s="16" t="s">
        <v>126</v>
      </c>
      <c r="E322" s="15">
        <v>80</v>
      </c>
      <c r="F322" s="15">
        <v>2</v>
      </c>
      <c r="G322" t="str">
        <f>VLOOKUP(A:A,'1级数据'!AR:AR,1,FALSE)</f>
        <v>J. HENDRIX_后腰_80</v>
      </c>
    </row>
    <row r="323" spans="1:7" x14ac:dyDescent="0.25">
      <c r="A323" s="15" t="str">
        <f>B323&amp;"_"&amp;D323&amp;"_"&amp;E323</f>
        <v>J. PASTORE_前腰_80</v>
      </c>
      <c r="B323" s="15" t="s">
        <v>328</v>
      </c>
      <c r="C323" s="16" t="s">
        <v>1023</v>
      </c>
      <c r="D323" s="16" t="s">
        <v>83</v>
      </c>
      <c r="E323" s="15">
        <v>80</v>
      </c>
      <c r="F323" s="15">
        <v>2</v>
      </c>
      <c r="G323" t="str">
        <f>VLOOKUP(A:A,'1级数据'!AR:AR,1,FALSE)</f>
        <v>J. PASTORE_前腰_80</v>
      </c>
    </row>
    <row r="324" spans="1:7" x14ac:dyDescent="0.25">
      <c r="A324" s="15" t="str">
        <f>B324&amp;"_"&amp;D324&amp;"_"&amp;E324</f>
        <v>J. SERI_中场_80</v>
      </c>
      <c r="B324" s="15" t="s">
        <v>474</v>
      </c>
      <c r="C324" s="16" t="s">
        <v>1072</v>
      </c>
      <c r="D324" s="16" t="s">
        <v>59</v>
      </c>
      <c r="E324" s="15">
        <v>80</v>
      </c>
      <c r="F324" s="15">
        <v>2</v>
      </c>
      <c r="G324" t="str">
        <f>VLOOKUP(A:A,'1级数据'!AR:AR,1,FALSE)</f>
        <v>J. SERI_中场_80</v>
      </c>
    </row>
    <row r="325" spans="1:7" x14ac:dyDescent="0.25">
      <c r="A325" s="15" t="str">
        <f>B325&amp;"_"&amp;D325&amp;"_"&amp;E325</f>
        <v>JEMERSON_中后卫_80</v>
      </c>
      <c r="B325" s="15" t="s">
        <v>602</v>
      </c>
      <c r="C325" s="16" t="s">
        <v>1155</v>
      </c>
      <c r="D325" s="16" t="s">
        <v>90</v>
      </c>
      <c r="E325" s="15">
        <v>80</v>
      </c>
      <c r="F325" s="15">
        <v>2</v>
      </c>
      <c r="G325" t="str">
        <f>VLOOKUP(A:A,'1级数据'!AR:AR,1,FALSE)</f>
        <v>JEMERSON_中后卫_80</v>
      </c>
    </row>
    <row r="326" spans="1:7" x14ac:dyDescent="0.25">
      <c r="A326" s="15" t="str">
        <f>B326&amp;"_"&amp;D326&amp;"_"&amp;E326</f>
        <v>JESÚS NAVAS_右前卫_80</v>
      </c>
      <c r="B326" s="15" t="s">
        <v>517</v>
      </c>
      <c r="C326" s="16" t="s">
        <v>1156</v>
      </c>
      <c r="D326" s="16" t="s">
        <v>206</v>
      </c>
      <c r="E326" s="15">
        <v>80</v>
      </c>
      <c r="F326" s="15">
        <v>2</v>
      </c>
      <c r="G326" t="str">
        <f>VLOOKUP(A:A,'1级数据'!AR:AR,1,FALSE)</f>
        <v>JESÚS NAVAS_右前卫_80</v>
      </c>
    </row>
    <row r="327" spans="1:7" x14ac:dyDescent="0.25">
      <c r="A327" s="15" t="str">
        <f>B327&amp;"_"&amp;D327&amp;"_"&amp;E327</f>
        <v>K. GAMEIRO_中锋_80</v>
      </c>
      <c r="B327" s="15" t="s">
        <v>669</v>
      </c>
      <c r="C327" s="16" t="s">
        <v>1244</v>
      </c>
      <c r="D327" s="16" t="s">
        <v>71</v>
      </c>
      <c r="E327" s="15">
        <v>80</v>
      </c>
      <c r="F327" s="15">
        <v>2</v>
      </c>
      <c r="G327" t="str">
        <f>VLOOKUP(A:A,'1级数据'!AR:AR,1,FALSE)</f>
        <v>K. GAMEIRO_中锋_80</v>
      </c>
    </row>
    <row r="328" spans="1:7" x14ac:dyDescent="0.25">
      <c r="A328" s="15" t="str">
        <f>B328&amp;"_"&amp;D328&amp;"_"&amp;E328</f>
        <v>K. GLIK_中后卫_80</v>
      </c>
      <c r="B328" s="15" t="s">
        <v>421</v>
      </c>
      <c r="C328" s="16" t="s">
        <v>1076</v>
      </c>
      <c r="D328" s="16" t="s">
        <v>90</v>
      </c>
      <c r="E328" s="15">
        <v>80</v>
      </c>
      <c r="F328" s="15">
        <v>2</v>
      </c>
      <c r="G328" t="str">
        <f>VLOOKUP(A:A,'1级数据'!AR:AR,1,FALSE)</f>
        <v>K. GLIK_中后卫_80</v>
      </c>
    </row>
    <row r="329" spans="1:7" x14ac:dyDescent="0.25">
      <c r="A329" s="15" t="str">
        <f>B329&amp;"_"&amp;D329&amp;"_"&amp;E329</f>
        <v>L. DUBOIS_右后卫_80</v>
      </c>
      <c r="B329" s="15" t="s">
        <v>641</v>
      </c>
      <c r="C329" s="16" t="s">
        <v>1163</v>
      </c>
      <c r="D329" s="16" t="s">
        <v>195</v>
      </c>
      <c r="E329" s="15">
        <v>80</v>
      </c>
      <c r="F329" s="15">
        <v>2</v>
      </c>
      <c r="G329" t="str">
        <f>VLOOKUP(A:A,'1级数据'!AR:AR,1,FALSE)</f>
        <v>L. DUBOIS_右后卫_80</v>
      </c>
    </row>
    <row r="330" spans="1:7" x14ac:dyDescent="0.25">
      <c r="A330" s="15" t="str">
        <f>B330&amp;"_"&amp;D330&amp;"_"&amp;E330</f>
        <v>L. MILIVOJEVIĆ_后腰_80</v>
      </c>
      <c r="B330" s="15" t="s">
        <v>614</v>
      </c>
      <c r="C330" s="16" t="s">
        <v>1165</v>
      </c>
      <c r="D330" s="16" t="s">
        <v>126</v>
      </c>
      <c r="E330" s="15">
        <v>80</v>
      </c>
      <c r="F330" s="15">
        <v>2</v>
      </c>
      <c r="G330" t="str">
        <f>VLOOKUP(A:A,'1级数据'!AR:AR,1,FALSE)</f>
        <v>L. MILIVOJEVIĆ_后腰_80</v>
      </c>
    </row>
    <row r="331" spans="1:7" x14ac:dyDescent="0.25">
      <c r="A331" s="15" t="str">
        <f>B331&amp;"_"&amp;D331&amp;"_"&amp;E331</f>
        <v>LJ. FEJSA_后腰_80</v>
      </c>
      <c r="B331" s="15" t="s">
        <v>2203</v>
      </c>
      <c r="C331" s="16" t="s">
        <v>1164</v>
      </c>
      <c r="D331" s="16" t="s">
        <v>126</v>
      </c>
      <c r="E331" s="15">
        <v>80</v>
      </c>
      <c r="F331" s="15">
        <v>2</v>
      </c>
      <c r="G331" t="str">
        <f>VLOOKUP(A:A,'1级数据'!AR:AR,1,FALSE)</f>
        <v>LJ. FEJSA_后腰_80</v>
      </c>
    </row>
    <row r="332" spans="1:7" x14ac:dyDescent="0.25">
      <c r="A332" s="15" t="str">
        <f>B332&amp;"_"&amp;D332&amp;"_"&amp;E332</f>
        <v>M. GRADEL_左边锋_80</v>
      </c>
      <c r="B332" s="15" t="s">
        <v>449</v>
      </c>
      <c r="C332" s="16" t="s">
        <v>1083</v>
      </c>
      <c r="D332" s="16" t="s">
        <v>43</v>
      </c>
      <c r="E332" s="15">
        <v>80</v>
      </c>
      <c r="F332" s="15">
        <v>2</v>
      </c>
      <c r="G332" t="str">
        <f>VLOOKUP(A:A,'1级数据'!AR:AR,1,FALSE)</f>
        <v>M. GRADEL_左边锋_80</v>
      </c>
    </row>
    <row r="333" spans="1:7" x14ac:dyDescent="0.25">
      <c r="A333" s="15" t="str">
        <f>B333&amp;"_"&amp;D333&amp;"_"&amp;E333</f>
        <v>M. LANZINI_前腰_80</v>
      </c>
      <c r="B333" s="15" t="s">
        <v>570</v>
      </c>
      <c r="C333" s="16" t="s">
        <v>1174</v>
      </c>
      <c r="D333" s="16" t="s">
        <v>83</v>
      </c>
      <c r="E333" s="15">
        <v>80</v>
      </c>
      <c r="F333" s="15">
        <v>2</v>
      </c>
      <c r="G333" t="str">
        <f>VLOOKUP(A:A,'1级数据'!AR:AR,1,FALSE)</f>
        <v>M. LANZINI_前腰_80</v>
      </c>
    </row>
    <row r="334" spans="1:7" x14ac:dyDescent="0.25">
      <c r="A334" s="15" t="str">
        <f>B334&amp;"_"&amp;D334&amp;"_"&amp;E334</f>
        <v>M. MAREGA_影锋_80</v>
      </c>
      <c r="B334" s="15" t="s">
        <v>495</v>
      </c>
      <c r="C334" s="16" t="s">
        <v>1085</v>
      </c>
      <c r="D334" s="16" t="s">
        <v>49</v>
      </c>
      <c r="E334" s="15">
        <v>80</v>
      </c>
      <c r="F334" s="15">
        <v>2</v>
      </c>
      <c r="G334" t="str">
        <f>VLOOKUP(A:A,'1级数据'!AR:AR,1,FALSE)</f>
        <v>M. MAREGA_影锋_80</v>
      </c>
    </row>
    <row r="335" spans="1:7" x14ac:dyDescent="0.25">
      <c r="A335" s="15" t="str">
        <f>B335&amp;"_"&amp;D335&amp;"_"&amp;E335</f>
        <v>M. MUSACCHIO_中后卫_80</v>
      </c>
      <c r="B335" s="15" t="s">
        <v>682</v>
      </c>
      <c r="C335" s="16" t="s">
        <v>1252</v>
      </c>
      <c r="D335" s="16" t="s">
        <v>90</v>
      </c>
      <c r="E335" s="15">
        <v>80</v>
      </c>
      <c r="F335" s="15">
        <v>2</v>
      </c>
      <c r="G335" t="str">
        <f>VLOOKUP(A:A,'1级数据'!AR:AR,1,FALSE)</f>
        <v>M. MUSACCHIO_中后卫_80</v>
      </c>
    </row>
    <row r="336" spans="1:7" x14ac:dyDescent="0.25">
      <c r="A336" s="15" t="str">
        <f>B336&amp;"_"&amp;D336&amp;"_"&amp;E336</f>
        <v>M. VECINO_中场_80</v>
      </c>
      <c r="B336" s="15" t="s">
        <v>585</v>
      </c>
      <c r="C336" s="16" t="s">
        <v>1177</v>
      </c>
      <c r="D336" s="16" t="s">
        <v>59</v>
      </c>
      <c r="E336" s="15">
        <v>80</v>
      </c>
      <c r="F336" s="15">
        <v>2</v>
      </c>
      <c r="G336" t="str">
        <f>VLOOKUP(A:A,'1级数据'!AR:AR,1,FALSE)</f>
        <v>M. VECINO_中场_80</v>
      </c>
    </row>
    <row r="337" spans="1:7" x14ac:dyDescent="0.25">
      <c r="A337" s="15" t="str">
        <f>B337&amp;"_"&amp;D337&amp;"_"&amp;E337</f>
        <v>MARCELO_中后卫_80</v>
      </c>
      <c r="B337" s="15" t="s">
        <v>104</v>
      </c>
      <c r="C337" s="16" t="s">
        <v>879</v>
      </c>
      <c r="D337" s="16" t="s">
        <v>90</v>
      </c>
      <c r="E337" s="15">
        <v>80</v>
      </c>
      <c r="F337" s="15">
        <v>2</v>
      </c>
      <c r="G337" t="str">
        <f>VLOOKUP(A:A,'1级数据'!AR:AR,1,FALSE)</f>
        <v>MARCELO_中后卫_80</v>
      </c>
    </row>
    <row r="338" spans="1:7" x14ac:dyDescent="0.25">
      <c r="A338" s="15" t="str">
        <f>B338&amp;"_"&amp;D338&amp;"_"&amp;E338</f>
        <v>MARIO GASPAR_右后卫_80</v>
      </c>
      <c r="B338" s="15" t="s">
        <v>707</v>
      </c>
      <c r="C338" s="16" t="s">
        <v>1255</v>
      </c>
      <c r="D338" s="16" t="s">
        <v>195</v>
      </c>
      <c r="E338" s="15">
        <v>80</v>
      </c>
      <c r="F338" s="15">
        <v>2</v>
      </c>
      <c r="G338" t="str">
        <f>VLOOKUP(A:A,'1级数据'!AR:AR,1,FALSE)</f>
        <v>MARIO GASPAR_右后卫_80</v>
      </c>
    </row>
    <row r="339" spans="1:7" x14ac:dyDescent="0.25">
      <c r="A339" s="15" t="str">
        <f>B339&amp;"_"&amp;D339&amp;"_"&amp;E339</f>
        <v>R. BARKLEY_前腰_80</v>
      </c>
      <c r="B339" s="15" t="s">
        <v>577</v>
      </c>
      <c r="C339" s="16" t="s">
        <v>1188</v>
      </c>
      <c r="D339" s="16" t="s">
        <v>83</v>
      </c>
      <c r="E339" s="15">
        <v>80</v>
      </c>
      <c r="F339" s="15">
        <v>2</v>
      </c>
      <c r="G339" t="str">
        <f>VLOOKUP(A:A,'1级数据'!AR:AR,1,FALSE)</f>
        <v>R. BARKLEY_前腰_80</v>
      </c>
    </row>
    <row r="340" spans="1:7" x14ac:dyDescent="0.25">
      <c r="A340" s="15" t="str">
        <f>B340&amp;"_"&amp;D340&amp;"_"&amp;E340</f>
        <v>R. VORMER_中场_80</v>
      </c>
      <c r="B340" s="15" t="s">
        <v>532</v>
      </c>
      <c r="C340" s="16" t="s">
        <v>1192</v>
      </c>
      <c r="D340" s="16" t="s">
        <v>59</v>
      </c>
      <c r="E340" s="15">
        <v>80</v>
      </c>
      <c r="F340" s="15">
        <v>2</v>
      </c>
      <c r="G340" t="str">
        <f>VLOOKUP(A:A,'1级数据'!AR:AR,1,FALSE)</f>
        <v>R. VORMER_中场_80</v>
      </c>
    </row>
    <row r="341" spans="1:7" x14ac:dyDescent="0.25">
      <c r="A341" s="15" t="str">
        <f>B341&amp;"_"&amp;D341&amp;"_"&amp;E341</f>
        <v>RENATO AUGUSTO_中场_80</v>
      </c>
      <c r="B341" s="15" t="s">
        <v>549</v>
      </c>
      <c r="C341" s="16" t="s">
        <v>1195</v>
      </c>
      <c r="D341" s="16" t="s">
        <v>59</v>
      </c>
      <c r="E341" s="15">
        <v>80</v>
      </c>
      <c r="F341" s="15">
        <v>2</v>
      </c>
      <c r="G341" t="str">
        <f>VLOOKUP(A:A,'1级数据'!AR:AR,1,FALSE)</f>
        <v>RENATO AUGUSTO_中场_80</v>
      </c>
    </row>
    <row r="342" spans="1:7" x14ac:dyDescent="0.25">
      <c r="A342" s="15" t="str">
        <f>B342&amp;"_"&amp;D342&amp;"_"&amp;E342</f>
        <v>S. COATES_中后卫_80</v>
      </c>
      <c r="B342" s="15" t="s">
        <v>700</v>
      </c>
      <c r="C342" s="16" t="s">
        <v>1267</v>
      </c>
      <c r="D342" s="16" t="s">
        <v>90</v>
      </c>
      <c r="E342" s="15">
        <v>80</v>
      </c>
      <c r="F342" s="15">
        <v>2</v>
      </c>
      <c r="G342" t="str">
        <f>VLOOKUP(A:A,'1级数据'!AR:AR,1,FALSE)</f>
        <v>S. COATES_中后卫_80</v>
      </c>
    </row>
    <row r="343" spans="1:7" x14ac:dyDescent="0.25">
      <c r="A343" s="15" t="str">
        <f>B343&amp;"_"&amp;D343&amp;"_"&amp;E343</f>
        <v>S. NZONZI_后腰_80</v>
      </c>
      <c r="B343" s="15" t="s">
        <v>329</v>
      </c>
      <c r="C343" s="16" t="s">
        <v>1037</v>
      </c>
      <c r="D343" s="16" t="s">
        <v>126</v>
      </c>
      <c r="E343" s="15">
        <v>80</v>
      </c>
      <c r="F343" s="15">
        <v>2</v>
      </c>
      <c r="G343" t="str">
        <f>VLOOKUP(A:A,'1级数据'!AR:AR,1,FALSE)</f>
        <v>S. NZONZI_后腰_80</v>
      </c>
    </row>
    <row r="344" spans="1:7" x14ac:dyDescent="0.25">
      <c r="A344" s="15" t="str">
        <f>B344&amp;"_"&amp;D344&amp;"_"&amp;E344</f>
        <v>SERGIO ASENJO_门将_80</v>
      </c>
      <c r="B344" s="15" t="s">
        <v>404</v>
      </c>
      <c r="C344" s="16" t="s">
        <v>1103</v>
      </c>
      <c r="D344" s="16" t="s">
        <v>63</v>
      </c>
      <c r="E344" s="15">
        <v>80</v>
      </c>
      <c r="F344" s="15">
        <v>2</v>
      </c>
      <c r="G344" t="str">
        <f>VLOOKUP(A:A,'1级数据'!AR:AR,1,FALSE)</f>
        <v>SERGIO ASENJO_门将_80</v>
      </c>
    </row>
    <row r="345" spans="1:7" x14ac:dyDescent="0.25">
      <c r="A345" s="15" t="str">
        <f>B345&amp;"_"&amp;D345&amp;"_"&amp;E345</f>
        <v>SERGIO ESCUDERO_左后卫_80</v>
      </c>
      <c r="B345" s="15" t="s">
        <v>720</v>
      </c>
      <c r="C345" s="16" t="s">
        <v>1272</v>
      </c>
      <c r="D345" s="16" t="s">
        <v>105</v>
      </c>
      <c r="E345" s="15">
        <v>80</v>
      </c>
      <c r="F345" s="15">
        <v>2</v>
      </c>
      <c r="G345" t="str">
        <f>VLOOKUP(A:A,'1级数据'!AR:AR,1,FALSE)</f>
        <v>SERGIO ESCUDERO_左后卫_80</v>
      </c>
    </row>
    <row r="346" spans="1:7" x14ac:dyDescent="0.25">
      <c r="A346" s="15" t="str">
        <f>B346&amp;"_"&amp;D346&amp;"_"&amp;E346</f>
        <v>T. STEPANENKO_后腰_80</v>
      </c>
      <c r="B346" s="15" t="s">
        <v>569</v>
      </c>
      <c r="C346" s="16" t="s">
        <v>1210</v>
      </c>
      <c r="D346" s="16" t="s">
        <v>126</v>
      </c>
      <c r="E346" s="15">
        <v>80</v>
      </c>
      <c r="F346" s="15">
        <v>2</v>
      </c>
      <c r="G346" t="str">
        <f>VLOOKUP(A:A,'1级数据'!AR:AR,1,FALSE)</f>
        <v>T. STEPANENKO_后腰_80</v>
      </c>
    </row>
    <row r="347" spans="1:7" x14ac:dyDescent="0.25">
      <c r="A347" s="15" t="str">
        <f>B347&amp;"_"&amp;D347&amp;"_"&amp;E347</f>
        <v>V. ABOUBAKAR_中锋_80</v>
      </c>
      <c r="B347" s="15" t="s">
        <v>705</v>
      </c>
      <c r="C347" s="16" t="s">
        <v>1274</v>
      </c>
      <c r="D347" s="16" t="s">
        <v>71</v>
      </c>
      <c r="E347" s="15">
        <v>80</v>
      </c>
      <c r="F347" s="15">
        <v>2</v>
      </c>
      <c r="G347" t="str">
        <f>VLOOKUP(A:A,'1级数据'!AR:AR,1,FALSE)</f>
        <v>V. ABOUBAKAR_中锋_80</v>
      </c>
    </row>
    <row r="348" spans="1:7" x14ac:dyDescent="0.25">
      <c r="A348" s="15" t="str">
        <f>B348&amp;"_"&amp;D348&amp;"_"&amp;E348</f>
        <v>V. CLAESSON_左前卫_80</v>
      </c>
      <c r="B348" s="15" t="s">
        <v>782</v>
      </c>
      <c r="C348" s="16" t="s">
        <v>1275</v>
      </c>
      <c r="D348" s="16" t="s">
        <v>251</v>
      </c>
      <c r="E348" s="15">
        <v>80</v>
      </c>
      <c r="F348" s="15">
        <v>2</v>
      </c>
      <c r="G348" t="str">
        <f>VLOOKUP(A:A,'1级数据'!AR:AR,1,FALSE)</f>
        <v>V. CLAESSON_左前卫_80</v>
      </c>
    </row>
    <row r="349" spans="1:7" x14ac:dyDescent="0.25">
      <c r="A349" s="15" t="str">
        <f>B349&amp;"_"&amp;D349&amp;"_"&amp;E349</f>
        <v>VICENTE IBORRA_中场_80</v>
      </c>
      <c r="B349" s="15" t="s">
        <v>684</v>
      </c>
      <c r="C349" s="16" t="s">
        <v>1276</v>
      </c>
      <c r="D349" s="36" t="s">
        <v>2190</v>
      </c>
      <c r="E349" s="15">
        <v>80</v>
      </c>
      <c r="F349" s="15">
        <v>2</v>
      </c>
      <c r="G349" t="str">
        <f>VLOOKUP(A:A,'1级数据'!AR:AR,1,FALSE)</f>
        <v>VICENTE IBORRA_中场_80</v>
      </c>
    </row>
    <row r="350" spans="1:7" x14ac:dyDescent="0.25">
      <c r="A350" s="15" t="str">
        <f>B350&amp;"_"&amp;D350&amp;"_"&amp;E350</f>
        <v>Y. GAZINSKIY_中场_80</v>
      </c>
      <c r="B350" s="15" t="s">
        <v>623</v>
      </c>
      <c r="C350" s="16" t="s">
        <v>1213</v>
      </c>
      <c r="D350" s="16" t="s">
        <v>59</v>
      </c>
      <c r="E350" s="15">
        <v>80</v>
      </c>
      <c r="F350" s="15">
        <v>2</v>
      </c>
      <c r="G350" t="str">
        <f>VLOOKUP(A:A,'1级数据'!AR:AR,1,FALSE)</f>
        <v>Y. GAZINSKIY_中场_80</v>
      </c>
    </row>
    <row r="351" spans="1:7" x14ac:dyDescent="0.25">
      <c r="A351" s="15" t="str">
        <f>B351&amp;"_"&amp;D351&amp;"_"&amp;E351</f>
        <v>Y. MINA_中后卫_80</v>
      </c>
      <c r="B351" s="15" t="s">
        <v>621</v>
      </c>
      <c r="C351" s="16" t="s">
        <v>1214</v>
      </c>
      <c r="D351" s="16" t="s">
        <v>90</v>
      </c>
      <c r="E351" s="15">
        <v>80</v>
      </c>
      <c r="F351" s="15">
        <v>2</v>
      </c>
      <c r="G351" t="str">
        <f>VLOOKUP(A:A,'1级数据'!AR:AR,1,FALSE)</f>
        <v>Y. MINA_中后卫_80</v>
      </c>
    </row>
    <row r="352" spans="1:7" x14ac:dyDescent="0.25">
      <c r="A352" s="15" t="str">
        <f>B352&amp;"_"&amp;D352&amp;"_"&amp;E352</f>
        <v>YURI_左后卫_80</v>
      </c>
      <c r="B352" s="15" t="s">
        <v>752</v>
      </c>
      <c r="C352" s="16" t="s">
        <v>1281</v>
      </c>
      <c r="D352" s="16" t="s">
        <v>105</v>
      </c>
      <c r="E352" s="15">
        <v>80</v>
      </c>
      <c r="F352" s="15">
        <v>2</v>
      </c>
      <c r="G352" t="str">
        <f>VLOOKUP(A:A,'1级数据'!AR:AR,1,FALSE)</f>
        <v>YURI_左后卫_80</v>
      </c>
    </row>
    <row r="353" spans="1:7" x14ac:dyDescent="0.25">
      <c r="A353" s="15" t="str">
        <f>B353&amp;"_"&amp;D353&amp;"_"&amp;E353</f>
        <v>A. DZAGOEV_中场_79</v>
      </c>
      <c r="B353" s="15" t="s">
        <v>2197</v>
      </c>
      <c r="C353" s="16" t="s">
        <v>1110</v>
      </c>
      <c r="D353" s="16" t="s">
        <v>59</v>
      </c>
      <c r="E353" s="15">
        <v>79</v>
      </c>
      <c r="F353" s="15">
        <v>2</v>
      </c>
      <c r="G353" t="e">
        <f>VLOOKUP(A:A,'1级数据'!AR:AR,1,FALSE)</f>
        <v>#N/A</v>
      </c>
    </row>
    <row r="354" spans="1:7" x14ac:dyDescent="0.25">
      <c r="A354" s="15" t="str">
        <f>B354&amp;"_"&amp;D354&amp;"_"&amp;E354</f>
        <v>A. GRANQVIST_中后卫_79</v>
      </c>
      <c r="B354" s="15" t="s">
        <v>672</v>
      </c>
      <c r="C354" s="16" t="s">
        <v>1218</v>
      </c>
      <c r="D354" s="16" t="s">
        <v>90</v>
      </c>
      <c r="E354" s="15">
        <v>79</v>
      </c>
      <c r="F354" s="15">
        <v>2</v>
      </c>
      <c r="G354" t="e">
        <f>VLOOKUP(A:A,'1级数据'!AR:AR,1,FALSE)</f>
        <v>#N/A</v>
      </c>
    </row>
    <row r="355" spans="1:7" x14ac:dyDescent="0.25">
      <c r="A355" s="15" t="str">
        <f>B355&amp;"_"&amp;D355&amp;"_"&amp;E355</f>
        <v>A. LAFONT_门将_79</v>
      </c>
      <c r="B355" s="15" t="s">
        <v>773</v>
      </c>
      <c r="C355" s="16" t="s">
        <v>1221</v>
      </c>
      <c r="D355" s="16" t="s">
        <v>63</v>
      </c>
      <c r="E355" s="15">
        <v>79</v>
      </c>
      <c r="F355" s="15">
        <v>2</v>
      </c>
      <c r="G355" t="e">
        <f>VLOOKUP(A:A,'1级数据'!AR:AR,1,FALSE)</f>
        <v>#N/A</v>
      </c>
    </row>
    <row r="356" spans="1:7" x14ac:dyDescent="0.25">
      <c r="A356" s="15" t="str">
        <f>B356&amp;"_"&amp;D356&amp;"_"&amp;E356</f>
        <v>BEÑAT_中场_79</v>
      </c>
      <c r="B356" s="15" t="s">
        <v>2202</v>
      </c>
      <c r="C356" s="16" t="s">
        <v>1124</v>
      </c>
      <c r="D356" s="16" t="s">
        <v>59</v>
      </c>
      <c r="E356" s="15">
        <v>79</v>
      </c>
      <c r="F356" s="15">
        <v>2</v>
      </c>
      <c r="G356" t="e">
        <f>VLOOKUP(A:A,'1级数据'!AR:AR,1,FALSE)</f>
        <v>#N/A</v>
      </c>
    </row>
    <row r="357" spans="1:7" x14ac:dyDescent="0.25">
      <c r="A357" s="15" t="str">
        <f>B357&amp;"_"&amp;D357&amp;"_"&amp;E357</f>
        <v>C. SMALLING_中后卫_79</v>
      </c>
      <c r="B357" s="15" t="s">
        <v>554</v>
      </c>
      <c r="C357" s="16" t="s">
        <v>1127</v>
      </c>
      <c r="D357" s="16" t="s">
        <v>90</v>
      </c>
      <c r="E357" s="15">
        <v>79</v>
      </c>
      <c r="F357" s="15">
        <v>2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E. HYSAJ_右后卫_79</v>
      </c>
      <c r="B358" s="15" t="s">
        <v>634</v>
      </c>
      <c r="C358" s="16" t="s">
        <v>1135</v>
      </c>
      <c r="D358" s="16" t="s">
        <v>195</v>
      </c>
      <c r="E358" s="15">
        <v>79</v>
      </c>
      <c r="F358" s="15">
        <v>2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E. RIGONI_右前卫_79</v>
      </c>
      <c r="B359" s="15" t="s">
        <v>738</v>
      </c>
      <c r="C359" s="16" t="s">
        <v>1232</v>
      </c>
      <c r="D359" s="16" t="s">
        <v>206</v>
      </c>
      <c r="E359" s="15">
        <v>79</v>
      </c>
      <c r="F359" s="15">
        <v>2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F. CERVI_左边锋_79</v>
      </c>
      <c r="B360" s="15" t="s">
        <v>748</v>
      </c>
      <c r="C360" s="16" t="s">
        <v>1233</v>
      </c>
      <c r="D360" s="16" t="s">
        <v>43</v>
      </c>
      <c r="E360" s="15">
        <v>79</v>
      </c>
      <c r="F360" s="15">
        <v>2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G. BURGSTALLER_中锋_79</v>
      </c>
      <c r="B361" s="15" t="s">
        <v>635</v>
      </c>
      <c r="C361" s="16" t="s">
        <v>1142</v>
      </c>
      <c r="D361" s="16" t="s">
        <v>71</v>
      </c>
      <c r="E361" s="15">
        <v>79</v>
      </c>
      <c r="F361" s="15">
        <v>2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G. SIMEONE_中锋_79</v>
      </c>
      <c r="B362" s="15" t="s">
        <v>743</v>
      </c>
      <c r="C362" s="16" t="s">
        <v>1236</v>
      </c>
      <c r="D362" s="16" t="s">
        <v>71</v>
      </c>
      <c r="E362" s="15">
        <v>79</v>
      </c>
      <c r="F362" s="15">
        <v>2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I. SLIMANI_中锋_79</v>
      </c>
      <c r="B363" s="15" t="s">
        <v>727</v>
      </c>
      <c r="C363" s="16" t="s">
        <v>1240</v>
      </c>
      <c r="D363" s="16" t="s">
        <v>71</v>
      </c>
      <c r="E363" s="15">
        <v>79</v>
      </c>
      <c r="F363" s="15">
        <v>2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IVAN MARCANO_中后卫_79</v>
      </c>
      <c r="B364" s="15" t="s">
        <v>750</v>
      </c>
      <c r="C364" s="16" t="s">
        <v>1241</v>
      </c>
      <c r="D364" s="16" t="s">
        <v>90</v>
      </c>
      <c r="E364" s="15">
        <v>79</v>
      </c>
      <c r="F364" s="15">
        <v>2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JOÃO MÁRIO_前腰_79</v>
      </c>
      <c r="B365" s="15" t="s">
        <v>596</v>
      </c>
      <c r="C365" s="16" t="s">
        <v>1157</v>
      </c>
      <c r="D365" s="16" t="s">
        <v>83</v>
      </c>
      <c r="E365" s="15">
        <v>79</v>
      </c>
      <c r="F365" s="15">
        <v>2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L. KARIUS_门将_79</v>
      </c>
      <c r="B366" s="15" t="s">
        <v>777</v>
      </c>
      <c r="C366" s="16" t="s">
        <v>1247</v>
      </c>
      <c r="D366" s="16" t="s">
        <v>63</v>
      </c>
      <c r="E366" s="15">
        <v>79</v>
      </c>
      <c r="F366" s="15">
        <v>2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M. DEMBÉLÉ_中场_79</v>
      </c>
      <c r="B367" s="15" t="s">
        <v>2192</v>
      </c>
      <c r="C367" s="16" t="s">
        <v>977</v>
      </c>
      <c r="D367" s="36" t="s">
        <v>2190</v>
      </c>
      <c r="E367" s="15">
        <v>79</v>
      </c>
      <c r="F367" s="15">
        <v>2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N. KALINIĆ_中锋_79</v>
      </c>
      <c r="B368" s="15" t="s">
        <v>692</v>
      </c>
      <c r="C368" s="16" t="s">
        <v>1256</v>
      </c>
      <c r="D368" s="16" t="s">
        <v>71</v>
      </c>
      <c r="E368" s="15">
        <v>79</v>
      </c>
      <c r="F368" s="15">
        <v>2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NALDO_中后卫_79</v>
      </c>
      <c r="B369" s="15" t="s">
        <v>236</v>
      </c>
      <c r="C369" s="16" t="s">
        <v>985</v>
      </c>
      <c r="D369" s="16" t="s">
        <v>90</v>
      </c>
      <c r="E369" s="15">
        <v>79</v>
      </c>
      <c r="F369" s="15">
        <v>3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O. SHATOV_左边锋_79</v>
      </c>
      <c r="B370" s="15" t="s">
        <v>599</v>
      </c>
      <c r="C370" s="16" t="s">
        <v>1183</v>
      </c>
      <c r="D370" s="16" t="s">
        <v>43</v>
      </c>
      <c r="E370" s="15">
        <v>79</v>
      </c>
      <c r="F370" s="15">
        <v>2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P. JONES_中后卫_79</v>
      </c>
      <c r="B371" s="15" t="s">
        <v>568</v>
      </c>
      <c r="C371" s="16" t="s">
        <v>1184</v>
      </c>
      <c r="D371" s="16" t="s">
        <v>90</v>
      </c>
      <c r="E371" s="15">
        <v>79</v>
      </c>
      <c r="F371" s="15">
        <v>2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PORTU_中场_79</v>
      </c>
      <c r="B372" s="15" t="s">
        <v>628</v>
      </c>
      <c r="C372" s="16" t="s">
        <v>228</v>
      </c>
      <c r="D372" s="16" t="s">
        <v>59</v>
      </c>
      <c r="E372" s="15">
        <v>79</v>
      </c>
      <c r="F372" s="15">
        <v>2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R. BOUDEBOUZ_前腰_79</v>
      </c>
      <c r="B373" s="15" t="s">
        <v>544</v>
      </c>
      <c r="C373" s="16" t="s">
        <v>1189</v>
      </c>
      <c r="D373" s="16" t="s">
        <v>83</v>
      </c>
      <c r="E373" s="15">
        <v>79</v>
      </c>
      <c r="F373" s="15">
        <v>2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RAÚL GARCÍA_前腰_79</v>
      </c>
      <c r="B374" s="15" t="s">
        <v>522</v>
      </c>
      <c r="C374" s="16" t="s">
        <v>1194</v>
      </c>
      <c r="D374" s="16" t="s">
        <v>83</v>
      </c>
      <c r="E374" s="15">
        <v>79</v>
      </c>
      <c r="F374" s="15">
        <v>2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S. AURIER_右后卫_79</v>
      </c>
      <c r="B375" s="15" t="s">
        <v>699</v>
      </c>
      <c r="C375" s="16" t="s">
        <v>1265</v>
      </c>
      <c r="D375" s="16" t="s">
        <v>195</v>
      </c>
      <c r="E375" s="15">
        <v>79</v>
      </c>
      <c r="F375" s="15">
        <v>2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S. AZIZ_中后卫_79</v>
      </c>
      <c r="B376" s="15" t="s">
        <v>704</v>
      </c>
      <c r="C376" s="16" t="s">
        <v>1266</v>
      </c>
      <c r="D376" s="16" t="s">
        <v>90</v>
      </c>
      <c r="E376" s="15">
        <v>79</v>
      </c>
      <c r="F376" s="15">
        <v>2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S. COLEMAN_右后卫_79</v>
      </c>
      <c r="B377" s="15" t="s">
        <v>555</v>
      </c>
      <c r="C377" s="16" t="s">
        <v>1199</v>
      </c>
      <c r="D377" s="16" t="s">
        <v>195</v>
      </c>
      <c r="E377" s="15">
        <v>79</v>
      </c>
      <c r="F377" s="15">
        <v>2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S. GARCÍA_中锋_79</v>
      </c>
      <c r="B378" s="15" t="s">
        <v>2206</v>
      </c>
      <c r="C378" s="16" t="s">
        <v>1200</v>
      </c>
      <c r="D378" s="16" t="s">
        <v>71</v>
      </c>
      <c r="E378" s="15">
        <v>79</v>
      </c>
      <c r="F378" s="15">
        <v>2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S. VERDI_右边锋_79</v>
      </c>
      <c r="B379" s="15" t="s">
        <v>2207</v>
      </c>
      <c r="C379" s="16" t="s">
        <v>1205</v>
      </c>
      <c r="D379" s="16" t="s">
        <v>86</v>
      </c>
      <c r="E379" s="15">
        <v>79</v>
      </c>
      <c r="F379" s="15">
        <v>2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T. VILHENA_中场_79</v>
      </c>
      <c r="B380" s="15" t="s">
        <v>723</v>
      </c>
      <c r="C380" s="16" t="s">
        <v>1273</v>
      </c>
      <c r="D380" s="16" t="s">
        <v>59</v>
      </c>
      <c r="E380" s="15">
        <v>79</v>
      </c>
      <c r="F380" s="15">
        <v>2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VITINHO_影锋_79</v>
      </c>
      <c r="B381" s="15" t="s">
        <v>586</v>
      </c>
      <c r="C381" s="16" t="s">
        <v>1212</v>
      </c>
      <c r="D381" s="16" t="s">
        <v>49</v>
      </c>
      <c r="E381" s="15">
        <v>79</v>
      </c>
      <c r="F381" s="15">
        <v>2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A. CANDREVA_右前卫_78</v>
      </c>
      <c r="B382" s="15" t="s">
        <v>2196</v>
      </c>
      <c r="C382" s="16" t="s">
        <v>1109</v>
      </c>
      <c r="D382" s="16" t="s">
        <v>206</v>
      </c>
      <c r="E382" s="15">
        <v>78</v>
      </c>
      <c r="F382" s="15">
        <v>2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A. HARIT_前腰_78</v>
      </c>
      <c r="B383" s="15" t="s">
        <v>2198</v>
      </c>
      <c r="C383" s="16" t="s">
        <v>1112</v>
      </c>
      <c r="D383" s="16" t="s">
        <v>83</v>
      </c>
      <c r="E383" s="15">
        <v>78</v>
      </c>
      <c r="F383" s="15">
        <v>2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A. YOUNG_右后卫_78</v>
      </c>
      <c r="B384" s="15" t="s">
        <v>671</v>
      </c>
      <c r="C384" s="16" t="s">
        <v>1223</v>
      </c>
      <c r="D384" s="16" t="s">
        <v>195</v>
      </c>
      <c r="E384" s="15">
        <v>78</v>
      </c>
      <c r="F384" s="15">
        <v>2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B. NATCHO_中场_78</v>
      </c>
      <c r="B385" s="15" t="s">
        <v>702</v>
      </c>
      <c r="C385" s="16" t="s">
        <v>1226</v>
      </c>
      <c r="D385" s="16" t="s">
        <v>59</v>
      </c>
      <c r="E385" s="15">
        <v>78</v>
      </c>
      <c r="F385" s="15">
        <v>2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C. BACCA_中锋_78</v>
      </c>
      <c r="B386" s="15" t="s">
        <v>566</v>
      </c>
      <c r="C386" s="16" t="s">
        <v>1126</v>
      </c>
      <c r="D386" s="16" t="s">
        <v>71</v>
      </c>
      <c r="E386" s="15">
        <v>78</v>
      </c>
      <c r="F386" s="15">
        <v>2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D. CRISCITO_中后卫_78</v>
      </c>
      <c r="B387" s="15" t="s">
        <v>538</v>
      </c>
      <c r="C387" s="16" t="s">
        <v>1128</v>
      </c>
      <c r="D387" s="16" t="s">
        <v>90</v>
      </c>
      <c r="E387" s="15">
        <v>78</v>
      </c>
      <c r="F387" s="15">
        <v>2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D. ZAPPACOSTA_右后卫_78</v>
      </c>
      <c r="B388" s="15" t="s">
        <v>753</v>
      </c>
      <c r="C388" s="16" t="s">
        <v>1230</v>
      </c>
      <c r="D388" s="16" t="s">
        <v>195</v>
      </c>
      <c r="E388" s="15">
        <v>78</v>
      </c>
      <c r="F388" s="15">
        <v>2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DEULOFEU_右前卫_78</v>
      </c>
      <c r="B389" s="15" t="s">
        <v>590</v>
      </c>
      <c r="C389" s="16" t="s">
        <v>1133</v>
      </c>
      <c r="D389" s="16" t="s">
        <v>206</v>
      </c>
      <c r="E389" s="15">
        <v>78</v>
      </c>
      <c r="F389" s="15">
        <v>2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F. DELPH_中场_78</v>
      </c>
      <c r="B390" s="15" t="s">
        <v>695</v>
      </c>
      <c r="C390" s="16" t="s">
        <v>1234</v>
      </c>
      <c r="D390" s="36" t="s">
        <v>2190</v>
      </c>
      <c r="E390" s="15">
        <v>78</v>
      </c>
      <c r="F390" s="15">
        <v>2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FERNANDO_后腰_78</v>
      </c>
      <c r="B391" s="15" t="s">
        <v>576</v>
      </c>
      <c r="C391" s="16" t="s">
        <v>1141</v>
      </c>
      <c r="D391" s="16" t="s">
        <v>126</v>
      </c>
      <c r="E391" s="15">
        <v>78</v>
      </c>
      <c r="F391" s="15">
        <v>2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K. MITROGLOU_中锋_78</v>
      </c>
      <c r="B392" s="15" t="s">
        <v>675</v>
      </c>
      <c r="C392" s="16" t="s">
        <v>1245</v>
      </c>
      <c r="D392" s="16" t="s">
        <v>71</v>
      </c>
      <c r="E392" s="15">
        <v>78</v>
      </c>
      <c r="F392" s="15">
        <v>2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L. DENDONCKER_后腰_78</v>
      </c>
      <c r="B393" s="15" t="s">
        <v>734</v>
      </c>
      <c r="C393" s="16" t="s">
        <v>1246</v>
      </c>
      <c r="D393" s="16" t="s">
        <v>126</v>
      </c>
      <c r="E393" s="15">
        <v>78</v>
      </c>
      <c r="F393" s="15">
        <v>2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M. ROJO_中后卫_78</v>
      </c>
      <c r="B394" s="15" t="s">
        <v>2205</v>
      </c>
      <c r="C394" s="16" t="s">
        <v>1176</v>
      </c>
      <c r="D394" s="16" t="s">
        <v>90</v>
      </c>
      <c r="E394" s="15">
        <v>78</v>
      </c>
      <c r="F394" s="15">
        <v>2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M. SAKHO_中后卫_78</v>
      </c>
      <c r="B395" s="15" t="s">
        <v>2194</v>
      </c>
      <c r="C395" s="16" t="s">
        <v>1088</v>
      </c>
      <c r="D395" s="16" t="s">
        <v>90</v>
      </c>
      <c r="E395" s="15">
        <v>78</v>
      </c>
      <c r="F395" s="15">
        <v>2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M. TOPAL_后腰_78</v>
      </c>
      <c r="B396" s="15" t="s">
        <v>2209</v>
      </c>
      <c r="C396" s="7" t="s">
        <v>2208</v>
      </c>
      <c r="D396" s="38" t="s">
        <v>2187</v>
      </c>
      <c r="E396" s="6">
        <v>78</v>
      </c>
      <c r="F396" s="6">
        <v>2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M. UTH_中锋_78</v>
      </c>
      <c r="B397" s="15" t="s">
        <v>724</v>
      </c>
      <c r="C397" s="16" t="s">
        <v>1254</v>
      </c>
      <c r="D397" s="16" t="s">
        <v>71</v>
      </c>
      <c r="E397" s="15">
        <v>78</v>
      </c>
      <c r="F397" s="15">
        <v>2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N. POPE_门将_78</v>
      </c>
      <c r="B398" s="15" t="s">
        <v>761</v>
      </c>
      <c r="C398" s="16" t="s">
        <v>1257</v>
      </c>
      <c r="D398" s="16" t="s">
        <v>63</v>
      </c>
      <c r="E398" s="15">
        <v>78</v>
      </c>
      <c r="F398" s="15">
        <v>2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OMAR MASCARELL_后腰_78</v>
      </c>
      <c r="B399" s="15" t="s">
        <v>759</v>
      </c>
      <c r="C399" s="16" t="s">
        <v>1261</v>
      </c>
      <c r="D399" s="16" t="s">
        <v>126</v>
      </c>
      <c r="E399" s="15">
        <v>78</v>
      </c>
      <c r="F399" s="15">
        <v>2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S. JOVETIĆ_中锋_78</v>
      </c>
      <c r="B400" s="15" t="s">
        <v>685</v>
      </c>
      <c r="C400" s="16" t="s">
        <v>1268</v>
      </c>
      <c r="D400" s="16" t="s">
        <v>71</v>
      </c>
      <c r="E400" s="15">
        <v>78</v>
      </c>
      <c r="F400" s="15">
        <v>2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WENDELL_左后卫_78</v>
      </c>
      <c r="B401" s="15" t="s">
        <v>744</v>
      </c>
      <c r="C401" s="16" t="s">
        <v>1278</v>
      </c>
      <c r="D401" s="16" t="s">
        <v>105</v>
      </c>
      <c r="E401" s="15">
        <v>78</v>
      </c>
      <c r="F401" s="15">
        <v>2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ÁLEX GRANELL_中场_77</v>
      </c>
      <c r="B402" s="15" t="s">
        <v>2199</v>
      </c>
      <c r="C402" s="16" t="s">
        <v>1118</v>
      </c>
      <c r="D402" s="16" t="s">
        <v>59</v>
      </c>
      <c r="E402" s="15">
        <v>77</v>
      </c>
      <c r="F402" s="15">
        <v>2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JUANFRAN_右后卫_77</v>
      </c>
      <c r="B403" s="15" t="s">
        <v>519</v>
      </c>
      <c r="C403" s="16" t="s">
        <v>1159</v>
      </c>
      <c r="D403" s="16" t="s">
        <v>195</v>
      </c>
      <c r="E403" s="15">
        <v>77</v>
      </c>
      <c r="F403" s="15">
        <v>2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M. ELYOUNOUSSI_左前卫_77</v>
      </c>
      <c r="B404" s="15" t="s">
        <v>778</v>
      </c>
      <c r="C404" s="16" t="s">
        <v>1251</v>
      </c>
      <c r="D404" s="16" t="s">
        <v>251</v>
      </c>
      <c r="E404" s="15">
        <v>77</v>
      </c>
      <c r="F404" s="15">
        <v>2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N. CLYNE_右后卫_77</v>
      </c>
      <c r="B405" s="15" t="s">
        <v>592</v>
      </c>
      <c r="C405" s="16" t="s">
        <v>1180</v>
      </c>
      <c r="D405" s="16" t="s">
        <v>195</v>
      </c>
      <c r="E405" s="15">
        <v>77</v>
      </c>
      <c r="F405" s="15">
        <v>2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O. ÖZYAKUP_中场_77</v>
      </c>
      <c r="B406" s="15" t="s">
        <v>715</v>
      </c>
      <c r="C406" s="16" t="s">
        <v>1260</v>
      </c>
      <c r="D406" s="16" t="s">
        <v>59</v>
      </c>
      <c r="E406" s="15">
        <v>77</v>
      </c>
      <c r="F406" s="15">
        <v>2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RAFAEL_右后卫_77</v>
      </c>
      <c r="B407" s="15" t="s">
        <v>688</v>
      </c>
      <c r="C407" s="16" t="s">
        <v>1264</v>
      </c>
      <c r="D407" s="16" t="s">
        <v>195</v>
      </c>
      <c r="E407" s="15">
        <v>77</v>
      </c>
      <c r="F407" s="15">
        <v>2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S. ZAZA_中锋_77</v>
      </c>
      <c r="B408" s="15" t="s">
        <v>749</v>
      </c>
      <c r="C408" s="16" t="s">
        <v>1271</v>
      </c>
      <c r="D408" s="16" t="s">
        <v>71</v>
      </c>
      <c r="E408" s="15">
        <v>77</v>
      </c>
      <c r="F408" s="15">
        <v>2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JAUME COSTA_左后卫_76</v>
      </c>
      <c r="B409" s="15" t="s">
        <v>729</v>
      </c>
      <c r="C409" s="16" t="s">
        <v>1243</v>
      </c>
      <c r="D409" s="16" t="s">
        <v>105</v>
      </c>
      <c r="E409" s="15">
        <v>76</v>
      </c>
      <c r="F409" s="15">
        <v>2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A. BARZAGLI_中后卫_</v>
      </c>
      <c r="B410" s="15" t="s">
        <v>2191</v>
      </c>
      <c r="C410" s="16" t="s">
        <v>951</v>
      </c>
      <c r="D410" s="16" t="s">
        <v>90</v>
      </c>
      <c r="E410" s="15"/>
      <c r="F410" s="15">
        <v>2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A. KOKORIN_中锋_</v>
      </c>
      <c r="B411" s="15" t="s">
        <v>2200</v>
      </c>
      <c r="C411" s="16" t="s">
        <v>1113</v>
      </c>
      <c r="D411" s="16" t="s">
        <v>71</v>
      </c>
      <c r="E411" s="15"/>
      <c r="F411" s="15">
        <v>2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A. MODESTE_中锋_</v>
      </c>
      <c r="B412" s="15" t="s">
        <v>2193</v>
      </c>
      <c r="C412" s="16" t="s">
        <v>1002</v>
      </c>
      <c r="D412" s="16" t="s">
        <v>71</v>
      </c>
      <c r="E412" s="15"/>
      <c r="F412" s="15">
        <v>2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A. VALENCIA_右后卫_</v>
      </c>
      <c r="B413" s="15" t="s">
        <v>310</v>
      </c>
      <c r="C413" s="16" t="s">
        <v>1004</v>
      </c>
      <c r="D413" s="16" t="s">
        <v>195</v>
      </c>
      <c r="E413" s="15"/>
      <c r="F413" s="15">
        <v>2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B. DOST_中锋_</v>
      </c>
      <c r="B414" s="15" t="s">
        <v>2201</v>
      </c>
      <c r="C414" s="16" t="s">
        <v>1122</v>
      </c>
      <c r="D414" s="16" t="s">
        <v>71</v>
      </c>
      <c r="E414" s="15"/>
      <c r="F414" s="15">
        <v>2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INIESTA_中场_</v>
      </c>
      <c r="B415" s="15" t="s">
        <v>116</v>
      </c>
      <c r="C415" s="16" t="s">
        <v>890</v>
      </c>
      <c r="D415" s="16" t="s">
        <v>59</v>
      </c>
      <c r="E415" s="15"/>
      <c r="F415" s="15">
        <v>2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J. HECTOR_左后卫_</v>
      </c>
      <c r="B416" s="15" t="s">
        <v>645</v>
      </c>
      <c r="C416" s="16" t="s">
        <v>1153</v>
      </c>
      <c r="D416" s="16" t="s">
        <v>105</v>
      </c>
      <c r="E416" s="15"/>
      <c r="F416" s="15">
        <v>2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JONAS_影锋_</v>
      </c>
      <c r="B417" s="15" t="s">
        <v>311</v>
      </c>
      <c r="C417" s="16" t="s">
        <v>1025</v>
      </c>
      <c r="D417" s="16" t="s">
        <v>49</v>
      </c>
      <c r="E417" s="15"/>
      <c r="F417" s="15">
        <v>2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K. KAMPL_中场_</v>
      </c>
      <c r="B418" s="15" t="s">
        <v>631</v>
      </c>
      <c r="C418" s="16" t="s">
        <v>1160</v>
      </c>
      <c r="D418" s="16" t="s">
        <v>59</v>
      </c>
      <c r="E418" s="15"/>
      <c r="F418" s="15">
        <v>2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Ł. PISZCZEK_右后卫_</v>
      </c>
      <c r="B419" s="15" t="s">
        <v>2204</v>
      </c>
      <c r="C419" s="16" t="s">
        <v>1168</v>
      </c>
      <c r="D419" s="16" t="s">
        <v>195</v>
      </c>
      <c r="E419" s="15"/>
      <c r="F419" s="15">
        <v>2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LUIZ ADRIANO_中锋_</v>
      </c>
      <c r="B420" s="15" t="s">
        <v>535</v>
      </c>
      <c r="C420" s="16" t="s">
        <v>1169</v>
      </c>
      <c r="D420" s="16" t="s">
        <v>71</v>
      </c>
      <c r="E420" s="15"/>
      <c r="F420" s="15">
        <v>2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M. HUMMELS_中后卫_</v>
      </c>
      <c r="B421" s="15" t="s">
        <v>93</v>
      </c>
      <c r="C421" s="16" t="s">
        <v>873</v>
      </c>
      <c r="D421" s="16" t="s">
        <v>90</v>
      </c>
      <c r="E421" s="15"/>
      <c r="F421" s="15">
        <v>3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N. SLITI_左边锋_</v>
      </c>
      <c r="B422" s="15" t="s">
        <v>766</v>
      </c>
      <c r="C422" s="16" t="s">
        <v>1258</v>
      </c>
      <c r="D422" s="16" t="s">
        <v>43</v>
      </c>
      <c r="E422" s="15"/>
      <c r="F422" s="15">
        <v>2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N. SUBOTIĆ_中后卫_</v>
      </c>
      <c r="B423" s="15" t="s">
        <v>693</v>
      </c>
      <c r="C423" s="16" t="s">
        <v>1259</v>
      </c>
      <c r="D423" s="16" t="s">
        <v>90</v>
      </c>
      <c r="E423" s="15"/>
      <c r="F423" s="15">
        <v>2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Ö. TOPRAK_中后卫_</v>
      </c>
      <c r="B424" s="15" t="s">
        <v>440</v>
      </c>
      <c r="C424" s="16" t="s">
        <v>1093</v>
      </c>
      <c r="D424" s="16" t="s">
        <v>90</v>
      </c>
      <c r="E424" s="15"/>
      <c r="F424" s="15">
        <v>2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R. CENTURIÓN_左边锋_</v>
      </c>
      <c r="B425" s="15" t="s">
        <v>610</v>
      </c>
      <c r="C425" s="16" t="s">
        <v>1190</v>
      </c>
      <c r="D425" s="16" t="s">
        <v>43</v>
      </c>
      <c r="E425" s="15"/>
      <c r="F425" s="15">
        <v>2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S. EL SHAARAWY_左边锋_</v>
      </c>
      <c r="B426" s="15" t="s">
        <v>411</v>
      </c>
      <c r="C426" s="16" t="s">
        <v>1099</v>
      </c>
      <c r="D426" s="16" t="s">
        <v>43</v>
      </c>
      <c r="E426" s="15"/>
      <c r="F426" s="15">
        <v>2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S. LICHTSTEINER_右后卫_</v>
      </c>
      <c r="B427" s="15" t="s">
        <v>528</v>
      </c>
      <c r="C427" s="16" t="s">
        <v>1203</v>
      </c>
      <c r="D427" s="16" t="s">
        <v>195</v>
      </c>
      <c r="E427" s="15"/>
      <c r="F427" s="15">
        <v>2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S. RUDY_后腰_</v>
      </c>
      <c r="B428" s="15" t="s">
        <v>763</v>
      </c>
      <c r="C428" s="16" t="s">
        <v>1270</v>
      </c>
      <c r="D428" s="16" t="s">
        <v>126</v>
      </c>
      <c r="E428" s="15"/>
      <c r="F428" s="15">
        <v>2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W. SNEIJDER_前腰_</v>
      </c>
      <c r="B429" s="15" t="s">
        <v>2195</v>
      </c>
      <c r="C429" s="16" t="s">
        <v>1107</v>
      </c>
      <c r="D429" s="16" t="s">
        <v>83</v>
      </c>
      <c r="E429" s="15"/>
      <c r="F429" s="15">
        <v>2</v>
      </c>
      <c r="G429" t="e">
        <f>VLOOKUP(A:A,'1级数据'!AR:AR,1,FALSE)</f>
        <v>#N/A</v>
      </c>
    </row>
  </sheetData>
  <autoFilter ref="A1:G426" xr:uid="{DF7E2E7A-924F-4151-A753-9A1B9C50EB3A}">
    <sortState ref="A2:G429">
      <sortCondition descending="1" ref="E1:E426"/>
    </sortState>
  </autoFilter>
  <sortState ref="A2:F273">
    <sortCondition descending="1" ref="E243"/>
  </sortState>
  <phoneticPr fontId="9" type="noConversion"/>
  <hyperlinks>
    <hyperlink ref="B396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1282</v>
      </c>
    </row>
    <row r="2" spans="1:14" x14ac:dyDescent="0.25">
      <c r="A2" s="25" t="s">
        <v>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1282</v>
      </c>
    </row>
    <row r="2" spans="1:14" x14ac:dyDescent="0.25">
      <c r="A2" s="25" t="s">
        <v>13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1290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SERGIO 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3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3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3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3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3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S. M. SAVIĆ</v>
      </c>
      <c r="C82" s="11" t="str">
        <f>VLOOKUP(A:A,'1级数据'!A:C,3,FALSE)</f>
        <v>中场</v>
      </c>
      <c r="D82" s="10">
        <f>VLOOKUP(A:A,'1级数据'!A:D,4,FALSE)</f>
        <v>3</v>
      </c>
      <c r="E82" s="12">
        <f>VLOOKUP(A:A,'1级数据'!A:L,12,FALSE)</f>
        <v>86</v>
      </c>
      <c r="F82" s="10">
        <f>'1级数据'!O82*0.2+'1级数据'!T82*0.4+'1级数据'!Z82*0.2+'1级数据'!W82*0.2</f>
        <v>79.600000000000009</v>
      </c>
      <c r="G82" s="10">
        <f>AVERAGE('1级数据'!P82,'1级数据'!Q82)</f>
        <v>87.5</v>
      </c>
      <c r="H82" s="10">
        <f>AVERAGE('1级数据'!AA82,'1级数据'!AB82)</f>
        <v>83.5</v>
      </c>
      <c r="I82" s="10">
        <f>IF('1级数据'!C82="门将",AVERAGE('1级数据'!AG82,'1级数据'!AH82,'1级数据'!AI82,'1级数据'!AJ82,'1级数据'!AK82),AVERAGE('1级数据'!X82,'1级数据'!Y82))</f>
        <v>78.5</v>
      </c>
      <c r="J82" s="10">
        <f>'1级数据'!AC82*0.2+'1级数据'!AD82*0.3+'1级数据'!AE82*0.2+'1级数据'!AF82*0.3</f>
        <v>74.800000000000011</v>
      </c>
      <c r="K82" s="10">
        <f>AVERAGE('1级数据'!R82,'1级数据'!S82)</f>
        <v>81</v>
      </c>
    </row>
    <row r="83" spans="1:11" ht="15.75" x14ac:dyDescent="0.25">
      <c r="A83" s="10">
        <v>82</v>
      </c>
      <c r="B83" s="10" t="str">
        <f>VLOOKUP(A:A,'1级数据'!A:B,2,FALSE)</f>
        <v>O. DEMBÉLÉ</v>
      </c>
      <c r="C83" s="11" t="str">
        <f>VLOOKUP(A:A,'1级数据'!A:C,3,FALSE)</f>
        <v>左边锋</v>
      </c>
      <c r="D83" s="10" t="e">
        <f>VLOOKUP(A:A,'1级数据'!A:D,4,FALSE)</f>
        <v>#N/A</v>
      </c>
      <c r="E83" s="12">
        <f>VLOOKUP(A:A,'1级数据'!A:L,12,FALSE)</f>
        <v>86</v>
      </c>
      <c r="F83" s="10">
        <f>'1级数据'!O83*0.2+'1级数据'!T83*0.4+'1级数据'!Z83*0.2+'1级数据'!W83*0.2</f>
        <v>78.2</v>
      </c>
      <c r="G83" s="10">
        <f>AVERAGE('1级数据'!P83,'1级数据'!Q83)</f>
        <v>88</v>
      </c>
      <c r="H83" s="10">
        <f>AVERAGE('1级数据'!AA83,'1级数据'!AB83)</f>
        <v>72</v>
      </c>
      <c r="I83" s="10">
        <f>IF('1级数据'!C83="门将",AVERAGE('1级数据'!AG83,'1级数据'!AH83,'1级数据'!AI83,'1级数据'!AJ83,'1级数据'!AK83),AVERAGE('1级数据'!X83,'1级数据'!Y83))</f>
        <v>87</v>
      </c>
      <c r="J83" s="10">
        <f>'1级数据'!AC83*0.2+'1级数据'!AD83*0.3+'1级数据'!AE83*0.2+'1级数据'!AF83*0.3</f>
        <v>69</v>
      </c>
      <c r="K83" s="10">
        <f>AVERAGE('1级数据'!R83,'1级数据'!S83)</f>
        <v>82.5</v>
      </c>
    </row>
    <row r="84" spans="1:11" ht="15.75" x14ac:dyDescent="0.25">
      <c r="A84" s="10">
        <v>83</v>
      </c>
      <c r="B84" s="10" t="str">
        <f>VLOOKUP(A:A,'1级数据'!A:B,2,FALSE)</f>
        <v>M. DE LIGT</v>
      </c>
      <c r="C84" s="11" t="str">
        <f>VLOOKUP(A:A,'1级数据'!A:C,3,FALSE)</f>
        <v>中后卫</v>
      </c>
      <c r="D84" s="10">
        <f>VLOOKUP(A:A,'1级数据'!A:D,4,FALSE)</f>
        <v>2</v>
      </c>
      <c r="E84" s="12">
        <f>VLOOKUP(A:A,'1级数据'!A:L,12,FALSE)</f>
        <v>86</v>
      </c>
      <c r="F84" s="10">
        <f>'1级数据'!O84*0.2+'1级数据'!T84*0.4+'1级数据'!Z84*0.2+'1级数据'!W84*0.2</f>
        <v>71.400000000000006</v>
      </c>
      <c r="G84" s="10">
        <f>AVERAGE('1级数据'!P84,'1级数据'!Q84)</f>
        <v>75</v>
      </c>
      <c r="H84" s="10">
        <f>AVERAGE('1级数据'!AA84,'1级数据'!AB84)</f>
        <v>85.5</v>
      </c>
      <c r="I84" s="10">
        <f>IF('1级数据'!C84="门将",AVERAGE('1级数据'!AG84,'1级数据'!AH84,'1级数据'!AI84,'1级数据'!AJ84,'1级数据'!AK84),AVERAGE('1级数据'!X84,'1级数据'!Y84))</f>
        <v>70</v>
      </c>
      <c r="J84" s="10">
        <f>'1级数据'!AC84*0.2+'1级数据'!AD84*0.3+'1级数据'!AE84*0.2+'1级数据'!AF84*0.3</f>
        <v>81</v>
      </c>
      <c r="K84" s="10">
        <f>AVERAGE('1级数据'!R84,'1级数据'!S84)</f>
        <v>77</v>
      </c>
    </row>
    <row r="85" spans="1:11" ht="15.75" x14ac:dyDescent="0.25">
      <c r="A85" s="10">
        <v>84</v>
      </c>
      <c r="B85" s="10" t="str">
        <f>VLOOKUP(A:A,'1级数据'!A:B,2,FALSE)</f>
        <v>B. MATUIDI</v>
      </c>
      <c r="C85" s="11" t="str">
        <f>VLOOKUP(A:A,'1级数据'!A:C,3,FALSE)</f>
        <v>中场</v>
      </c>
      <c r="D85" s="10">
        <f>VLOOKUP(A:A,'1级数据'!A:D,4,FALSE)</f>
        <v>2</v>
      </c>
      <c r="E85" s="12">
        <f>VLOOKUP(A:A,'1级数据'!A:L,12,FALSE)</f>
        <v>85</v>
      </c>
      <c r="F85" s="10">
        <f>'1级数据'!O85*0.2+'1级数据'!T85*0.4+'1级数据'!Z85*0.2+'1级数据'!W85*0.2</f>
        <v>75.599999999999994</v>
      </c>
      <c r="G85" s="10">
        <f>AVERAGE('1级数据'!P85,'1级数据'!Q85)</f>
        <v>78</v>
      </c>
      <c r="H85" s="10">
        <f>AVERAGE('1级数据'!AA85,'1级数据'!AB85)</f>
        <v>80.5</v>
      </c>
      <c r="I85" s="10">
        <f>IF('1级数据'!C85="门将",AVERAGE('1级数据'!AG85,'1级数据'!AH85,'1级数据'!AI85,'1级数据'!AJ85,'1级数据'!AK85),AVERAGE('1级数据'!X85,'1级数据'!Y85))</f>
        <v>77.5</v>
      </c>
      <c r="J85" s="10">
        <f>'1级数据'!AC85*0.2+'1级数据'!AD85*0.3+'1级数据'!AE85*0.2+'1级数据'!AF85*0.3</f>
        <v>83.2</v>
      </c>
      <c r="K85" s="10">
        <f>AVERAGE('1级数据'!R85,'1级数据'!S85)</f>
        <v>80</v>
      </c>
    </row>
    <row r="86" spans="1:11" ht="15.75" x14ac:dyDescent="0.25">
      <c r="A86" s="10">
        <v>85</v>
      </c>
      <c r="B86" s="10" t="str">
        <f>VLOOKUP(A:A,'1级数据'!A:B,2,FALSE)</f>
        <v>L. BONUCCI</v>
      </c>
      <c r="C86" s="11" t="str">
        <f>VLOOKUP(A:A,'1级数据'!A:C,3,FALSE)</f>
        <v>中后卫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74.400000000000006</v>
      </c>
      <c r="G86" s="10">
        <f>AVERAGE('1级数据'!P86,'1级数据'!Q86)</f>
        <v>73.5</v>
      </c>
      <c r="H86" s="10">
        <f>AVERAGE('1级数据'!AA86,'1级数据'!AB86)</f>
        <v>81</v>
      </c>
      <c r="I86" s="10">
        <f>IF('1级数据'!C86="门将",AVERAGE('1级数据'!AG86,'1级数据'!AH86,'1级数据'!AI86,'1级数据'!AJ86,'1级数据'!AK86),AVERAGE('1级数据'!X86,'1级数据'!Y86))</f>
        <v>69.5</v>
      </c>
      <c r="J86" s="10">
        <f>'1级数据'!AC86*0.2+'1级数据'!AD86*0.3+'1级数据'!AE86*0.2+'1级数据'!AF86*0.3</f>
        <v>80</v>
      </c>
      <c r="K86" s="10">
        <f>AVERAGE('1级数据'!R86,'1级数据'!S86)</f>
        <v>75</v>
      </c>
    </row>
    <row r="87" spans="1:11" ht="15.75" x14ac:dyDescent="0.25">
      <c r="A87" s="10">
        <v>86</v>
      </c>
      <c r="B87" s="10" t="str">
        <f>VLOOKUP(A:A,'1级数据'!A:B,2,FALSE)</f>
        <v>JAVI MARTÍNEZ</v>
      </c>
      <c r="C87" s="11" t="str">
        <f>VLOOKUP(A:A,'1级数据'!A:C,3,FALSE)</f>
        <v>后腰</v>
      </c>
      <c r="D87" s="10" t="e">
        <f>VLOOKUP(A:A,'1级数据'!A:D,4,FALSE)</f>
        <v>#N/A</v>
      </c>
      <c r="E87" s="12">
        <f>VLOOKUP(A:A,'1级数据'!A:L,12,FALSE)</f>
        <v>85</v>
      </c>
      <c r="F87" s="10">
        <f>'1级数据'!O87*0.2+'1级数据'!T87*0.4+'1级数据'!Z87*0.2+'1级数据'!W87*0.2</f>
        <v>73.599999999999994</v>
      </c>
      <c r="G87" s="10">
        <f>AVERAGE('1级数据'!P87,'1级数据'!Q87)</f>
        <v>79.5</v>
      </c>
      <c r="H87" s="10">
        <f>AVERAGE('1级数据'!AA87,'1级数据'!AB87)</f>
        <v>80</v>
      </c>
      <c r="I87" s="10">
        <f>IF('1级数据'!C87="门将",AVERAGE('1级数据'!AG87,'1级数据'!AH87,'1级数据'!AI87,'1级数据'!AJ87,'1级数据'!AK87),AVERAGE('1级数据'!X87,'1级数据'!Y87))</f>
        <v>67</v>
      </c>
      <c r="J87" s="10">
        <f>'1级数据'!AC87*0.2+'1级数据'!AD87*0.3+'1级数据'!AE87*0.2+'1级数据'!AF87*0.3</f>
        <v>79.8</v>
      </c>
      <c r="K87" s="10">
        <f>AVERAGE('1级数据'!R87,'1级数据'!S87)</f>
        <v>78.5</v>
      </c>
    </row>
    <row r="88" spans="1:11" ht="15.75" x14ac:dyDescent="0.25">
      <c r="A88" s="10">
        <v>87</v>
      </c>
      <c r="B88" s="10" t="str">
        <f>VLOOKUP(A:A,'1级数据'!A:B,2,FALSE)</f>
        <v>DAVID LUIZ</v>
      </c>
      <c r="C88" s="11" t="str">
        <f>VLOOKUP(A:A,'1级数据'!A:C,3,FALSE)</f>
        <v>中后卫</v>
      </c>
      <c r="D88" s="10">
        <f>VLOOKUP(A:A,'1级数据'!A:D,4,FALSE)</f>
        <v>2</v>
      </c>
      <c r="E88" s="12">
        <f>VLOOKUP(A:A,'1级数据'!A:L,12,FALSE)</f>
        <v>85</v>
      </c>
      <c r="F88" s="10">
        <f>'1级数据'!O88*0.2+'1级数据'!T88*0.4+'1级数据'!Z88*0.2+'1级数据'!W88*0.2</f>
        <v>75.600000000000009</v>
      </c>
      <c r="G88" s="10">
        <f>AVERAGE('1级数据'!P88,'1级数据'!Q88)</f>
        <v>76.5</v>
      </c>
      <c r="H88" s="10">
        <f>AVERAGE('1级数据'!AA88,'1级数据'!AB88)</f>
        <v>84</v>
      </c>
      <c r="I88" s="10">
        <f>IF('1级数据'!C88="门将",AVERAGE('1级数据'!AG88,'1级数据'!AH88,'1级数据'!AI88,'1级数据'!AJ88,'1级数据'!AK88),AVERAGE('1级数据'!X88,'1级数据'!Y88))</f>
        <v>73.5</v>
      </c>
      <c r="J88" s="10">
        <f>'1级数据'!AC88*0.2+'1级数据'!AD88*0.3+'1级数据'!AE88*0.2+'1级数据'!AF88*0.3</f>
        <v>75.7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AZPILICUETA</v>
      </c>
      <c r="C89" s="11" t="str">
        <f>VLOOKUP(A:A,'1级数据'!A:C,3,FALSE)</f>
        <v>右后卫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74</v>
      </c>
      <c r="G89" s="10">
        <f>AVERAGE('1级数据'!P89,'1级数据'!Q89)</f>
        <v>74.5</v>
      </c>
      <c r="H89" s="10">
        <f>AVERAGE('1级数据'!AA89,'1级数据'!AB89)</f>
        <v>74.5</v>
      </c>
      <c r="I89" s="10">
        <f>IF('1级数据'!C89="门将",AVERAGE('1级数据'!AG89,'1级数据'!AH89,'1级数据'!AI89,'1级数据'!AJ89,'1级数据'!AK89),AVERAGE('1级数据'!X89,'1级数据'!Y89))</f>
        <v>74</v>
      </c>
      <c r="J89" s="10">
        <f>'1级数据'!AC89*0.2+'1级数据'!AD89*0.3+'1级数据'!AE89*0.2+'1级数据'!AF89*0.3</f>
        <v>85.5</v>
      </c>
      <c r="K89" s="10">
        <f>AVERAGE('1级数据'!R89,'1级数据'!S89)</f>
        <v>73.5</v>
      </c>
    </row>
    <row r="90" spans="1:11" ht="15.75" x14ac:dyDescent="0.25">
      <c r="A90" s="10">
        <v>89</v>
      </c>
      <c r="B90" s="10" t="str">
        <f>VLOOKUP(A:A,'1级数据'!A:B,2,FALSE)</f>
        <v>SOKRATIS</v>
      </c>
      <c r="C90" s="11" t="str">
        <f>VLOOKUP(A:A,'1级数据'!A:C,3,FALSE)</f>
        <v>中后卫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63.800000000000004</v>
      </c>
      <c r="G90" s="10">
        <f>AVERAGE('1级数据'!P90,'1级数据'!Q90)</f>
        <v>63.5</v>
      </c>
      <c r="H90" s="10">
        <f>AVERAGE('1级数据'!AA90,'1级数据'!AB90)</f>
        <v>84</v>
      </c>
      <c r="I90" s="10">
        <f>IF('1级数据'!C90="门将",AVERAGE('1级数据'!AG90,'1级数据'!AH90,'1级数据'!AI90,'1级数据'!AJ90,'1级数据'!AK90),AVERAGE('1级数据'!X90,'1级数据'!Y90))</f>
        <v>68</v>
      </c>
      <c r="J90" s="10">
        <f>'1级数据'!AC90*0.2+'1级数据'!AD90*0.3+'1级数据'!AE90*0.2+'1级数据'!AF90*0.3</f>
        <v>81</v>
      </c>
      <c r="K90" s="10">
        <f>AVERAGE('1级数据'!R90,'1级数据'!S90)</f>
        <v>67.5</v>
      </c>
    </row>
    <row r="91" spans="1:11" ht="15.75" x14ac:dyDescent="0.25">
      <c r="A91" s="10">
        <v>90</v>
      </c>
      <c r="B91" s="10" t="str">
        <f>VLOOKUP(A:A,'1级数据'!A:B,2,FALSE)</f>
        <v>A. SÁNCHEZ</v>
      </c>
      <c r="C91" s="11" t="str">
        <f>VLOOKUP(A:A,'1级数据'!A:C,3,FALSE)</f>
        <v>左边锋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79.8</v>
      </c>
      <c r="G91" s="10">
        <f>AVERAGE('1级数据'!P91,'1级数据'!Q91)</f>
        <v>84.5</v>
      </c>
      <c r="H91" s="10">
        <f>AVERAGE('1级数据'!AA91,'1级数据'!AB91)</f>
        <v>85.5</v>
      </c>
      <c r="I91" s="10">
        <f>IF('1级数据'!C91="门将",AVERAGE('1级数据'!AG91,'1级数据'!AH91,'1级数据'!AI91,'1级数据'!AJ91,'1级数据'!AK91),AVERAGE('1级数据'!X91,'1级数据'!Y91))</f>
        <v>80</v>
      </c>
      <c r="J91" s="10">
        <f>'1级数据'!AC91*0.2+'1级数据'!AD91*0.3+'1级数据'!AE91*0.2+'1级数据'!AF91*0.3</f>
        <v>74.400000000000006</v>
      </c>
      <c r="K91" s="10">
        <f>AVERAGE('1级数据'!R91,'1级数据'!S91)</f>
        <v>78</v>
      </c>
    </row>
    <row r="92" spans="1:11" ht="15.75" x14ac:dyDescent="0.25">
      <c r="A92" s="10">
        <v>91</v>
      </c>
      <c r="B92" s="10" t="str">
        <f>VLOOKUP(A:A,'1级数据'!A:B,2,FALSE)</f>
        <v>DIEGO COSTA</v>
      </c>
      <c r="C92" s="11" t="str">
        <f>VLOOKUP(A:A,'1级数据'!A:C,3,FALSE)</f>
        <v>中锋</v>
      </c>
      <c r="D92" s="10" t="e">
        <f>VLOOKUP(A:A,'1级数据'!A:D,4,FALSE)</f>
        <v>#N/A</v>
      </c>
      <c r="E92" s="12">
        <f>VLOOKUP(A:A,'1级数据'!A:L,12,FALSE)</f>
        <v>85</v>
      </c>
      <c r="F92" s="10">
        <f>'1级数据'!O92*0.2+'1级数据'!T92*0.4+'1级数据'!Z92*0.2+'1级数据'!W92*0.2</f>
        <v>71.400000000000006</v>
      </c>
      <c r="G92" s="10">
        <f>AVERAGE('1级数据'!P92,'1级数据'!Q92)</f>
        <v>78.5</v>
      </c>
      <c r="H92" s="10">
        <f>AVERAGE('1级数据'!AA92,'1级数据'!AB92)</f>
        <v>82.5</v>
      </c>
      <c r="I92" s="10">
        <f>IF('1级数据'!C92="门将",AVERAGE('1级数据'!AG92,'1级数据'!AH92,'1级数据'!AI92,'1级数据'!AJ92,'1级数据'!AK92),AVERAGE('1级数据'!X92,'1级数据'!Y92))</f>
        <v>75.5</v>
      </c>
      <c r="J92" s="10">
        <f>'1级数据'!AC92*0.2+'1级数据'!AD92*0.3+'1级数据'!AE92*0.2+'1级数据'!AF92*0.3</f>
        <v>75.599999999999994</v>
      </c>
      <c r="K92" s="10">
        <f>AVERAGE('1级数据'!R92,'1级数据'!S92)</f>
        <v>73</v>
      </c>
    </row>
    <row r="93" spans="1:11" ht="15.75" x14ac:dyDescent="0.25">
      <c r="A93" s="10">
        <v>92</v>
      </c>
      <c r="B93" s="10" t="str">
        <f>VLOOKUP(A:A,'1级数据'!A:B,2,FALSE)</f>
        <v>A. WITSEL</v>
      </c>
      <c r="C93" s="11" t="str">
        <f>VLOOKUP(A:A,'1级数据'!A:C,3,FALSE)</f>
        <v>后腰</v>
      </c>
      <c r="D93" s="10">
        <f>VLOOKUP(A:A,'1级数据'!A:D,4,FALSE)</f>
        <v>2</v>
      </c>
      <c r="E93" s="12">
        <f>VLOOKUP(A:A,'1级数据'!A:L,12,FALSE)</f>
        <v>85</v>
      </c>
      <c r="F93" s="10">
        <f>'1级数据'!O93*0.2+'1级数据'!T93*0.4+'1级数据'!Z93*0.2+'1级数据'!W93*0.2</f>
        <v>76.800000000000011</v>
      </c>
      <c r="G93" s="10">
        <f>AVERAGE('1级数据'!P93,'1级数据'!Q93)</f>
        <v>82</v>
      </c>
      <c r="H93" s="10">
        <f>AVERAGE('1级数据'!AA93,'1级数据'!AB93)</f>
        <v>78</v>
      </c>
      <c r="I93" s="10">
        <f>IF('1级数据'!C93="门将",AVERAGE('1级数据'!AG93,'1级数据'!AH93,'1级数据'!AI93,'1级数据'!AJ93,'1级数据'!AK93),AVERAGE('1级数据'!X93,'1级数据'!Y93))</f>
        <v>73.5</v>
      </c>
      <c r="J93" s="10">
        <f>'1级数据'!AC93*0.2+'1级数据'!AD93*0.3+'1级数据'!AE93*0.2+'1级数据'!AF93*0.3</f>
        <v>75</v>
      </c>
      <c r="K93" s="10">
        <f>AVERAGE('1级数据'!R93,'1级数据'!S93)</f>
        <v>80</v>
      </c>
    </row>
    <row r="94" spans="1:11" ht="15.75" x14ac:dyDescent="0.25">
      <c r="A94" s="10">
        <v>93</v>
      </c>
      <c r="B94" s="10" t="str">
        <f>VLOOKUP(A:A,'1级数据'!A:B,2,FALSE)</f>
        <v>A. RAMSEY</v>
      </c>
      <c r="C94" s="11" t="str">
        <f>VLOOKUP(A:A,'1级数据'!A:C,3,FALSE)</f>
        <v>中场</v>
      </c>
      <c r="D94" s="10">
        <f>VLOOKUP(A:A,'1级数据'!A:D,4,FALSE)</f>
        <v>2</v>
      </c>
      <c r="E94" s="12">
        <f>VLOOKUP(A:A,'1级数据'!A:L,12,FALSE)</f>
        <v>85</v>
      </c>
      <c r="F94" s="10">
        <f>'1级数据'!O94*0.2+'1级数据'!T94*0.4+'1级数据'!Z94*0.2+'1级数据'!W94*0.2</f>
        <v>78.400000000000006</v>
      </c>
      <c r="G94" s="10">
        <f>AVERAGE('1级数据'!P94,'1级数据'!Q94)</f>
        <v>85</v>
      </c>
      <c r="H94" s="10">
        <f>AVERAGE('1级数据'!AA94,'1级数据'!AB94)</f>
        <v>76</v>
      </c>
      <c r="I94" s="10">
        <f>IF('1级数据'!C94="门将",AVERAGE('1级数据'!AG94,'1级数据'!AH94,'1级数据'!AI94,'1级数据'!AJ94,'1级数据'!AK94),AVERAGE('1级数据'!X94,'1级数据'!Y94))</f>
        <v>72</v>
      </c>
      <c r="J94" s="10">
        <f>'1级数据'!AC94*0.2+'1级数据'!AD94*0.3+'1级数据'!AE94*0.2+'1级数据'!AF94*0.3</f>
        <v>78.599999999999994</v>
      </c>
      <c r="K94" s="10">
        <f>AVERAGE('1级数据'!R94,'1级数据'!S94)</f>
        <v>83</v>
      </c>
    </row>
    <row r="95" spans="1:11" ht="15.75" x14ac:dyDescent="0.25">
      <c r="A95" s="10">
        <v>94</v>
      </c>
      <c r="B95" s="10" t="str">
        <f>VLOOKUP(A:A,'1级数据'!A:B,2,FALSE)</f>
        <v>M. ÖZIL</v>
      </c>
      <c r="C95" s="11" t="str">
        <f>VLOOKUP(A:A,'1级数据'!A:C,3,FALSE)</f>
        <v>前腰</v>
      </c>
      <c r="D95" s="10" t="e">
        <f>VLOOKUP(A:A,'1级数据'!A:D,4,FALSE)</f>
        <v>#N/A</v>
      </c>
      <c r="E95" s="12">
        <f>VLOOKUP(A:A,'1级数据'!A:L,12,FALSE)</f>
        <v>85</v>
      </c>
      <c r="F95" s="10">
        <f>'1级数据'!O95*0.2+'1级数据'!T95*0.4+'1级数据'!Z95*0.2+'1级数据'!W95*0.2</f>
        <v>83.2</v>
      </c>
      <c r="G95" s="10">
        <f>AVERAGE('1级数据'!P95,'1级数据'!Q95)</f>
        <v>89</v>
      </c>
      <c r="H95" s="10">
        <f>AVERAGE('1级数据'!AA95,'1级数据'!AB95)</f>
        <v>66.5</v>
      </c>
      <c r="I95" s="10">
        <f>IF('1级数据'!C95="门将",AVERAGE('1级数据'!AG95,'1级数据'!AH95,'1级数据'!AI95,'1级数据'!AJ95,'1级数据'!AK95),AVERAGE('1级数据'!X95,'1级数据'!Y95))</f>
        <v>79</v>
      </c>
      <c r="J95" s="10">
        <f>'1级数据'!AC95*0.2+'1级数据'!AD95*0.3+'1级数据'!AE95*0.2+'1级数据'!AF95*0.3</f>
        <v>71.600000000000009</v>
      </c>
      <c r="K95" s="10">
        <f>AVERAGE('1级数据'!R95,'1级数据'!S95)</f>
        <v>87</v>
      </c>
    </row>
    <row r="96" spans="1:11" ht="15.75" x14ac:dyDescent="0.25">
      <c r="A96" s="10">
        <v>95</v>
      </c>
      <c r="B96" s="10" t="str">
        <f>VLOOKUP(A:A,'1级数据'!A:B,2,FALSE)</f>
        <v>WILLIAN</v>
      </c>
      <c r="C96" s="11" t="str">
        <f>VLOOKUP(A:A,'1级数据'!A:C,3,FALSE)</f>
        <v>右边锋</v>
      </c>
      <c r="D96" s="10">
        <f>VLOOKUP(A:A,'1级数据'!A:D,4,FALSE)</f>
        <v>2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87</v>
      </c>
      <c r="H96" s="10">
        <f>AVERAGE('1级数据'!AA96,'1级数据'!AB96)</f>
        <v>68</v>
      </c>
      <c r="I96" s="10">
        <f>IF('1级数据'!C96="门将",AVERAGE('1级数据'!AG96,'1级数据'!AH96,'1级数据'!AI96,'1级数据'!AJ96,'1级数据'!AK96),AVERAGE('1级数据'!X96,'1级数据'!Y96))</f>
        <v>86</v>
      </c>
      <c r="J96" s="10">
        <f>'1级数据'!AC96*0.2+'1级数据'!AD96*0.3+'1级数据'!AE96*0.2+'1级数据'!AF96*0.3</f>
        <v>72.400000000000006</v>
      </c>
      <c r="K96" s="10">
        <f>AVERAGE('1级数据'!R96,'1级数据'!S96)</f>
        <v>82.5</v>
      </c>
    </row>
    <row r="97" spans="1:11" ht="15.75" x14ac:dyDescent="0.25">
      <c r="A97" s="10">
        <v>96</v>
      </c>
      <c r="B97" s="10" t="str">
        <f>VLOOKUP(A:A,'1级数据'!A:B,2,FALSE)</f>
        <v>D. MERTENS</v>
      </c>
      <c r="C97" s="11" t="str">
        <f>VLOOKUP(A:A,'1级数据'!A:C,3,FALSE)</f>
        <v>中锋</v>
      </c>
      <c r="D97" s="10" t="e">
        <f>VLOOKUP(A:A,'1级数据'!A:D,4,FALSE)</f>
        <v>#N/A</v>
      </c>
      <c r="E97" s="12">
        <f>VLOOKUP(A:A,'1级数据'!A:L,12,FALSE)</f>
        <v>85</v>
      </c>
      <c r="F97" s="10">
        <f>'1级数据'!O97*0.2+'1级数据'!T97*0.4+'1级数据'!Z97*0.2+'1级数据'!W97*0.2</f>
        <v>82</v>
      </c>
      <c r="G97" s="10">
        <f>AVERAGE('1级数据'!P97,'1级数据'!Q97)</f>
        <v>87.5</v>
      </c>
      <c r="H97" s="10">
        <f>AVERAGE('1级数据'!AA97,'1级数据'!AB97)</f>
        <v>71.5</v>
      </c>
      <c r="I97" s="10">
        <f>IF('1级数据'!C97="门将",AVERAGE('1级数据'!AG97,'1级数据'!AH97,'1级数据'!AI97,'1级数据'!AJ97,'1级数据'!AK97),AVERAGE('1级数据'!X97,'1级数据'!Y97))</f>
        <v>83.5</v>
      </c>
      <c r="J97" s="10">
        <f>'1级数据'!AC97*0.2+'1级数据'!AD97*0.3+'1级数据'!AE97*0.2+'1级数据'!AF97*0.3</f>
        <v>68.8</v>
      </c>
      <c r="K97" s="10">
        <f>AVERAGE('1级数据'!R97,'1级数据'!S97)</f>
        <v>86.5</v>
      </c>
    </row>
    <row r="98" spans="1:11" ht="15.75" x14ac:dyDescent="0.25">
      <c r="A98" s="10">
        <v>97</v>
      </c>
      <c r="B98" s="10" t="str">
        <f>VLOOKUP(A:A,'1级数据'!A:B,2,FALSE)</f>
        <v>K. MANOLAS</v>
      </c>
      <c r="C98" s="11" t="str">
        <f>VLOOKUP(A:A,'1级数据'!A:C,3,FALSE)</f>
        <v>中后卫</v>
      </c>
      <c r="D98" s="10">
        <f>VLOOKUP(A:A,'1级数据'!A:D,4,FALSE)</f>
        <v>2</v>
      </c>
      <c r="E98" s="12">
        <f>VLOOKUP(A:A,'1级数据'!A:L,12,FALSE)</f>
        <v>85</v>
      </c>
      <c r="F98" s="10">
        <f>'1级数据'!O98*0.2+'1级数据'!T98*0.4+'1级数据'!Z98*0.2+'1级数据'!W98*0.2</f>
        <v>67</v>
      </c>
      <c r="G98" s="10">
        <f>AVERAGE('1级数据'!P98,'1级数据'!Q98)</f>
        <v>65</v>
      </c>
      <c r="H98" s="10">
        <f>AVERAGE('1级数据'!AA98,'1级数据'!AB98)</f>
        <v>81</v>
      </c>
      <c r="I98" s="10">
        <f>IF('1级数据'!C98="门将",AVERAGE('1级数据'!AG98,'1级数据'!AH98,'1级数据'!AI98,'1级数据'!AJ98,'1级数据'!AK98),AVERAGE('1级数据'!X98,'1级数据'!Y98))</f>
        <v>72</v>
      </c>
      <c r="J98" s="10">
        <f>'1级数据'!AC98*0.2+'1级数据'!AD98*0.3+'1级数据'!AE98*0.2+'1级数据'!AF98*0.3</f>
        <v>82.8</v>
      </c>
      <c r="K98" s="10">
        <f>AVERAGE('1级数据'!R98,'1级数据'!S98)</f>
        <v>67</v>
      </c>
    </row>
    <row r="99" spans="1:11" ht="15.75" x14ac:dyDescent="0.25">
      <c r="A99" s="10">
        <v>98</v>
      </c>
      <c r="B99" s="10" t="str">
        <f>VLOOKUP(A:A,'1级数据'!A:B,2,FALSE)</f>
        <v>R. LUKAKU</v>
      </c>
      <c r="C99" s="11" t="str">
        <f>VLOOKUP(A:A,'1级数据'!A:C,3,FALSE)</f>
        <v>中锋</v>
      </c>
      <c r="D99" s="10">
        <f>VLOOKUP(A:A,'1级数据'!A:D,4,FALSE)</f>
        <v>3</v>
      </c>
      <c r="E99" s="12">
        <f>VLOOKUP(A:A,'1级数据'!A:L,12,FALSE)</f>
        <v>85</v>
      </c>
      <c r="F99" s="10">
        <f>'1级数据'!O99*0.2+'1级数据'!T99*0.4+'1级数据'!Z99*0.2+'1级数据'!W99*0.2</f>
        <v>78.600000000000009</v>
      </c>
      <c r="G99" s="10">
        <f>AVERAGE('1级数据'!P99,'1级数据'!Q99)</f>
        <v>76.5</v>
      </c>
      <c r="H99" s="10">
        <f>AVERAGE('1级数据'!AA99,'1级数据'!AB99)</f>
        <v>85.5</v>
      </c>
      <c r="I99" s="10">
        <f>IF('1级数据'!C99="门将",AVERAGE('1级数据'!AG99,'1级数据'!AH99,'1级数据'!AI99,'1级数据'!AJ99,'1级数据'!AK99),AVERAGE('1级数据'!X99,'1级数据'!Y99))</f>
        <v>83.5</v>
      </c>
      <c r="J99" s="10">
        <f>'1级数据'!AC99*0.2+'1级数据'!AD99*0.3+'1级数据'!AE99*0.2+'1级数据'!AF99*0.3</f>
        <v>72</v>
      </c>
      <c r="K99" s="10">
        <f>AVERAGE('1级数据'!R99,'1级数据'!S99)</f>
        <v>72.5</v>
      </c>
    </row>
    <row r="100" spans="1:11" ht="15.75" x14ac:dyDescent="0.25">
      <c r="A100" s="10">
        <v>99</v>
      </c>
      <c r="B100" s="10" t="str">
        <f>VLOOKUP(A:A,'1级数据'!A:B,2,FALSE)</f>
        <v>J. BOATENG</v>
      </c>
      <c r="C100" s="11" t="str">
        <f>VLOOKUP(A:A,'1级数据'!A:C,3,FALSE)</f>
        <v>中后卫</v>
      </c>
      <c r="D100" s="10">
        <f>VLOOKUP(A:A,'1级数据'!A:D,4,FALSE)</f>
        <v>3</v>
      </c>
      <c r="E100" s="12">
        <f>VLOOKUP(A:A,'1级数据'!A:L,12,FALSE)</f>
        <v>85</v>
      </c>
      <c r="F100" s="10">
        <f>'1级数据'!O100*0.2+'1级数据'!T100*0.4+'1级数据'!Z100*0.2+'1级数据'!W100*0.2</f>
        <v>70.400000000000006</v>
      </c>
      <c r="G100" s="10">
        <f>AVERAGE('1级数据'!P100,'1级数据'!Q100)</f>
        <v>71</v>
      </c>
      <c r="H100" s="10">
        <f>AVERAGE('1级数据'!AA100,'1级数据'!AB100)</f>
        <v>82</v>
      </c>
      <c r="I100" s="10">
        <f>IF('1级数据'!C100="门将",AVERAGE('1级数据'!AG100,'1级数据'!AH100,'1级数据'!AI100,'1级数据'!AJ100,'1级数据'!AK100),AVERAGE('1级数据'!X100,'1级数据'!Y100))</f>
        <v>68.5</v>
      </c>
      <c r="J100" s="10">
        <f>'1级数据'!AC100*0.2+'1级数据'!AD100*0.3+'1级数据'!AE100*0.2+'1级数据'!AF100*0.3</f>
        <v>78</v>
      </c>
      <c r="K100" s="10">
        <f>AVERAGE('1级数据'!R100,'1级数据'!S100)</f>
        <v>71.5</v>
      </c>
    </row>
    <row r="101" spans="1:11" ht="15.75" x14ac:dyDescent="0.25">
      <c r="A101" s="10">
        <v>100</v>
      </c>
      <c r="B101" s="10" t="str">
        <f>VLOOKUP(A:A,'1级数据'!A:B,2,FALSE)</f>
        <v>DOUGLAS COSTA</v>
      </c>
      <c r="C101" s="11" t="str">
        <f>VLOOKUP(A:A,'1级数据'!A:C,3,FALSE)</f>
        <v>右边锋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82.4</v>
      </c>
      <c r="G101" s="10">
        <f>AVERAGE('1级数据'!P101,'1级数据'!Q101)</f>
        <v>89.5</v>
      </c>
      <c r="H101" s="10">
        <f>AVERAGE('1级数据'!AA101,'1级数据'!AB101)</f>
        <v>74</v>
      </c>
      <c r="I101" s="10">
        <f>IF('1级数据'!C101="门将",AVERAGE('1级数据'!AG101,'1级数据'!AH101,'1级数据'!AI101,'1级数据'!AJ101,'1级数据'!AK101),AVERAGE('1级数据'!X101,'1级数据'!Y101))</f>
        <v>83.5</v>
      </c>
      <c r="J101" s="10">
        <f>'1级数据'!AC101*0.2+'1级数据'!AD101*0.3+'1级数据'!AE101*0.2+'1级数据'!AF101*0.3</f>
        <v>71</v>
      </c>
      <c r="K101" s="10">
        <f>AVERAGE('1级数据'!R101,'1级数据'!S101)</f>
        <v>85.5</v>
      </c>
    </row>
    <row r="102" spans="1:11" ht="15.75" x14ac:dyDescent="0.25">
      <c r="A102" s="10">
        <v>101</v>
      </c>
      <c r="B102" s="10" t="str">
        <f>VLOOKUP(A:A,'1级数据'!A:B,2,FALSE)</f>
        <v>S. DE VRIJ</v>
      </c>
      <c r="C102" s="11" t="str">
        <f>VLOOKUP(A:A,'1级数据'!A:C,3,FALSE)</f>
        <v>中后卫</v>
      </c>
      <c r="D102" s="10">
        <f>VLOOKUP(A:A,'1级数据'!A:D,4,FALSE)</f>
        <v>3</v>
      </c>
      <c r="E102" s="12">
        <f>VLOOKUP(A:A,'1级数据'!A:L,12,FALSE)</f>
        <v>85</v>
      </c>
      <c r="F102" s="10">
        <f>'1级数据'!O102*0.2+'1级数据'!T102*0.4+'1级数据'!Z102*0.2+'1级数据'!W102*0.2</f>
        <v>70.600000000000009</v>
      </c>
      <c r="G102" s="10">
        <f>AVERAGE('1级数据'!P102,'1级数据'!Q102)</f>
        <v>74</v>
      </c>
      <c r="H102" s="10">
        <f>AVERAGE('1级数据'!AA102,'1级数据'!AB102)</f>
        <v>82</v>
      </c>
      <c r="I102" s="10">
        <f>IF('1级数据'!C102="门将",AVERAGE('1级数据'!AG102,'1级数据'!AH102,'1级数据'!AI102,'1级数据'!AJ102,'1级数据'!AK102),AVERAGE('1级数据'!X102,'1级数据'!Y102))</f>
        <v>69</v>
      </c>
      <c r="J102" s="10">
        <f>'1级数据'!AC102*0.2+'1级数据'!AD102*0.3+'1级数据'!AE102*0.2+'1级数据'!AF102*0.3</f>
        <v>80.7</v>
      </c>
      <c r="K102" s="10">
        <f>AVERAGE('1级数据'!R102,'1级数据'!S102)</f>
        <v>77</v>
      </c>
    </row>
    <row r="103" spans="1:11" ht="15.75" x14ac:dyDescent="0.25">
      <c r="A103" s="10">
        <v>102</v>
      </c>
      <c r="B103" s="10" t="str">
        <f>VLOOKUP(A:A,'1级数据'!A:B,2,FALSE)</f>
        <v>K. WALKER</v>
      </c>
      <c r="C103" s="11" t="str">
        <f>VLOOKUP(A:A,'1级数据'!A:C,3,FALSE)</f>
        <v>右后卫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76</v>
      </c>
      <c r="G103" s="10">
        <f>AVERAGE('1级数据'!P103,'1级数据'!Q103)</f>
        <v>76</v>
      </c>
      <c r="H103" s="10">
        <f>AVERAGE('1级数据'!AA103,'1级数据'!AB103)</f>
        <v>82.5</v>
      </c>
      <c r="I103" s="10">
        <f>IF('1级数据'!C103="门将",AVERAGE('1级数据'!AG103,'1级数据'!AH103,'1级数据'!AI103,'1级数据'!AJ103,'1级数据'!AK103),AVERAGE('1级数据'!X103,'1级数据'!Y103))</f>
        <v>84</v>
      </c>
      <c r="J103" s="10">
        <f>'1级数据'!AC103*0.2+'1级数据'!AD103*0.3+'1级数据'!AE103*0.2+'1级数据'!AF103*0.3</f>
        <v>76.3</v>
      </c>
      <c r="K103" s="10">
        <f>AVERAGE('1级数据'!R103,'1级数据'!S103)</f>
        <v>72</v>
      </c>
    </row>
    <row r="104" spans="1:11" ht="15.75" x14ac:dyDescent="0.25">
      <c r="A104" s="10">
        <v>103</v>
      </c>
      <c r="B104" s="10" t="str">
        <f>VLOOKUP(A:A,'1级数据'!A:B,2,FALSE)</f>
        <v>A. GÓMEZ</v>
      </c>
      <c r="C104" s="11" t="str">
        <f>VLOOKUP(A:A,'1级数据'!A:C,3,FALSE)</f>
        <v>影锋</v>
      </c>
      <c r="D104" s="10" t="e">
        <f>VLOOKUP(A:A,'1级数据'!A:D,4,FALSE)</f>
        <v>#N/A</v>
      </c>
      <c r="E104" s="12">
        <f>VLOOKUP(A:A,'1级数据'!A:L,12,FALSE)</f>
        <v>85</v>
      </c>
      <c r="F104" s="10">
        <f>'1级数据'!O104*0.2+'1级数据'!T104*0.4+'1级数据'!Z104*0.2+'1级数据'!W104*0.2</f>
        <v>84</v>
      </c>
      <c r="G104" s="10">
        <f>AVERAGE('1级数据'!P104,'1级数据'!Q104)</f>
        <v>86.5</v>
      </c>
      <c r="H104" s="10">
        <f>AVERAGE('1级数据'!AA104,'1级数据'!AB104)</f>
        <v>72.5</v>
      </c>
      <c r="I104" s="10">
        <f>IF('1级数据'!C104="门将",AVERAGE('1级数据'!AG104,'1级数据'!AH104,'1级数据'!AI104,'1级数据'!AJ104,'1级数据'!AK104),AVERAGE('1级数据'!X104,'1级数据'!Y104))</f>
        <v>83</v>
      </c>
      <c r="J104" s="10">
        <f>'1级数据'!AC104*0.2+'1级数据'!AD104*0.3+'1级数据'!AE104*0.2+'1级数据'!AF104*0.3</f>
        <v>67.8</v>
      </c>
      <c r="K104" s="10">
        <f>AVERAGE('1级数据'!R104,'1级数据'!S104)</f>
        <v>83.5</v>
      </c>
    </row>
    <row r="105" spans="1:11" ht="15.75" x14ac:dyDescent="0.25">
      <c r="A105" s="10">
        <v>104</v>
      </c>
      <c r="B105" s="10" t="str">
        <f>VLOOKUP(A:A,'1级数据'!A:B,2,FALSE)</f>
        <v>ALEX SANDRO</v>
      </c>
      <c r="C105" s="11" t="str">
        <f>VLOOKUP(A:A,'1级数据'!A:C,3,FALSE)</f>
        <v>左后卫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76.400000000000006</v>
      </c>
      <c r="G105" s="10">
        <f>AVERAGE('1级数据'!P105,'1级数据'!Q105)</f>
        <v>81</v>
      </c>
      <c r="H105" s="10">
        <f>AVERAGE('1级数据'!AA105,'1级数据'!AB105)</f>
        <v>80</v>
      </c>
      <c r="I105" s="10">
        <f>IF('1级数据'!C105="门将",AVERAGE('1级数据'!AG105,'1级数据'!AH105,'1级数据'!AI105,'1级数据'!AJ105,'1级数据'!AK105),AVERAGE('1级数据'!X105,'1级数据'!Y105))</f>
        <v>81</v>
      </c>
      <c r="J105" s="10">
        <f>'1级数据'!AC105*0.2+'1级数据'!AD105*0.3+'1级数据'!AE105*0.2+'1级数据'!AF105*0.3</f>
        <v>77.5</v>
      </c>
      <c r="K105" s="10">
        <f>AVERAGE('1级数据'!R105,'1级数据'!S105)</f>
        <v>79.5</v>
      </c>
    </row>
    <row r="106" spans="1:11" ht="15.75" x14ac:dyDescent="0.25">
      <c r="A106" s="10">
        <v>105</v>
      </c>
      <c r="B106" s="10" t="str">
        <f>VLOOKUP(A:A,'1级数据'!A:B,2,FALSE)</f>
        <v>İ. GÜNDOĞAN</v>
      </c>
      <c r="C106" s="11" t="str">
        <f>VLOOKUP(A:A,'1级数据'!A:C,3,FALSE)</f>
        <v>中场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79.400000000000006</v>
      </c>
      <c r="G106" s="10">
        <f>AVERAGE('1级数据'!P106,'1级数据'!Q106)</f>
        <v>86.5</v>
      </c>
      <c r="H106" s="10">
        <f>AVERAGE('1级数据'!AA106,'1级数据'!AB106)</f>
        <v>72.5</v>
      </c>
      <c r="I106" s="10">
        <f>IF('1级数据'!C106="门将",AVERAGE('1级数据'!AG106,'1级数据'!AH106,'1级数据'!AI106,'1级数据'!AJ106,'1级数据'!AK106),AVERAGE('1级数据'!X106,'1级数据'!Y106))</f>
        <v>78</v>
      </c>
      <c r="J106" s="10">
        <f>'1级数据'!AC106*0.2+'1级数据'!AD106*0.3+'1级数据'!AE106*0.2+'1级数据'!AF106*0.3</f>
        <v>79.400000000000006</v>
      </c>
      <c r="K106" s="10">
        <f>AVERAGE('1级数据'!R106,'1级数据'!S106)</f>
        <v>86</v>
      </c>
    </row>
    <row r="107" spans="1:11" ht="15.75" x14ac:dyDescent="0.25">
      <c r="A107" s="10">
        <v>106</v>
      </c>
      <c r="B107" s="10" t="str">
        <f>VLOOKUP(A:A,'1级数据'!A:B,2,FALSE)</f>
        <v>F. THAUVIN</v>
      </c>
      <c r="C107" s="11" t="str">
        <f>VLOOKUP(A:A,'1级数据'!A:C,3,FALSE)</f>
        <v>右前卫</v>
      </c>
      <c r="D107" s="10">
        <f>VLOOKUP(A:A,'1级数据'!A:D,4,FALSE)</f>
        <v>2</v>
      </c>
      <c r="E107" s="12">
        <f>VLOOKUP(A:A,'1级数据'!A:L,12,FALSE)</f>
        <v>85</v>
      </c>
      <c r="F107" s="10">
        <f>'1级数据'!O107*0.2+'1级数据'!T107*0.4+'1级数据'!Z107*0.2+'1级数据'!W107*0.2</f>
        <v>83.200000000000017</v>
      </c>
      <c r="G107" s="10">
        <f>AVERAGE('1级数据'!P107,'1级数据'!Q107)</f>
        <v>86.5</v>
      </c>
      <c r="H107" s="10">
        <f>AVERAGE('1级数据'!AA107,'1级数据'!AB107)</f>
        <v>77</v>
      </c>
      <c r="I107" s="10">
        <f>IF('1级数据'!C107="门将",AVERAGE('1级数据'!AG107,'1级数据'!AH107,'1级数据'!AI107,'1级数据'!AJ107,'1级数据'!AK107),AVERAGE('1级数据'!X107,'1级数据'!Y107))</f>
        <v>82</v>
      </c>
      <c r="J107" s="10">
        <f>'1级数据'!AC107*0.2+'1级数据'!AD107*0.3+'1级数据'!AE107*0.2+'1级数据'!AF107*0.3</f>
        <v>72.7</v>
      </c>
      <c r="K107" s="10">
        <f>AVERAGE('1级数据'!R107,'1级数据'!S107)</f>
        <v>84.5</v>
      </c>
    </row>
    <row r="108" spans="1:11" ht="15.75" x14ac:dyDescent="0.25">
      <c r="A108" s="10">
        <v>107</v>
      </c>
      <c r="B108" s="10" t="str">
        <f>VLOOKUP(A:A,'1级数据'!A:B,2,FALSE)</f>
        <v>IAGO ASPAS</v>
      </c>
      <c r="C108" s="11" t="str">
        <f>VLOOKUP(A:A,'1级数据'!A:C,3,FALSE)</f>
        <v>中锋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78.2</v>
      </c>
      <c r="G108" s="10">
        <f>AVERAGE('1级数据'!P108,'1级数据'!Q108)</f>
        <v>85.5</v>
      </c>
      <c r="H108" s="10">
        <f>AVERAGE('1级数据'!AA108,'1级数据'!AB108)</f>
        <v>74</v>
      </c>
      <c r="I108" s="10">
        <f>IF('1级数据'!C108="门将",AVERAGE('1级数据'!AG108,'1级数据'!AH108,'1级数据'!AI108,'1级数据'!AJ108,'1级数据'!AK108),AVERAGE('1级数据'!X108,'1级数据'!Y108))</f>
        <v>79</v>
      </c>
      <c r="J108" s="10">
        <f>'1级数据'!AC108*0.2+'1级数据'!AD108*0.3+'1级数据'!AE108*0.2+'1级数据'!AF108*0.3</f>
        <v>66.5</v>
      </c>
      <c r="K108" s="10">
        <f>AVERAGE('1级数据'!R108,'1级数据'!S108)</f>
        <v>83</v>
      </c>
    </row>
    <row r="109" spans="1:11" ht="15.75" x14ac:dyDescent="0.25">
      <c r="A109" s="10">
        <v>108</v>
      </c>
      <c r="B109" s="10" t="str">
        <f>VLOOKUP(A:A,'1级数据'!A:B,2,FALSE)</f>
        <v>M. DEPAY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81.8</v>
      </c>
      <c r="G109" s="10">
        <f>AVERAGE('1级数据'!P109,'1级数据'!Q109)</f>
        <v>86.5</v>
      </c>
      <c r="H109" s="10">
        <f>AVERAGE('1级数据'!AA109,'1级数据'!AB109)</f>
        <v>78</v>
      </c>
      <c r="I109" s="10">
        <f>IF('1级数据'!C109="门将",AVERAGE('1级数据'!AG109,'1级数据'!AH109,'1级数据'!AI109,'1级数据'!AJ109,'1级数据'!AK109),AVERAGE('1级数据'!X109,'1级数据'!Y109))</f>
        <v>87</v>
      </c>
      <c r="J109" s="10">
        <f>'1级数据'!AC109*0.2+'1级数据'!AD109*0.3+'1级数据'!AE109*0.2+'1级数据'!AF109*0.3</f>
        <v>69.099999999999994</v>
      </c>
      <c r="K109" s="10">
        <f>AVERAGE('1级数据'!R109,'1级数据'!S109)</f>
        <v>84.5</v>
      </c>
    </row>
    <row r="110" spans="1:11" ht="15.75" x14ac:dyDescent="0.25">
      <c r="A110" s="10">
        <v>109</v>
      </c>
      <c r="B110" s="10" t="str">
        <f>VLOOKUP(A:A,'1级数据'!A:B,2,FALSE)</f>
        <v>H. ZIYECH</v>
      </c>
      <c r="C110" s="11" t="str">
        <f>VLOOKUP(A:A,'1级数据'!A:C,3,FALSE)</f>
        <v>前腰</v>
      </c>
      <c r="D110" s="10" t="e">
        <f>VLOOKUP(A:A,'1级数据'!A:D,4,FALSE)</f>
        <v>#N/A</v>
      </c>
      <c r="E110" s="12">
        <f>VLOOKUP(A:A,'1级数据'!A:L,12,FALSE)</f>
        <v>85</v>
      </c>
      <c r="F110" s="10">
        <f>'1级数据'!O110*0.2+'1级数据'!T110*0.4+'1级数据'!Z110*0.2+'1级数据'!W110*0.2</f>
        <v>83.200000000000017</v>
      </c>
      <c r="G110" s="10">
        <f>AVERAGE('1级数据'!P110,'1级数据'!Q110)</f>
        <v>82.5</v>
      </c>
      <c r="H110" s="10">
        <f>AVERAGE('1级数据'!AA110,'1级数据'!AB110)</f>
        <v>76.5</v>
      </c>
      <c r="I110" s="10">
        <f>IF('1级数据'!C110="门将",AVERAGE('1级数据'!AG110,'1级数据'!AH110,'1级数据'!AI110,'1级数据'!AJ110,'1级数据'!AK110),AVERAGE('1级数据'!X110,'1级数据'!Y110))</f>
        <v>82.5</v>
      </c>
      <c r="J110" s="10">
        <f>'1级数据'!AC110*0.2+'1级数据'!AD110*0.3+'1级数据'!AE110*0.2+'1级数据'!AF110*0.3</f>
        <v>74.100000000000009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A. ROMAGNOLI</v>
      </c>
      <c r="C111" s="11" t="str">
        <f>VLOOKUP(A:A,'1级数据'!A:C,3,FALSE)</f>
        <v>中后卫</v>
      </c>
      <c r="D111" s="10">
        <f>VLOOKUP(A:A,'1级数据'!A:D,4,FALSE)</f>
        <v>2</v>
      </c>
      <c r="E111" s="12">
        <f>VLOOKUP(A:A,'1级数据'!A:L,12,FALSE)</f>
        <v>85</v>
      </c>
      <c r="F111" s="10">
        <f>'1级数据'!O111*0.2+'1级数据'!T111*0.4+'1级数据'!Z111*0.2+'1级数据'!W111*0.2</f>
        <v>69.8</v>
      </c>
      <c r="G111" s="10">
        <f>AVERAGE('1级数据'!P111,'1级数据'!Q111)</f>
        <v>71</v>
      </c>
      <c r="H111" s="10">
        <f>AVERAGE('1级数据'!AA111,'1级数据'!AB111)</f>
        <v>80</v>
      </c>
      <c r="I111" s="10">
        <f>IF('1级数据'!C111="门将",AVERAGE('1级数据'!AG111,'1级数据'!AH111,'1级数据'!AI111,'1级数据'!AJ111,'1级数据'!AK111),AVERAGE('1级数据'!X111,'1级数据'!Y111))</f>
        <v>71.5</v>
      </c>
      <c r="J111" s="10">
        <f>'1级数据'!AC111*0.2+'1级数据'!AD111*0.3+'1级数据'!AE111*0.2+'1级数据'!AF111*0.3</f>
        <v>82.399999999999991</v>
      </c>
      <c r="K111" s="10">
        <f>AVERAGE('1级数据'!R111,'1级数据'!S111)</f>
        <v>72.5</v>
      </c>
    </row>
    <row r="112" spans="1:11" ht="15.75" x14ac:dyDescent="0.25">
      <c r="A112" s="10">
        <v>111</v>
      </c>
      <c r="B112" s="10" t="str">
        <f>VLOOKUP(A:A,'1级数据'!A:B,2,FALSE)</f>
        <v>J. PICKFORD</v>
      </c>
      <c r="C112" s="11" t="str">
        <f>VLOOKUP(A:A,'1级数据'!A:C,3,FALSE)</f>
        <v>门将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59.8</v>
      </c>
      <c r="G112" s="10">
        <f>AVERAGE('1级数据'!P112,'1级数据'!Q112)</f>
        <v>51.5</v>
      </c>
      <c r="H112" s="10">
        <f>AVERAGE('1级数据'!AA112,'1级数据'!AB112)</f>
        <v>82.5</v>
      </c>
      <c r="I112" s="10">
        <f>IF('1级数据'!C112="门将",AVERAGE('1级数据'!AG112,'1级数据'!AH112,'1级数据'!AI112,'1级数据'!AJ112,'1级数据'!AK112),AVERAGE('1级数据'!X112,'1级数据'!Y112))</f>
        <v>79</v>
      </c>
      <c r="J112" s="10">
        <f>'1级数据'!AC112*0.2+'1级数据'!AD112*0.3+'1级数据'!AE112*0.2+'1级数据'!AF112*0.3</f>
        <v>64.3</v>
      </c>
      <c r="K112" s="10">
        <f>AVERAGE('1级数据'!R112,'1级数据'!S112)</f>
        <v>52.5</v>
      </c>
    </row>
    <row r="113" spans="1:11" ht="15.75" x14ac:dyDescent="0.25">
      <c r="A113" s="10">
        <v>112</v>
      </c>
      <c r="B113" s="10" t="str">
        <f>VLOOKUP(A:A,'1级数据'!A:B,2,FALSE)</f>
        <v>J. STONES</v>
      </c>
      <c r="C113" s="11" t="str">
        <f>VLOOKUP(A:A,'1级数据'!A:C,3,FALSE)</f>
        <v>中后卫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69.599999999999994</v>
      </c>
      <c r="G113" s="10">
        <f>AVERAGE('1级数据'!P113,'1级数据'!Q113)</f>
        <v>77</v>
      </c>
      <c r="H113" s="10">
        <f>AVERAGE('1级数据'!AA113,'1级数据'!AB113)</f>
        <v>78.5</v>
      </c>
      <c r="I113" s="10">
        <f>IF('1级数据'!C113="门将",AVERAGE('1级数据'!AG113,'1级数据'!AH113,'1级数据'!AI113,'1级数据'!AJ113,'1级数据'!AK113),AVERAGE('1级数据'!X113,'1级数据'!Y113))</f>
        <v>72</v>
      </c>
      <c r="J113" s="10">
        <f>'1级数据'!AC113*0.2+'1级数据'!AD113*0.3+'1级数据'!AE113*0.2+'1级数据'!AF113*0.3</f>
        <v>82.8</v>
      </c>
      <c r="K113" s="10">
        <f>AVERAGE('1级数据'!R113,'1级数据'!S113)</f>
        <v>83</v>
      </c>
    </row>
    <row r="114" spans="1:11" ht="15.75" x14ac:dyDescent="0.25">
      <c r="A114" s="10">
        <v>113</v>
      </c>
      <c r="B114" s="10" t="str">
        <f>VLOOKUP(A:A,'1级数据'!A:B,2,FALSE)</f>
        <v>JOÃO CANCELO</v>
      </c>
      <c r="C114" s="11" t="str">
        <f>VLOOKUP(A:A,'1级数据'!A:C,3,FALSE)</f>
        <v>右后卫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77.400000000000006</v>
      </c>
      <c r="G114" s="10">
        <f>AVERAGE('1级数据'!P114,'1级数据'!Q114)</f>
        <v>83.5</v>
      </c>
      <c r="H114" s="10">
        <f>AVERAGE('1级数据'!AA114,'1级数据'!AB114)</f>
        <v>76</v>
      </c>
      <c r="I114" s="10">
        <f>IF('1级数据'!C114="门将",AVERAGE('1级数据'!AG114,'1级数据'!AH114,'1级数据'!AI114,'1级数据'!AJ114,'1级数据'!AK114),AVERAGE('1级数据'!X114,'1级数据'!Y114))</f>
        <v>80</v>
      </c>
      <c r="J114" s="10">
        <f>'1级数据'!AC114*0.2+'1级数据'!AD114*0.3+'1级数据'!AE114*0.2+'1级数据'!AF114*0.3</f>
        <v>77.099999999999994</v>
      </c>
      <c r="K114" s="10">
        <f>AVERAGE('1级数据'!R114,'1级数据'!S114)</f>
        <v>80</v>
      </c>
    </row>
    <row r="115" spans="1:11" ht="15.75" x14ac:dyDescent="0.25">
      <c r="A115" s="10">
        <v>114</v>
      </c>
      <c r="B115" s="10" t="str">
        <f>VLOOKUP(A:A,'1级数据'!A:B,2,FALSE)</f>
        <v>DANIEL CARVAJAL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75.2</v>
      </c>
      <c r="G115" s="10">
        <f>AVERAGE('1级数据'!P115,'1级数据'!Q115)</f>
        <v>79.5</v>
      </c>
      <c r="H115" s="10">
        <f>AVERAGE('1级数据'!AA115,'1级数据'!AB115)</f>
        <v>74.5</v>
      </c>
      <c r="I115" s="10">
        <f>IF('1级数据'!C115="门将",AVERAGE('1级数据'!AG115,'1级数据'!AH115,'1级数据'!AI115,'1级数据'!AJ115,'1级数据'!AK115),AVERAGE('1级数据'!X115,'1级数据'!Y115))</f>
        <v>83</v>
      </c>
      <c r="J115" s="10">
        <f>'1级数据'!AC115*0.2+'1级数据'!AD115*0.3+'1级数据'!AE115*0.2+'1级数据'!AF115*0.3</f>
        <v>81.5</v>
      </c>
      <c r="K115" s="10">
        <f>AVERAGE('1级数据'!R115,'1级数据'!S115)</f>
        <v>78.5</v>
      </c>
    </row>
    <row r="116" spans="1:11" ht="15.75" x14ac:dyDescent="0.25">
      <c r="A116" s="10">
        <v>115</v>
      </c>
      <c r="B116" s="10" t="str">
        <f>VLOOKUP(A:A,'1级数据'!A:B,2,FALSE)</f>
        <v>J. GIMÉNEZ</v>
      </c>
      <c r="C116" s="11" t="str">
        <f>VLOOKUP(A:A,'1级数据'!A:C,3,FALSE)</f>
        <v>中后卫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66.2</v>
      </c>
      <c r="G116" s="10">
        <f>AVERAGE('1级数据'!P116,'1级数据'!Q116)</f>
        <v>68</v>
      </c>
      <c r="H116" s="10">
        <f>AVERAGE('1级数据'!AA116,'1级数据'!AB116)</f>
        <v>85.5</v>
      </c>
      <c r="I116" s="10">
        <f>IF('1级数据'!C116="门将",AVERAGE('1级数据'!AG116,'1级数据'!AH116,'1级数据'!AI116,'1级数据'!AJ116,'1级数据'!AK116),AVERAGE('1级数据'!X116,'1级数据'!Y116))</f>
        <v>69</v>
      </c>
      <c r="J116" s="10">
        <f>'1级数据'!AC116*0.2+'1级数据'!AD116*0.3+'1级数据'!AE116*0.2+'1级数据'!AF116*0.3</f>
        <v>80.599999999999994</v>
      </c>
      <c r="K116" s="10">
        <f>AVERAGE('1级数据'!R116,'1级数据'!S116)</f>
        <v>72</v>
      </c>
    </row>
    <row r="117" spans="1:11" ht="15.75" x14ac:dyDescent="0.25">
      <c r="A117" s="10">
        <v>116</v>
      </c>
      <c r="B117" s="10" t="str">
        <f>VLOOKUP(A:A,'1级数据'!A:B,2,FALSE)</f>
        <v>JORGINHO</v>
      </c>
      <c r="C117" s="11" t="str">
        <f>VLOOKUP(A:A,'1级数据'!A:C,3,FALSE)</f>
        <v>后腰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79.399999999999991</v>
      </c>
      <c r="G117" s="10">
        <f>AVERAGE('1级数据'!P117,'1级数据'!Q117)</f>
        <v>81.5</v>
      </c>
      <c r="H117" s="10">
        <f>AVERAGE('1级数据'!AA117,'1级数据'!AB117)</f>
        <v>71</v>
      </c>
      <c r="I117" s="10">
        <f>IF('1级数据'!C117="门将",AVERAGE('1级数据'!AG117,'1级数据'!AH117,'1级数据'!AI117,'1级数据'!AJ117,'1级数据'!AK117),AVERAGE('1级数据'!X117,'1级数据'!Y117))</f>
        <v>75.5</v>
      </c>
      <c r="J117" s="10">
        <f>'1级数据'!AC117*0.2+'1级数据'!AD117*0.3+'1级数据'!AE117*0.2+'1级数据'!AF117*0.3</f>
        <v>76.8</v>
      </c>
      <c r="K117" s="10">
        <f>AVERAGE('1级数据'!R117,'1级数据'!S117)</f>
        <v>88.5</v>
      </c>
    </row>
    <row r="118" spans="1:11" ht="15.75" x14ac:dyDescent="0.25">
      <c r="A118" s="10">
        <v>117</v>
      </c>
      <c r="B118" s="10" t="str">
        <f>VLOOKUP(A:A,'1级数据'!A:B,2,FALSE)</f>
        <v>N. FEKIR</v>
      </c>
      <c r="C118" s="11" t="str">
        <f>VLOOKUP(A:A,'1级数据'!A:C,3,FALSE)</f>
        <v>前腰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82.6</v>
      </c>
      <c r="G118" s="10">
        <f>AVERAGE('1级数据'!P118,'1级数据'!Q118)</f>
        <v>87.5</v>
      </c>
      <c r="H118" s="10">
        <f>AVERAGE('1级数据'!AA118,'1级数据'!AB118)</f>
        <v>74.5</v>
      </c>
      <c r="I118" s="10">
        <f>IF('1级数据'!C118="门将",AVERAGE('1级数据'!AG118,'1级数据'!AH118,'1级数据'!AI118,'1级数据'!AJ118,'1级数据'!AK118),AVERAGE('1级数据'!X118,'1级数据'!Y118))</f>
        <v>80</v>
      </c>
      <c r="J118" s="10">
        <f>'1级数据'!AC118*0.2+'1级数据'!AD118*0.3+'1级数据'!AE118*0.2+'1级数据'!AF118*0.3</f>
        <v>70.699999999999989</v>
      </c>
      <c r="K118" s="10">
        <f>AVERAGE('1级数据'!R118,'1级数据'!S118)</f>
        <v>83</v>
      </c>
    </row>
    <row r="119" spans="1:11" ht="15.75" x14ac:dyDescent="0.25">
      <c r="A119" s="10">
        <v>118</v>
      </c>
      <c r="B119" s="10" t="str">
        <f>VLOOKUP(A:A,'1级数据'!A:B,2,FALSE)</f>
        <v>L. GORETZKA</v>
      </c>
      <c r="C119" s="11" t="str">
        <f>VLOOKUP(A:A,'1级数据'!A:C,3,FALSE)</f>
        <v>中场</v>
      </c>
      <c r="D119" s="10" t="e">
        <f>VLOOKUP(A:A,'1级数据'!A:D,4,FALSE)</f>
        <v>#N/A</v>
      </c>
      <c r="E119" s="12">
        <f>VLOOKUP(A:A,'1级数据'!A:L,12,FALSE)</f>
        <v>85</v>
      </c>
      <c r="F119" s="10">
        <f>'1级数据'!O119*0.2+'1级数据'!T119*0.4+'1级数据'!Z119*0.2+'1级数据'!W119*0.2</f>
        <v>78.2</v>
      </c>
      <c r="G119" s="10">
        <f>AVERAGE('1级数据'!P119,'1级数据'!Q119)</f>
        <v>84</v>
      </c>
      <c r="H119" s="10">
        <f>AVERAGE('1级数据'!AA119,'1级数据'!AB119)</f>
        <v>81.5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79.900000000000006</v>
      </c>
      <c r="K119" s="10">
        <f>AVERAGE('1级数据'!R119,'1级数据'!S119)</f>
        <v>81.5</v>
      </c>
    </row>
    <row r="120" spans="1:11" ht="15.75" x14ac:dyDescent="0.25">
      <c r="A120" s="10">
        <v>119</v>
      </c>
      <c r="B120" s="10" t="str">
        <f>VLOOKUP(A:A,'1级数据'!A:B,2,FALSE)</f>
        <v>BRUNO FERNANDES</v>
      </c>
      <c r="C120" s="11" t="str">
        <f>VLOOKUP(A:A,'1级数据'!A:C,3,FALSE)</f>
        <v>前腰</v>
      </c>
      <c r="D120" s="10">
        <f>VLOOKUP(A:A,'1级数据'!A:D,4,FALSE)</f>
        <v>2</v>
      </c>
      <c r="E120" s="12">
        <f>VLOOKUP(A:A,'1级数据'!A:L,12,FALSE)</f>
        <v>85</v>
      </c>
      <c r="F120" s="10">
        <f>'1级数据'!O120*0.2+'1级数据'!T120*0.4+'1级数据'!Z120*0.2+'1级数据'!W120*0.2</f>
        <v>82.4</v>
      </c>
      <c r="G120" s="10">
        <f>AVERAGE('1级数据'!P120,'1级数据'!Q120)</f>
        <v>84</v>
      </c>
      <c r="H120" s="10">
        <f>AVERAGE('1级数据'!AA120,'1级数据'!AB120)</f>
        <v>75.5</v>
      </c>
      <c r="I120" s="10">
        <f>IF('1级数据'!C120="门将",AVERAGE('1级数据'!AG120,'1级数据'!AH120,'1级数据'!AI120,'1级数据'!AJ120,'1级数据'!AK120),AVERAGE('1级数据'!X120,'1级数据'!Y120))</f>
        <v>81.5</v>
      </c>
      <c r="J120" s="10">
        <f>'1级数据'!AC120*0.2+'1级数据'!AD120*0.3+'1级数据'!AE120*0.2+'1级数据'!AF120*0.3</f>
        <v>75.2</v>
      </c>
      <c r="K120" s="10">
        <f>AVERAGE('1级数据'!R120,'1级数据'!S120)</f>
        <v>84</v>
      </c>
    </row>
    <row r="121" spans="1:11" ht="15.75" x14ac:dyDescent="0.25">
      <c r="A121" s="10">
        <v>120</v>
      </c>
      <c r="B121" s="10" t="str">
        <f>VLOOKUP(A:A,'1级数据'!A:B,2,FALSE)</f>
        <v>R. MAHREZ</v>
      </c>
      <c r="C121" s="11" t="str">
        <f>VLOOKUP(A:A,'1级数据'!A:C,3,FALSE)</f>
        <v>右边锋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81.599999999999994</v>
      </c>
      <c r="G121" s="10">
        <f>AVERAGE('1级数据'!P121,'1级数据'!Q121)</f>
        <v>89</v>
      </c>
      <c r="H121" s="10">
        <f>AVERAGE('1级数据'!AA121,'1级数据'!AB121)</f>
        <v>71</v>
      </c>
      <c r="I121" s="10">
        <f>IF('1级数据'!C121="门将",AVERAGE('1级数据'!AG121,'1级数据'!AH121,'1级数据'!AI121,'1级数据'!AJ121,'1级数据'!AK121),AVERAGE('1级数据'!X121,'1级数据'!Y121))</f>
        <v>83.5</v>
      </c>
      <c r="J121" s="10">
        <f>'1级数据'!AC121*0.2+'1级数据'!AD121*0.3+'1级数据'!AE121*0.2+'1级数据'!AF121*0.3</f>
        <v>70.699999999999989</v>
      </c>
      <c r="K121" s="10">
        <f>AVERAGE('1级数据'!R121,'1级数据'!S121)</f>
        <v>84.5</v>
      </c>
    </row>
    <row r="122" spans="1:11" ht="15.75" x14ac:dyDescent="0.25">
      <c r="A122" s="10">
        <v>121</v>
      </c>
      <c r="B122" s="10" t="str">
        <f>VLOOKUP(A:A,'1级数据'!A:B,2,FALSE)</f>
        <v>FABINHO</v>
      </c>
      <c r="C122" s="11" t="str">
        <f>VLOOKUP(A:A,'1级数据'!A:C,3,FALSE)</f>
        <v>后腰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75.400000000000006</v>
      </c>
      <c r="G122" s="10">
        <f>AVERAGE('1级数据'!P122,'1级数据'!Q122)</f>
        <v>78.5</v>
      </c>
      <c r="H122" s="10">
        <f>AVERAGE('1级数据'!AA122,'1级数据'!AB122)</f>
        <v>76.5</v>
      </c>
      <c r="I122" s="10">
        <f>IF('1级数据'!C122="门将",AVERAGE('1级数据'!AG122,'1级数据'!AH122,'1级数据'!AI122,'1级数据'!AJ122,'1级数据'!AK122),AVERAGE('1级数据'!X122,'1级数据'!Y122))</f>
        <v>76</v>
      </c>
      <c r="J122" s="10">
        <f>'1级数据'!AC122*0.2+'1级数据'!AD122*0.3+'1级数据'!AE122*0.2+'1级数据'!AF122*0.3</f>
        <v>79.2</v>
      </c>
      <c r="K122" s="10">
        <f>AVERAGE('1级数据'!R122,'1级数据'!S122)</f>
        <v>84</v>
      </c>
    </row>
    <row r="123" spans="1:11" ht="15.75" x14ac:dyDescent="0.25">
      <c r="A123" s="10">
        <v>122</v>
      </c>
      <c r="B123" s="10" t="str">
        <f>VLOOKUP(A:A,'1级数据'!A:B,2,FALSE)</f>
        <v>A. ROBERTSON</v>
      </c>
      <c r="C123" s="11" t="str">
        <f>VLOOKUP(A:A,'1级数据'!A:C,3,FALSE)</f>
        <v>左后卫</v>
      </c>
      <c r="D123" s="10" t="e">
        <f>VLOOKUP(A:A,'1级数据'!A:D,4,FALSE)</f>
        <v>#N/A</v>
      </c>
      <c r="E123" s="12">
        <f>VLOOKUP(A:A,'1级数据'!A:L,12,FALSE)</f>
        <v>85</v>
      </c>
      <c r="F123" s="10">
        <f>'1级数据'!O123*0.2+'1级数据'!T123*0.4+'1级数据'!Z123*0.2+'1级数据'!W123*0.2</f>
        <v>76.800000000000011</v>
      </c>
      <c r="G123" s="10">
        <f>AVERAGE('1级数据'!P123,'1级数据'!Q123)</f>
        <v>77.5</v>
      </c>
      <c r="H123" s="10">
        <f>AVERAGE('1级数据'!AA123,'1级数据'!AB123)</f>
        <v>70.5</v>
      </c>
      <c r="I123" s="10">
        <f>IF('1级数据'!C123="门将",AVERAGE('1级数据'!AG123,'1级数据'!AH123,'1级数据'!AI123,'1级数据'!AJ123,'1级数据'!AK123),AVERAGE('1级数据'!X123,'1级数据'!Y123))</f>
        <v>84.5</v>
      </c>
      <c r="J123" s="10">
        <f>'1级数据'!AC123*0.2+'1级数据'!AD123*0.3+'1级数据'!AE123*0.2+'1级数据'!AF123*0.3</f>
        <v>78.599999999999994</v>
      </c>
      <c r="K123" s="10">
        <f>AVERAGE('1级数据'!R123,'1级数据'!S123)</f>
        <v>78.5</v>
      </c>
    </row>
    <row r="124" spans="1:11" ht="15.75" x14ac:dyDescent="0.25">
      <c r="A124" s="10">
        <v>123</v>
      </c>
      <c r="B124" s="10" t="str">
        <f>VLOOKUP(A:A,'1级数据'!A:B,2,FALSE)</f>
        <v>C. LENGLET</v>
      </c>
      <c r="C124" s="11" t="str">
        <f>VLOOKUP(A:A,'1级数据'!A:C,3,FALSE)</f>
        <v>中后卫</v>
      </c>
      <c r="D124" s="10">
        <f>VLOOKUP(A:A,'1级数据'!A:D,4,FALSE)</f>
        <v>2</v>
      </c>
      <c r="E124" s="12">
        <f>VLOOKUP(A:A,'1级数据'!A:L,12,FALSE)</f>
        <v>85</v>
      </c>
      <c r="F124" s="10">
        <f>'1级数据'!O124*0.2+'1级数据'!T124*0.4+'1级数据'!Z124*0.2+'1级数据'!W124*0.2</f>
        <v>69.2</v>
      </c>
      <c r="G124" s="10">
        <f>AVERAGE('1级数据'!P124,'1级数据'!Q124)</f>
        <v>70.5</v>
      </c>
      <c r="H124" s="10">
        <f>AVERAGE('1级数据'!AA124,'1级数据'!AB124)</f>
        <v>83</v>
      </c>
      <c r="I124" s="10">
        <f>IF('1级数据'!C124="门将",AVERAGE('1级数据'!AG124,'1级数据'!AH124,'1级数据'!AI124,'1级数据'!AJ124,'1级数据'!AK124),AVERAGE('1级数据'!X124,'1级数据'!Y124))</f>
        <v>69.5</v>
      </c>
      <c r="J124" s="10">
        <f>'1级数据'!AC124*0.2+'1级数据'!AD124*0.3+'1级数据'!AE124*0.2+'1级数据'!AF124*0.3</f>
        <v>81.7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L. HERNANDEZ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72.400000000000006</v>
      </c>
      <c r="G125" s="10">
        <f>AVERAGE('1级数据'!P125,'1级数据'!Q125)</f>
        <v>76.5</v>
      </c>
      <c r="H125" s="10">
        <f>AVERAGE('1级数据'!AA125,'1级数据'!AB125)</f>
        <v>81.5</v>
      </c>
      <c r="I125" s="10">
        <f>IF('1级数据'!C125="门将",AVERAGE('1级数据'!AG125,'1级数据'!AH125,'1级数据'!AI125,'1级数据'!AJ125,'1级数据'!AK125),AVERAGE('1级数据'!X125,'1级数据'!Y125))</f>
        <v>79.5</v>
      </c>
      <c r="J125" s="10">
        <f>'1级数据'!AC125*0.2+'1级数据'!AD125*0.3+'1级数据'!AE125*0.2+'1级数据'!AF125*0.3</f>
        <v>83.1</v>
      </c>
      <c r="K125" s="10">
        <f>AVERAGE('1级数据'!R125,'1级数据'!S125)</f>
        <v>76</v>
      </c>
    </row>
    <row r="126" spans="1:11" ht="15.75" x14ac:dyDescent="0.25">
      <c r="A126" s="10">
        <v>125</v>
      </c>
      <c r="B126" s="10" t="str">
        <f>VLOOKUP(A:A,'1级数据'!A:B,2,FALSE)</f>
        <v>GABRIEL JESUS</v>
      </c>
      <c r="C126" s="11" t="str">
        <f>VLOOKUP(A:A,'1级数据'!A:C,3,FALSE)</f>
        <v>中锋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75.2</v>
      </c>
      <c r="G126" s="10">
        <f>AVERAGE('1级数据'!P126,'1级数据'!Q126)</f>
        <v>84.5</v>
      </c>
      <c r="H126" s="10">
        <f>AVERAGE('1级数据'!AA126,'1级数据'!AB126)</f>
        <v>79.5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71.899999999999991</v>
      </c>
      <c r="K126" s="10">
        <f>AVERAGE('1级数据'!R126,'1级数据'!S126)</f>
        <v>77.5</v>
      </c>
    </row>
    <row r="127" spans="1:11" ht="15.75" x14ac:dyDescent="0.25">
      <c r="A127" s="10">
        <v>126</v>
      </c>
      <c r="B127" s="10" t="str">
        <f>VLOOKUP(A:A,'1级数据'!A:B,2,FALSE)</f>
        <v>G. DONNARUMMA</v>
      </c>
      <c r="C127" s="11" t="str">
        <f>VLOOKUP(A:A,'1级数据'!A:C,3,FALSE)</f>
        <v>门将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57.8</v>
      </c>
      <c r="G127" s="10">
        <f>AVERAGE('1级数据'!P127,'1级数据'!Q127)</f>
        <v>55.5</v>
      </c>
      <c r="H127" s="10">
        <f>AVERAGE('1级数据'!AA127,'1级数据'!AB127)</f>
        <v>80.5</v>
      </c>
      <c r="I127" s="10">
        <f>IF('1级数据'!C127="门将",AVERAGE('1级数据'!AG127,'1级数据'!AH127,'1级数据'!AI127,'1级数据'!AJ127,'1级数据'!AK127),AVERAGE('1级数据'!X127,'1级数据'!Y127))</f>
        <v>78</v>
      </c>
      <c r="J127" s="10">
        <f>'1级数据'!AC127*0.2+'1级数据'!AD127*0.3+'1级数据'!AE127*0.2+'1级数据'!AF127*0.3</f>
        <v>70.5</v>
      </c>
      <c r="K127" s="10">
        <f>AVERAGE('1级数据'!R127,'1级数据'!S127)</f>
        <v>56</v>
      </c>
    </row>
    <row r="128" spans="1:11" ht="15.75" x14ac:dyDescent="0.25">
      <c r="A128" s="10">
        <v>127</v>
      </c>
      <c r="B128" s="10" t="str">
        <f>VLOOKUP(A:A,'1级数据'!A:B,2,FALSE)</f>
        <v>F. DE JONG</v>
      </c>
      <c r="C128" s="11" t="str">
        <f>VLOOKUP(A:A,'1级数据'!A:C,3,FALSE)</f>
        <v>中场</v>
      </c>
      <c r="D128" s="10" t="e">
        <f>VLOOKUP(A:A,'1级数据'!A:D,4,FALSE)</f>
        <v>#N/A</v>
      </c>
      <c r="E128" s="12">
        <f>VLOOKUP(A:A,'1级数据'!A:L,12,FALSE)</f>
        <v>85</v>
      </c>
      <c r="F128" s="10">
        <f>'1级数据'!O128*0.2+'1级数据'!T128*0.4+'1级数据'!Z128*0.2+'1级数据'!W128*0.2</f>
        <v>78</v>
      </c>
      <c r="G128" s="10">
        <f>AVERAGE('1级数据'!P128,'1级数据'!Q128)</f>
        <v>85.5</v>
      </c>
      <c r="H128" s="10">
        <f>AVERAGE('1级数据'!AA128,'1级数据'!AB128)</f>
        <v>76</v>
      </c>
      <c r="I128" s="10">
        <f>IF('1级数据'!C128="门将",AVERAGE('1级数据'!AG128,'1级数据'!AH128,'1级数据'!AI128,'1级数据'!AJ128,'1级数据'!AK128),AVERAGE('1级数据'!X128,'1级数据'!Y128))</f>
        <v>76</v>
      </c>
      <c r="J128" s="10">
        <f>'1级数据'!AC128*0.2+'1级数据'!AD128*0.3+'1级数据'!AE128*0.2+'1级数据'!AF128*0.3</f>
        <v>76.2</v>
      </c>
      <c r="K128" s="10">
        <f>AVERAGE('1级数据'!R128,'1级数据'!S128)</f>
        <v>86.5</v>
      </c>
    </row>
    <row r="129" spans="1:11" ht="15.75" x14ac:dyDescent="0.25">
      <c r="A129" s="10">
        <v>128</v>
      </c>
      <c r="B129" s="10" t="str">
        <f>VLOOKUP(A:A,'1级数据'!A:B,2,FALSE)</f>
        <v>RODRI</v>
      </c>
      <c r="C129" s="11" t="str">
        <f>VLOOKUP(A:A,'1级数据'!A:C,3,FALSE)</f>
        <v>后腰</v>
      </c>
      <c r="D129" s="10">
        <f>VLOOKUP(A:A,'1级数据'!A:D,4,FALSE)</f>
        <v>2</v>
      </c>
      <c r="E129" s="12">
        <f>VLOOKUP(A:A,'1级数据'!A:L,12,FALSE)</f>
        <v>85</v>
      </c>
      <c r="F129" s="10">
        <f>'1级数据'!O129*0.2+'1级数据'!T129*0.4+'1级数据'!Z129*0.2+'1级数据'!W129*0.2</f>
        <v>75.8</v>
      </c>
      <c r="G129" s="10">
        <f>AVERAGE('1级数据'!P129,'1级数据'!Q129)</f>
        <v>78.5</v>
      </c>
      <c r="H129" s="10">
        <f>AVERAGE('1级数据'!AA129,'1级数据'!AB129)</f>
        <v>73</v>
      </c>
      <c r="I129" s="10">
        <f>IF('1级数据'!C129="门将",AVERAGE('1级数据'!AG129,'1级数据'!AH129,'1级数据'!AI129,'1级数据'!AJ129,'1级数据'!AK129),AVERAGE('1级数据'!X129,'1级数据'!Y129))</f>
        <v>69</v>
      </c>
      <c r="J129" s="10">
        <f>'1级数据'!AC129*0.2+'1级数据'!AD129*0.3+'1级数据'!AE129*0.2+'1级数据'!AF129*0.3</f>
        <v>81.199999999999989</v>
      </c>
      <c r="K129" s="10">
        <f>AVERAGE('1级数据'!R129,'1级数据'!S129)</f>
        <v>84.5</v>
      </c>
    </row>
    <row r="130" spans="1:11" ht="15.75" x14ac:dyDescent="0.25">
      <c r="A130" s="10">
        <v>129</v>
      </c>
      <c r="B130" s="10" t="str">
        <f>VLOOKUP(A:A,'1级数据'!A:B,2,FALSE)</f>
        <v>N. SÜLE</v>
      </c>
      <c r="C130" s="11" t="str">
        <f>VLOOKUP(A:A,'1级数据'!A:C,3,FALSE)</f>
        <v>中后卫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67.600000000000009</v>
      </c>
      <c r="G130" s="10">
        <f>AVERAGE('1级数据'!P130,'1级数据'!Q130)</f>
        <v>68</v>
      </c>
      <c r="H130" s="10">
        <f>AVERAGE('1级数据'!AA130,'1级数据'!AB130)</f>
        <v>84</v>
      </c>
      <c r="I130" s="10">
        <f>IF('1级数据'!C130="门将",AVERAGE('1级数据'!AG130,'1级数据'!AH130,'1级数据'!AI130,'1级数据'!AJ130,'1级数据'!AK130),AVERAGE('1级数据'!X130,'1级数据'!Y130))</f>
        <v>71</v>
      </c>
      <c r="J130" s="10">
        <f>'1级数据'!AC130*0.2+'1级数据'!AD130*0.3+'1级数据'!AE130*0.2+'1级数据'!AF130*0.3</f>
        <v>80.2</v>
      </c>
      <c r="K130" s="10">
        <f>AVERAGE('1级数据'!R130,'1级数据'!S130)</f>
        <v>69</v>
      </c>
    </row>
    <row r="131" spans="1:11" ht="15.75" x14ac:dyDescent="0.25">
      <c r="A131" s="10">
        <v>130</v>
      </c>
      <c r="B131" s="10" t="str">
        <f>VLOOKUP(A:A,'1级数据'!A:B,2,FALSE)</f>
        <v>T. WERNER</v>
      </c>
      <c r="C131" s="11" t="str">
        <f>VLOOKUP(A:A,'1级数据'!A:C,3,FALSE)</f>
        <v>中锋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75</v>
      </c>
      <c r="G131" s="10">
        <f>AVERAGE('1级数据'!P131,'1级数据'!Q131)</f>
        <v>80.5</v>
      </c>
      <c r="H131" s="10">
        <f>AVERAGE('1级数据'!AA131,'1级数据'!AB131)</f>
        <v>82</v>
      </c>
      <c r="I131" s="10">
        <f>IF('1级数据'!C131="门将",AVERAGE('1级数据'!AG131,'1级数据'!AH131,'1级数据'!AI131,'1级数据'!AJ131,'1级数据'!AK131),AVERAGE('1级数据'!X131,'1级数据'!Y131))</f>
        <v>80</v>
      </c>
      <c r="J131" s="10">
        <f>'1级数据'!AC131*0.2+'1级数据'!AD131*0.3+'1级数据'!AE131*0.2+'1级数据'!AF131*0.3</f>
        <v>76.199999999999989</v>
      </c>
      <c r="K131" s="10">
        <f>AVERAGE('1级数据'!R131,'1级数据'!S131)</f>
        <v>73.5</v>
      </c>
    </row>
    <row r="132" spans="1:11" ht="15.75" x14ac:dyDescent="0.25">
      <c r="A132" s="10">
        <v>131</v>
      </c>
      <c r="B132" s="10" t="str">
        <f>VLOOKUP(A:A,'1级数据'!A:B,2,FALSE)</f>
        <v>G. BUFFON</v>
      </c>
      <c r="C132" s="11" t="str">
        <f>VLOOKUP(A:A,'1级数据'!A:C,3,FALSE)</f>
        <v>门将</v>
      </c>
      <c r="D132" s="10">
        <f>VLOOKUP(A:A,'1级数据'!A:D,4,FALSE)</f>
        <v>2</v>
      </c>
      <c r="E132" s="12">
        <f>VLOOKUP(A:A,'1级数据'!A:L,12,FALSE)</f>
        <v>84</v>
      </c>
      <c r="F132" s="10">
        <f>'1级数据'!O132*0.2+'1级数据'!T132*0.4+'1级数据'!Z132*0.2+'1级数据'!W132*0.2</f>
        <v>54.8</v>
      </c>
      <c r="G132" s="10">
        <f>AVERAGE('1级数据'!P132,'1级数据'!Q132)</f>
        <v>55.5</v>
      </c>
      <c r="H132" s="10">
        <f>AVERAGE('1级数据'!AA132,'1级数据'!AB132)</f>
        <v>78.5</v>
      </c>
      <c r="I132" s="10">
        <f>IF('1级数据'!C132="门将",AVERAGE('1级数据'!AG132,'1级数据'!AH132,'1级数据'!AI132,'1级数据'!AJ132,'1级数据'!AK132),AVERAGE('1级数据'!X132,'1级数据'!Y132))</f>
        <v>75</v>
      </c>
      <c r="J132" s="10">
        <f>'1级数据'!AC132*0.2+'1级数据'!AD132*0.3+'1级数据'!AE132*0.2+'1级数据'!AF132*0.3</f>
        <v>64</v>
      </c>
      <c r="K132" s="10">
        <f>AVERAGE('1级数据'!R132,'1级数据'!S132)</f>
        <v>54.5</v>
      </c>
    </row>
    <row r="133" spans="1:11" ht="15.75" x14ac:dyDescent="0.25">
      <c r="A133" s="10">
        <v>132</v>
      </c>
      <c r="B133" s="10" t="str">
        <f>VLOOKUP(A:A,'1级数据'!A:B,2,FALSE)</f>
        <v>V. KOMPANY</v>
      </c>
      <c r="C133" s="11" t="str">
        <f>VLOOKUP(A:A,'1级数据'!A:C,3,FALSE)</f>
        <v>中后卫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66.8</v>
      </c>
      <c r="G133" s="10">
        <f>AVERAGE('1级数据'!P133,'1级数据'!Q133)</f>
        <v>68.5</v>
      </c>
      <c r="H133" s="10">
        <f>AVERAGE('1级数据'!AA133,'1级数据'!AB133)</f>
        <v>82</v>
      </c>
      <c r="I133" s="10">
        <f>IF('1级数据'!C133="门将",AVERAGE('1级数据'!AG133,'1级数据'!AH133,'1级数据'!AI133,'1级数据'!AJ133,'1级数据'!AK133),AVERAGE('1级数据'!X133,'1级数据'!Y133))</f>
        <v>68</v>
      </c>
      <c r="J133" s="10">
        <f>'1级数据'!AC133*0.2+'1级数据'!AD133*0.3+'1级数据'!AE133*0.2+'1级数据'!AF133*0.3</f>
        <v>79.099999999999994</v>
      </c>
      <c r="K133" s="10">
        <f>AVERAGE('1级数据'!R133,'1级数据'!S133)</f>
        <v>72.5</v>
      </c>
    </row>
    <row r="134" spans="1:11" ht="15.75" x14ac:dyDescent="0.25">
      <c r="A134" s="10">
        <v>133</v>
      </c>
      <c r="B134" s="10" t="str">
        <f>VLOOKUP(A:A,'1级数据'!A:B,2,FALSE)</f>
        <v>K. SCHMEICHEL</v>
      </c>
      <c r="C134" s="11" t="str">
        <f>VLOOKUP(A:A,'1级数据'!A:C,3,FALSE)</f>
        <v>门将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57.6</v>
      </c>
      <c r="G134" s="10">
        <f>AVERAGE('1级数据'!P134,'1级数据'!Q134)</f>
        <v>50.5</v>
      </c>
      <c r="H134" s="10">
        <f>AVERAGE('1级数据'!AA134,'1级数据'!AB134)</f>
        <v>68</v>
      </c>
      <c r="I134" s="10">
        <f>IF('1级数据'!C134="门将",AVERAGE('1级数据'!AG134,'1级数据'!AH134,'1级数据'!AI134,'1级数据'!AJ134,'1级数据'!AK134),AVERAGE('1级数据'!X134,'1级数据'!Y134))</f>
        <v>73.400000000000006</v>
      </c>
      <c r="J134" s="10">
        <f>'1级数据'!AC134*0.2+'1级数据'!AD134*0.3+'1级数据'!AE134*0.2+'1级数据'!AF134*0.3</f>
        <v>62.8</v>
      </c>
      <c r="K134" s="10">
        <f>AVERAGE('1级数据'!R134,'1级数据'!S134)</f>
        <v>52</v>
      </c>
    </row>
    <row r="135" spans="1:11" ht="15.75" x14ac:dyDescent="0.25">
      <c r="A135" s="10">
        <v>134</v>
      </c>
      <c r="B135" s="10" t="str">
        <f>VLOOKUP(A:A,'1级数据'!A:B,2,FALSE)</f>
        <v>F. RIBÉRY</v>
      </c>
      <c r="C135" s="11" t="str">
        <f>VLOOKUP(A:A,'1级数据'!A:C,3,FALSE)</f>
        <v>左边锋</v>
      </c>
      <c r="D135" s="10" t="e">
        <f>VLOOKUP(A:A,'1级数据'!A:D,4,FALSE)</f>
        <v>#N/A</v>
      </c>
      <c r="E135" s="12">
        <f>VLOOKUP(A:A,'1级数据'!A:L,12,FALSE)</f>
        <v>84</v>
      </c>
      <c r="F135" s="10">
        <f>'1级数据'!O135*0.2+'1级数据'!T135*0.4+'1级数据'!Z135*0.2+'1级数据'!W135*0.2</f>
        <v>80.600000000000009</v>
      </c>
      <c r="G135" s="10">
        <f>AVERAGE('1级数据'!P135,'1级数据'!Q135)</f>
        <v>91</v>
      </c>
      <c r="H135" s="10">
        <f>AVERAGE('1级数据'!AA135,'1级数据'!AB135)</f>
        <v>69</v>
      </c>
      <c r="I135" s="10">
        <f>IF('1级数据'!C135="门将",AVERAGE('1级数据'!AG135,'1级数据'!AH135,'1级数据'!AI135,'1级数据'!AJ135,'1级数据'!AK135),AVERAGE('1级数据'!X135,'1级数据'!Y135))</f>
        <v>82</v>
      </c>
      <c r="J135" s="10">
        <f>'1级数据'!AC135*0.2+'1级数据'!AD135*0.3+'1级数据'!AE135*0.2+'1级数据'!AF135*0.3</f>
        <v>68.899999999999991</v>
      </c>
      <c r="K135" s="10">
        <f>AVERAGE('1级数据'!R135,'1级数据'!S135)</f>
        <v>85.5</v>
      </c>
    </row>
    <row r="136" spans="1:11" ht="15.75" x14ac:dyDescent="0.25">
      <c r="A136" s="10">
        <v>135</v>
      </c>
      <c r="B136" s="10" t="str">
        <f>VLOOKUP(A:A,'1级数据'!A:B,2,FALSE)</f>
        <v>JOÃO MOUTINHO</v>
      </c>
      <c r="C136" s="11" t="str">
        <f>VLOOKUP(A:A,'1级数据'!A:C,3,FALSE)</f>
        <v>中场</v>
      </c>
      <c r="D136" s="10">
        <f>VLOOKUP(A:A,'1级数据'!A:D,4,FALSE)</f>
        <v>2</v>
      </c>
      <c r="E136" s="12">
        <f>VLOOKUP(A:A,'1级数据'!A:L,12,FALSE)</f>
        <v>84</v>
      </c>
      <c r="F136" s="10">
        <f>'1级数据'!O136*0.2+'1级数据'!T136*0.4+'1级数据'!Z136*0.2+'1级数据'!W136*0.2</f>
        <v>79.400000000000006</v>
      </c>
      <c r="G136" s="10">
        <f>AVERAGE('1级数据'!P136,'1级数据'!Q136)</f>
        <v>83</v>
      </c>
      <c r="H136" s="10">
        <f>AVERAGE('1级数据'!AA136,'1级数据'!AB136)</f>
        <v>76.5</v>
      </c>
      <c r="I136" s="10">
        <f>IF('1级数据'!C136="门将",AVERAGE('1级数据'!AG136,'1级数据'!AH136,'1级数据'!AI136,'1级数据'!AJ136,'1级数据'!AK136),AVERAGE('1级数据'!X136,'1级数据'!Y136))</f>
        <v>77</v>
      </c>
      <c r="J136" s="10">
        <f>'1级数据'!AC136*0.2+'1级数据'!AD136*0.3+'1级数据'!AE136*0.2+'1级数据'!AF136*0.3</f>
        <v>77.300000000000011</v>
      </c>
      <c r="K136" s="10">
        <f>AVERAGE('1级数据'!R136,'1级数据'!S136)</f>
        <v>81</v>
      </c>
    </row>
    <row r="137" spans="1:11" ht="15.75" x14ac:dyDescent="0.25">
      <c r="A137" s="10">
        <v>136</v>
      </c>
      <c r="B137" s="10" t="str">
        <f>VLOOKUP(A:A,'1级数据'!A:B,2,FALSE)</f>
        <v>F. QUAGLIARELLA</v>
      </c>
      <c r="C137" s="11" t="str">
        <f>VLOOKUP(A:A,'1级数据'!A:C,3,FALSE)</f>
        <v>中锋</v>
      </c>
      <c r="D137" s="10" t="e">
        <f>VLOOKUP(A:A,'1级数据'!A:D,4,FALSE)</f>
        <v>#N/A</v>
      </c>
      <c r="E137" s="12">
        <f>VLOOKUP(A:A,'1级数据'!A:L,12,FALSE)</f>
        <v>84</v>
      </c>
      <c r="F137" s="10">
        <f>'1级数据'!O137*0.2+'1级数据'!T137*0.4+'1级数据'!Z137*0.2+'1级数据'!W137*0.2</f>
        <v>78.2</v>
      </c>
      <c r="G137" s="10">
        <f>AVERAGE('1级数据'!P137,'1级数据'!Q137)</f>
        <v>80.5</v>
      </c>
      <c r="H137" s="10">
        <f>AVERAGE('1级数据'!AA137,'1级数据'!AB137)</f>
        <v>80.5</v>
      </c>
      <c r="I137" s="10">
        <f>IF('1级数据'!C137="门将",AVERAGE('1级数据'!AG137,'1级数据'!AH137,'1级数据'!AI137,'1级数据'!AJ137,'1级数据'!AK137),AVERAGE('1级数据'!X137,'1级数据'!Y137))</f>
        <v>76</v>
      </c>
      <c r="J137" s="10">
        <f>'1级数据'!AC137*0.2+'1级数据'!AD137*0.3+'1级数据'!AE137*0.2+'1级数据'!AF137*0.3</f>
        <v>71.400000000000006</v>
      </c>
      <c r="K137" s="10">
        <f>AVERAGE('1级数据'!R137,'1级数据'!S137)</f>
        <v>78</v>
      </c>
    </row>
    <row r="138" spans="1:11" ht="15.75" x14ac:dyDescent="0.25">
      <c r="A138" s="10">
        <v>137</v>
      </c>
      <c r="B138" s="10" t="str">
        <f>VLOOKUP(A:A,'1级数据'!A:B,2,FALSE)</f>
        <v>G. HIGUAÍN</v>
      </c>
      <c r="C138" s="11" t="str">
        <f>VLOOKUP(A:A,'1级数据'!A:C,3,FALSE)</f>
        <v>中锋</v>
      </c>
      <c r="D138" s="10">
        <f>VLOOKUP(A:A,'1级数据'!A:D,4,FALSE)</f>
        <v>2</v>
      </c>
      <c r="E138" s="12">
        <f>VLOOKUP(A:A,'1级数据'!A:L,12,FALSE)</f>
        <v>84</v>
      </c>
      <c r="F138" s="10">
        <f>'1级数据'!O138*0.2+'1级数据'!T138*0.4+'1级数据'!Z138*0.2+'1级数据'!W138*0.2</f>
        <v>72.400000000000006</v>
      </c>
      <c r="G138" s="10">
        <f>AVERAGE('1级数据'!P138,'1级数据'!Q138)</f>
        <v>80.5</v>
      </c>
      <c r="H138" s="10">
        <f>AVERAGE('1级数据'!AA138,'1级数据'!AB138)</f>
        <v>82.5</v>
      </c>
      <c r="I138" s="10">
        <f>IF('1级数据'!C138="门将",AVERAGE('1级数据'!AG138,'1级数据'!AH138,'1级数据'!AI138,'1级数据'!AJ138,'1级数据'!AK138),AVERAGE('1级数据'!X138,'1级数据'!Y138))</f>
        <v>74</v>
      </c>
      <c r="J138" s="10">
        <f>'1级数据'!AC138*0.2+'1级数据'!AD138*0.3+'1级数据'!AE138*0.2+'1级数据'!AF138*0.3</f>
        <v>66.7</v>
      </c>
      <c r="K138" s="10">
        <f>AVERAGE('1级数据'!R138,'1级数据'!S138)</f>
        <v>79.5</v>
      </c>
    </row>
    <row r="139" spans="1:11" ht="15.75" x14ac:dyDescent="0.25">
      <c r="A139" s="10">
        <v>138</v>
      </c>
      <c r="B139" s="10" t="str">
        <f>VLOOKUP(A:A,'1级数据'!A:B,2,FALSE)</f>
        <v>M. BENATIA</v>
      </c>
      <c r="C139" s="11" t="str">
        <f>VLOOKUP(A:A,'1级数据'!A:C,3,FALSE)</f>
        <v>中后卫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65.8</v>
      </c>
      <c r="G139" s="10">
        <f>AVERAGE('1级数据'!P139,'1级数据'!Q139)</f>
        <v>70</v>
      </c>
      <c r="H139" s="10">
        <f>AVERAGE('1级数据'!AA139,'1级数据'!AB139)</f>
        <v>80.5</v>
      </c>
      <c r="I139" s="10">
        <f>IF('1级数据'!C139="门将",AVERAGE('1级数据'!AG139,'1级数据'!AH139,'1级数据'!AI139,'1级数据'!AJ139,'1级数据'!AK139),AVERAGE('1级数据'!X139,'1级数据'!Y139))</f>
        <v>72</v>
      </c>
      <c r="J139" s="10">
        <f>'1级数据'!AC139*0.2+'1级数据'!AD139*0.3+'1级数据'!AE139*0.2+'1级数据'!AF139*0.3</f>
        <v>79.5</v>
      </c>
      <c r="K139" s="10">
        <f>AVERAGE('1级数据'!R139,'1级数据'!S139)</f>
        <v>70</v>
      </c>
    </row>
    <row r="140" spans="1:11" ht="15.75" x14ac:dyDescent="0.25">
      <c r="A140" s="10">
        <v>139</v>
      </c>
      <c r="B140" s="10" t="str">
        <f>VLOOKUP(A:A,'1级数据'!A:B,2,FALSE)</f>
        <v>M. HAMŠÍK</v>
      </c>
      <c r="C140" s="11" t="str">
        <f>VLOOKUP(A:A,'1级数据'!A:C,3,FALSE)</f>
        <v>中场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80.400000000000006</v>
      </c>
      <c r="G140" s="10">
        <f>AVERAGE('1级数据'!P140,'1级数据'!Q140)</f>
        <v>83</v>
      </c>
      <c r="H140" s="10">
        <f>AVERAGE('1级数据'!AA140,'1级数据'!AB140)</f>
        <v>81</v>
      </c>
      <c r="I140" s="10">
        <f>IF('1级数据'!C140="门将",AVERAGE('1级数据'!AG140,'1级数据'!AH140,'1级数据'!AI140,'1级数据'!AJ140,'1级数据'!AK140),AVERAGE('1级数据'!X140,'1级数据'!Y140))</f>
        <v>80</v>
      </c>
      <c r="J140" s="10">
        <f>'1级数据'!AC140*0.2+'1级数据'!AD140*0.3+'1级数据'!AE140*0.2+'1级数据'!AF140*0.3</f>
        <v>72.8</v>
      </c>
      <c r="K140" s="10">
        <f>AVERAGE('1级数据'!R140,'1级数据'!S140)</f>
        <v>81</v>
      </c>
    </row>
    <row r="141" spans="1:11" ht="15.75" x14ac:dyDescent="0.25">
      <c r="A141" s="10">
        <v>140</v>
      </c>
      <c r="B141" s="10" t="str">
        <f>VLOOKUP(A:A,'1级数据'!A:B,2,FALSE)</f>
        <v>Ł. FABIAŃSKI</v>
      </c>
      <c r="C141" s="11" t="str">
        <f>VLOOKUP(A:A,'1级数据'!A:C,3,FALSE)</f>
        <v>门将</v>
      </c>
      <c r="D141" s="10" t="e">
        <f>VLOOKUP(A:A,'1级数据'!A:D,4,FALSE)</f>
        <v>#N/A</v>
      </c>
      <c r="E141" s="12">
        <f>VLOOKUP(A:A,'1级数据'!A:L,12,FALSE)</f>
        <v>84</v>
      </c>
      <c r="F141" s="10">
        <f>'1级数据'!O141*0.2+'1级数据'!T141*0.4+'1级数据'!Z141*0.2+'1级数据'!W141*0.2</f>
        <v>56</v>
      </c>
      <c r="G141" s="10">
        <f>AVERAGE('1级数据'!P141,'1级数据'!Q141)</f>
        <v>50.5</v>
      </c>
      <c r="H141" s="10">
        <f>AVERAGE('1级数据'!AA141,'1级数据'!AB141)</f>
        <v>79</v>
      </c>
      <c r="I141" s="10">
        <f>IF('1级数据'!C141="门将",AVERAGE('1级数据'!AG141,'1级数据'!AH141,'1级数据'!AI141,'1级数据'!AJ141,'1级数据'!AK141),AVERAGE('1级数据'!X141,'1级数据'!Y141))</f>
        <v>73</v>
      </c>
      <c r="J141" s="10">
        <f>'1级数据'!AC141*0.2+'1级数据'!AD141*0.3+'1级数据'!AE141*0.2+'1级数据'!AF141*0.3</f>
        <v>61.099999999999994</v>
      </c>
      <c r="K141" s="10">
        <f>AVERAGE('1级数据'!R141,'1级数据'!S141)</f>
        <v>51.5</v>
      </c>
    </row>
    <row r="142" spans="1:11" ht="15.75" x14ac:dyDescent="0.25">
      <c r="A142" s="10">
        <v>141</v>
      </c>
      <c r="B142" s="10" t="str">
        <f>VLOOKUP(A:A,'1级数据'!A:B,2,FALSE)</f>
        <v>RUI PATRÍCIO</v>
      </c>
      <c r="C142" s="11" t="str">
        <f>VLOOKUP(A:A,'1级数据'!A:C,3,FALSE)</f>
        <v>门将</v>
      </c>
      <c r="D142" s="10">
        <f>VLOOKUP(A:A,'1级数据'!A:D,4,FALSE)</f>
        <v>2</v>
      </c>
      <c r="E142" s="12">
        <f>VLOOKUP(A:A,'1级数据'!A:L,12,FALSE)</f>
        <v>84</v>
      </c>
      <c r="F142" s="10">
        <f>'1级数据'!O142*0.2+'1级数据'!T142*0.4+'1级数据'!Z142*0.2+'1级数据'!W142*0.2</f>
        <v>58.400000000000006</v>
      </c>
      <c r="G142" s="10">
        <f>AVERAGE('1级数据'!P142,'1级数据'!Q142)</f>
        <v>59.5</v>
      </c>
      <c r="H142" s="10">
        <f>AVERAGE('1级数据'!AA142,'1级数据'!AB142)</f>
        <v>83</v>
      </c>
      <c r="I142" s="10">
        <f>IF('1级数据'!C142="门将",AVERAGE('1级数据'!AG142,'1级数据'!AH142,'1级数据'!AI142,'1级数据'!AJ142,'1级数据'!AK142),AVERAGE('1级数据'!X142,'1级数据'!Y142))</f>
        <v>72.599999999999994</v>
      </c>
      <c r="J142" s="10">
        <f>'1级数据'!AC142*0.2+'1级数据'!AD142*0.3+'1级数据'!AE142*0.2+'1级数据'!AF142*0.3</f>
        <v>66.5</v>
      </c>
      <c r="K142" s="10">
        <f>AVERAGE('1级数据'!R142,'1级数据'!S142)</f>
        <v>50.5</v>
      </c>
    </row>
    <row r="143" spans="1:11" ht="15.75" x14ac:dyDescent="0.25">
      <c r="A143" s="10">
        <v>142</v>
      </c>
      <c r="B143" s="10" t="str">
        <f>VLOOKUP(A:A,'1级数据'!A:B,2,FALSE)</f>
        <v>S. RUFFIER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54.2</v>
      </c>
      <c r="G143" s="10">
        <f>AVERAGE('1级数据'!P143,'1级数据'!Q143)</f>
        <v>50.5</v>
      </c>
      <c r="H143" s="10">
        <f>AVERAGE('1级数据'!AA143,'1级数据'!AB143)</f>
        <v>79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61.699999999999996</v>
      </c>
      <c r="K143" s="10">
        <f>AVERAGE('1级数据'!R143,'1级数据'!S143)</f>
        <v>50</v>
      </c>
    </row>
    <row r="144" spans="1:11" ht="15.75" x14ac:dyDescent="0.25">
      <c r="A144" s="10">
        <v>143</v>
      </c>
      <c r="B144" s="10" t="str">
        <f>VLOOKUP(A:A,'1级数据'!A:B,2,FALSE)</f>
        <v>LUCAS LEIVA</v>
      </c>
      <c r="C144" s="11" t="str">
        <f>VLOOKUP(A:A,'1级数据'!A:C,3,FALSE)</f>
        <v>后腰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75.400000000000006</v>
      </c>
      <c r="G144" s="10">
        <f>AVERAGE('1级数据'!P144,'1级数据'!Q144)</f>
        <v>79</v>
      </c>
      <c r="H144" s="10">
        <f>AVERAGE('1级数据'!AA144,'1级数据'!AB144)</f>
        <v>75</v>
      </c>
      <c r="I144" s="10">
        <f>IF('1级数据'!C144="门将",AVERAGE('1级数据'!AG144,'1级数据'!AH144,'1级数据'!AI144,'1级数据'!AJ144,'1级数据'!AK144),AVERAGE('1级数据'!X144,'1级数据'!Y144))</f>
        <v>69</v>
      </c>
      <c r="J144" s="10">
        <f>'1级数据'!AC144*0.2+'1级数据'!AD144*0.3+'1级数据'!AE144*0.2+'1级数据'!AF144*0.3</f>
        <v>80.599999999999994</v>
      </c>
      <c r="K144" s="10">
        <f>AVERAGE('1级数据'!R144,'1级数据'!S144)</f>
        <v>81.5</v>
      </c>
    </row>
    <row r="145" spans="1:11" ht="15.75" x14ac:dyDescent="0.25">
      <c r="A145" s="10">
        <v>144</v>
      </c>
      <c r="B145" s="10" t="str">
        <f>VLOOKUP(A:A,'1级数据'!A:B,2,FALSE)</f>
        <v>G. WIJNALDUM</v>
      </c>
      <c r="C145" s="11" t="str">
        <f>VLOOKUP(A:A,'1级数据'!A:C,3,FALSE)</f>
        <v>中场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76.2</v>
      </c>
      <c r="G145" s="10">
        <f>AVERAGE('1级数据'!P145,'1级数据'!Q145)</f>
        <v>83</v>
      </c>
      <c r="H145" s="10">
        <f>AVERAGE('1级数据'!AA145,'1级数据'!AB145)</f>
        <v>83.5</v>
      </c>
      <c r="I145" s="10">
        <f>IF('1级数据'!C145="门将",AVERAGE('1级数据'!AG145,'1级数据'!AH145,'1级数据'!AI145,'1级数据'!AJ145,'1级数据'!AK145),AVERAGE('1级数据'!X145,'1级数据'!Y145))</f>
        <v>77.5</v>
      </c>
      <c r="J145" s="10">
        <f>'1级数据'!AC145*0.2+'1级数据'!AD145*0.3+'1级数据'!AE145*0.2+'1级数据'!AF145*0.3</f>
        <v>78</v>
      </c>
      <c r="K145" s="10">
        <f>AVERAGE('1级数据'!R145,'1级数据'!S145)</f>
        <v>84.5</v>
      </c>
    </row>
    <row r="146" spans="1:11" ht="15.75" x14ac:dyDescent="0.25">
      <c r="A146" s="10">
        <v>145</v>
      </c>
      <c r="B146" s="10" t="str">
        <f>VLOOKUP(A:A,'1级数据'!A:B,2,FALSE)</f>
        <v>Y. SOMMER</v>
      </c>
      <c r="C146" s="11" t="str">
        <f>VLOOKUP(A:A,'1级数据'!A:C,3,FALSE)</f>
        <v>门将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55.2</v>
      </c>
      <c r="G146" s="10">
        <f>AVERAGE('1级数据'!P146,'1级数据'!Q146)</f>
        <v>52.5</v>
      </c>
      <c r="H146" s="10">
        <f>AVERAGE('1级数据'!AA146,'1级数据'!AB146)</f>
        <v>83</v>
      </c>
      <c r="I146" s="10">
        <f>IF('1级数据'!C146="门将",AVERAGE('1级数据'!AG146,'1级数据'!AH146,'1级数据'!AI146,'1级数据'!AJ146,'1级数据'!AK146),AVERAGE('1级数据'!X146,'1级数据'!Y146))</f>
        <v>76.599999999999994</v>
      </c>
      <c r="J146" s="10">
        <f>'1级数据'!AC146*0.2+'1级数据'!AD146*0.3+'1级数据'!AE146*0.2+'1级数据'!AF146*0.3</f>
        <v>65.099999999999994</v>
      </c>
      <c r="K146" s="10">
        <f>AVERAGE('1级数据'!R146,'1级数据'!S146)</f>
        <v>55</v>
      </c>
    </row>
    <row r="147" spans="1:11" ht="15.75" x14ac:dyDescent="0.25">
      <c r="A147" s="10">
        <v>146</v>
      </c>
      <c r="B147" s="10" t="str">
        <f>VLOOKUP(A:A,'1级数据'!A:B,2,FALSE)</f>
        <v>M. MANDŽUKIĆ</v>
      </c>
      <c r="C147" s="11" t="str">
        <f>VLOOKUP(A:A,'1级数据'!A:C,3,FALSE)</f>
        <v>中锋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76</v>
      </c>
      <c r="G147" s="10">
        <f>AVERAGE('1级数据'!P147,'1级数据'!Q147)</f>
        <v>76</v>
      </c>
      <c r="H147" s="10">
        <f>AVERAGE('1级数据'!AA147,'1级数据'!AB147)</f>
        <v>81</v>
      </c>
      <c r="I147" s="10">
        <f>IF('1级数据'!C147="门将",AVERAGE('1级数据'!AG147,'1级数据'!AH147,'1级数据'!AI147,'1级数据'!AJ147,'1级数据'!AK147),AVERAGE('1级数据'!X147,'1级数据'!Y147))</f>
        <v>74.5</v>
      </c>
      <c r="J147" s="10">
        <f>'1级数据'!AC147*0.2+'1级数据'!AD147*0.3+'1级数据'!AE147*0.2+'1级数据'!AF147*0.3</f>
        <v>74.5</v>
      </c>
      <c r="K147" s="10">
        <f>AVERAGE('1级数据'!R147,'1级数据'!S147)</f>
        <v>75.5</v>
      </c>
    </row>
    <row r="148" spans="1:11" ht="15.75" x14ac:dyDescent="0.25">
      <c r="A148" s="10">
        <v>147</v>
      </c>
      <c r="B148" s="10" t="str">
        <f>VLOOKUP(A:A,'1级数据'!A:B,2,FALSE)</f>
        <v>I. PERIŠIĆ</v>
      </c>
      <c r="C148" s="11" t="str">
        <f>VLOOKUP(A:A,'1级数据'!A:C,3,FALSE)</f>
        <v>左前卫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80.2</v>
      </c>
      <c r="G148" s="10">
        <f>AVERAGE('1级数据'!P148,'1级数据'!Q148)</f>
        <v>83.5</v>
      </c>
      <c r="H148" s="10">
        <f>AVERAGE('1级数据'!AA148,'1级数据'!AB148)</f>
        <v>82.5</v>
      </c>
      <c r="I148" s="10">
        <f>IF('1级数据'!C148="门将",AVERAGE('1级数据'!AG148,'1级数据'!AH148,'1级数据'!AI148,'1级数据'!AJ148,'1级数据'!AK148),AVERAGE('1级数据'!X148,'1级数据'!Y148))</f>
        <v>81.5</v>
      </c>
      <c r="J148" s="10">
        <f>'1级数据'!AC148*0.2+'1级数据'!AD148*0.3+'1级数据'!AE148*0.2+'1级数据'!AF148*0.3</f>
        <v>73.5</v>
      </c>
      <c r="K148" s="10">
        <f>AVERAGE('1级数据'!R148,'1级数据'!S148)</f>
        <v>82</v>
      </c>
    </row>
    <row r="149" spans="1:11" ht="15.75" x14ac:dyDescent="0.25">
      <c r="A149" s="10">
        <v>148</v>
      </c>
      <c r="B149" s="10" t="str">
        <f>VLOOKUP(A:A,'1级数据'!A:B,2,FALSE)</f>
        <v>O. GIROUD</v>
      </c>
      <c r="C149" s="11" t="str">
        <f>VLOOKUP(A:A,'1级数据'!A:C,3,FALSE)</f>
        <v>中锋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72.400000000000006</v>
      </c>
      <c r="G149" s="10">
        <f>AVERAGE('1级数据'!P149,'1级数据'!Q149)</f>
        <v>78.5</v>
      </c>
      <c r="H149" s="10">
        <f>AVERAGE('1级数据'!AA149,'1级数据'!AB149)</f>
        <v>85</v>
      </c>
      <c r="I149" s="10">
        <f>IF('1级数据'!C149="门将",AVERAGE('1级数据'!AG149,'1级数据'!AH149,'1级数据'!AI149,'1级数据'!AJ149,'1级数据'!AK149),AVERAGE('1级数据'!X149,'1级数据'!Y149))</f>
        <v>70.5</v>
      </c>
      <c r="J149" s="10">
        <f>'1级数据'!AC149*0.2+'1级数据'!AD149*0.3+'1级数据'!AE149*0.2+'1级数据'!AF149*0.3</f>
        <v>70.399999999999991</v>
      </c>
      <c r="K149" s="10">
        <f>AVERAGE('1级数据'!R149,'1级数据'!S149)</f>
        <v>72.5</v>
      </c>
    </row>
    <row r="150" spans="1:11" ht="15.75" x14ac:dyDescent="0.25">
      <c r="A150" s="10">
        <v>149</v>
      </c>
      <c r="B150" s="10" t="str">
        <f>VLOOKUP(A:A,'1级数据'!A:B,2,FALSE)</f>
        <v>DANI PAREJO</v>
      </c>
      <c r="C150" s="11" t="str">
        <f>VLOOKUP(A:A,'1级数据'!A:C,3,FALSE)</f>
        <v>中场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81</v>
      </c>
      <c r="G150" s="10">
        <f>AVERAGE('1级数据'!P150,'1级数据'!Q150)</f>
        <v>84.5</v>
      </c>
      <c r="H150" s="10">
        <f>AVERAGE('1级数据'!AA150,'1级数据'!AB150)</f>
        <v>72</v>
      </c>
      <c r="I150" s="10">
        <f>IF('1级数据'!C150="门将",AVERAGE('1级数据'!AG150,'1级数据'!AH150,'1级数据'!AI150,'1级数据'!AJ150,'1级数据'!AK150),AVERAGE('1级数据'!X150,'1级数据'!Y150))</f>
        <v>75</v>
      </c>
      <c r="J150" s="10">
        <f>'1级数据'!AC150*0.2+'1级数据'!AD150*0.3+'1级数据'!AE150*0.2+'1级数据'!AF150*0.3</f>
        <v>71.600000000000009</v>
      </c>
      <c r="K150" s="10">
        <f>AVERAGE('1级数据'!R150,'1级数据'!S150)</f>
        <v>90.5</v>
      </c>
    </row>
    <row r="151" spans="1:11" ht="15.75" x14ac:dyDescent="0.25">
      <c r="A151" s="10">
        <v>150</v>
      </c>
      <c r="B151" s="10" t="str">
        <f>VLOOKUP(A:A,'1级数据'!A:B,2,FALSE)</f>
        <v>K. NAVAS</v>
      </c>
      <c r="C151" s="11" t="str">
        <f>VLOOKUP(A:A,'1级数据'!A:C,3,FALSE)</f>
        <v>门将</v>
      </c>
      <c r="D151" s="10">
        <f>VLOOKUP(A:A,'1级数据'!A:D,4,FALSE)</f>
        <v>3</v>
      </c>
      <c r="E151" s="12">
        <f>VLOOKUP(A:A,'1级数据'!A:L,12,FALSE)</f>
        <v>84</v>
      </c>
      <c r="F151" s="10">
        <f>'1级数据'!O151*0.2+'1级数据'!T151*0.4+'1级数据'!Z151*0.2+'1级数据'!W151*0.2</f>
        <v>67</v>
      </c>
      <c r="G151" s="10">
        <f>AVERAGE('1级数据'!P151,'1级数据'!Q151)</f>
        <v>59.5</v>
      </c>
      <c r="H151" s="10">
        <f>AVERAGE('1级数据'!AA151,'1级数据'!AB151)</f>
        <v>84.5</v>
      </c>
      <c r="I151" s="10">
        <f>IF('1级数据'!C151="门将",AVERAGE('1级数据'!AG151,'1级数据'!AH151,'1级数据'!AI151,'1级数据'!AJ151,'1级数据'!AK151),AVERAGE('1级数据'!X151,'1级数据'!Y151))</f>
        <v>74.2</v>
      </c>
      <c r="J151" s="10">
        <f>'1级数据'!AC151*0.2+'1级数据'!AD151*0.3+'1级数据'!AE151*0.2+'1级数据'!AF151*0.3</f>
        <v>74.3</v>
      </c>
      <c r="K151" s="10">
        <f>AVERAGE('1级数据'!R151,'1级数据'!S151)</f>
        <v>62</v>
      </c>
    </row>
    <row r="152" spans="1:11" ht="15.75" x14ac:dyDescent="0.25">
      <c r="A152" s="10">
        <v>151</v>
      </c>
      <c r="B152" s="10" t="str">
        <f>VLOOKUP(A:A,'1级数据'!A:B,2,FALSE)</f>
        <v>N. MATIĆ</v>
      </c>
      <c r="C152" s="11" t="str">
        <f>VLOOKUP(A:A,'1级数据'!A:C,3,FALSE)</f>
        <v>后腰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74.599999999999994</v>
      </c>
      <c r="G152" s="10">
        <f>AVERAGE('1级数据'!P152,'1级数据'!Q152)</f>
        <v>76.5</v>
      </c>
      <c r="H152" s="10">
        <f>AVERAGE('1级数据'!AA152,'1级数据'!AB152)</f>
        <v>78.5</v>
      </c>
      <c r="I152" s="10">
        <f>IF('1级数据'!C152="门将",AVERAGE('1级数据'!AG152,'1级数据'!AH152,'1级数据'!AI152,'1级数据'!AJ152,'1级数据'!AK152),AVERAGE('1级数据'!X152,'1级数据'!Y152))</f>
        <v>73</v>
      </c>
      <c r="J152" s="10">
        <f>'1级数据'!AC152*0.2+'1级数据'!AD152*0.3+'1级数据'!AE152*0.2+'1级数据'!AF152*0.3</f>
        <v>79.099999999999994</v>
      </c>
      <c r="K152" s="10">
        <f>AVERAGE('1级数据'!R152,'1级数据'!S152)</f>
        <v>80</v>
      </c>
    </row>
    <row r="153" spans="1:11" ht="15.75" x14ac:dyDescent="0.25">
      <c r="A153" s="10">
        <v>152</v>
      </c>
      <c r="B153" s="10" t="str">
        <f>VLOOKUP(A:A,'1级数据'!A:B,2,FALSE)</f>
        <v>J. HENDERSON</v>
      </c>
      <c r="C153" s="11" t="str">
        <f>VLOOKUP(A:A,'1级数据'!A:C,3,FALSE)</f>
        <v>中场</v>
      </c>
      <c r="D153" s="10" t="e">
        <f>VLOOKUP(A:A,'1级数据'!A:D,4,FALSE)</f>
        <v>#N/A</v>
      </c>
      <c r="E153" s="12">
        <f>VLOOKUP(A:A,'1级数据'!A:L,12,FALSE)</f>
        <v>84</v>
      </c>
      <c r="F153" s="10">
        <f>'1级数据'!O153*0.2+'1级数据'!T153*0.4+'1级数据'!Z153*0.2+'1级数据'!W153*0.2</f>
        <v>78</v>
      </c>
      <c r="G153" s="10">
        <f>AVERAGE('1级数据'!P153,'1级数据'!Q153)</f>
        <v>80.5</v>
      </c>
      <c r="H153" s="10">
        <f>AVERAGE('1级数据'!AA153,'1级数据'!AB153)</f>
        <v>81</v>
      </c>
      <c r="I153" s="10">
        <f>IF('1级数据'!C153="门将",AVERAGE('1级数据'!AG153,'1级数据'!AH153,'1级数据'!AI153,'1级数据'!AJ153,'1级数据'!AK153),AVERAGE('1级数据'!X153,'1级数据'!Y153))</f>
        <v>78</v>
      </c>
      <c r="J153" s="10">
        <f>'1级数据'!AC153*0.2+'1级数据'!AD153*0.3+'1级数据'!AE153*0.2+'1级数据'!AF153*0.3</f>
        <v>78.7</v>
      </c>
      <c r="K153" s="10">
        <f>AVERAGE('1级数据'!R153,'1级数据'!S153)</f>
        <v>84.5</v>
      </c>
    </row>
    <row r="154" spans="1:11" ht="15.75" x14ac:dyDescent="0.25">
      <c r="A154" s="10">
        <v>153</v>
      </c>
      <c r="B154" s="10" t="str">
        <f>VLOOKUP(A:A,'1级数据'!A:B,2,FALSE)</f>
        <v>L. KOSCIELNY</v>
      </c>
      <c r="C154" s="11" t="str">
        <f>VLOOKUP(A:A,'1级数据'!A:C,3,FALSE)</f>
        <v>中后卫</v>
      </c>
      <c r="D154" s="10">
        <f>VLOOKUP(A:A,'1级数据'!A:D,4,FALSE)</f>
        <v>2</v>
      </c>
      <c r="E154" s="12">
        <f>VLOOKUP(A:A,'1级数据'!A:L,12,FALSE)</f>
        <v>84</v>
      </c>
      <c r="F154" s="10">
        <f>'1级数据'!O154*0.2+'1级数据'!T154*0.4+'1级数据'!Z154*0.2+'1级数据'!W154*0.2</f>
        <v>67.2</v>
      </c>
      <c r="G154" s="10">
        <f>AVERAGE('1级数据'!P154,'1级数据'!Q154)</f>
        <v>69</v>
      </c>
      <c r="H154" s="10">
        <f>AVERAGE('1级数据'!AA154,'1级数据'!AB154)</f>
        <v>79.5</v>
      </c>
      <c r="I154" s="10">
        <f>IF('1级数据'!C154="门将",AVERAGE('1级数据'!AG154,'1级数据'!AH154,'1级数据'!AI154,'1级数据'!AJ154,'1级数据'!AK154),AVERAGE('1级数据'!X154,'1级数据'!Y154))</f>
        <v>68.5</v>
      </c>
      <c r="J154" s="10">
        <f>'1级数据'!AC154*0.2+'1级数据'!AD154*0.3+'1级数据'!AE154*0.2+'1级数据'!AF154*0.3</f>
        <v>80.300000000000011</v>
      </c>
      <c r="K154" s="10">
        <f>AVERAGE('1级数据'!R154,'1级数据'!S154)</f>
        <v>72.5</v>
      </c>
    </row>
    <row r="155" spans="1:11" ht="15.75" x14ac:dyDescent="0.25">
      <c r="A155" s="10">
        <v>154</v>
      </c>
      <c r="B155" s="10" t="str">
        <f>VLOOKUP(A:A,'1级数据'!A:B,2,FALSE)</f>
        <v>M. PERIN</v>
      </c>
      <c r="C155" s="11" t="str">
        <f>VLOOKUP(A:A,'1级数据'!A:C,3,FALSE)</f>
        <v>门将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60.6</v>
      </c>
      <c r="G155" s="10">
        <f>AVERAGE('1级数据'!P155,'1级数据'!Q155)</f>
        <v>57</v>
      </c>
      <c r="H155" s="10">
        <f>AVERAGE('1级数据'!AA155,'1级数据'!AB155)</f>
        <v>81</v>
      </c>
      <c r="I155" s="10">
        <f>IF('1级数据'!C155="门将",AVERAGE('1级数据'!AG155,'1级数据'!AH155,'1级数据'!AI155,'1级数据'!AJ155,'1级数据'!AK155),AVERAGE('1级数据'!X155,'1级数据'!Y155))</f>
        <v>73.599999999999994</v>
      </c>
      <c r="J155" s="10">
        <f>'1级数据'!AC155*0.2+'1级数据'!AD155*0.3+'1级数据'!AE155*0.2+'1级数据'!AF155*0.3</f>
        <v>64.100000000000009</v>
      </c>
      <c r="K155" s="10">
        <f>AVERAGE('1级数据'!R155,'1级数据'!S155)</f>
        <v>57</v>
      </c>
    </row>
    <row r="156" spans="1:11" ht="15.75" x14ac:dyDescent="0.25">
      <c r="A156" s="10">
        <v>155</v>
      </c>
      <c r="B156" s="10" t="str">
        <f>VLOOKUP(A:A,'1级数据'!A:B,2,FALSE)</f>
        <v>N. OTAMENDI</v>
      </c>
      <c r="C156" s="11" t="str">
        <f>VLOOKUP(A:A,'1级数据'!A:C,3,FALSE)</f>
        <v>中后卫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67</v>
      </c>
      <c r="G156" s="10">
        <f>AVERAGE('1级数据'!P156,'1级数据'!Q156)</f>
        <v>68.5</v>
      </c>
      <c r="H156" s="10">
        <f>AVERAGE('1级数据'!AA156,'1级数据'!AB156)</f>
        <v>80</v>
      </c>
      <c r="I156" s="10">
        <f>IF('1级数据'!C156="门将",AVERAGE('1级数据'!AG156,'1级数据'!AH156,'1级数据'!AI156,'1级数据'!AJ156,'1级数据'!AK156),AVERAGE('1级数据'!X156,'1级数据'!Y156))</f>
        <v>67</v>
      </c>
      <c r="J156" s="10">
        <f>'1级数据'!AC156*0.2+'1级数据'!AD156*0.3+'1级数据'!AE156*0.2+'1级数据'!AF156*0.3</f>
        <v>80.899999999999991</v>
      </c>
      <c r="K156" s="10">
        <f>AVERAGE('1级数据'!R156,'1级数据'!S156)</f>
        <v>73.5</v>
      </c>
    </row>
    <row r="157" spans="1:11" ht="15.75" x14ac:dyDescent="0.25">
      <c r="A157" s="10">
        <v>156</v>
      </c>
      <c r="B157" s="10" t="str">
        <f>VLOOKUP(A:A,'1级数据'!A:B,2,FALSE)</f>
        <v>ANTHONY LOPES</v>
      </c>
      <c r="C157" s="11" t="str">
        <f>VLOOKUP(A:A,'1级数据'!A:C,3,FALSE)</f>
        <v>门将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57.400000000000006</v>
      </c>
      <c r="G157" s="10">
        <f>AVERAGE('1级数据'!P157,'1级数据'!Q157)</f>
        <v>59</v>
      </c>
      <c r="H157" s="10">
        <f>AVERAGE('1级数据'!AA157,'1级数据'!AB157)</f>
        <v>83.5</v>
      </c>
      <c r="I157" s="10">
        <f>IF('1级数据'!C157="门将",AVERAGE('1级数据'!AG157,'1级数据'!AH157,'1级数据'!AI157,'1级数据'!AJ157,'1级数据'!AK157),AVERAGE('1级数据'!X157,'1级数据'!Y157))</f>
        <v>78.2</v>
      </c>
      <c r="J157" s="10">
        <f>'1级数据'!AC157*0.2+'1级数据'!AD157*0.3+'1级数据'!AE157*0.2+'1级数据'!AF157*0.3</f>
        <v>67.300000000000011</v>
      </c>
      <c r="K157" s="10">
        <f>AVERAGE('1级数据'!R157,'1级数据'!S157)</f>
        <v>58.5</v>
      </c>
    </row>
    <row r="158" spans="1:11" ht="15.75" x14ac:dyDescent="0.25">
      <c r="A158" s="10">
        <v>157</v>
      </c>
      <c r="B158" s="10" t="str">
        <f>VLOOKUP(A:A,'1级数据'!A:B,2,FALSE)</f>
        <v>R. NAINGGOLAN</v>
      </c>
      <c r="C158" s="11" t="str">
        <f>VLOOKUP(A:A,'1级数据'!A:C,3,FALSE)</f>
        <v>中场</v>
      </c>
      <c r="D158" s="10" t="e">
        <f>VLOOKUP(A:A,'1级数据'!A:D,4,FALSE)</f>
        <v>#N/A</v>
      </c>
      <c r="E158" s="12">
        <f>VLOOKUP(A:A,'1级数据'!A:L,12,FALSE)</f>
        <v>84</v>
      </c>
      <c r="F158" s="10">
        <f>'1级数据'!O158*0.2+'1级数据'!T158*0.4+'1级数据'!Z158*0.2+'1级数据'!W158*0.2</f>
        <v>76.400000000000006</v>
      </c>
      <c r="G158" s="10">
        <f>AVERAGE('1级数据'!P158,'1级数据'!Q158)</f>
        <v>80</v>
      </c>
      <c r="H158" s="10">
        <f>AVERAGE('1级数据'!AA158,'1级数据'!AB158)</f>
        <v>79</v>
      </c>
      <c r="I158" s="10">
        <f>IF('1级数据'!C158="门将",AVERAGE('1级数据'!AG158,'1级数据'!AH158,'1级数据'!AI158,'1级数据'!AJ158,'1级数据'!AK158),AVERAGE('1级数据'!X158,'1级数据'!Y158))</f>
        <v>73</v>
      </c>
      <c r="J158" s="10">
        <f>'1级数据'!AC158*0.2+'1级数据'!AD158*0.3+'1级数据'!AE158*0.2+'1级数据'!AF158*0.3</f>
        <v>80.8</v>
      </c>
      <c r="K158" s="10">
        <f>AVERAGE('1级数据'!R158,'1级数据'!S158)</f>
        <v>82</v>
      </c>
    </row>
    <row r="159" spans="1:11" ht="15.75" x14ac:dyDescent="0.25">
      <c r="A159" s="10">
        <v>158</v>
      </c>
      <c r="B159" s="10" t="str">
        <f>VLOOKUP(A:A,'1级数据'!A:B,2,FALSE)</f>
        <v>N. TAGLIAFICO</v>
      </c>
      <c r="C159" s="11" t="str">
        <f>VLOOKUP(A:A,'1级数据'!A:C,3,FALSE)</f>
        <v>左后卫</v>
      </c>
      <c r="D159" s="10">
        <f>VLOOKUP(A:A,'1级数据'!A:D,4,FALSE)</f>
        <v>2</v>
      </c>
      <c r="E159" s="12">
        <f>VLOOKUP(A:A,'1级数据'!A:L,12,FALSE)</f>
        <v>84</v>
      </c>
      <c r="F159" s="10">
        <f>'1级数据'!O159*0.2+'1级数据'!T159*0.4+'1级数据'!Z159*0.2+'1级数据'!W159*0.2</f>
        <v>73.400000000000006</v>
      </c>
      <c r="G159" s="10">
        <f>AVERAGE('1级数据'!P159,'1级数据'!Q159)</f>
        <v>76.5</v>
      </c>
      <c r="H159" s="10">
        <f>AVERAGE('1级数据'!AA159,'1级数据'!AB159)</f>
        <v>82.5</v>
      </c>
      <c r="I159" s="10">
        <f>IF('1级数据'!C159="门将",AVERAGE('1级数据'!AG159,'1级数据'!AH159,'1级数据'!AI159,'1级数据'!AJ159,'1级数据'!AK159),AVERAGE('1级数据'!X159,'1级数据'!Y159))</f>
        <v>79.5</v>
      </c>
      <c r="J159" s="10">
        <f>'1级数据'!AC159*0.2+'1级数据'!AD159*0.3+'1级数据'!AE159*0.2+'1级数据'!AF159*0.3</f>
        <v>76.8</v>
      </c>
      <c r="K159" s="10">
        <f>AVERAGE('1级数据'!R159,'1级数据'!S159)</f>
        <v>75.5</v>
      </c>
    </row>
    <row r="160" spans="1:11" ht="15.75" x14ac:dyDescent="0.25">
      <c r="A160" s="10">
        <v>159</v>
      </c>
      <c r="B160" s="10" t="str">
        <f>VLOOKUP(A:A,'1级数据'!A:B,2,FALSE)</f>
        <v>W. BEN YEDDER</v>
      </c>
      <c r="C160" s="11" t="str">
        <f>VLOOKUP(A:A,'1级数据'!A:C,3,FALSE)</f>
        <v>中锋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74.400000000000006</v>
      </c>
      <c r="G160" s="10">
        <f>AVERAGE('1级数据'!P160,'1级数据'!Q160)</f>
        <v>85</v>
      </c>
      <c r="H160" s="10">
        <f>AVERAGE('1级数据'!AA160,'1级数据'!AB160)</f>
        <v>74.5</v>
      </c>
      <c r="I160" s="10">
        <f>IF('1级数据'!C160="门将",AVERAGE('1级数据'!AG160,'1级数据'!AH160,'1级数据'!AI160,'1级数据'!AJ160,'1级数据'!AK160),AVERAGE('1级数据'!X160,'1级数据'!Y160))</f>
        <v>75.5</v>
      </c>
      <c r="J160" s="10">
        <f>'1级数据'!AC160*0.2+'1级数据'!AD160*0.3+'1级数据'!AE160*0.2+'1级数据'!AF160*0.3</f>
        <v>71.900000000000006</v>
      </c>
      <c r="K160" s="10">
        <f>AVERAGE('1级数据'!R160,'1级数据'!S160)</f>
        <v>80.5</v>
      </c>
    </row>
    <row r="161" spans="1:11" ht="15.75" x14ac:dyDescent="0.25">
      <c r="A161" s="10">
        <v>160</v>
      </c>
      <c r="B161" s="10" t="str">
        <f>VLOOKUP(A:A,'1级数据'!A:B,2,FALSE)</f>
        <v>D. TADIĆ</v>
      </c>
      <c r="C161" s="11" t="str">
        <f>VLOOKUP(A:A,'1级数据'!A:C,3,FALSE)</f>
        <v>前腰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80</v>
      </c>
      <c r="G161" s="10">
        <f>AVERAGE('1级数据'!P161,'1级数据'!Q161)</f>
        <v>84.5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79.5</v>
      </c>
      <c r="J161" s="10">
        <f>'1级数据'!AC161*0.2+'1级数据'!AD161*0.3+'1级数据'!AE161*0.2+'1级数据'!AF161*0.3</f>
        <v>72.5</v>
      </c>
      <c r="K161" s="10">
        <f>AVERAGE('1级数据'!R161,'1级数据'!S161)</f>
        <v>82</v>
      </c>
    </row>
    <row r="162" spans="1:11" ht="15.75" x14ac:dyDescent="0.25">
      <c r="A162" s="10">
        <v>161</v>
      </c>
      <c r="B162" s="10" t="str">
        <f>VLOOKUP(A:A,'1级数据'!A:B,2,FALSE)</f>
        <v>G. XHAKA</v>
      </c>
      <c r="C162" s="11" t="str">
        <f>VLOOKUP(A:A,'1级数据'!A:C,3,FALSE)</f>
        <v>后腰</v>
      </c>
      <c r="D162" s="10" t="e">
        <f>VLOOKUP(A:A,'1级数据'!A:D,4,FALSE)</f>
        <v>#N/A</v>
      </c>
      <c r="E162" s="12">
        <f>VLOOKUP(A:A,'1级数据'!A:L,12,FALSE)</f>
        <v>84</v>
      </c>
      <c r="F162" s="10">
        <f>'1级数据'!O162*0.2+'1级数据'!T162*0.4+'1级数据'!Z162*0.2+'1级数据'!W162*0.2</f>
        <v>79.2</v>
      </c>
      <c r="G162" s="10">
        <f>AVERAGE('1级数据'!P162,'1级数据'!Q162)</f>
        <v>77.5</v>
      </c>
      <c r="H162" s="10">
        <f>AVERAGE('1级数据'!AA162,'1级数据'!AB162)</f>
        <v>79</v>
      </c>
      <c r="I162" s="10">
        <f>IF('1级数据'!C162="门将",AVERAGE('1级数据'!AG162,'1级数据'!AH162,'1级数据'!AI162,'1级数据'!AJ162,'1级数据'!AK162),AVERAGE('1级数据'!X162,'1级数据'!Y162))</f>
        <v>71.5</v>
      </c>
      <c r="J162" s="10">
        <f>'1级数据'!AC162*0.2+'1级数据'!AD162*0.3+'1级数据'!AE162*0.2+'1级数据'!AF162*0.3</f>
        <v>76.099999999999994</v>
      </c>
      <c r="K162" s="10">
        <f>AVERAGE('1级数据'!R162,'1级数据'!S162)</f>
        <v>77.5</v>
      </c>
    </row>
    <row r="163" spans="1:11" ht="15.75" x14ac:dyDescent="0.25">
      <c r="A163" s="10">
        <v>162</v>
      </c>
      <c r="B163" s="10" t="str">
        <f>VLOOKUP(A:A,'1级数据'!A:B,2,FALSE)</f>
        <v>PAULINHO</v>
      </c>
      <c r="C163" s="11" t="str">
        <f>VLOOKUP(A:A,'1级数据'!A:C,3,FALSE)</f>
        <v>中场</v>
      </c>
      <c r="D163" s="10">
        <f>VLOOKUP(A:A,'1级数据'!A:D,4,FALSE)</f>
        <v>2</v>
      </c>
      <c r="E163" s="12">
        <f>VLOOKUP(A:A,'1级数据'!A:L,12,FALSE)</f>
        <v>84</v>
      </c>
      <c r="F163" s="10">
        <f>'1级数据'!O163*0.2+'1级数据'!T163*0.4+'1级数据'!Z163*0.2+'1级数据'!W163*0.2</f>
        <v>77.200000000000017</v>
      </c>
      <c r="G163" s="10">
        <f>AVERAGE('1级数据'!P163,'1级数据'!Q163)</f>
        <v>80.5</v>
      </c>
      <c r="H163" s="10">
        <f>AVERAGE('1级数据'!AA163,'1级数据'!AB163)</f>
        <v>83</v>
      </c>
      <c r="I163" s="10">
        <f>IF('1级数据'!C163="门将",AVERAGE('1级数据'!AG163,'1级数据'!AH163,'1级数据'!AI163,'1级数据'!AJ163,'1级数据'!AK163),AVERAGE('1级数据'!X163,'1级数据'!Y163))</f>
        <v>73</v>
      </c>
      <c r="J163" s="10">
        <f>'1级数据'!AC163*0.2+'1级数据'!AD163*0.3+'1级数据'!AE163*0.2+'1级数据'!AF163*0.3</f>
        <v>78.900000000000006</v>
      </c>
      <c r="K163" s="10">
        <f>AVERAGE('1级数据'!R163,'1级数据'!S163)</f>
        <v>82</v>
      </c>
    </row>
    <row r="164" spans="1:11" ht="15.75" x14ac:dyDescent="0.25">
      <c r="A164" s="10">
        <v>163</v>
      </c>
      <c r="B164" s="10" t="str">
        <f>VLOOKUP(A:A,'1级数据'!A:B,2,FALSE)</f>
        <v>A. AREOLA</v>
      </c>
      <c r="C164" s="11" t="str">
        <f>VLOOKUP(A:A,'1级数据'!A:C,3,FALSE)</f>
        <v>门将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57.800000000000004</v>
      </c>
      <c r="G164" s="10">
        <f>AVERAGE('1级数据'!P164,'1级数据'!Q164)</f>
        <v>56.5</v>
      </c>
      <c r="H164" s="10">
        <f>AVERAGE('1级数据'!AA164,'1级数据'!AB164)</f>
        <v>85.5</v>
      </c>
      <c r="I164" s="10">
        <f>IF('1级数据'!C164="门将",AVERAGE('1级数据'!AG164,'1级数据'!AH164,'1级数据'!AI164,'1级数据'!AJ164,'1级数据'!AK164),AVERAGE('1级数据'!X164,'1级数据'!Y164))</f>
        <v>75.599999999999994</v>
      </c>
      <c r="J164" s="10">
        <f>'1级数据'!AC164*0.2+'1级数据'!AD164*0.3+'1级数据'!AE164*0.2+'1级数据'!AF164*0.3</f>
        <v>67.8</v>
      </c>
      <c r="K164" s="10">
        <f>AVERAGE('1级数据'!R164,'1级数据'!S164)</f>
        <v>55</v>
      </c>
    </row>
    <row r="165" spans="1:11" ht="15.75" x14ac:dyDescent="0.25">
      <c r="A165" s="10">
        <v>164</v>
      </c>
      <c r="B165" s="10" t="str">
        <f>VLOOKUP(A:A,'1级数据'!A:B,2,FALSE)</f>
        <v>LUCAS MOURA</v>
      </c>
      <c r="C165" s="11" t="str">
        <f>VLOOKUP(A:A,'1级数据'!A:C,3,FALSE)</f>
        <v>右边锋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79.399999999999991</v>
      </c>
      <c r="G165" s="10">
        <f>AVERAGE('1级数据'!P165,'1级数据'!Q165)</f>
        <v>83.5</v>
      </c>
      <c r="H165" s="10">
        <f>AVERAGE('1级数据'!AA165,'1级数据'!AB165)</f>
        <v>75</v>
      </c>
      <c r="I165" s="10">
        <f>IF('1级数据'!C165="门将",AVERAGE('1级数据'!AG165,'1级数据'!AH165,'1级数据'!AI165,'1级数据'!AJ165,'1级数据'!AK165),AVERAGE('1级数据'!X165,'1级数据'!Y165))</f>
        <v>80.5</v>
      </c>
      <c r="J165" s="10">
        <f>'1级数据'!AC165*0.2+'1级数据'!AD165*0.3+'1级数据'!AE165*0.2+'1级数据'!AF165*0.3</f>
        <v>68.3</v>
      </c>
      <c r="K165" s="10">
        <f>AVERAGE('1级数据'!R165,'1级数据'!S165)</f>
        <v>76</v>
      </c>
    </row>
    <row r="166" spans="1:11" ht="15.75" x14ac:dyDescent="0.25">
      <c r="A166" s="10">
        <v>165</v>
      </c>
      <c r="B166" s="10" t="str">
        <f>VLOOKUP(A:A,'1级数据'!A:B,2,FALSE)</f>
        <v>ÁLVARO MORATA</v>
      </c>
      <c r="C166" s="11" t="str">
        <f>VLOOKUP(A:A,'1级数据'!A:C,3,FALSE)</f>
        <v>中锋</v>
      </c>
      <c r="D166" s="10" t="e">
        <f>VLOOKUP(A:A,'1级数据'!A:D,4,FALSE)</f>
        <v>#N/A</v>
      </c>
      <c r="E166" s="12">
        <f>VLOOKUP(A:A,'1级数据'!A:L,12,FALSE)</f>
        <v>84</v>
      </c>
      <c r="F166" s="10">
        <f>'1级数据'!O166*0.2+'1级数据'!T166*0.4+'1级数据'!Z166*0.2+'1级数据'!W166*0.2</f>
        <v>75</v>
      </c>
      <c r="G166" s="10">
        <f>AVERAGE('1级数据'!P166,'1级数据'!Q166)</f>
        <v>83</v>
      </c>
      <c r="H166" s="10">
        <f>AVERAGE('1级数据'!AA166,'1级数据'!AB166)</f>
        <v>81.5</v>
      </c>
      <c r="I166" s="10">
        <f>IF('1级数据'!C166="门将",AVERAGE('1级数据'!AG166,'1级数据'!AH166,'1级数据'!AI166,'1级数据'!AJ166,'1级数据'!AK166),AVERAGE('1级数据'!X166,'1级数据'!Y166))</f>
        <v>82</v>
      </c>
      <c r="J166" s="10">
        <f>'1级数据'!AC166*0.2+'1级数据'!AD166*0.3+'1级数据'!AE166*0.2+'1级数据'!AF166*0.3</f>
        <v>66.099999999999994</v>
      </c>
      <c r="K166" s="10">
        <f>AVERAGE('1级数据'!R166,'1级数据'!S166)</f>
        <v>78.5</v>
      </c>
    </row>
    <row r="167" spans="1:11" ht="15.75" x14ac:dyDescent="0.25">
      <c r="A167" s="10">
        <v>166</v>
      </c>
      <c r="B167" s="10" t="str">
        <f>VLOOKUP(A:A,'1级数据'!A:B,2,FALSE)</f>
        <v>F. ACERBI</v>
      </c>
      <c r="C167" s="11" t="str">
        <f>VLOOKUP(A:A,'1级数据'!A:C,3,FALSE)</f>
        <v>中后卫</v>
      </c>
      <c r="D167" s="10">
        <f>VLOOKUP(A:A,'1级数据'!A:D,4,FALSE)</f>
        <v>2</v>
      </c>
      <c r="E167" s="12">
        <f>VLOOKUP(A:A,'1级数据'!A:L,12,FALSE)</f>
        <v>84</v>
      </c>
      <c r="F167" s="10">
        <f>'1级数据'!O167*0.2+'1级数据'!T167*0.4+'1级数据'!Z167*0.2+'1级数据'!W167*0.2</f>
        <v>68.2</v>
      </c>
      <c r="G167" s="10">
        <f>AVERAGE('1级数据'!P167,'1级数据'!Q167)</f>
        <v>70</v>
      </c>
      <c r="H167" s="10">
        <f>AVERAGE('1级数据'!AA167,'1级数据'!AB167)</f>
        <v>83.5</v>
      </c>
      <c r="I167" s="10">
        <f>IF('1级数据'!C167="门将",AVERAGE('1级数据'!AG167,'1级数据'!AH167,'1级数据'!AI167,'1级数据'!AJ167,'1级数据'!AK167),AVERAGE('1级数据'!X167,'1级数据'!Y167))</f>
        <v>66.5</v>
      </c>
      <c r="J167" s="10">
        <f>'1级数据'!AC167*0.2+'1级数据'!AD167*0.3+'1级数据'!AE167*0.2+'1级数据'!AF167*0.3</f>
        <v>81</v>
      </c>
      <c r="K167" s="10">
        <f>AVERAGE('1级数据'!R167,'1级数据'!S167)</f>
        <v>73.5</v>
      </c>
    </row>
    <row r="168" spans="1:11" ht="15.75" x14ac:dyDescent="0.25">
      <c r="A168" s="10">
        <v>167</v>
      </c>
      <c r="B168" s="10" t="str">
        <f>VLOOKUP(A:A,'1级数据'!A:B,2,FALSE)</f>
        <v>ALLAN</v>
      </c>
      <c r="C168" s="11" t="str">
        <f>VLOOKUP(A:A,'1级数据'!A:C,3,FALSE)</f>
        <v>中场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72.599999999999994</v>
      </c>
      <c r="G168" s="10">
        <f>AVERAGE('1级数据'!P168,'1级数据'!Q168)</f>
        <v>82</v>
      </c>
      <c r="H168" s="10">
        <f>AVERAGE('1级数据'!AA168,'1级数据'!AB168)</f>
        <v>73.5</v>
      </c>
      <c r="I168" s="10">
        <f>IF('1级数据'!C168="门将",AVERAGE('1级数据'!AG168,'1级数据'!AH168,'1级数据'!AI168,'1级数据'!AJ168,'1级数据'!AK168),AVERAGE('1级数据'!X168,'1级数据'!Y168))</f>
        <v>71</v>
      </c>
      <c r="J168" s="10">
        <f>'1级数据'!AC168*0.2+'1级数据'!AD168*0.3+'1级数据'!AE168*0.2+'1级数据'!AF168*0.3</f>
        <v>86</v>
      </c>
      <c r="K168" s="10">
        <f>AVERAGE('1级数据'!R168,'1级数据'!S168)</f>
        <v>80.5</v>
      </c>
    </row>
    <row r="169" spans="1:11" ht="15.75" x14ac:dyDescent="0.25">
      <c r="A169" s="10">
        <v>168</v>
      </c>
      <c r="B169" s="10" t="str">
        <f>VLOOKUP(A:A,'1级数据'!A:B,2,FALSE)</f>
        <v>J. DRAXLER</v>
      </c>
      <c r="C169" s="11" t="str">
        <f>VLOOKUP(A:A,'1级数据'!A:C,3,FALSE)</f>
        <v>前腰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81</v>
      </c>
      <c r="G169" s="10">
        <f>AVERAGE('1级数据'!P169,'1级数据'!Q169)</f>
        <v>86.5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81.5</v>
      </c>
      <c r="J169" s="10">
        <f>'1级数据'!AC169*0.2+'1级数据'!AD169*0.3+'1级数据'!AE169*0.2+'1级数据'!AF169*0.3</f>
        <v>67.3</v>
      </c>
      <c r="K169" s="10">
        <f>AVERAGE('1级数据'!R169,'1级数据'!S169)</f>
        <v>86</v>
      </c>
    </row>
    <row r="170" spans="1:11" ht="15.75" x14ac:dyDescent="0.25">
      <c r="A170" s="10">
        <v>169</v>
      </c>
      <c r="B170" s="10" t="str">
        <f>VLOOKUP(A:A,'1级数据'!A:B,2,FALSE)</f>
        <v>A. RABIOT</v>
      </c>
      <c r="C170" s="11" t="str">
        <f>VLOOKUP(A:A,'1级数据'!A:C,3,FALSE)</f>
        <v>中场</v>
      </c>
      <c r="D170" s="10" t="e">
        <f>VLOOKUP(A:A,'1级数据'!A:D,4,FALSE)</f>
        <v>#N/A</v>
      </c>
      <c r="E170" s="12">
        <f>VLOOKUP(A:A,'1级数据'!A:L,12,FALSE)</f>
        <v>84</v>
      </c>
      <c r="F170" s="10">
        <f>'1级数据'!O170*0.2+'1级数据'!T170*0.4+'1级数据'!Z170*0.2+'1级数据'!W170*0.2</f>
        <v>76.800000000000011</v>
      </c>
      <c r="G170" s="10">
        <f>AVERAGE('1级数据'!P170,'1级数据'!Q170)</f>
        <v>83.5</v>
      </c>
      <c r="H170" s="10">
        <f>AVERAGE('1级数据'!AA170,'1级数据'!AB170)</f>
        <v>80</v>
      </c>
      <c r="I170" s="10">
        <f>IF('1级数据'!C170="门将",AVERAGE('1级数据'!AG170,'1级数据'!AH170,'1级数据'!AI170,'1级数据'!AJ170,'1级数据'!AK170),AVERAGE('1级数据'!X170,'1级数据'!Y170))</f>
        <v>72.5</v>
      </c>
      <c r="J170" s="10">
        <f>'1级数据'!AC170*0.2+'1级数据'!AD170*0.3+'1级数据'!AE170*0.2+'1级数据'!AF170*0.3</f>
        <v>80.2</v>
      </c>
      <c r="K170" s="10">
        <f>AVERAGE('1级数据'!R170,'1级数据'!S170)</f>
        <v>80</v>
      </c>
    </row>
    <row r="171" spans="1:11" ht="15.75" x14ac:dyDescent="0.25">
      <c r="A171" s="10">
        <v>170</v>
      </c>
      <c r="B171" s="10" t="str">
        <f>VLOOKUP(A:A,'1级数据'!A:B,2,FALSE)</f>
        <v>D. ZAPATA</v>
      </c>
      <c r="C171" s="11" t="str">
        <f>VLOOKUP(A:A,'1级数据'!A:C,3,FALSE)</f>
        <v>中锋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69.599999999999994</v>
      </c>
      <c r="G171" s="10">
        <f>AVERAGE('1级数据'!P171,'1级数据'!Q171)</f>
        <v>80</v>
      </c>
      <c r="H171" s="10">
        <f>AVERAGE('1级数据'!AA171,'1级数据'!AB171)</f>
        <v>83.5</v>
      </c>
      <c r="I171" s="10">
        <f>IF('1级数据'!C171="门将",AVERAGE('1级数据'!AG171,'1级数据'!AH171,'1级数据'!AI171,'1级数据'!AJ171,'1级数据'!AK171),AVERAGE('1级数据'!X171,'1级数据'!Y171))</f>
        <v>74.5</v>
      </c>
      <c r="J171" s="10">
        <f>'1级数据'!AC171*0.2+'1级数据'!AD171*0.3+'1级数据'!AE171*0.2+'1级数据'!AF171*0.3</f>
        <v>71.900000000000006</v>
      </c>
      <c r="K171" s="10">
        <f>AVERAGE('1级数据'!R171,'1级数据'!S171)</f>
        <v>76.5</v>
      </c>
    </row>
    <row r="172" spans="1:11" ht="15.75" x14ac:dyDescent="0.25">
      <c r="A172" s="10">
        <v>171</v>
      </c>
      <c r="B172" s="10" t="str">
        <f>VLOOKUP(A:A,'1级数据'!A:B,2,FALSE)</f>
        <v>K. COMAN</v>
      </c>
      <c r="C172" s="11" t="str">
        <f>VLOOKUP(A:A,'1级数据'!A:C,3,FALSE)</f>
        <v>左边锋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75.599999999999994</v>
      </c>
      <c r="G172" s="10">
        <f>AVERAGE('1级数据'!P172,'1级数据'!Q172)</f>
        <v>86</v>
      </c>
      <c r="H172" s="10">
        <f>AVERAGE('1级数据'!AA172,'1级数据'!AB172)</f>
        <v>77</v>
      </c>
      <c r="I172" s="10">
        <f>IF('1级数据'!C172="门将",AVERAGE('1级数据'!AG172,'1级数据'!AH172,'1级数据'!AI172,'1级数据'!AJ172,'1级数据'!AK172),AVERAGE('1级数据'!X172,'1级数据'!Y172))</f>
        <v>87.5</v>
      </c>
      <c r="J172" s="10">
        <f>'1级数据'!AC172*0.2+'1级数据'!AD172*0.3+'1级数据'!AE172*0.2+'1级数据'!AF172*0.3</f>
        <v>70.8</v>
      </c>
      <c r="K172" s="10">
        <f>AVERAGE('1级数据'!R172,'1级数据'!S172)</f>
        <v>79.5</v>
      </c>
    </row>
    <row r="173" spans="1:11" ht="15.75" x14ac:dyDescent="0.25">
      <c r="A173" s="10">
        <v>172</v>
      </c>
      <c r="B173" s="10" t="str">
        <f>VLOOKUP(A:A,'1级数据'!A:B,2,FALSE)</f>
        <v>S. GNABRY</v>
      </c>
      <c r="C173" s="11" t="str">
        <f>VLOOKUP(A:A,'1级数据'!A:C,3,FALSE)</f>
        <v>右边锋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77</v>
      </c>
      <c r="G173" s="10">
        <f>AVERAGE('1级数据'!P173,'1级数据'!Q173)</f>
        <v>85.5</v>
      </c>
      <c r="H173" s="10">
        <f>AVERAGE('1级数据'!AA173,'1级数据'!AB173)</f>
        <v>76.5</v>
      </c>
      <c r="I173" s="10">
        <f>IF('1级数据'!C173="门将",AVERAGE('1级数据'!AG173,'1级数据'!AH173,'1级数据'!AI173,'1级数据'!AJ173,'1级数据'!AK173),AVERAGE('1级数据'!X173,'1级数据'!Y173))</f>
        <v>82.5</v>
      </c>
      <c r="J173" s="10">
        <f>'1级数据'!AC173*0.2+'1级数据'!AD173*0.3+'1级数据'!AE173*0.2+'1级数据'!AF173*0.3</f>
        <v>72.899999999999991</v>
      </c>
      <c r="K173" s="10">
        <f>AVERAGE('1级数据'!R173,'1级数据'!S173)</f>
        <v>83</v>
      </c>
    </row>
    <row r="174" spans="1:11" ht="15.75" x14ac:dyDescent="0.25">
      <c r="A174" s="10">
        <v>173</v>
      </c>
      <c r="B174" s="10" t="str">
        <f>VLOOKUP(A:A,'1级数据'!A:B,2,FALSE)</f>
        <v>J. BRANDT</v>
      </c>
      <c r="C174" s="11" t="str">
        <f>VLOOKUP(A:A,'1级数据'!A:C,3,FALSE)</f>
        <v>左边锋</v>
      </c>
      <c r="D174" s="10">
        <f>VLOOKUP(A:A,'1级数据'!A:D,4,FALSE)</f>
        <v>2</v>
      </c>
      <c r="E174" s="12">
        <f>VLOOKUP(A:A,'1级数据'!A:L,12,FALSE)</f>
        <v>84</v>
      </c>
      <c r="F174" s="10">
        <f>'1级数据'!O174*0.2+'1级数据'!T174*0.4+'1级数据'!Z174*0.2+'1级数据'!W174*0.2</f>
        <v>79</v>
      </c>
      <c r="G174" s="10">
        <f>AVERAGE('1级数据'!P174,'1级数据'!Q174)</f>
        <v>86.5</v>
      </c>
      <c r="H174" s="10">
        <f>AVERAGE('1级数据'!AA174,'1级数据'!AB174)</f>
        <v>75</v>
      </c>
      <c r="I174" s="10">
        <f>IF('1级数据'!C174="门将",AVERAGE('1级数据'!AG174,'1级数据'!AH174,'1级数据'!AI174,'1级数据'!AJ174,'1级数据'!AK174),AVERAGE('1级数据'!X174,'1级数据'!Y174))</f>
        <v>81</v>
      </c>
      <c r="J174" s="10">
        <f>'1级数据'!AC174*0.2+'1级数据'!AD174*0.3+'1级数据'!AE174*0.2+'1级数据'!AF174*0.3</f>
        <v>69.8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M. GINTER</v>
      </c>
      <c r="C175" s="11" t="str">
        <f>VLOOKUP(A:A,'1级数据'!A:C,3,FALSE)</f>
        <v>中后卫</v>
      </c>
      <c r="D175" s="10" t="e">
        <f>VLOOKUP(A:A,'1级数据'!A:D,4,FALSE)</f>
        <v>#N/A</v>
      </c>
      <c r="E175" s="12">
        <f>VLOOKUP(A:A,'1级数据'!A:L,12,FALSE)</f>
        <v>84</v>
      </c>
      <c r="F175" s="10">
        <f>'1级数据'!O175*0.2+'1级数据'!T175*0.4+'1级数据'!Z175*0.2+'1级数据'!W175*0.2</f>
        <v>73.400000000000006</v>
      </c>
      <c r="G175" s="10">
        <f>AVERAGE('1级数据'!P175,'1级数据'!Q175)</f>
        <v>76.5</v>
      </c>
      <c r="H175" s="10">
        <f>AVERAGE('1级数据'!AA175,'1级数据'!AB175)</f>
        <v>76.5</v>
      </c>
      <c r="I175" s="10">
        <f>IF('1级数据'!C175="门将",AVERAGE('1级数据'!AG175,'1级数据'!AH175,'1级数据'!AI175,'1级数据'!AJ175,'1级数据'!AK175),AVERAGE('1级数据'!X175,'1级数据'!Y175))</f>
        <v>76.5</v>
      </c>
      <c r="J175" s="10">
        <f>'1级数据'!AC175*0.2+'1级数据'!AD175*0.3+'1级数据'!AE175*0.2+'1级数据'!AF175*0.3</f>
        <v>82.2</v>
      </c>
      <c r="K175" s="10">
        <f>AVERAGE('1级数据'!R175,'1级数据'!S175)</f>
        <v>77.5</v>
      </c>
    </row>
    <row r="176" spans="1:11" ht="15.75" x14ac:dyDescent="0.25">
      <c r="A176" s="10">
        <v>175</v>
      </c>
      <c r="B176" s="10" t="str">
        <f>VLOOKUP(A:A,'1级数据'!A:B,2,FALSE)</f>
        <v>TALISCA</v>
      </c>
      <c r="C176" s="11" t="str">
        <f>VLOOKUP(A:A,'1级数据'!A:C,3,FALSE)</f>
        <v>前腰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82.4</v>
      </c>
      <c r="G176" s="10">
        <f>AVERAGE('1级数据'!P176,'1级数据'!Q176)</f>
        <v>82.5</v>
      </c>
      <c r="H176" s="10">
        <f>AVERAGE('1级数据'!AA176,'1级数据'!AB176)</f>
        <v>82</v>
      </c>
      <c r="I176" s="10">
        <f>IF('1级数据'!C176="门将",AVERAGE('1级数据'!AG176,'1级数据'!AH176,'1级数据'!AI176,'1级数据'!AJ176,'1级数据'!AK176),AVERAGE('1级数据'!X176,'1级数据'!Y176))</f>
        <v>82</v>
      </c>
      <c r="J176" s="10">
        <f>'1级数据'!AC176*0.2+'1级数据'!AD176*0.3+'1级数据'!AE176*0.2+'1级数据'!AF176*0.3</f>
        <v>69.5</v>
      </c>
      <c r="K176" s="10">
        <f>AVERAGE('1级数据'!R176,'1级数据'!S176)</f>
        <v>82</v>
      </c>
    </row>
    <row r="177" spans="1:11" ht="15.75" x14ac:dyDescent="0.25">
      <c r="A177" s="10">
        <v>176</v>
      </c>
      <c r="B177" s="10" t="str">
        <f>VLOOKUP(A:A,'1级数据'!A:B,2,FALSE)</f>
        <v>F. BERNARDESCHI</v>
      </c>
      <c r="C177" s="11" t="str">
        <f>VLOOKUP(A:A,'1级数据'!A:C,3,FALSE)</f>
        <v>右边锋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80</v>
      </c>
      <c r="G177" s="10">
        <f>AVERAGE('1级数据'!P177,'1级数据'!Q177)</f>
        <v>85.5</v>
      </c>
      <c r="H177" s="10">
        <f>AVERAGE('1级数据'!AA177,'1级数据'!AB177)</f>
        <v>75</v>
      </c>
      <c r="I177" s="10">
        <f>IF('1级数据'!C177="门将",AVERAGE('1级数据'!AG177,'1级数据'!AH177,'1级数据'!AI177,'1级数据'!AJ177,'1级数据'!AK177),AVERAGE('1级数据'!X177,'1级数据'!Y177))</f>
        <v>83</v>
      </c>
      <c r="J177" s="10">
        <f>'1级数据'!AC177*0.2+'1级数据'!AD177*0.3+'1级数据'!AE177*0.2+'1级数据'!AF177*0.3</f>
        <v>72</v>
      </c>
      <c r="K177" s="10">
        <f>AVERAGE('1级数据'!R177,'1级数据'!S177)</f>
        <v>82.5</v>
      </c>
    </row>
    <row r="178" spans="1:11" ht="15.75" x14ac:dyDescent="0.25">
      <c r="A178" s="10">
        <v>177</v>
      </c>
      <c r="B178" s="10" t="str">
        <f>VLOOKUP(A:A,'1级数据'!A:B,2,FALSE)</f>
        <v>A. BELOTTI</v>
      </c>
      <c r="C178" s="11" t="str">
        <f>VLOOKUP(A:A,'1级数据'!A:C,3,FALSE)</f>
        <v>中锋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73.600000000000009</v>
      </c>
      <c r="G178" s="10">
        <f>AVERAGE('1级数据'!P178,'1级数据'!Q178)</f>
        <v>77</v>
      </c>
      <c r="H178" s="10">
        <f>AVERAGE('1级数据'!AA178,'1级数据'!AB178)</f>
        <v>86</v>
      </c>
      <c r="I178" s="10">
        <f>IF('1级数据'!C178="门将",AVERAGE('1级数据'!AG178,'1级数据'!AH178,'1级数据'!AI178,'1级数据'!AJ178,'1级数据'!AK178),AVERAGE('1级数据'!X178,'1级数据'!Y178))</f>
        <v>74</v>
      </c>
      <c r="J178" s="10">
        <f>'1级数据'!AC178*0.2+'1级数据'!AD178*0.3+'1级数据'!AE178*0.2+'1级数据'!AF178*0.3</f>
        <v>74.2</v>
      </c>
      <c r="K178" s="10">
        <f>AVERAGE('1级数据'!R178,'1级数据'!S178)</f>
        <v>75</v>
      </c>
    </row>
    <row r="179" spans="1:11" ht="15.75" x14ac:dyDescent="0.25">
      <c r="A179" s="10">
        <v>178</v>
      </c>
      <c r="B179" s="10" t="str">
        <f>VLOOKUP(A:A,'1级数据'!A:B,2,FALSE)</f>
        <v>T. LEMAR</v>
      </c>
      <c r="C179" s="11" t="str">
        <f>VLOOKUP(A:A,'1级数据'!A:C,3,FALSE)</f>
        <v>左边锋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79.600000000000009</v>
      </c>
      <c r="G179" s="10">
        <f>AVERAGE('1级数据'!P179,'1级数据'!Q179)</f>
        <v>84</v>
      </c>
      <c r="H179" s="10">
        <f>AVERAGE('1级数据'!AA179,'1级数据'!AB179)</f>
        <v>76</v>
      </c>
      <c r="I179" s="10">
        <f>IF('1级数据'!C179="门将",AVERAGE('1级数据'!AG179,'1级数据'!AH179,'1级数据'!AI179,'1级数据'!AJ179,'1级数据'!AK179),AVERAGE('1级数据'!X179,'1级数据'!Y179))</f>
        <v>82.5</v>
      </c>
      <c r="J179" s="10">
        <f>'1级数据'!AC179*0.2+'1级数据'!AD179*0.3+'1级数据'!AE179*0.2+'1级数据'!AF179*0.3</f>
        <v>73.8</v>
      </c>
      <c r="K179" s="10">
        <f>AVERAGE('1级数据'!R179,'1级数据'!S179)</f>
        <v>84.5</v>
      </c>
    </row>
    <row r="180" spans="1:11" ht="15.75" x14ac:dyDescent="0.25">
      <c r="A180" s="10">
        <v>179</v>
      </c>
      <c r="B180" s="10" t="str">
        <f>VLOOKUP(A:A,'1级数据'!A:B,2,FALSE)</f>
        <v>T. PARTEY</v>
      </c>
      <c r="C180" s="11" t="str">
        <f>VLOOKUP(A:A,'1级数据'!A:C,3,FALSE)</f>
        <v>后腰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73.400000000000006</v>
      </c>
      <c r="G180" s="10">
        <f>AVERAGE('1级数据'!P180,'1级数据'!Q180)</f>
        <v>82</v>
      </c>
      <c r="H180" s="10">
        <f>AVERAGE('1级数据'!AA180,'1级数据'!AB180)</f>
        <v>82</v>
      </c>
      <c r="I180" s="10">
        <f>IF('1级数据'!C180="门将",AVERAGE('1级数据'!AG180,'1级数据'!AH180,'1级数据'!AI180,'1级数据'!AJ180,'1级数据'!AK180),AVERAGE('1级数据'!X180,'1级数据'!Y180))</f>
        <v>67.5</v>
      </c>
      <c r="J180" s="10">
        <f>'1级数据'!AC180*0.2+'1级数据'!AD180*0.3+'1级数据'!AE180*0.2+'1级数据'!AF180*0.3</f>
        <v>78.5</v>
      </c>
      <c r="K180" s="10">
        <f>AVERAGE('1级数据'!R180,'1级数据'!S180)</f>
        <v>79.5</v>
      </c>
    </row>
    <row r="181" spans="1:11" ht="15.75" x14ac:dyDescent="0.25">
      <c r="A181" s="10">
        <v>180</v>
      </c>
      <c r="B181" s="10" t="str">
        <f>VLOOKUP(A:A,'1级数据'!A:B,2,FALSE)</f>
        <v>D. SÁNCHEZ</v>
      </c>
      <c r="C181" s="11" t="str">
        <f>VLOOKUP(A:A,'1级数据'!A:C,3,FALSE)</f>
        <v>中后卫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66.800000000000011</v>
      </c>
      <c r="G181" s="10">
        <f>AVERAGE('1级数据'!P181,'1级数据'!Q181)</f>
        <v>69</v>
      </c>
      <c r="H181" s="10">
        <f>AVERAGE('1级数据'!AA181,'1级数据'!AB181)</f>
        <v>79.5</v>
      </c>
      <c r="I181" s="10">
        <f>IF('1级数据'!C181="门将",AVERAGE('1级数据'!AG181,'1级数据'!AH181,'1级数据'!AI181,'1级数据'!AJ181,'1级数据'!AK181),AVERAGE('1级数据'!X181,'1级数据'!Y181))</f>
        <v>71</v>
      </c>
      <c r="J181" s="10">
        <f>'1级数据'!AC181*0.2+'1级数据'!AD181*0.3+'1级数据'!AE181*0.2+'1级数据'!AF181*0.3</f>
        <v>79.599999999999994</v>
      </c>
      <c r="K181" s="10">
        <f>AVERAGE('1级数据'!R181,'1级数据'!S181)</f>
        <v>72.5</v>
      </c>
    </row>
    <row r="182" spans="1:11" ht="15.75" x14ac:dyDescent="0.25">
      <c r="A182" s="10">
        <v>181</v>
      </c>
      <c r="B182" s="10" t="str">
        <f>VLOOKUP(A:A,'1级数据'!A:B,2,FALSE)</f>
        <v>B. PAVARD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75.2</v>
      </c>
      <c r="G182" s="10">
        <f>AVERAGE('1级数据'!P182,'1级数据'!Q182)</f>
        <v>75.5</v>
      </c>
      <c r="H182" s="10">
        <f>AVERAGE('1级数据'!AA182,'1级数据'!AB182)</f>
        <v>81</v>
      </c>
      <c r="I182" s="10">
        <f>IF('1级数据'!C182="门将",AVERAGE('1级数据'!AG182,'1级数据'!AH182,'1级数据'!AI182,'1级数据'!AJ182,'1级数据'!AK182),AVERAGE('1级数据'!X182,'1级数据'!Y182))</f>
        <v>79.5</v>
      </c>
      <c r="J182" s="10">
        <f>'1级数据'!AC182*0.2+'1级数据'!AD182*0.3+'1级数据'!AE182*0.2+'1级数据'!AF182*0.3</f>
        <v>81.5</v>
      </c>
      <c r="K182" s="10">
        <f>AVERAGE('1级数据'!R182,'1级数据'!S182)</f>
        <v>75</v>
      </c>
    </row>
    <row r="183" spans="1:11" ht="15.75" x14ac:dyDescent="0.25">
      <c r="A183" s="10">
        <v>182</v>
      </c>
      <c r="B183" s="10" t="str">
        <f>VLOOKUP(A:A,'1级数据'!A:B,2,FALSE)</f>
        <v>D. ALLI</v>
      </c>
      <c r="C183" s="11" t="str">
        <f>VLOOKUP(A:A,'1级数据'!A:C,3,FALSE)</f>
        <v>前腰</v>
      </c>
      <c r="D183" s="10" t="e">
        <f>VLOOKUP(A:A,'1级数据'!A:D,4,FALSE)</f>
        <v>#N/A</v>
      </c>
      <c r="E183" s="12">
        <f>VLOOKUP(A:A,'1级数据'!A:L,12,FALSE)</f>
        <v>84</v>
      </c>
      <c r="F183" s="10">
        <f>'1级数据'!O183*0.2+'1级数据'!T183*0.4+'1级数据'!Z183*0.2+'1级数据'!W183*0.2</f>
        <v>75.8</v>
      </c>
      <c r="G183" s="10">
        <f>AVERAGE('1级数据'!P183,'1级数据'!Q183)</f>
        <v>84</v>
      </c>
      <c r="H183" s="10">
        <f>AVERAGE('1级数据'!AA183,'1级数据'!AB183)</f>
        <v>73.5</v>
      </c>
      <c r="I183" s="10">
        <f>IF('1级数据'!C183="门将",AVERAGE('1级数据'!AG183,'1级数据'!AH183,'1级数据'!AI183,'1级数据'!AJ183,'1级数据'!AK183),AVERAGE('1级数据'!X183,'1级数据'!Y183))</f>
        <v>75</v>
      </c>
      <c r="J183" s="10">
        <f>'1级数据'!AC183*0.2+'1级数据'!AD183*0.3+'1级数据'!AE183*0.2+'1级数据'!AF183*0.3</f>
        <v>75</v>
      </c>
      <c r="K183" s="10">
        <f>AVERAGE('1级数据'!R183,'1级数据'!S183)</f>
        <v>86</v>
      </c>
    </row>
    <row r="184" spans="1:11" ht="15.75" x14ac:dyDescent="0.25">
      <c r="A184" s="10">
        <v>183</v>
      </c>
      <c r="B184" s="10" t="str">
        <f>VLOOKUP(A:A,'1级数据'!A:B,2,FALSE)</f>
        <v>ARTHUR</v>
      </c>
      <c r="C184" s="11" t="str">
        <f>VLOOKUP(A:A,'1级数据'!A:C,3,FALSE)</f>
        <v>中场</v>
      </c>
      <c r="D184" s="10">
        <f>VLOOKUP(A:A,'1级数据'!A:D,4,FALSE)</f>
        <v>2</v>
      </c>
      <c r="E184" s="12">
        <f>VLOOKUP(A:A,'1级数据'!A:L,12,FALSE)</f>
        <v>84</v>
      </c>
      <c r="F184" s="10">
        <f>'1级数据'!O184*0.2+'1级数据'!T184*0.4+'1级数据'!Z184*0.2+'1级数据'!W184*0.2</f>
        <v>78</v>
      </c>
      <c r="G184" s="10">
        <f>AVERAGE('1级数据'!P184,'1级数据'!Q184)</f>
        <v>84</v>
      </c>
      <c r="H184" s="10">
        <f>AVERAGE('1级数据'!AA184,'1级数据'!AB184)</f>
        <v>70.5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76.7</v>
      </c>
      <c r="K184" s="10">
        <f>AVERAGE('1级数据'!R184,'1级数据'!S184)</f>
        <v>84.5</v>
      </c>
    </row>
    <row r="185" spans="1:11" ht="15.75" x14ac:dyDescent="0.25">
      <c r="A185" s="10">
        <v>184</v>
      </c>
      <c r="B185" s="10" t="str">
        <f>VLOOKUP(A:A,'1级数据'!A:B,2,FALSE)</f>
        <v>N. PÉPÉ</v>
      </c>
      <c r="C185" s="11" t="str">
        <f>VLOOKUP(A:A,'1级数据'!A:C,3,FALSE)</f>
        <v>右边锋</v>
      </c>
      <c r="D185" s="10" t="e">
        <f>VLOOKUP(A:A,'1级数据'!A:D,4,FALSE)</f>
        <v>#N/A</v>
      </c>
      <c r="E185" s="12">
        <f>VLOOKUP(A:A,'1级数据'!A:L,12,FALSE)</f>
        <v>84</v>
      </c>
      <c r="F185" s="10">
        <f>'1级数据'!O185*0.2+'1级数据'!T185*0.4+'1级数据'!Z185*0.2+'1级数据'!W185*0.2</f>
        <v>76.400000000000006</v>
      </c>
      <c r="G185" s="10">
        <f>AVERAGE('1级数据'!P185,'1级数据'!Q185)</f>
        <v>86</v>
      </c>
      <c r="H185" s="10">
        <f>AVERAGE('1级数据'!AA185,'1级数据'!AB185)</f>
        <v>76</v>
      </c>
      <c r="I185" s="10">
        <f>IF('1级数据'!C185="门将",AVERAGE('1级数据'!AG185,'1级数据'!AH185,'1级数据'!AI185,'1级数据'!AJ185,'1级数据'!AK185),AVERAGE('1级数据'!X185,'1级数据'!Y185))</f>
        <v>83.5</v>
      </c>
      <c r="J185" s="10">
        <f>'1级数据'!AC185*0.2+'1级数据'!AD185*0.3+'1级数据'!AE185*0.2+'1级数据'!AF185*0.3</f>
        <v>68.7</v>
      </c>
      <c r="K185" s="10">
        <f>AVERAGE('1级数据'!R185,'1级数据'!S185)</f>
        <v>82</v>
      </c>
    </row>
    <row r="186" spans="1:11" ht="15.75" x14ac:dyDescent="0.25">
      <c r="A186" s="10">
        <v>185</v>
      </c>
      <c r="B186" s="10" t="str">
        <f>VLOOKUP(A:A,'1级数据'!A:B,2,FALSE)</f>
        <v>L. TORREIRA</v>
      </c>
      <c r="C186" s="11" t="str">
        <f>VLOOKUP(A:A,'1级数据'!A:C,3,FALSE)</f>
        <v>后腰</v>
      </c>
      <c r="D186" s="10">
        <f>VLOOKUP(A:A,'1级数据'!A:D,4,FALSE)</f>
        <v>2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79.5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73</v>
      </c>
      <c r="J186" s="10">
        <f>'1级数据'!AC186*0.2+'1级数据'!AD186*0.3+'1级数据'!AE186*0.2+'1级数据'!AF186*0.3</f>
        <v>83.399999999999991</v>
      </c>
      <c r="K186" s="10">
        <f>AVERAGE('1级数据'!R186,'1级数据'!S186)</f>
        <v>84.5</v>
      </c>
    </row>
    <row r="187" spans="1:11" ht="15.75" x14ac:dyDescent="0.25">
      <c r="A187" s="10">
        <v>186</v>
      </c>
      <c r="B187" s="10" t="str">
        <f>VLOOKUP(A:A,'1级数据'!A:B,2,FALSE)</f>
        <v>H. MAGUIRE</v>
      </c>
      <c r="C187" s="11" t="str">
        <f>VLOOKUP(A:A,'1级数据'!A:C,3,FALSE)</f>
        <v>中后卫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68</v>
      </c>
      <c r="G187" s="10">
        <f>AVERAGE('1级数据'!P187,'1级数据'!Q187)</f>
        <v>75.5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64</v>
      </c>
      <c r="J187" s="10">
        <f>'1级数据'!AC187*0.2+'1级数据'!AD187*0.3+'1级数据'!AE187*0.2+'1级数据'!AF187*0.3</f>
        <v>81.099999999999994</v>
      </c>
      <c r="K187" s="10">
        <f>AVERAGE('1级数据'!R187,'1级数据'!S187)</f>
        <v>74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 t="e">
        <f>VLOOKUP(A:A,'1级数据'!A:D,4,FALSE)</f>
        <v>#N/A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J. MILNER</v>
      </c>
      <c r="C193" s="11" t="str">
        <f>VLOOKUP(A:A,'1级数据'!A:C,3,FALSE)</f>
        <v>中场</v>
      </c>
      <c r="D193" s="10">
        <f>VLOOKUP(A:A,'1级数据'!A:D,4,FALSE)</f>
        <v>2</v>
      </c>
      <c r="E193" s="12">
        <f>VLOOKUP(A:A,'1级数据'!A:L,12,FALSE)</f>
        <v>83</v>
      </c>
      <c r="F193" s="10">
        <f>'1级数据'!O193*0.2+'1级数据'!T193*0.4+'1级数据'!Z193*0.2+'1级数据'!W193*0.2</f>
        <v>79.2</v>
      </c>
      <c r="G193" s="10">
        <f>AVERAGE('1级数据'!P193,'1级数据'!Q193)</f>
        <v>77</v>
      </c>
      <c r="H193" s="10">
        <f>AVERAGE('1级数据'!AA193,'1级数据'!AB193)</f>
        <v>74</v>
      </c>
      <c r="I193" s="10">
        <f>IF('1级数据'!C193="门将",AVERAGE('1级数据'!AG193,'1级数据'!AH193,'1级数据'!AI193,'1级数据'!AJ193,'1级数据'!AK193),AVERAGE('1级数据'!X193,'1级数据'!Y193))</f>
        <v>75</v>
      </c>
      <c r="J193" s="10">
        <f>'1级数据'!AC193*0.2+'1级数据'!AD193*0.3+'1级数据'!AE193*0.2+'1级数据'!AF193*0.3</f>
        <v>76.900000000000006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ALBIOL</v>
      </c>
      <c r="C194" s="11" t="str">
        <f>VLOOKUP(A:A,'1级数据'!A:C,3,FALSE)</f>
        <v>中后卫</v>
      </c>
      <c r="D194" s="10" t="e">
        <f>VLOOKUP(A:A,'1级数据'!A:D,4,FALSE)</f>
        <v>#N/A</v>
      </c>
      <c r="E194" s="12">
        <f>VLOOKUP(A:A,'1级数据'!A:L,12,FALSE)</f>
        <v>83</v>
      </c>
      <c r="F194" s="10">
        <f>'1级数据'!O194*0.2+'1级数据'!T194*0.4+'1级数据'!Z194*0.2+'1级数据'!W194*0.2</f>
        <v>68</v>
      </c>
      <c r="G194" s="10">
        <f>AVERAGE('1级数据'!P194,'1级数据'!Q194)</f>
        <v>69.5</v>
      </c>
      <c r="H194" s="10">
        <f>AVERAGE('1级数据'!AA194,'1级数据'!AB194)</f>
        <v>78.5</v>
      </c>
      <c r="I194" s="10">
        <f>IF('1级数据'!C194="门将",AVERAGE('1级数据'!AG194,'1级数据'!AH194,'1级数据'!AI194,'1级数据'!AJ194,'1级数据'!AK194),AVERAGE('1级数据'!X194,'1级数据'!Y194))</f>
        <v>66</v>
      </c>
      <c r="J194" s="10">
        <f>'1级数据'!AC194*0.2+'1级数据'!AD194*0.3+'1级数据'!AE194*0.2+'1级数据'!AF194*0.3</f>
        <v>80.400000000000006</v>
      </c>
      <c r="K194" s="10">
        <f>AVERAGE('1级数据'!R194,'1级数据'!S194)</f>
        <v>68</v>
      </c>
    </row>
    <row r="195" spans="1:11" ht="15.75" x14ac:dyDescent="0.25">
      <c r="A195" s="10">
        <v>194</v>
      </c>
      <c r="B195" s="10" t="str">
        <f>VLOOKUP(A:A,'1级数据'!A:B,2,FALSE)</f>
        <v>SANTI CAZORLA</v>
      </c>
      <c r="C195" s="11" t="str">
        <f>VLOOKUP(A:A,'1级数据'!A:C,3,FALSE)</f>
        <v>中场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79.600000000000009</v>
      </c>
      <c r="G195" s="10">
        <f>AVERAGE('1级数据'!P195,'1级数据'!Q195)</f>
        <v>87.5</v>
      </c>
      <c r="H195" s="10">
        <f>AVERAGE('1级数据'!AA195,'1级数据'!AB195)</f>
        <v>71.5</v>
      </c>
      <c r="I195" s="10">
        <f>IF('1级数据'!C195="门将",AVERAGE('1级数据'!AG195,'1级数据'!AH195,'1级数据'!AI195,'1级数据'!AJ195,'1级数据'!AK195),AVERAGE('1级数据'!X195,'1级数据'!Y195))</f>
        <v>75.5</v>
      </c>
      <c r="J195" s="10">
        <f>'1级数据'!AC195*0.2+'1级数据'!AD195*0.3+'1级数据'!AE195*0.2+'1级数据'!AF195*0.3</f>
        <v>74.099999999999994</v>
      </c>
      <c r="K195" s="10">
        <f>AVERAGE('1级数据'!R195,'1级数据'!S195)</f>
        <v>85.5</v>
      </c>
    </row>
    <row r="196" spans="1:11" ht="15.75" x14ac:dyDescent="0.25">
      <c r="A196" s="10">
        <v>195</v>
      </c>
      <c r="B196" s="10" t="str">
        <f>VLOOKUP(A:A,'1级数据'!A:B,2,FALSE)</f>
        <v>HULK</v>
      </c>
      <c r="C196" s="11" t="str">
        <f>VLOOKUP(A:A,'1级数据'!A:C,3,FALSE)</f>
        <v>右边锋</v>
      </c>
      <c r="D196" s="10">
        <f>VLOOKUP(A:A,'1级数据'!A:D,4,FALSE)</f>
        <v>2</v>
      </c>
      <c r="E196" s="12">
        <f>VLOOKUP(A:A,'1级数据'!A:L,12,FALSE)</f>
        <v>83</v>
      </c>
      <c r="F196" s="10">
        <f>'1级数据'!O196*0.2+'1级数据'!T196*0.4+'1级数据'!Z196*0.2+'1级数据'!W196*0.2</f>
        <v>81.200000000000017</v>
      </c>
      <c r="G196" s="10">
        <f>AVERAGE('1级数据'!P196,'1级数据'!Q196)</f>
        <v>81.5</v>
      </c>
      <c r="H196" s="10">
        <f>AVERAGE('1级数据'!AA196,'1级数据'!AB196)</f>
        <v>81</v>
      </c>
      <c r="I196" s="10">
        <f>IF('1级数据'!C196="门将",AVERAGE('1级数据'!AG196,'1级数据'!AH196,'1级数据'!AI196,'1级数据'!AJ196,'1级数据'!AK196),AVERAGE('1级数据'!X196,'1级数据'!Y196))</f>
        <v>80.5</v>
      </c>
      <c r="J196" s="10">
        <f>'1级数据'!AC196*0.2+'1级数据'!AD196*0.3+'1级数据'!AE196*0.2+'1级数据'!AF196*0.3</f>
        <v>68</v>
      </c>
      <c r="K196" s="10">
        <f>AVERAGE('1级数据'!R196,'1级数据'!S196)</f>
        <v>79.5</v>
      </c>
    </row>
    <row r="197" spans="1:11" ht="15.75" x14ac:dyDescent="0.25">
      <c r="A197" s="10">
        <v>196</v>
      </c>
      <c r="B197" s="10" t="str">
        <f>VLOOKUP(A:A,'1级数据'!A:B,2,FALSE)</f>
        <v>R. FALCAO</v>
      </c>
      <c r="C197" s="11" t="str">
        <f>VLOOKUP(A:A,'1级数据'!A:C,3,FALSE)</f>
        <v>中锋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74.2</v>
      </c>
      <c r="G197" s="10">
        <f>AVERAGE('1级数据'!P197,'1级数据'!Q197)</f>
        <v>79.5</v>
      </c>
      <c r="H197" s="10">
        <f>AVERAGE('1级数据'!AA197,'1级数据'!AB197)</f>
        <v>83</v>
      </c>
      <c r="I197" s="10">
        <f>IF('1级数据'!C197="门将",AVERAGE('1级数据'!AG197,'1级数据'!AH197,'1级数据'!AI197,'1级数据'!AJ197,'1级数据'!AK197),AVERAGE('1级数据'!X197,'1级数据'!Y197))</f>
        <v>77.5</v>
      </c>
      <c r="J197" s="10">
        <f>'1级数据'!AC197*0.2+'1级数据'!AD197*0.3+'1级数据'!AE197*0.2+'1级数据'!AF197*0.3</f>
        <v>66.7</v>
      </c>
      <c r="K197" s="10">
        <f>AVERAGE('1级数据'!R197,'1级数据'!S197)</f>
        <v>76.5</v>
      </c>
    </row>
    <row r="198" spans="1:11" ht="15.75" x14ac:dyDescent="0.25">
      <c r="A198" s="10">
        <v>197</v>
      </c>
      <c r="B198" s="10" t="str">
        <f>VLOOKUP(A:A,'1级数据'!A:B,2,FALSE)</f>
        <v>L. LÓPEZ</v>
      </c>
      <c r="C198" s="11" t="str">
        <f>VLOOKUP(A:A,'1级数据'!A:C,3,FALSE)</f>
        <v>中锋</v>
      </c>
      <c r="D198" s="10" t="e">
        <f>VLOOKUP(A:A,'1级数据'!A:D,4,FALSE)</f>
        <v>#N/A</v>
      </c>
      <c r="E198" s="12">
        <f>VLOOKUP(A:A,'1级数据'!A:L,12,FALSE)</f>
        <v>83</v>
      </c>
      <c r="F198" s="10">
        <f>'1级数据'!O198*0.2+'1级数据'!T198*0.4+'1级数据'!Z198*0.2+'1级数据'!W198*0.2</f>
        <v>73.400000000000006</v>
      </c>
      <c r="G198" s="10">
        <f>AVERAGE('1级数据'!P198,'1级数据'!Q198)</f>
        <v>80</v>
      </c>
      <c r="H198" s="10">
        <f>AVERAGE('1级数据'!AA198,'1级数据'!AB198)</f>
        <v>79</v>
      </c>
      <c r="I198" s="10">
        <f>IF('1级数据'!C198="门将",AVERAGE('1级数据'!AG198,'1级数据'!AH198,'1级数据'!AI198,'1级数据'!AJ198,'1级数据'!AK198),AVERAGE('1级数据'!X198,'1级数据'!Y198))</f>
        <v>75.5</v>
      </c>
      <c r="J198" s="10">
        <f>'1级数据'!AC198*0.2+'1级数据'!AD198*0.3+'1级数据'!AE198*0.2+'1级数据'!AF198*0.3</f>
        <v>74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S. SIRIGU</v>
      </c>
      <c r="C199" s="11" t="str">
        <f>VLOOKUP(A:A,'1级数据'!A:C,3,FALSE)</f>
        <v>门将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58.2</v>
      </c>
      <c r="G199" s="10">
        <f>AVERAGE('1级数据'!P199,'1级数据'!Q199)</f>
        <v>54</v>
      </c>
      <c r="H199" s="10">
        <f>AVERAGE('1级数据'!AA199,'1级数据'!AB199)</f>
        <v>81.5</v>
      </c>
      <c r="I199" s="10">
        <f>IF('1级数据'!C199="门将",AVERAGE('1级数据'!AG199,'1级数据'!AH199,'1级数据'!AI199,'1级数据'!AJ199,'1级数据'!AK199),AVERAGE('1级数据'!X199,'1级数据'!Y199))</f>
        <v>72.8</v>
      </c>
      <c r="J199" s="10">
        <f>'1级数据'!AC199*0.2+'1级数据'!AD199*0.3+'1级数据'!AE199*0.2+'1级数据'!AF199*0.3</f>
        <v>62.8</v>
      </c>
      <c r="K199" s="10">
        <f>AVERAGE('1级数据'!R199,'1级数据'!S199)</f>
        <v>53.5</v>
      </c>
    </row>
    <row r="200" spans="1:11" ht="15.75" x14ac:dyDescent="0.25">
      <c r="A200" s="10">
        <v>199</v>
      </c>
      <c r="B200" s="10" t="str">
        <f>VLOOKUP(A:A,'1级数据'!A:B,2,FALSE)</f>
        <v>D. PAYET</v>
      </c>
      <c r="C200" s="11" t="str">
        <f>VLOOKUP(A:A,'1级数据'!A:C,3,FALSE)</f>
        <v>前腰</v>
      </c>
      <c r="D200" s="10" t="e">
        <f>VLOOKUP(A:A,'1级数据'!A:D,4,FALSE)</f>
        <v>#N/A</v>
      </c>
      <c r="E200" s="12">
        <f>VLOOKUP(A:A,'1级数据'!A:L,12,FALSE)</f>
        <v>83</v>
      </c>
      <c r="F200" s="10">
        <f>'1级数据'!O200*0.2+'1级数据'!T200*0.4+'1级数据'!Z200*0.2+'1级数据'!W200*0.2</f>
        <v>84.600000000000009</v>
      </c>
      <c r="G200" s="10">
        <f>AVERAGE('1级数据'!P200,'1级数据'!Q200)</f>
        <v>85.5</v>
      </c>
      <c r="H200" s="10">
        <f>AVERAGE('1级数据'!AA200,'1级数据'!AB200)</f>
        <v>73</v>
      </c>
      <c r="I200" s="10">
        <f>IF('1级数据'!C200="门将",AVERAGE('1级数据'!AG200,'1级数据'!AH200,'1级数据'!AI200,'1级数据'!AJ200,'1级数据'!AK200),AVERAGE('1级数据'!X200,'1级数据'!Y200))</f>
        <v>82</v>
      </c>
      <c r="J200" s="10">
        <f>'1级数据'!AC200*0.2+'1级数据'!AD200*0.3+'1级数据'!AE200*0.2+'1级数据'!AF200*0.3</f>
        <v>68.2</v>
      </c>
      <c r="K200" s="10">
        <f>AVERAGE('1级数据'!R200,'1级数据'!S200)</f>
        <v>84.5</v>
      </c>
    </row>
    <row r="201" spans="1:11" ht="15.75" x14ac:dyDescent="0.25">
      <c r="A201" s="10">
        <v>200</v>
      </c>
      <c r="B201" s="10" t="str">
        <f>VLOOKUP(A:A,'1级数据'!A:B,2,FALSE)</f>
        <v>F. MUSLERA</v>
      </c>
      <c r="C201" s="11" t="str">
        <f>VLOOKUP(A:A,'1级数据'!A:C,3,FALSE)</f>
        <v>门将</v>
      </c>
      <c r="D201" s="10">
        <f>VLOOKUP(A:A,'1级数据'!A:D,4,FALSE)</f>
        <v>2</v>
      </c>
      <c r="E201" s="12">
        <f>VLOOKUP(A:A,'1级数据'!A:L,12,FALSE)</f>
        <v>83</v>
      </c>
      <c r="F201" s="10">
        <f>'1级数据'!O201*0.2+'1级数据'!T201*0.4+'1级数据'!Z201*0.2+'1级数据'!W201*0.2</f>
        <v>64.400000000000006</v>
      </c>
      <c r="G201" s="10">
        <f>AVERAGE('1级数据'!P201,'1级数据'!Q201)</f>
        <v>60.5</v>
      </c>
      <c r="H201" s="10">
        <f>AVERAGE('1级数据'!AA201,'1级数据'!AB201)</f>
        <v>84.5</v>
      </c>
      <c r="I201" s="10">
        <f>IF('1级数据'!C201="门将",AVERAGE('1级数据'!AG201,'1级数据'!AH201,'1级数据'!AI201,'1级数据'!AJ201,'1级数据'!AK201),AVERAGE('1级数据'!X201,'1级数据'!Y201))</f>
        <v>73.2</v>
      </c>
      <c r="J201" s="10">
        <f>'1级数据'!AC201*0.2+'1级数据'!AD201*0.3+'1级数据'!AE201*0.2+'1级数据'!AF201*0.3</f>
        <v>68.600000000000009</v>
      </c>
      <c r="K201" s="10">
        <f>AVERAGE('1级数据'!R201,'1级数据'!S201)</f>
        <v>68</v>
      </c>
    </row>
    <row r="202" spans="1:11" ht="15.75" x14ac:dyDescent="0.25">
      <c r="A202" s="10">
        <v>201</v>
      </c>
      <c r="B202" s="10" t="str">
        <f>VLOOKUP(A:A,'1级数据'!A:B,2,FALSE)</f>
        <v>A. KOLAROV</v>
      </c>
      <c r="C202" s="11" t="str">
        <f>VLOOKUP(A:A,'1级数据'!A:C,3,FALSE)</f>
        <v>左后卫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79.800000000000011</v>
      </c>
      <c r="G202" s="10">
        <f>AVERAGE('1级数据'!P202,'1级数据'!Q202)</f>
        <v>77</v>
      </c>
      <c r="H202" s="10">
        <f>AVERAGE('1级数据'!AA202,'1级数据'!AB202)</f>
        <v>84</v>
      </c>
      <c r="I202" s="10">
        <f>IF('1级数据'!C202="门将",AVERAGE('1级数据'!AG202,'1级数据'!AH202,'1级数据'!AI202,'1级数据'!AJ202,'1级数据'!AK202),AVERAGE('1级数据'!X202,'1级数据'!Y202))</f>
        <v>77.5</v>
      </c>
      <c r="J202" s="10">
        <f>'1级数据'!AC202*0.2+'1级数据'!AD202*0.3+'1级数据'!AE202*0.2+'1级数据'!AF202*0.3</f>
        <v>74.8</v>
      </c>
      <c r="K202" s="10">
        <f>AVERAGE('1级数据'!R202,'1级数据'!S202)</f>
        <v>77.5</v>
      </c>
    </row>
    <row r="203" spans="1:11" ht="15.75" x14ac:dyDescent="0.25">
      <c r="A203" s="10">
        <v>202</v>
      </c>
      <c r="B203" s="10" t="str">
        <f>VLOOKUP(A:A,'1级数据'!A:B,2,FALSE)</f>
        <v>M. SISSOKO</v>
      </c>
      <c r="C203" s="11" t="str">
        <f>VLOOKUP(A:A,'1级数据'!A:C,3,FALSE)</f>
        <v>中场</v>
      </c>
      <c r="D203" s="10" t="e">
        <f>VLOOKUP(A:A,'1级数据'!A:D,4,FALSE)</f>
        <v>#N/A</v>
      </c>
      <c r="E203" s="12">
        <f>VLOOKUP(A:A,'1级数据'!A:L,12,FALSE)</f>
        <v>83</v>
      </c>
      <c r="F203" s="10">
        <f>'1级数据'!O203*0.2+'1级数据'!T203*0.4+'1级数据'!Z203*0.2+'1级数据'!W203*0.2</f>
        <v>75.400000000000006</v>
      </c>
      <c r="G203" s="10">
        <f>AVERAGE('1级数据'!P203,'1级数据'!Q203)</f>
        <v>79.5</v>
      </c>
      <c r="H203" s="10">
        <f>AVERAGE('1级数据'!AA203,'1级数据'!AB203)</f>
        <v>82.5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79.400000000000006</v>
      </c>
      <c r="K203" s="10">
        <f>AVERAGE('1级数据'!R203,'1级数据'!S203)</f>
        <v>75</v>
      </c>
    </row>
    <row r="204" spans="1:11" ht="15.75" x14ac:dyDescent="0.25">
      <c r="A204" s="10">
        <v>203</v>
      </c>
      <c r="B204" s="10" t="str">
        <f>VLOOKUP(A:A,'1级数据'!A:B,2,FALSE)</f>
        <v>C. STUANI</v>
      </c>
      <c r="C204" s="11" t="str">
        <f>VLOOKUP(A:A,'1级数据'!A:C,3,FALSE)</f>
        <v>中锋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73.599999999999994</v>
      </c>
      <c r="G204" s="10">
        <f>AVERAGE('1级数据'!P204,'1级数据'!Q204)</f>
        <v>74.5</v>
      </c>
      <c r="H204" s="10">
        <f>AVERAGE('1级数据'!AA204,'1级数据'!AB204)</f>
        <v>85.5</v>
      </c>
      <c r="I204" s="10">
        <f>IF('1级数据'!C204="门将",AVERAGE('1级数据'!AG204,'1级数据'!AH204,'1级数据'!AI204,'1级数据'!AJ204,'1级数据'!AK204),AVERAGE('1级数据'!X204,'1级数据'!Y204))</f>
        <v>73.5</v>
      </c>
      <c r="J204" s="10">
        <f>'1级数据'!AC204*0.2+'1级数据'!AD204*0.3+'1级数据'!AE204*0.2+'1级数据'!AF204*0.3</f>
        <v>69.400000000000006</v>
      </c>
      <c r="K204" s="10">
        <f>AVERAGE('1级数据'!R204,'1级数据'!S204)</f>
        <v>74</v>
      </c>
    </row>
    <row r="205" spans="1:11" ht="15.75" x14ac:dyDescent="0.25">
      <c r="A205" s="10">
        <v>204</v>
      </c>
      <c r="B205" s="10" t="str">
        <f>VLOOKUP(A:A,'1级数据'!A:B,2,FALSE)</f>
        <v>JOSÉ CALLEJÓN</v>
      </c>
      <c r="C205" s="11" t="str">
        <f>VLOOKUP(A:A,'1级数据'!A:C,3,FALSE)</f>
        <v>右边锋</v>
      </c>
      <c r="D205" s="10">
        <f>VLOOKUP(A:A,'1级数据'!A:D,4,FALSE)</f>
        <v>2</v>
      </c>
      <c r="E205" s="12">
        <f>VLOOKUP(A:A,'1级数据'!A:L,12,FALSE)</f>
        <v>83</v>
      </c>
      <c r="F205" s="10">
        <f>'1级数据'!O205*0.2+'1级数据'!T205*0.4+'1级数据'!Z205*0.2+'1级数据'!W205*0.2</f>
        <v>77.400000000000006</v>
      </c>
      <c r="G205" s="10">
        <f>AVERAGE('1级数据'!P205,'1级数据'!Q205)</f>
        <v>82.5</v>
      </c>
      <c r="H205" s="10">
        <f>AVERAGE('1级数据'!AA205,'1级数据'!AB205)</f>
        <v>77.5</v>
      </c>
      <c r="I205" s="10">
        <f>IF('1级数据'!C205="门将",AVERAGE('1级数据'!AG205,'1级数据'!AH205,'1级数据'!AI205,'1级数据'!AJ205,'1级数据'!AK205),AVERAGE('1级数据'!X205,'1级数据'!Y205))</f>
        <v>80</v>
      </c>
      <c r="J205" s="10">
        <f>'1级数据'!AC205*0.2+'1级数据'!AD205*0.3+'1级数据'!AE205*0.2+'1级数据'!AF205*0.3</f>
        <v>72.5</v>
      </c>
      <c r="K205" s="10">
        <f>AVERAGE('1级数据'!R205,'1级数据'!S205)</f>
        <v>80</v>
      </c>
    </row>
    <row r="206" spans="1:11" ht="15.75" x14ac:dyDescent="0.25">
      <c r="A206" s="10">
        <v>205</v>
      </c>
      <c r="B206" s="10" t="str">
        <f>VLOOKUP(A:A,'1级数据'!A:B,2,FALSE)</f>
        <v>PEDRO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77.8</v>
      </c>
      <c r="G206" s="10">
        <f>AVERAGE('1级数据'!P206,'1级数据'!Q206)</f>
        <v>84.5</v>
      </c>
      <c r="H206" s="10">
        <f>AVERAGE('1级数据'!AA206,'1级数据'!AB206)</f>
        <v>72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68.5</v>
      </c>
      <c r="K206" s="10">
        <f>AVERAGE('1级数据'!R206,'1级数据'!S206)</f>
        <v>83</v>
      </c>
    </row>
    <row r="207" spans="1:11" ht="15.75" x14ac:dyDescent="0.25">
      <c r="A207" s="10">
        <v>206</v>
      </c>
      <c r="B207" s="10" t="str">
        <f>VLOOKUP(A:A,'1级数据'!A:B,2,FALSE)</f>
        <v>P. GULÁCSI</v>
      </c>
      <c r="C207" s="11" t="str">
        <f>VLOOKUP(A:A,'1级数据'!A:C,3,FALSE)</f>
        <v>门将</v>
      </c>
      <c r="D207" s="10" t="e">
        <f>VLOOKUP(A:A,'1级数据'!A:D,4,FALSE)</f>
        <v>#N/A</v>
      </c>
      <c r="E207" s="12">
        <f>VLOOKUP(A:A,'1级数据'!A:L,12,FALSE)</f>
        <v>83</v>
      </c>
      <c r="F207" s="10">
        <f>'1级数据'!O207*0.2+'1级数据'!T207*0.4+'1级数据'!Z207*0.2+'1级数据'!W207*0.2</f>
        <v>56.800000000000004</v>
      </c>
      <c r="G207" s="10">
        <f>AVERAGE('1级数据'!P207,'1级数据'!Q207)</f>
        <v>50</v>
      </c>
      <c r="H207" s="10">
        <f>AVERAGE('1级数据'!AA207,'1级数据'!AB207)</f>
        <v>80</v>
      </c>
      <c r="I207" s="10">
        <f>IF('1级数据'!C207="门将",AVERAGE('1级数据'!AG207,'1级数据'!AH207,'1级数据'!AI207,'1级数据'!AJ207,'1级数据'!AK207),AVERAGE('1级数据'!X207,'1级数据'!Y207))</f>
        <v>72.2</v>
      </c>
      <c r="J207" s="10">
        <f>'1级数据'!AC207*0.2+'1级数据'!AD207*0.3+'1级数据'!AE207*0.2+'1级数据'!AF207*0.3</f>
        <v>66.5</v>
      </c>
      <c r="K207" s="10">
        <f>AVERAGE('1级数据'!R207,'1级数据'!S207)</f>
        <v>52</v>
      </c>
    </row>
    <row r="208" spans="1:11" ht="15.75" x14ac:dyDescent="0.25">
      <c r="A208" s="10">
        <v>207</v>
      </c>
      <c r="B208" s="10" t="str">
        <f>VLOOKUP(A:A,'1级数据'!A:B,2,FALSE)</f>
        <v>J. ZOET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62.000000000000007</v>
      </c>
      <c r="G208" s="10">
        <f>AVERAGE('1级数据'!P208,'1级数据'!Q208)</f>
        <v>62</v>
      </c>
      <c r="H208" s="10">
        <f>AVERAGE('1级数据'!AA208,'1级数据'!AB208)</f>
        <v>85</v>
      </c>
      <c r="I208" s="10">
        <f>IF('1级数据'!C208="门将",AVERAGE('1级数据'!AG208,'1级数据'!AH208,'1级数据'!AI208,'1级数据'!AJ208,'1级数据'!AK208),AVERAGE('1级数据'!X208,'1级数据'!Y208))</f>
        <v>73.599999999999994</v>
      </c>
      <c r="J208" s="10">
        <f>'1级数据'!AC208*0.2+'1级数据'!AD208*0.3+'1级数据'!AE208*0.2+'1级数据'!AF208*0.3</f>
        <v>72.599999999999994</v>
      </c>
      <c r="K208" s="10">
        <f>AVERAGE('1级数据'!R208,'1级数据'!S208)</f>
        <v>56.5</v>
      </c>
    </row>
    <row r="209" spans="1:11" ht="15.75" x14ac:dyDescent="0.25">
      <c r="A209" s="10">
        <v>208</v>
      </c>
      <c r="B209" s="10" t="str">
        <f>VLOOKUP(A:A,'1级数据'!A:B,2,FALSE)</f>
        <v>X. SHAQIRI</v>
      </c>
      <c r="C209" s="11" t="str">
        <f>VLOOKUP(A:A,'1级数据'!A:C,3,FALSE)</f>
        <v>右前卫</v>
      </c>
      <c r="D209" s="10" t="e">
        <f>VLOOKUP(A:A,'1级数据'!A:D,4,FALSE)</f>
        <v>#N/A</v>
      </c>
      <c r="E209" s="12">
        <f>VLOOKUP(A:A,'1级数据'!A:L,12,FALSE)</f>
        <v>83</v>
      </c>
      <c r="F209" s="10">
        <f>'1级数据'!O209*0.2+'1级数据'!T209*0.4+'1级数据'!Z209*0.2+'1级数据'!W209*0.2</f>
        <v>81.400000000000006</v>
      </c>
      <c r="G209" s="10">
        <f>AVERAGE('1级数据'!P209,'1级数据'!Q209)</f>
        <v>83.5</v>
      </c>
      <c r="H209" s="10">
        <f>AVERAGE('1级数据'!AA209,'1级数据'!AB209)</f>
        <v>71</v>
      </c>
      <c r="I209" s="10">
        <f>IF('1级数据'!C209="门将",AVERAGE('1级数据'!AG209,'1级数据'!AH209,'1级数据'!AI209,'1级数据'!AJ209,'1级数据'!AK209),AVERAGE('1级数据'!X209,'1级数据'!Y209))</f>
        <v>84.5</v>
      </c>
      <c r="J209" s="10">
        <f>'1级数据'!AC209*0.2+'1级数据'!AD209*0.3+'1级数据'!AE209*0.2+'1级数据'!AF209*0.3</f>
        <v>68.5</v>
      </c>
      <c r="K209" s="10">
        <f>AVERAGE('1级数据'!R209,'1级数据'!S209)</f>
        <v>80.5</v>
      </c>
    </row>
    <row r="210" spans="1:11" ht="15.75" x14ac:dyDescent="0.25">
      <c r="A210" s="10">
        <v>209</v>
      </c>
      <c r="B210" s="10" t="str">
        <f>VLOOKUP(A:A,'1级数据'!A:B,2,FALSE)</f>
        <v>J. CUADRADO</v>
      </c>
      <c r="C210" s="11" t="str">
        <f>VLOOKUP(A:A,'1级数据'!A:C,3,FALSE)</f>
        <v>右前卫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78.000000000000014</v>
      </c>
      <c r="G210" s="10">
        <f>AVERAGE('1级数据'!P210,'1级数据'!Q210)</f>
        <v>84.5</v>
      </c>
      <c r="H210" s="10">
        <f>AVERAGE('1级数据'!AA210,'1级数据'!AB210)</f>
        <v>79</v>
      </c>
      <c r="I210" s="10">
        <f>IF('1级数据'!C210="门将",AVERAGE('1级数据'!AG210,'1级数据'!AH210,'1级数据'!AI210,'1级数据'!AJ210,'1级数据'!AK210),AVERAGE('1级数据'!X210,'1级数据'!Y210))</f>
        <v>81.5</v>
      </c>
      <c r="J210" s="10">
        <f>'1级数据'!AC210*0.2+'1级数据'!AD210*0.3+'1级数据'!AE210*0.2+'1级数据'!AF210*0.3</f>
        <v>71.900000000000006</v>
      </c>
      <c r="K210" s="10">
        <f>AVERAGE('1级数据'!R210,'1级数据'!S210)</f>
        <v>80.5</v>
      </c>
    </row>
    <row r="211" spans="1:11" ht="15.75" x14ac:dyDescent="0.25">
      <c r="A211" s="10">
        <v>210</v>
      </c>
      <c r="B211" s="10" t="str">
        <f>VLOOKUP(A:A,'1级数据'!A:B,2,FALSE)</f>
        <v>J. MATIP</v>
      </c>
      <c r="C211" s="11" t="str">
        <f>VLOOKUP(A:A,'1级数据'!A:C,3,FALSE)</f>
        <v>中后卫</v>
      </c>
      <c r="D211" s="10">
        <f>VLOOKUP(A:A,'1级数据'!A:D,4,FALSE)</f>
        <v>2</v>
      </c>
      <c r="E211" s="12">
        <f>VLOOKUP(A:A,'1级数据'!A:L,12,FALSE)</f>
        <v>83</v>
      </c>
      <c r="F211" s="10">
        <f>'1级数据'!O211*0.2+'1级数据'!T211*0.4+'1级数据'!Z211*0.2+'1级数据'!W211*0.2</f>
        <v>68</v>
      </c>
      <c r="G211" s="10">
        <f>AVERAGE('1级数据'!P211,'1级数据'!Q211)</f>
        <v>71</v>
      </c>
      <c r="H211" s="10">
        <f>AVERAGE('1级数据'!AA211,'1级数据'!AB211)</f>
        <v>77</v>
      </c>
      <c r="I211" s="10">
        <f>IF('1级数据'!C211="门将",AVERAGE('1级数据'!AG211,'1级数据'!AH211,'1级数据'!AI211,'1级数据'!AJ211,'1级数据'!AK211),AVERAGE('1级数据'!X211,'1级数据'!Y211))</f>
        <v>70.5</v>
      </c>
      <c r="J211" s="10">
        <f>'1级数据'!AC211*0.2+'1级数据'!AD211*0.3+'1级数据'!AE211*0.2+'1级数据'!AF211*0.3</f>
        <v>78.7</v>
      </c>
      <c r="K211" s="10">
        <f>AVERAGE('1级数据'!R211,'1级数据'!S211)</f>
        <v>77</v>
      </c>
    </row>
    <row r="212" spans="1:11" ht="15.75" x14ac:dyDescent="0.25">
      <c r="A212" s="10">
        <v>211</v>
      </c>
      <c r="B212" s="10" t="str">
        <f>VLOOKUP(A:A,'1级数据'!A:B,2,FALSE)</f>
        <v>I. GUEYE</v>
      </c>
      <c r="C212" s="11" t="str">
        <f>VLOOKUP(A:A,'1级数据'!A:C,3,FALSE)</f>
        <v>中场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73.2</v>
      </c>
      <c r="G212" s="10">
        <f>AVERAGE('1级数据'!P212,'1级数据'!Q212)</f>
        <v>79.5</v>
      </c>
      <c r="H212" s="10">
        <f>AVERAGE('1级数据'!AA212,'1级数据'!AB212)</f>
        <v>83.5</v>
      </c>
      <c r="I212" s="10">
        <f>IF('1级数据'!C212="门将",AVERAGE('1级数据'!AG212,'1级数据'!AH212,'1级数据'!AI212,'1级数据'!AJ212,'1级数据'!AK212),AVERAGE('1级数据'!X212,'1级数据'!Y212))</f>
        <v>67</v>
      </c>
      <c r="J212" s="10">
        <f>'1级数据'!AC212*0.2+'1级数据'!AD212*0.3+'1级数据'!AE212*0.2+'1级数据'!AF212*0.3</f>
        <v>83.4</v>
      </c>
      <c r="K212" s="10">
        <f>AVERAGE('1级数据'!R212,'1级数据'!S212)</f>
        <v>81</v>
      </c>
    </row>
    <row r="213" spans="1:11" ht="15.75" x14ac:dyDescent="0.25">
      <c r="A213" s="10">
        <v>212</v>
      </c>
      <c r="B213" s="10" t="str">
        <f>VLOOKUP(A:A,'1级数据'!A:B,2,FALSE)</f>
        <v>J. ILIČIĆ</v>
      </c>
      <c r="C213" s="11" t="str">
        <f>VLOOKUP(A:A,'1级数据'!A:C,3,FALSE)</f>
        <v>前腰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80</v>
      </c>
      <c r="G213" s="10">
        <f>AVERAGE('1级数据'!P213,'1级数据'!Q213)</f>
        <v>86.5</v>
      </c>
      <c r="H213" s="10">
        <f>AVERAGE('1级数据'!AA213,'1级数据'!AB213)</f>
        <v>76.5</v>
      </c>
      <c r="I213" s="10">
        <f>IF('1级数据'!C213="门将",AVERAGE('1级数据'!AG213,'1级数据'!AH213,'1级数据'!AI213,'1级数据'!AJ213,'1级数据'!AK213),AVERAGE('1级数据'!X213,'1级数据'!Y213))</f>
        <v>81</v>
      </c>
      <c r="J213" s="10">
        <f>'1级数据'!AC213*0.2+'1级数据'!AD213*0.3+'1级数据'!AE213*0.2+'1级数据'!AF213*0.3</f>
        <v>65.600000000000009</v>
      </c>
      <c r="K213" s="10">
        <f>AVERAGE('1级数据'!R213,'1级数据'!S213)</f>
        <v>82</v>
      </c>
    </row>
    <row r="214" spans="1:11" ht="15.75" x14ac:dyDescent="0.25">
      <c r="A214" s="10">
        <v>213</v>
      </c>
      <c r="B214" s="10" t="str">
        <f>VLOOKUP(A:A,'1级数据'!A:B,2,FALSE)</f>
        <v>SERGI ROBERTO</v>
      </c>
      <c r="C214" s="11" t="str">
        <f>VLOOKUP(A:A,'1级数据'!A:C,3,FALSE)</f>
        <v>右后卫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77.400000000000006</v>
      </c>
      <c r="G214" s="10">
        <f>AVERAGE('1级数据'!P214,'1级数据'!Q214)</f>
        <v>81</v>
      </c>
      <c r="H214" s="10">
        <f>AVERAGE('1级数据'!AA214,'1级数据'!AB214)</f>
        <v>71</v>
      </c>
      <c r="I214" s="10">
        <f>IF('1级数据'!C214="门将",AVERAGE('1级数据'!AG214,'1级数据'!AH214,'1级数据'!AI214,'1级数据'!AJ214,'1级数据'!AK214),AVERAGE('1级数据'!X214,'1级数据'!Y214))</f>
        <v>78</v>
      </c>
      <c r="J214" s="10">
        <f>'1级数据'!AC214*0.2+'1级数据'!AD214*0.3+'1级数据'!AE214*0.2+'1级数据'!AF214*0.3</f>
        <v>77.599999999999994</v>
      </c>
      <c r="K214" s="10">
        <f>AVERAGE('1级数据'!R214,'1级数据'!S214)</f>
        <v>84</v>
      </c>
    </row>
    <row r="215" spans="1:11" ht="15.75" x14ac:dyDescent="0.25">
      <c r="A215" s="10">
        <v>214</v>
      </c>
      <c r="B215" s="10" t="str">
        <f>VLOOKUP(A:A,'1级数据'!A:B,2,FALSE)</f>
        <v>PABLO SARABIA</v>
      </c>
      <c r="C215" s="11" t="str">
        <f>VLOOKUP(A:A,'1级数据'!A:C,3,FALSE)</f>
        <v>右前卫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79.800000000000011</v>
      </c>
      <c r="G215" s="10">
        <f>AVERAGE('1级数据'!P215,'1级数据'!Q215)</f>
        <v>86</v>
      </c>
      <c r="H215" s="10">
        <f>AVERAGE('1级数据'!AA215,'1级数据'!AB215)</f>
        <v>67.5</v>
      </c>
      <c r="I215" s="10">
        <f>IF('1级数据'!C215="门将",AVERAGE('1级数据'!AG215,'1级数据'!AH215,'1级数据'!AI215,'1级数据'!AJ215,'1级数据'!AK215),AVERAGE('1级数据'!X215,'1级数据'!Y215))</f>
        <v>80</v>
      </c>
      <c r="J215" s="10">
        <f>'1级数据'!AC215*0.2+'1级数据'!AD215*0.3+'1级数据'!AE215*0.2+'1级数据'!AF215*0.3</f>
        <v>77.200000000000017</v>
      </c>
      <c r="K215" s="10">
        <f>AVERAGE('1级数据'!R215,'1级数据'!S215)</f>
        <v>80.5</v>
      </c>
    </row>
    <row r="216" spans="1:11" ht="15.75" x14ac:dyDescent="0.25">
      <c r="A216" s="10">
        <v>215</v>
      </c>
      <c r="B216" s="10" t="str">
        <f>VLOOKUP(A:A,'1级数据'!A:B,2,FALSE)</f>
        <v>S. SAVIĆ</v>
      </c>
      <c r="C216" s="11" t="str">
        <f>VLOOKUP(A:A,'1级数据'!A:C,3,FALSE)</f>
        <v>中后卫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69</v>
      </c>
      <c r="G216" s="10">
        <f>AVERAGE('1级数据'!P216,'1级数据'!Q216)</f>
        <v>70</v>
      </c>
      <c r="H216" s="10">
        <f>AVERAGE('1级数据'!AA216,'1级数据'!AB216)</f>
        <v>78.5</v>
      </c>
      <c r="I216" s="10">
        <f>IF('1级数据'!C216="门将",AVERAGE('1级数据'!AG216,'1级数据'!AH216,'1级数据'!AI216,'1级数据'!AJ216,'1级数据'!AK216),AVERAGE('1级数据'!X216,'1级数据'!Y216))</f>
        <v>67</v>
      </c>
      <c r="J216" s="10">
        <f>'1级数据'!AC216*0.2+'1级数据'!AD216*0.3+'1级数据'!AE216*0.2+'1级数据'!AF216*0.3</f>
        <v>79.599999999999994</v>
      </c>
      <c r="K216" s="10">
        <f>AVERAGE('1级数据'!R216,'1级数据'!S216)</f>
        <v>68.5</v>
      </c>
    </row>
    <row r="217" spans="1:11" ht="15.75" x14ac:dyDescent="0.25">
      <c r="A217" s="10">
        <v>216</v>
      </c>
      <c r="B217" s="10" t="str">
        <f>VLOOKUP(A:A,'1级数据'!A:B,2,FALSE)</f>
        <v>G. SIGURÐSSON</v>
      </c>
      <c r="C217" s="11" t="str">
        <f>VLOOKUP(A:A,'1级数据'!A:C,3,FALSE)</f>
        <v>前腰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80</v>
      </c>
      <c r="G217" s="10">
        <f>AVERAGE('1级数据'!P217,'1级数据'!Q217)</f>
        <v>82</v>
      </c>
      <c r="H217" s="10">
        <f>AVERAGE('1级数据'!AA217,'1级数据'!AB217)</f>
        <v>77</v>
      </c>
      <c r="I217" s="10">
        <f>IF('1级数据'!C217="门将",AVERAGE('1级数据'!AG217,'1级数据'!AH217,'1级数据'!AI217,'1级数据'!AJ217,'1级数据'!AK217),AVERAGE('1级数据'!X217,'1级数据'!Y217))</f>
        <v>80.5</v>
      </c>
      <c r="J217" s="10">
        <f>'1级数据'!AC217*0.2+'1级数据'!AD217*0.3+'1级数据'!AE217*0.2+'1级数据'!AF217*0.3</f>
        <v>73.900000000000006</v>
      </c>
      <c r="K217" s="10">
        <f>AVERAGE('1级数据'!R217,'1级数据'!S217)</f>
        <v>81.5</v>
      </c>
    </row>
    <row r="218" spans="1:11" ht="15.75" x14ac:dyDescent="0.25">
      <c r="A218" s="10">
        <v>217</v>
      </c>
      <c r="B218" s="10" t="str">
        <f>VLOOKUP(A:A,'1级数据'!A:B,2,FALSE)</f>
        <v>FELIPE ANDERSON</v>
      </c>
      <c r="C218" s="11" t="str">
        <f>VLOOKUP(A:A,'1级数据'!A:C,3,FALSE)</f>
        <v>左前卫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79</v>
      </c>
      <c r="G218" s="10">
        <f>AVERAGE('1级数据'!P218,'1级数据'!Q218)</f>
        <v>87</v>
      </c>
      <c r="H218" s="10">
        <f>AVERAGE('1级数据'!AA218,'1级数据'!AB218)</f>
        <v>72</v>
      </c>
      <c r="I218" s="10">
        <f>IF('1级数据'!C218="门将",AVERAGE('1级数据'!AG218,'1级数据'!AH218,'1级数据'!AI218,'1级数据'!AJ218,'1级数据'!AK218),AVERAGE('1级数据'!X218,'1级数据'!Y218))</f>
        <v>79</v>
      </c>
      <c r="J218" s="10">
        <f>'1级数据'!AC218*0.2+'1级数据'!AD218*0.3+'1级数据'!AE218*0.2+'1级数据'!AF218*0.3</f>
        <v>68.099999999999994</v>
      </c>
      <c r="K218" s="10">
        <f>AVERAGE('1级数据'!R218,'1级数据'!S218)</f>
        <v>83.5</v>
      </c>
    </row>
    <row r="219" spans="1:11" ht="15.75" x14ac:dyDescent="0.25">
      <c r="A219" s="10">
        <v>218</v>
      </c>
      <c r="B219" s="10" t="str">
        <f>VLOOKUP(A:A,'1级数据'!A:B,2,FALSE)</f>
        <v>S. BERGHUIS</v>
      </c>
      <c r="C219" s="11" t="str">
        <f>VLOOKUP(A:A,'1级数据'!A:C,3,FALSE)</f>
        <v>右边锋</v>
      </c>
      <c r="D219" s="10" t="e">
        <f>VLOOKUP(A:A,'1级数据'!A:D,4,FALSE)</f>
        <v>#N/A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84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81.5</v>
      </c>
      <c r="J219" s="10">
        <f>'1级数据'!AC219*0.2+'1级数据'!AD219*0.3+'1级数据'!AE219*0.2+'1级数据'!AF219*0.3</f>
        <v>67.7</v>
      </c>
      <c r="K219" s="10">
        <f>AVERAGE('1级数据'!R219,'1级数据'!S219)</f>
        <v>82</v>
      </c>
    </row>
    <row r="220" spans="1:11" ht="15.75" x14ac:dyDescent="0.25">
      <c r="A220" s="10">
        <v>219</v>
      </c>
      <c r="B220" s="10" t="str">
        <f>VLOOKUP(A:A,'1级数据'!A:B,2,FALSE)</f>
        <v>S. ARIAS</v>
      </c>
      <c r="C220" s="11" t="str">
        <f>VLOOKUP(A:A,'1级数据'!A:C,3,FALSE)</f>
        <v>右后卫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74.000000000000014</v>
      </c>
      <c r="G220" s="10">
        <f>AVERAGE('1级数据'!P220,'1级数据'!Q220)</f>
        <v>77.5</v>
      </c>
      <c r="H220" s="10">
        <f>AVERAGE('1级数据'!AA220,'1级数据'!AB220)</f>
        <v>74.5</v>
      </c>
      <c r="I220" s="10">
        <f>IF('1级数据'!C220="门将",AVERAGE('1级数据'!AG220,'1级数据'!AH220,'1级数据'!AI220,'1级数据'!AJ220,'1级数据'!AK220),AVERAGE('1级数据'!X220,'1级数据'!Y220))</f>
        <v>78</v>
      </c>
      <c r="J220" s="10">
        <f>'1级数据'!AC220*0.2+'1级数据'!AD220*0.3+'1级数据'!AE220*0.2+'1级数据'!AF220*0.3</f>
        <v>76.7</v>
      </c>
      <c r="K220" s="10">
        <f>AVERAGE('1级数据'!R220,'1级数据'!S220)</f>
        <v>77.5</v>
      </c>
    </row>
    <row r="221" spans="1:11" ht="15.75" x14ac:dyDescent="0.25">
      <c r="A221" s="10">
        <v>220</v>
      </c>
      <c r="B221" s="10" t="str">
        <f>VLOOKUP(A:A,'1级数据'!A:B,2,FALSE)</f>
        <v>G. PEZZELLA</v>
      </c>
      <c r="C221" s="11" t="str">
        <f>VLOOKUP(A:A,'1级数据'!A:C,3,FALSE)</f>
        <v>中后卫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66.400000000000006</v>
      </c>
      <c r="G221" s="10">
        <f>AVERAGE('1级数据'!P221,'1级数据'!Q221)</f>
        <v>69</v>
      </c>
      <c r="H221" s="10">
        <f>AVERAGE('1级数据'!AA221,'1级数据'!AB221)</f>
        <v>82</v>
      </c>
      <c r="I221" s="10">
        <f>IF('1级数据'!C221="门将",AVERAGE('1级数据'!AG221,'1级数据'!AH221,'1级数据'!AI221,'1级数据'!AJ221,'1级数据'!AK221),AVERAGE('1级数据'!X221,'1级数据'!Y221))</f>
        <v>69</v>
      </c>
      <c r="J221" s="10">
        <f>'1级数据'!AC221*0.2+'1级数据'!AD221*0.3+'1级数据'!AE221*0.2+'1级数据'!AF221*0.3</f>
        <v>80.400000000000006</v>
      </c>
      <c r="K221" s="10">
        <f>AVERAGE('1级数据'!R221,'1级数据'!S221)</f>
        <v>73</v>
      </c>
    </row>
    <row r="222" spans="1:11" ht="15.75" x14ac:dyDescent="0.25">
      <c r="A222" s="10">
        <v>221</v>
      </c>
      <c r="B222" s="10" t="str">
        <f>VLOOKUP(A:A,'1级数据'!A:B,2,FALSE)</f>
        <v>L. DIGNE</v>
      </c>
      <c r="C222" s="11" t="str">
        <f>VLOOKUP(A:A,'1级数据'!A:C,3,FALSE)</f>
        <v>左后卫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80.800000000000011</v>
      </c>
      <c r="G222" s="10">
        <f>AVERAGE('1级数据'!P222,'1级数据'!Q222)</f>
        <v>77.5</v>
      </c>
      <c r="H222" s="10">
        <f>AVERAGE('1级数据'!AA222,'1级数据'!AB222)</f>
        <v>81</v>
      </c>
      <c r="I222" s="10">
        <f>IF('1级数据'!C222="门将",AVERAGE('1级数据'!AG222,'1级数据'!AH222,'1级数据'!AI222,'1级数据'!AJ222,'1级数据'!AK222),AVERAGE('1级数据'!X222,'1级数据'!Y222))</f>
        <v>80.5</v>
      </c>
      <c r="J222" s="10">
        <f>'1级数据'!AC222*0.2+'1级数据'!AD222*0.3+'1级数据'!AE222*0.2+'1级数据'!AF222*0.3</f>
        <v>77.899999999999991</v>
      </c>
      <c r="K222" s="10">
        <f>AVERAGE('1级数据'!R222,'1级数据'!S222)</f>
        <v>78</v>
      </c>
    </row>
    <row r="223" spans="1:11" ht="15.75" x14ac:dyDescent="0.25">
      <c r="A223" s="10">
        <v>222</v>
      </c>
      <c r="B223" s="10" t="str">
        <f>VLOOKUP(A:A,'1级数据'!A:B,2,FALSE)</f>
        <v>SUSO</v>
      </c>
      <c r="C223" s="11" t="str">
        <f>VLOOKUP(A:A,'1级数据'!A:C,3,FALSE)</f>
        <v>右边锋</v>
      </c>
      <c r="D223" s="10" t="e">
        <f>VLOOKUP(A:A,'1级数据'!A:D,4,FALSE)</f>
        <v>#N/A</v>
      </c>
      <c r="E223" s="12">
        <f>VLOOKUP(A:A,'1级数据'!A:L,12,FALSE)</f>
        <v>83</v>
      </c>
      <c r="F223" s="10">
        <f>'1级数据'!O223*0.2+'1级数据'!T223*0.4+'1级数据'!Z223*0.2+'1级数据'!W223*0.2</f>
        <v>81.600000000000009</v>
      </c>
      <c r="G223" s="10">
        <f>AVERAGE('1级数据'!P223,'1级数据'!Q223)</f>
        <v>86.5</v>
      </c>
      <c r="H223" s="10">
        <f>AVERAGE('1级数据'!AA223,'1级数据'!AB223)</f>
        <v>70.5</v>
      </c>
      <c r="I223" s="10">
        <f>IF('1级数据'!C223="门将",AVERAGE('1级数据'!AG223,'1级数据'!AH223,'1级数据'!AI223,'1级数据'!AJ223,'1级数据'!AK223),AVERAGE('1级数据'!X223,'1级数据'!Y223))</f>
        <v>82.5</v>
      </c>
      <c r="J223" s="10">
        <f>'1级数据'!AC223*0.2+'1级数据'!AD223*0.3+'1级数据'!AE223*0.2+'1级数据'!AF223*0.3</f>
        <v>69.099999999999994</v>
      </c>
      <c r="K223" s="10">
        <f>AVERAGE('1级数据'!R223,'1级数据'!S223)</f>
        <v>85.5</v>
      </c>
    </row>
    <row r="224" spans="1:11" ht="15.75" x14ac:dyDescent="0.25">
      <c r="A224" s="10">
        <v>223</v>
      </c>
      <c r="B224" s="10" t="str">
        <f>VLOOKUP(A:A,'1级数据'!A:B,2,FALSE)</f>
        <v>L. PAREDES</v>
      </c>
      <c r="C224" s="11" t="str">
        <f>VLOOKUP(A:A,'1级数据'!A:C,3,FALSE)</f>
        <v>后腰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78</v>
      </c>
      <c r="G224" s="10">
        <f>AVERAGE('1级数据'!P224,'1级数据'!Q224)</f>
        <v>81.5</v>
      </c>
      <c r="H224" s="10">
        <f>AVERAGE('1级数据'!AA224,'1级数据'!AB224)</f>
        <v>75.5</v>
      </c>
      <c r="I224" s="10">
        <f>IF('1级数据'!C224="门将",AVERAGE('1级数据'!AG224,'1级数据'!AH224,'1级数据'!AI224,'1级数据'!AJ224,'1级数据'!AK224),AVERAGE('1级数据'!X224,'1级数据'!Y224))</f>
        <v>78.5</v>
      </c>
      <c r="J224" s="10">
        <f>'1级数据'!AC224*0.2+'1级数据'!AD224*0.3+'1级数据'!AE224*0.2+'1级数据'!AF224*0.3</f>
        <v>71.8</v>
      </c>
      <c r="K224" s="10">
        <f>AVERAGE('1级数据'!R224,'1级数据'!S224)</f>
        <v>83.5</v>
      </c>
    </row>
    <row r="225" spans="1:11" ht="15.75" x14ac:dyDescent="0.25">
      <c r="A225" s="10">
        <v>224</v>
      </c>
      <c r="B225" s="10" t="str">
        <f>VLOOKUP(A:A,'1级数据'!A:B,2,FALSE)</f>
        <v>F. ARMANI</v>
      </c>
      <c r="C225" s="11" t="str">
        <f>VLOOKUP(A:A,'1级数据'!A:C,3,FALSE)</f>
        <v>门将</v>
      </c>
      <c r="D225" s="10">
        <f>VLOOKUP(A:A,'1级数据'!A:D,4,FALSE)</f>
        <v>2</v>
      </c>
      <c r="E225" s="12">
        <f>VLOOKUP(A:A,'1级数据'!A:L,12,FALSE)</f>
        <v>83</v>
      </c>
      <c r="F225" s="10">
        <f>'1级数据'!O225*0.2+'1级数据'!T225*0.4+'1级数据'!Z225*0.2+'1级数据'!W225*0.2</f>
        <v>63</v>
      </c>
      <c r="G225" s="10">
        <f>AVERAGE('1级数据'!P225,'1级数据'!Q225)</f>
        <v>56.5</v>
      </c>
      <c r="H225" s="10">
        <f>AVERAGE('1级数据'!AA225,'1级数据'!AB225)</f>
        <v>82.5</v>
      </c>
      <c r="I225" s="10">
        <f>IF('1级数据'!C225="门将",AVERAGE('1级数据'!AG225,'1级数据'!AH225,'1级数据'!AI225,'1级数据'!AJ225,'1级数据'!AK225),AVERAGE('1级数据'!X225,'1级数据'!Y225))</f>
        <v>76.400000000000006</v>
      </c>
      <c r="J225" s="10">
        <f>'1级数据'!AC225*0.2+'1级数据'!AD225*0.3+'1级数据'!AE225*0.2+'1级数据'!AF225*0.3</f>
        <v>71.2</v>
      </c>
      <c r="K225" s="10">
        <f>AVERAGE('1级数据'!R225,'1级数据'!S225)</f>
        <v>60.5</v>
      </c>
    </row>
    <row r="226" spans="1:11" ht="15.75" x14ac:dyDescent="0.25">
      <c r="A226" s="10">
        <v>225</v>
      </c>
      <c r="B226" s="10" t="str">
        <f>VLOOKUP(A:A,'1级数据'!A:B,2,FALSE)</f>
        <v>WILLIAN JOSÉ</v>
      </c>
      <c r="C226" s="11" t="str">
        <f>VLOOKUP(A:A,'1级数据'!A:C,3,FALSE)</f>
        <v>中锋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70.800000000000011</v>
      </c>
      <c r="G226" s="10">
        <f>AVERAGE('1级数据'!P226,'1级数据'!Q226)</f>
        <v>79.5</v>
      </c>
      <c r="H226" s="10">
        <f>AVERAGE('1级数据'!AA226,'1级数据'!AB226)</f>
        <v>80.5</v>
      </c>
      <c r="I226" s="10">
        <f>IF('1级数据'!C226="门将",AVERAGE('1级数据'!AG226,'1级数据'!AH226,'1级数据'!AI226,'1级数据'!AJ226,'1级数据'!AK226),AVERAGE('1级数据'!X226,'1级数据'!Y226))</f>
        <v>73</v>
      </c>
      <c r="J226" s="10">
        <f>'1级数据'!AC226*0.2+'1级数据'!AD226*0.3+'1级数据'!AE226*0.2+'1级数据'!AF226*0.3</f>
        <v>66.7</v>
      </c>
      <c r="K226" s="10">
        <f>AVERAGE('1级数据'!R226,'1级数据'!S226)</f>
        <v>77</v>
      </c>
    </row>
    <row r="227" spans="1:11" ht="15.75" x14ac:dyDescent="0.25">
      <c r="A227" s="10">
        <v>226</v>
      </c>
      <c r="B227" s="10" t="str">
        <f>VLOOKUP(A:A,'1级数据'!A:B,2,FALSE)</f>
        <v>T. MEUNIER</v>
      </c>
      <c r="C227" s="11" t="str">
        <f>VLOOKUP(A:A,'1级数据'!A:C,3,FALSE)</f>
        <v>右后卫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73.599999999999994</v>
      </c>
      <c r="G227" s="10">
        <f>AVERAGE('1级数据'!P227,'1级数据'!Q227)</f>
        <v>77.5</v>
      </c>
      <c r="H227" s="10">
        <f>AVERAGE('1级数据'!AA227,'1级数据'!AB227)</f>
        <v>74</v>
      </c>
      <c r="I227" s="10">
        <f>IF('1级数据'!C227="门将",AVERAGE('1级数据'!AG227,'1级数据'!AH227,'1级数据'!AI227,'1级数据'!AJ227,'1级数据'!AK227),AVERAGE('1级数据'!X227,'1级数据'!Y227))</f>
        <v>82</v>
      </c>
      <c r="J227" s="10">
        <f>'1级数据'!AC227*0.2+'1级数据'!AD227*0.3+'1级数据'!AE227*0.2+'1级数据'!AF227*0.3</f>
        <v>78.100000000000009</v>
      </c>
      <c r="K227" s="10">
        <f>AVERAGE('1级数据'!R227,'1级数据'!S227)</f>
        <v>72.5</v>
      </c>
    </row>
    <row r="228" spans="1:11" ht="15.75" x14ac:dyDescent="0.25">
      <c r="A228" s="10">
        <v>227</v>
      </c>
      <c r="B228" s="10" t="str">
        <f>VLOOKUP(A:A,'1级数据'!A:B,2,FALSE)</f>
        <v>E. CAN</v>
      </c>
      <c r="C228" s="11" t="str">
        <f>VLOOKUP(A:A,'1级数据'!A:C,3,FALSE)</f>
        <v>中场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75</v>
      </c>
      <c r="G228" s="10">
        <f>AVERAGE('1级数据'!P228,'1级数据'!Q228)</f>
        <v>80.5</v>
      </c>
      <c r="H228" s="10">
        <f>AVERAGE('1级数据'!AA228,'1级数据'!AB228)</f>
        <v>80</v>
      </c>
      <c r="I228" s="10">
        <f>IF('1级数据'!C228="门将",AVERAGE('1级数据'!AG228,'1级数据'!AH228,'1级数据'!AI228,'1级数据'!AJ228,'1级数据'!AK228),AVERAGE('1级数据'!X228,'1级数据'!Y228))</f>
        <v>72.5</v>
      </c>
      <c r="J228" s="10">
        <f>'1级数据'!AC228*0.2+'1级数据'!AD228*0.3+'1级数据'!AE228*0.2+'1级数据'!AF228*0.3</f>
        <v>80.900000000000006</v>
      </c>
      <c r="K228" s="10">
        <f>AVERAGE('1级数据'!R228,'1级数据'!S228)</f>
        <v>79.5</v>
      </c>
    </row>
    <row r="229" spans="1:11" ht="15.75" x14ac:dyDescent="0.25">
      <c r="A229" s="10">
        <v>228</v>
      </c>
      <c r="B229" s="10" t="str">
        <f>VLOOKUP(A:A,'1级数据'!A:B,2,FALSE)</f>
        <v>A. FLORENZI</v>
      </c>
      <c r="C229" s="11" t="str">
        <f>VLOOKUP(A:A,'1级数据'!A:C,3,FALSE)</f>
        <v>右后卫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80.200000000000017</v>
      </c>
      <c r="G229" s="10">
        <f>AVERAGE('1级数据'!P229,'1级数据'!Q229)</f>
        <v>76.5</v>
      </c>
      <c r="H229" s="10">
        <f>AVERAGE('1级数据'!AA229,'1级数据'!AB229)</f>
        <v>77</v>
      </c>
      <c r="I229" s="10">
        <f>IF('1级数据'!C229="门将",AVERAGE('1级数据'!AG229,'1级数据'!AH229,'1级数据'!AI229,'1级数据'!AJ229,'1级数据'!AK229),AVERAGE('1级数据'!X229,'1级数据'!Y229))</f>
        <v>79.5</v>
      </c>
      <c r="J229" s="10">
        <f>'1级数据'!AC229*0.2+'1级数据'!AD229*0.3+'1级数据'!AE229*0.2+'1级数据'!AF229*0.3</f>
        <v>76</v>
      </c>
      <c r="K229" s="10">
        <f>AVERAGE('1级数据'!R229,'1级数据'!S229)</f>
        <v>77.5</v>
      </c>
    </row>
    <row r="230" spans="1:11" ht="15.75" x14ac:dyDescent="0.25">
      <c r="A230" s="10">
        <v>229</v>
      </c>
      <c r="B230" s="10" t="str">
        <f>VLOOKUP(A:A,'1级数据'!A:B,2,FALSE)</f>
        <v>S. KOLAŠINAC</v>
      </c>
      <c r="C230" s="11" t="str">
        <f>VLOOKUP(A:A,'1级数据'!A:C,3,FALSE)</f>
        <v>左后卫</v>
      </c>
      <c r="D230" s="10">
        <f>VLOOKUP(A:A,'1级数据'!A:D,4,FALSE)</f>
        <v>2</v>
      </c>
      <c r="E230" s="12">
        <f>VLOOKUP(A:A,'1级数据'!A:L,12,FALSE)</f>
        <v>83</v>
      </c>
      <c r="F230" s="10">
        <f>'1级数据'!O230*0.2+'1级数据'!T230*0.4+'1级数据'!Z230*0.2+'1级数据'!W230*0.2</f>
        <v>75.2</v>
      </c>
      <c r="G230" s="10">
        <f>AVERAGE('1级数据'!P230,'1级数据'!Q230)</f>
        <v>75.5</v>
      </c>
      <c r="H230" s="10">
        <f>AVERAGE('1级数据'!AA230,'1级数据'!AB230)</f>
        <v>80.5</v>
      </c>
      <c r="I230" s="10">
        <f>IF('1级数据'!C230="门将",AVERAGE('1级数据'!AG230,'1级数据'!AH230,'1级数据'!AI230,'1级数据'!AJ230,'1级数据'!AK230),AVERAGE('1级数据'!X230,'1级数据'!Y230))</f>
        <v>73.5</v>
      </c>
      <c r="J230" s="10">
        <f>'1级数据'!AC230*0.2+'1级数据'!AD230*0.3+'1级数据'!AE230*0.2+'1级数据'!AF230*0.3</f>
        <v>76.8</v>
      </c>
      <c r="K230" s="10">
        <f>AVERAGE('1级数据'!R230,'1级数据'!S230)</f>
        <v>75</v>
      </c>
    </row>
    <row r="231" spans="1:11" ht="15.75" x14ac:dyDescent="0.25">
      <c r="A231" s="10">
        <v>230</v>
      </c>
      <c r="B231" s="10" t="str">
        <f>VLOOKUP(A:A,'1级数据'!A:B,2,FALSE)</f>
        <v>P. ZIELIŃSKI</v>
      </c>
      <c r="C231" s="11" t="str">
        <f>VLOOKUP(A:A,'1级数据'!A:C,3,FALSE)</f>
        <v>中场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78.800000000000011</v>
      </c>
      <c r="G231" s="10">
        <f>AVERAGE('1级数据'!P231,'1级数据'!Q231)</f>
        <v>84.5</v>
      </c>
      <c r="H231" s="10">
        <f>AVERAGE('1级数据'!AA231,'1级数据'!AB231)</f>
        <v>75</v>
      </c>
      <c r="I231" s="10">
        <f>IF('1级数据'!C231="门将",AVERAGE('1级数据'!AG231,'1级数据'!AH231,'1级数据'!AI231,'1级数据'!AJ231,'1级数据'!AK231),AVERAGE('1级数据'!X231,'1级数据'!Y231))</f>
        <v>80.5</v>
      </c>
      <c r="J231" s="10">
        <f>'1级数据'!AC231*0.2+'1级数据'!AD231*0.3+'1级数据'!AE231*0.2+'1级数据'!AF231*0.3</f>
        <v>69.699999999999989</v>
      </c>
      <c r="K231" s="10">
        <f>AVERAGE('1级数据'!R231,'1级数据'!S231)</f>
        <v>83</v>
      </c>
    </row>
    <row r="232" spans="1:11" ht="15.75" x14ac:dyDescent="0.25">
      <c r="A232" s="10">
        <v>231</v>
      </c>
      <c r="B232" s="10" t="str">
        <f>VLOOKUP(A:A,'1级数据'!A:B,2,FALSE)</f>
        <v>M. BROZOVIĆ</v>
      </c>
      <c r="C232" s="11" t="str">
        <f>VLOOKUP(A:A,'1级数据'!A:C,3,FALSE)</f>
        <v>中场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79</v>
      </c>
      <c r="G232" s="10">
        <f>AVERAGE('1级数据'!P232,'1级数据'!Q232)</f>
        <v>81</v>
      </c>
      <c r="H232" s="10">
        <f>AVERAGE('1级数据'!AA232,'1级数据'!AB232)</f>
        <v>76</v>
      </c>
      <c r="I232" s="10">
        <f>IF('1级数据'!C232="门将",AVERAGE('1级数据'!AG232,'1级数据'!AH232,'1级数据'!AI232,'1级数据'!AJ232,'1级数据'!AK232),AVERAGE('1级数据'!X232,'1级数据'!Y232))</f>
        <v>78.5</v>
      </c>
      <c r="J232" s="10">
        <f>'1级数据'!AC232*0.2+'1级数据'!AD232*0.3+'1级数据'!AE232*0.2+'1级数据'!AF232*0.3</f>
        <v>76.100000000000009</v>
      </c>
      <c r="K232" s="10">
        <f>AVERAGE('1级数据'!R232,'1级数据'!S232)</f>
        <v>83.5</v>
      </c>
    </row>
    <row r="233" spans="1:11" ht="15.75" x14ac:dyDescent="0.25">
      <c r="A233" s="10">
        <v>232</v>
      </c>
      <c r="B233" s="10" t="str">
        <f>VLOOKUP(A:A,'1级数据'!A:B,2,FALSE)</f>
        <v>A. MARTIAL</v>
      </c>
      <c r="C233" s="11" t="str">
        <f>VLOOKUP(A:A,'1级数据'!A:C,3,FALSE)</f>
        <v>左前卫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75.600000000000009</v>
      </c>
      <c r="G233" s="10">
        <f>AVERAGE('1级数据'!P233,'1级数据'!Q233)</f>
        <v>86</v>
      </c>
      <c r="H233" s="10">
        <f>AVERAGE('1级数据'!AA233,'1级数据'!AB233)</f>
        <v>78</v>
      </c>
      <c r="I233" s="10">
        <f>IF('1级数据'!C233="门将",AVERAGE('1级数据'!AG233,'1级数据'!AH233,'1级数据'!AI233,'1级数据'!AJ233,'1级数据'!AK233),AVERAGE('1级数据'!X233,'1级数据'!Y233))</f>
        <v>86.5</v>
      </c>
      <c r="J233" s="10">
        <f>'1级数据'!AC233*0.2+'1级数据'!AD233*0.3+'1级数据'!AE233*0.2+'1级数据'!AF233*0.3</f>
        <v>67.2</v>
      </c>
      <c r="K233" s="10">
        <f>AVERAGE('1级数据'!R233,'1级数据'!S233)</f>
        <v>80.5</v>
      </c>
    </row>
    <row r="234" spans="1:11" ht="15.75" x14ac:dyDescent="0.25">
      <c r="A234" s="10">
        <v>233</v>
      </c>
      <c r="B234" s="10" t="str">
        <f>VLOOKUP(A:A,'1级数据'!A:B,2,FALSE)</f>
        <v>ALEX TELLES</v>
      </c>
      <c r="C234" s="11" t="str">
        <f>VLOOKUP(A:A,'1级数据'!A:C,3,FALSE)</f>
        <v>左后卫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80.600000000000009</v>
      </c>
      <c r="G234" s="10">
        <f>AVERAGE('1级数据'!P234,'1级数据'!Q234)</f>
        <v>79.5</v>
      </c>
      <c r="H234" s="10">
        <f>AVERAGE('1级数据'!AA234,'1级数据'!AB234)</f>
        <v>78</v>
      </c>
      <c r="I234" s="10">
        <f>IF('1级数据'!C234="门将",AVERAGE('1级数据'!AG234,'1级数据'!AH234,'1级数据'!AI234,'1级数据'!AJ234,'1级数据'!AK234),AVERAGE('1级数据'!X234,'1级数据'!Y234))</f>
        <v>80</v>
      </c>
      <c r="J234" s="10">
        <f>'1级数据'!AC234*0.2+'1级数据'!AD234*0.3+'1级数据'!AE234*0.2+'1级数据'!AF234*0.3</f>
        <v>74.5</v>
      </c>
      <c r="K234" s="10">
        <f>AVERAGE('1级数据'!R234,'1级数据'!S234)</f>
        <v>76</v>
      </c>
    </row>
    <row r="235" spans="1:11" ht="15.75" x14ac:dyDescent="0.25">
      <c r="A235" s="10">
        <v>234</v>
      </c>
      <c r="B235" s="10" t="str">
        <f>VLOOKUP(A:A,'1级数据'!A:B,2,FALSE)</f>
        <v>R. JIMÉNEZ</v>
      </c>
      <c r="C235" s="11" t="str">
        <f>VLOOKUP(A:A,'1级数据'!A:C,3,FALSE)</f>
        <v>中锋</v>
      </c>
      <c r="D235" s="10" t="e">
        <f>VLOOKUP(A:A,'1级数据'!A:D,4,FALSE)</f>
        <v>#N/A</v>
      </c>
      <c r="E235" s="12">
        <f>VLOOKUP(A:A,'1级数据'!A:L,12,FALSE)</f>
        <v>83</v>
      </c>
      <c r="F235" s="10">
        <f>'1级数据'!O235*0.2+'1级数据'!T235*0.4+'1级数据'!Z235*0.2+'1级数据'!W235*0.2</f>
        <v>71.8</v>
      </c>
      <c r="G235" s="10">
        <f>AVERAGE('1级数据'!P235,'1级数据'!Q235)</f>
        <v>77.5</v>
      </c>
      <c r="H235" s="10">
        <f>AVERAGE('1级数据'!AA235,'1级数据'!AB235)</f>
        <v>79</v>
      </c>
      <c r="I235" s="10">
        <f>IF('1级数据'!C235="门将",AVERAGE('1级数据'!AG235,'1级数据'!AH235,'1级数据'!AI235,'1级数据'!AJ235,'1级数据'!AK235),AVERAGE('1级数据'!X235,'1级数据'!Y235))</f>
        <v>77</v>
      </c>
      <c r="J235" s="10">
        <f>'1级数据'!AC235*0.2+'1级数据'!AD235*0.3+'1级数据'!AE235*0.2+'1级数据'!AF235*0.3</f>
        <v>70.599999999999994</v>
      </c>
      <c r="K235" s="10">
        <f>AVERAGE('1级数据'!R235,'1级数据'!S235)</f>
        <v>74.5</v>
      </c>
    </row>
    <row r="236" spans="1:11" ht="15.75" x14ac:dyDescent="0.25">
      <c r="A236" s="10">
        <v>235</v>
      </c>
      <c r="B236" s="10" t="str">
        <f>VLOOKUP(A:A,'1级数据'!A:B,2,FALSE)</f>
        <v>THIAGO MENDES</v>
      </c>
      <c r="C236" s="11" t="str">
        <f>VLOOKUP(A:A,'1级数据'!A:C,3,FALSE)</f>
        <v>后腰</v>
      </c>
      <c r="D236" s="10" t="e">
        <f>VLOOKUP(A:A,'1级数据'!A:D,4,FALSE)</f>
        <v>#N/A</v>
      </c>
      <c r="E236" s="12">
        <f>VLOOKUP(A:A,'1级数据'!A:L,12,FALSE)</f>
        <v>83</v>
      </c>
      <c r="F236" s="10">
        <f>'1级数据'!O236*0.2+'1级数据'!T236*0.4+'1级数据'!Z236*0.2+'1级数据'!W236*0.2</f>
        <v>76.8</v>
      </c>
      <c r="G236" s="10">
        <f>AVERAGE('1级数据'!P236,'1级数据'!Q236)</f>
        <v>80.5</v>
      </c>
      <c r="H236" s="10">
        <f>AVERAGE('1级数据'!AA236,'1级数据'!AB236)</f>
        <v>77</v>
      </c>
      <c r="I236" s="10">
        <f>IF('1级数据'!C236="门将",AVERAGE('1级数据'!AG236,'1级数据'!AH236,'1级数据'!AI236,'1级数据'!AJ236,'1级数据'!AK236),AVERAGE('1级数据'!X236,'1级数据'!Y236))</f>
        <v>76</v>
      </c>
      <c r="J236" s="10">
        <f>'1级数据'!AC236*0.2+'1级数据'!AD236*0.3+'1级数据'!AE236*0.2+'1级数据'!AF236*0.3</f>
        <v>76.099999999999994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R. BÜRKI</v>
      </c>
      <c r="C237" s="11" t="str">
        <f>VLOOKUP(A:A,'1级数据'!A:C,3,FALSE)</f>
        <v>门将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54.000000000000007</v>
      </c>
      <c r="G237" s="10">
        <f>AVERAGE('1级数据'!P237,'1级数据'!Q237)</f>
        <v>51</v>
      </c>
      <c r="H237" s="10">
        <f>AVERAGE('1级数据'!AA237,'1级数据'!AB237)</f>
        <v>83.5</v>
      </c>
      <c r="I237" s="10">
        <f>IF('1级数据'!C237="门将",AVERAGE('1级数据'!AG237,'1级数据'!AH237,'1级数据'!AI237,'1级数据'!AJ237,'1级数据'!AK237),AVERAGE('1级数据'!X237,'1级数据'!Y237))</f>
        <v>72</v>
      </c>
      <c r="J237" s="10">
        <f>'1级数据'!AC237*0.2+'1级数据'!AD237*0.3+'1级数据'!AE237*0.2+'1级数据'!AF237*0.3</f>
        <v>69.099999999999994</v>
      </c>
      <c r="K237" s="10">
        <f>AVERAGE('1级数据'!R237,'1级数据'!S237)</f>
        <v>53</v>
      </c>
    </row>
    <row r="238" spans="1:11" ht="15.75" x14ac:dyDescent="0.25">
      <c r="A238" s="10">
        <v>237</v>
      </c>
      <c r="B238" s="10" t="str">
        <f>VLOOKUP(A:A,'1级数据'!A:B,2,FALSE)</f>
        <v>W. ZAHA</v>
      </c>
      <c r="C238" s="11" t="str">
        <f>VLOOKUP(A:A,'1级数据'!A:C,3,FALSE)</f>
        <v>左边锋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76.400000000000006</v>
      </c>
      <c r="G238" s="10">
        <f>AVERAGE('1级数据'!P238,'1级数据'!Q238)</f>
        <v>87.5</v>
      </c>
      <c r="H238" s="10">
        <f>AVERAGE('1级数据'!AA238,'1级数据'!AB238)</f>
        <v>69</v>
      </c>
      <c r="I238" s="10">
        <f>IF('1级数据'!C238="门将",AVERAGE('1级数据'!AG238,'1级数据'!AH238,'1级数据'!AI238,'1级数据'!AJ238,'1级数据'!AK238),AVERAGE('1级数据'!X238,'1级数据'!Y238))</f>
        <v>79</v>
      </c>
      <c r="J238" s="10">
        <f>'1级数据'!AC238*0.2+'1级数据'!AD238*0.3+'1级数据'!AE238*0.2+'1级数据'!AF238*0.3</f>
        <v>69.199999999999989</v>
      </c>
      <c r="K238" s="10">
        <f>AVERAGE('1级数据'!R238,'1级数据'!S238)</f>
        <v>79.5</v>
      </c>
    </row>
    <row r="239" spans="1:11" ht="15.75" x14ac:dyDescent="0.25">
      <c r="A239" s="10">
        <v>238</v>
      </c>
      <c r="B239" s="10" t="str">
        <f>VLOOKUP(A:A,'1级数据'!A:B,2,FALSE)</f>
        <v>B. MENDY</v>
      </c>
      <c r="C239" s="11" t="str">
        <f>VLOOKUP(A:A,'1级数据'!A:C,3,FALSE)</f>
        <v>左后卫</v>
      </c>
      <c r="D239" s="10">
        <f>VLOOKUP(A:A,'1级数据'!A:D,4,FALSE)</f>
        <v>2</v>
      </c>
      <c r="E239" s="12">
        <f>VLOOKUP(A:A,'1级数据'!A:L,12,FALSE)</f>
        <v>83</v>
      </c>
      <c r="F239" s="10">
        <f>'1级数据'!O239*0.2+'1级数据'!T239*0.4+'1级数据'!Z239*0.2+'1级数据'!W239*0.2</f>
        <v>74.599999999999994</v>
      </c>
      <c r="G239" s="10">
        <f>AVERAGE('1级数据'!P239,'1级数据'!Q239)</f>
        <v>77.5</v>
      </c>
      <c r="H239" s="10">
        <f>AVERAGE('1级数据'!AA239,'1级数据'!AB239)</f>
        <v>76</v>
      </c>
      <c r="I239" s="10">
        <f>IF('1级数据'!C239="门将",AVERAGE('1级数据'!AG239,'1级数据'!AH239,'1级数据'!AI239,'1级数据'!AJ239,'1级数据'!AK239),AVERAGE('1级数据'!X239,'1级数据'!Y239))</f>
        <v>84</v>
      </c>
      <c r="J239" s="10">
        <f>'1级数据'!AC239*0.2+'1级数据'!AD239*0.3+'1级数据'!AE239*0.2+'1级数据'!AF239*0.3</f>
        <v>78</v>
      </c>
      <c r="K239" s="10">
        <f>AVERAGE('1级数据'!R239,'1级数据'!S239)</f>
        <v>74</v>
      </c>
    </row>
    <row r="240" spans="1:11" ht="15.75" x14ac:dyDescent="0.25">
      <c r="A240" s="10">
        <v>239</v>
      </c>
      <c r="B240" s="10" t="str">
        <f>VLOOKUP(A:A,'1级数据'!A:B,2,FALSE)</f>
        <v>M. MAIGNAN</v>
      </c>
      <c r="C240" s="11" t="str">
        <f>VLOOKUP(A:A,'1级数据'!A:C,3,FALSE)</f>
        <v>门将</v>
      </c>
      <c r="D240" s="10" t="e">
        <f>VLOOKUP(A:A,'1级数据'!A:D,4,FALSE)</f>
        <v>#N/A</v>
      </c>
      <c r="E240" s="12">
        <f>VLOOKUP(A:A,'1级数据'!A:L,12,FALSE)</f>
        <v>83</v>
      </c>
      <c r="F240" s="10">
        <f>'1级数据'!O240*0.2+'1级数据'!T240*0.4+'1级数据'!Z240*0.2+'1级数据'!W240*0.2</f>
        <v>57.2</v>
      </c>
      <c r="G240" s="10">
        <f>AVERAGE('1级数据'!P240,'1级数据'!Q240)</f>
        <v>55.5</v>
      </c>
      <c r="H240" s="10">
        <f>AVERAGE('1级数据'!AA240,'1级数据'!AB240)</f>
        <v>80.5</v>
      </c>
      <c r="I240" s="10">
        <f>IF('1级数据'!C240="门将",AVERAGE('1级数据'!AG240,'1级数据'!AH240,'1级数据'!AI240,'1级数据'!AJ240,'1级数据'!AK240),AVERAGE('1级数据'!X240,'1级数据'!Y240))</f>
        <v>73.599999999999994</v>
      </c>
      <c r="J240" s="10">
        <f>'1级数据'!AC240*0.2+'1级数据'!AD240*0.3+'1级数据'!AE240*0.2+'1级数据'!AF240*0.3</f>
        <v>62</v>
      </c>
      <c r="K240" s="10">
        <f>AVERAGE('1级数据'!R240,'1级数据'!S240)</f>
        <v>58</v>
      </c>
    </row>
    <row r="241" spans="1:11" ht="15.75" x14ac:dyDescent="0.25">
      <c r="A241" s="10">
        <v>240</v>
      </c>
      <c r="B241" s="10" t="str">
        <f>VLOOKUP(A:A,'1级数据'!A:B,2,FALSE)</f>
        <v>C. TOLISSO</v>
      </c>
      <c r="C241" s="11" t="str">
        <f>VLOOKUP(A:A,'1级数据'!A:C,3,FALSE)</f>
        <v>中场</v>
      </c>
      <c r="D241" s="10" t="e">
        <f>VLOOKUP(A:A,'1级数据'!A:D,4,FALSE)</f>
        <v>#N/A</v>
      </c>
      <c r="E241" s="12">
        <f>VLOOKUP(A:A,'1级数据'!A:L,12,FALSE)</f>
        <v>83</v>
      </c>
      <c r="F241" s="10">
        <f>'1级数据'!O241*0.2+'1级数据'!T241*0.4+'1级数据'!Z241*0.2+'1级数据'!W241*0.2</f>
        <v>78.400000000000006</v>
      </c>
      <c r="G241" s="10">
        <f>AVERAGE('1级数据'!P241,'1级数据'!Q241)</f>
        <v>80.5</v>
      </c>
      <c r="H241" s="10">
        <f>AVERAGE('1级数据'!AA241,'1级数据'!AB241)</f>
        <v>85</v>
      </c>
      <c r="I241" s="10">
        <f>IF('1级数据'!C241="门将",AVERAGE('1级数据'!AG241,'1级数据'!AH241,'1级数据'!AI241,'1级数据'!AJ241,'1级数据'!AK241),AVERAGE('1级数据'!X241,'1级数据'!Y241))</f>
        <v>74</v>
      </c>
      <c r="J241" s="10">
        <f>'1级数据'!AC241*0.2+'1级数据'!AD241*0.3+'1级数据'!AE241*0.2+'1级数据'!AF241*0.3</f>
        <v>78.8</v>
      </c>
      <c r="K241" s="10">
        <f>AVERAGE('1级数据'!R241,'1级数据'!S241)</f>
        <v>80</v>
      </c>
    </row>
    <row r="242" spans="1:11" ht="15.75" x14ac:dyDescent="0.25">
      <c r="A242" s="10">
        <v>241</v>
      </c>
      <c r="B242" s="10" t="str">
        <f>VLOOKUP(A:A,'1级数据'!A:B,2,FALSE)</f>
        <v>LUIS ALBERTO</v>
      </c>
      <c r="C242" s="11" t="str">
        <f>VLOOKUP(A:A,'1级数据'!A:C,3,FALSE)</f>
        <v>前腰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82.000000000000014</v>
      </c>
      <c r="G242" s="10">
        <f>AVERAGE('1级数据'!P242,'1级数据'!Q242)</f>
        <v>85.5</v>
      </c>
      <c r="H242" s="10">
        <f>AVERAGE('1级数据'!AA242,'1级数据'!AB242)</f>
        <v>70.5</v>
      </c>
      <c r="I242" s="10">
        <f>IF('1级数据'!C242="门将",AVERAGE('1级数据'!AG242,'1级数据'!AH242,'1级数据'!AI242,'1级数据'!AJ242,'1级数据'!AK242),AVERAGE('1级数据'!X242,'1级数据'!Y242))</f>
        <v>80.5</v>
      </c>
      <c r="J242" s="10">
        <f>'1级数据'!AC242*0.2+'1级数据'!AD242*0.3+'1级数据'!AE242*0.2+'1级数据'!AF242*0.3</f>
        <v>67.599999999999994</v>
      </c>
      <c r="K242" s="10">
        <f>AVERAGE('1级数据'!R242,'1级数据'!S242)</f>
        <v>87.5</v>
      </c>
    </row>
    <row r="243" spans="1:11" ht="15.75" x14ac:dyDescent="0.25">
      <c r="A243" s="10">
        <v>242</v>
      </c>
      <c r="B243" s="10" t="str">
        <f>VLOOKUP(A:A,'1级数据'!A:B,2,FALSE)</f>
        <v>J. VARDY</v>
      </c>
      <c r="C243" s="11" t="str">
        <f>VLOOKUP(A:A,'1级数据'!A:C,3,FALSE)</f>
        <v>中锋</v>
      </c>
      <c r="D243" s="10">
        <f>VLOOKUP(A:A,'1级数据'!A:D,4,FALSE)</f>
        <v>2</v>
      </c>
      <c r="E243" s="12">
        <f>VLOOKUP(A:A,'1级数据'!A:L,12,FALSE)</f>
        <v>83</v>
      </c>
      <c r="F243" s="10">
        <f>'1级数据'!O243*0.2+'1级数据'!T243*0.4+'1级数据'!Z243*0.2+'1级数据'!W243*0.2</f>
        <v>73.400000000000006</v>
      </c>
      <c r="G243" s="10">
        <f>AVERAGE('1级数据'!P243,'1级数据'!Q243)</f>
        <v>77</v>
      </c>
      <c r="H243" s="10">
        <f>AVERAGE('1级数据'!AA243,'1级数据'!AB243)</f>
        <v>80</v>
      </c>
      <c r="I243" s="10">
        <f>IF('1级数据'!C243="门将",AVERAGE('1级数据'!AG243,'1级数据'!AH243,'1级数据'!AI243,'1级数据'!AJ243,'1级数据'!AK243),AVERAGE('1级数据'!X243,'1级数据'!Y243))</f>
        <v>77</v>
      </c>
      <c r="J243" s="10">
        <f>'1级数据'!AC243*0.2+'1级数据'!AD243*0.3+'1级数据'!AE243*0.2+'1级数据'!AF243*0.3</f>
        <v>69.8</v>
      </c>
      <c r="K243" s="10">
        <f>AVERAGE('1级数据'!R243,'1级数据'!S243)</f>
        <v>72</v>
      </c>
    </row>
    <row r="244" spans="1:11" ht="15.75" x14ac:dyDescent="0.25">
      <c r="A244" s="10">
        <v>243</v>
      </c>
      <c r="B244" s="10" t="str">
        <f>VLOOKUP(A:A,'1级数据'!A:B,2,FALSE)</f>
        <v>HECTOR BELLERÍN</v>
      </c>
      <c r="C244" s="11" t="str">
        <f>VLOOKUP(A:A,'1级数据'!A:C,3,FALSE)</f>
        <v>右后卫</v>
      </c>
      <c r="D244" s="10">
        <f>VLOOKUP(A:A,'1级数据'!A:D,4,FALSE)</f>
        <v>2</v>
      </c>
      <c r="E244" s="12">
        <f>VLOOKUP(A:A,'1级数据'!A:L,12,FALSE)</f>
        <v>83</v>
      </c>
      <c r="F244" s="10">
        <f>'1级数据'!O244*0.2+'1级数据'!T244*0.4+'1级数据'!Z244*0.2+'1级数据'!W244*0.2</f>
        <v>75</v>
      </c>
      <c r="G244" s="10">
        <f>AVERAGE('1级数据'!P244,'1级数据'!Q244)</f>
        <v>78</v>
      </c>
      <c r="H244" s="10">
        <f>AVERAGE('1级数据'!AA244,'1级数据'!AB244)</f>
        <v>67.5</v>
      </c>
      <c r="I244" s="10">
        <f>IF('1级数据'!C244="门将",AVERAGE('1级数据'!AG244,'1级数据'!AH244,'1级数据'!AI244,'1级数据'!AJ244,'1级数据'!AK244),AVERAGE('1级数据'!X244,'1级数据'!Y244))</f>
        <v>80</v>
      </c>
      <c r="J244" s="10">
        <f>'1级数据'!AC244*0.2+'1级数据'!AD244*0.3+'1级数据'!AE244*0.2+'1级数据'!AF244*0.3</f>
        <v>76.899999999999991</v>
      </c>
      <c r="K244" s="10">
        <f>AVERAGE('1级数据'!R244,'1级数据'!S244)</f>
        <v>79.5</v>
      </c>
    </row>
    <row r="245" spans="1:11" ht="15.75" x14ac:dyDescent="0.25">
      <c r="A245" s="10">
        <v>244</v>
      </c>
      <c r="B245" s="10" t="str">
        <f>VLOOKUP(A:A,'1级数据'!A:B,2,FALSE)</f>
        <v>M. POLITANO</v>
      </c>
      <c r="C245" s="11" t="str">
        <f>VLOOKUP(A:A,'1级数据'!A:C,3,FALSE)</f>
        <v>右边锋</v>
      </c>
      <c r="D245" s="10">
        <f>VLOOKUP(A:A,'1级数据'!A:D,4,FALSE)</f>
        <v>2</v>
      </c>
      <c r="E245" s="12">
        <f>VLOOKUP(A:A,'1级数据'!A:L,12,FALSE)</f>
        <v>83</v>
      </c>
      <c r="F245" s="10">
        <f>'1级数据'!O245*0.2+'1级数据'!T245*0.4+'1级数据'!Z245*0.2+'1级数据'!W245*0.2</f>
        <v>80.600000000000009</v>
      </c>
      <c r="G245" s="10">
        <f>AVERAGE('1级数据'!P245,'1级数据'!Q245)</f>
        <v>83.5</v>
      </c>
      <c r="H245" s="10">
        <f>AVERAGE('1级数据'!AA245,'1级数据'!AB245)</f>
        <v>71</v>
      </c>
      <c r="I245" s="10">
        <f>IF('1级数据'!C245="门将",AVERAGE('1级数据'!AG245,'1级数据'!AH245,'1级数据'!AI245,'1级数据'!AJ245,'1级数据'!AK245),AVERAGE('1级数据'!X245,'1级数据'!Y245))</f>
        <v>80.5</v>
      </c>
      <c r="J245" s="10">
        <f>'1级数据'!AC245*0.2+'1级数据'!AD245*0.3+'1级数据'!AE245*0.2+'1级数据'!AF245*0.3</f>
        <v>68.2</v>
      </c>
      <c r="K245" s="10">
        <f>AVERAGE('1级数据'!R245,'1级数据'!S245)</f>
        <v>81.5</v>
      </c>
    </row>
    <row r="246" spans="1:11" ht="15.75" x14ac:dyDescent="0.25">
      <c r="A246" s="10">
        <v>245</v>
      </c>
      <c r="B246" s="10" t="str">
        <f>VLOOKUP(A:A,'1级数据'!A:B,2,FALSE)</f>
        <v>N. KEÏTA</v>
      </c>
      <c r="C246" s="11" t="str">
        <f>VLOOKUP(A:A,'1级数据'!A:C,3,FALSE)</f>
        <v>中场</v>
      </c>
      <c r="D246" s="10">
        <f>VLOOKUP(A:A,'1级数据'!A:D,4,FALSE)</f>
        <v>2</v>
      </c>
      <c r="E246" s="12">
        <f>VLOOKUP(A:A,'1级数据'!A:L,12,FALSE)</f>
        <v>83</v>
      </c>
      <c r="F246" s="10">
        <f>'1级数据'!O246*0.2+'1级数据'!T246*0.4+'1级数据'!Z246*0.2+'1级数据'!W246*0.2</f>
        <v>76.400000000000006</v>
      </c>
      <c r="G246" s="10">
        <f>AVERAGE('1级数据'!P246,'1级数据'!Q246)</f>
        <v>85</v>
      </c>
      <c r="H246" s="10">
        <f>AVERAGE('1级数据'!AA246,'1级数据'!AB246)</f>
        <v>74</v>
      </c>
      <c r="I246" s="10">
        <f>IF('1级数据'!C246="门将",AVERAGE('1级数据'!AG246,'1级数据'!AH246,'1级数据'!AI246,'1级数据'!AJ246,'1级数据'!AK246),AVERAGE('1级数据'!X246,'1级数据'!Y246))</f>
        <v>72</v>
      </c>
      <c r="J246" s="10">
        <f>'1级数据'!AC246*0.2+'1级数据'!AD246*0.3+'1级数据'!AE246*0.2+'1级数据'!AF246*0.3</f>
        <v>77.5</v>
      </c>
      <c r="K246" s="10">
        <f>AVERAGE('1级数据'!R246,'1级数据'!S246)</f>
        <v>85</v>
      </c>
    </row>
    <row r="247" spans="1:11" ht="15.75" x14ac:dyDescent="0.25">
      <c r="A247" s="10">
        <v>246</v>
      </c>
      <c r="B247" s="10" t="str">
        <f>VLOOKUP(A:A,'1级数据'!A:B,2,FALSE)</f>
        <v>MALCOM</v>
      </c>
      <c r="C247" s="11" t="str">
        <f>VLOOKUP(A:A,'1级数据'!A:C,3,FALSE)</f>
        <v>右边锋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81.399999999999991</v>
      </c>
      <c r="G247" s="10">
        <f>AVERAGE('1级数据'!P247,'1级数据'!Q247)</f>
        <v>84</v>
      </c>
      <c r="H247" s="10">
        <f>AVERAGE('1级数据'!AA247,'1级数据'!AB247)</f>
        <v>73</v>
      </c>
      <c r="I247" s="10">
        <f>IF('1级数据'!C247="门将",AVERAGE('1级数据'!AG247,'1级数据'!AH247,'1级数据'!AI247,'1级数据'!AJ247,'1级数据'!AK247),AVERAGE('1级数据'!X247,'1级数据'!Y247))</f>
        <v>83</v>
      </c>
      <c r="J247" s="10">
        <f>'1级数据'!AC247*0.2+'1级数据'!AD247*0.3+'1级数据'!AE247*0.2+'1级数据'!AF247*0.3</f>
        <v>71.5</v>
      </c>
      <c r="K247" s="10">
        <f>AVERAGE('1级数据'!R247,'1级数据'!S247)</f>
        <v>82.5</v>
      </c>
    </row>
    <row r="248" spans="1:11" ht="15.75" x14ac:dyDescent="0.25">
      <c r="A248" s="10">
        <v>247</v>
      </c>
      <c r="B248" s="10" t="str">
        <f>VLOOKUP(A:A,'1级数据'!A:B,2,FALSE)</f>
        <v>E. FORSBERG</v>
      </c>
      <c r="C248" s="11" t="str">
        <f>VLOOKUP(A:A,'1级数据'!A:C,3,FALSE)</f>
        <v>左边锋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81.8</v>
      </c>
      <c r="G248" s="10">
        <f>AVERAGE('1级数据'!P248,'1级数据'!Q248)</f>
        <v>85</v>
      </c>
      <c r="H248" s="10">
        <f>AVERAGE('1级数据'!AA248,'1级数据'!AB248)</f>
        <v>70</v>
      </c>
      <c r="I248" s="10">
        <f>IF('1级数据'!C248="门将",AVERAGE('1级数据'!AG248,'1级数据'!AH248,'1级数据'!AI248,'1级数据'!AJ248,'1级数据'!AK248),AVERAGE('1级数据'!X248,'1级数据'!Y248))</f>
        <v>79.5</v>
      </c>
      <c r="J248" s="10">
        <f>'1级数据'!AC248*0.2+'1级数据'!AD248*0.3+'1级数据'!AE248*0.2+'1级数据'!AF248*0.3</f>
        <v>70</v>
      </c>
      <c r="K248" s="10">
        <f>AVERAGE('1级数据'!R248,'1级数据'!S248)</f>
        <v>84.5</v>
      </c>
    </row>
    <row r="249" spans="1:11" ht="15.75" x14ac:dyDescent="0.25">
      <c r="A249" s="10">
        <v>248</v>
      </c>
      <c r="B249" s="10" t="str">
        <f>VLOOKUP(A:A,'1级数据'!A:B,2,FALSE)</f>
        <v>D. RUGANI</v>
      </c>
      <c r="C249" s="11" t="str">
        <f>VLOOKUP(A:A,'1级数据'!A:C,3,FALSE)</f>
        <v>中后卫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68.600000000000009</v>
      </c>
      <c r="G249" s="10">
        <f>AVERAGE('1级数据'!P249,'1级数据'!Q249)</f>
        <v>74.5</v>
      </c>
      <c r="H249" s="10">
        <f>AVERAGE('1级数据'!AA249,'1级数据'!AB249)</f>
        <v>80</v>
      </c>
      <c r="I249" s="10">
        <f>IF('1级数据'!C249="门将",AVERAGE('1级数据'!AG249,'1级数据'!AH249,'1级数据'!AI249,'1级数据'!AJ249,'1级数据'!AK249),AVERAGE('1级数据'!X249,'1级数据'!Y249))</f>
        <v>70</v>
      </c>
      <c r="J249" s="10">
        <f>'1级数据'!AC249*0.2+'1级数据'!AD249*0.3+'1级数据'!AE249*0.2+'1级数据'!AF249*0.3</f>
        <v>79.599999999999994</v>
      </c>
      <c r="K249" s="10">
        <f>AVERAGE('1级数据'!R249,'1级数据'!S249)</f>
        <v>75</v>
      </c>
    </row>
    <row r="250" spans="1:11" ht="15.75" x14ac:dyDescent="0.25">
      <c r="A250" s="10">
        <v>249</v>
      </c>
      <c r="B250" s="10" t="str">
        <f>VLOOKUP(A:A,'1级数据'!A:B,2,FALSE)</f>
        <v>P. KIMPEMBE</v>
      </c>
      <c r="C250" s="11" t="str">
        <f>VLOOKUP(A:A,'1级数据'!A:C,3,FALSE)</f>
        <v>中后卫</v>
      </c>
      <c r="D250" s="10" t="e">
        <f>VLOOKUP(A:A,'1级数据'!A:D,4,FALSE)</f>
        <v>#N/A</v>
      </c>
      <c r="E250" s="12">
        <f>VLOOKUP(A:A,'1级数据'!A:L,12,FALSE)</f>
        <v>83</v>
      </c>
      <c r="F250" s="10">
        <f>'1级数据'!O250*0.2+'1级数据'!T250*0.4+'1级数据'!Z250*0.2+'1级数据'!W250*0.2</f>
        <v>70.000000000000014</v>
      </c>
      <c r="G250" s="10">
        <f>AVERAGE('1级数据'!P250,'1级数据'!Q250)</f>
        <v>72.5</v>
      </c>
      <c r="H250" s="10">
        <f>AVERAGE('1级数据'!AA250,'1级数据'!AB250)</f>
        <v>81.5</v>
      </c>
      <c r="I250" s="10">
        <f>IF('1级数据'!C250="门将",AVERAGE('1级数据'!AG250,'1级数据'!AH250,'1级数据'!AI250,'1级数据'!AJ250,'1级数据'!AK250),AVERAGE('1级数据'!X250,'1级数据'!Y250))</f>
        <v>79.5</v>
      </c>
      <c r="J250" s="10">
        <f>'1级数据'!AC250*0.2+'1级数据'!AD250*0.3+'1级数据'!AE250*0.2+'1级数据'!AF250*0.3</f>
        <v>80.800000000000011</v>
      </c>
      <c r="K250" s="10">
        <f>AVERAGE('1级数据'!R250,'1级数据'!S250)</f>
        <v>70</v>
      </c>
    </row>
    <row r="251" spans="1:11" ht="15.75" x14ac:dyDescent="0.25">
      <c r="A251" s="10">
        <v>250</v>
      </c>
      <c r="B251" s="10" t="str">
        <f>VLOOKUP(A:A,'1级数据'!A:B,2,FALSE)</f>
        <v>MARCO ASENSIO</v>
      </c>
      <c r="C251" s="11" t="str">
        <f>VLOOKUP(A:A,'1级数据'!A:C,3,FALSE)</f>
        <v>左前卫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81.200000000000017</v>
      </c>
      <c r="G251" s="10">
        <f>AVERAGE('1级数据'!P251,'1级数据'!Q251)</f>
        <v>85</v>
      </c>
      <c r="H251" s="10">
        <f>AVERAGE('1级数据'!AA251,'1级数据'!AB251)</f>
        <v>78</v>
      </c>
      <c r="I251" s="10">
        <f>IF('1级数据'!C251="门将",AVERAGE('1级数据'!AG251,'1级数据'!AH251,'1级数据'!AI251,'1级数据'!AJ251,'1级数据'!AK251),AVERAGE('1级数据'!X251,'1级数据'!Y251))</f>
        <v>83.5</v>
      </c>
      <c r="J251" s="10">
        <f>'1级数据'!AC251*0.2+'1级数据'!AD251*0.3+'1级数据'!AE251*0.2+'1级数据'!AF251*0.3</f>
        <v>66.699999999999989</v>
      </c>
      <c r="K251" s="10">
        <f>AVERAGE('1级数据'!R251,'1级数据'!S251)</f>
        <v>86</v>
      </c>
    </row>
    <row r="252" spans="1:11" ht="15.75" x14ac:dyDescent="0.25">
      <c r="A252" s="10">
        <v>251</v>
      </c>
      <c r="B252" s="10" t="str">
        <f>VLOOKUP(A:A,'1级数据'!A:B,2,FALSE)</f>
        <v>RÚBEN NEVES</v>
      </c>
      <c r="C252" s="11" t="str">
        <f>VLOOKUP(A:A,'1级数据'!A:C,3,FALSE)</f>
        <v>后腰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79</v>
      </c>
      <c r="G252" s="10">
        <f>AVERAGE('1级数据'!P252,'1级数据'!Q252)</f>
        <v>79.5</v>
      </c>
      <c r="H252" s="10">
        <f>AVERAGE('1级数据'!AA252,'1级数据'!AB252)</f>
        <v>77</v>
      </c>
      <c r="I252" s="10">
        <f>IF('1级数据'!C252="门将",AVERAGE('1级数据'!AG252,'1级数据'!AH252,'1级数据'!AI252,'1级数据'!AJ252,'1级数据'!AK252),AVERAGE('1级数据'!X252,'1级数据'!Y252))</f>
        <v>75.5</v>
      </c>
      <c r="J252" s="10">
        <f>'1级数据'!AC252*0.2+'1级数据'!AD252*0.3+'1级数据'!AE252*0.2+'1级数据'!AF252*0.3</f>
        <v>72.899999999999991</v>
      </c>
      <c r="K252" s="10">
        <f>AVERAGE('1级数据'!R252,'1级数据'!S252)</f>
        <v>80</v>
      </c>
    </row>
    <row r="253" spans="1:11" ht="15.75" x14ac:dyDescent="0.25">
      <c r="A253" s="10">
        <v>252</v>
      </c>
      <c r="B253" s="10" t="str">
        <f>VLOOKUP(A:A,'1级数据'!A:B,2,FALSE)</f>
        <v>A. MERET</v>
      </c>
      <c r="C253" s="11" t="str">
        <f>VLOOKUP(A:A,'1级数据'!A:C,3,FALSE)</f>
        <v>门将</v>
      </c>
      <c r="D253" s="10" t="e">
        <f>VLOOKUP(A:A,'1级数据'!A:D,4,FALSE)</f>
        <v>#N/A</v>
      </c>
      <c r="E253" s="12">
        <f>VLOOKUP(A:A,'1级数据'!A:L,12,FALSE)</f>
        <v>83</v>
      </c>
      <c r="F253" s="10">
        <f>'1级数据'!O253*0.2+'1级数据'!T253*0.4+'1级数据'!Z253*0.2+'1级数据'!W253*0.2</f>
        <v>56.800000000000004</v>
      </c>
      <c r="G253" s="10">
        <f>AVERAGE('1级数据'!P253,'1级数据'!Q253)</f>
        <v>55.5</v>
      </c>
      <c r="H253" s="10">
        <f>AVERAGE('1级数据'!AA253,'1级数据'!AB253)</f>
        <v>82</v>
      </c>
      <c r="I253" s="10">
        <f>IF('1级数据'!C253="门将",AVERAGE('1级数据'!AG253,'1级数据'!AH253,'1级数据'!AI253,'1级数据'!AJ253,'1级数据'!AK253),AVERAGE('1级数据'!X253,'1级数据'!Y253))</f>
        <v>72</v>
      </c>
      <c r="J253" s="10">
        <f>'1级数据'!AC253*0.2+'1级数据'!AD253*0.3+'1级数据'!AE253*0.2+'1级数据'!AF253*0.3</f>
        <v>59.8</v>
      </c>
      <c r="K253" s="10">
        <f>AVERAGE('1级数据'!R253,'1级数据'!S253)</f>
        <v>53.5</v>
      </c>
    </row>
    <row r="254" spans="1:11" ht="15.75" x14ac:dyDescent="0.25">
      <c r="A254" s="10">
        <v>253</v>
      </c>
      <c r="B254" s="10" t="str">
        <f>VLOOKUP(A:A,'1级数据'!A:B,2,FALSE)</f>
        <v>A. RÜDIGER</v>
      </c>
      <c r="C254" s="11" t="str">
        <f>VLOOKUP(A:A,'1级数据'!A:C,3,FALSE)</f>
        <v>中后卫</v>
      </c>
      <c r="D254" s="10" t="e">
        <f>VLOOKUP(A:A,'1级数据'!A:D,4,FALSE)</f>
        <v>#N/A</v>
      </c>
      <c r="E254" s="12">
        <f>VLOOKUP(A:A,'1级数据'!A:L,12,FALSE)</f>
        <v>83</v>
      </c>
      <c r="F254" s="10">
        <f>'1级数据'!O254*0.2+'1级数据'!T254*0.4+'1级数据'!Z254*0.2+'1级数据'!W254*0.2</f>
        <v>71</v>
      </c>
      <c r="G254" s="10">
        <f>AVERAGE('1级数据'!P254,'1级数据'!Q254)</f>
        <v>71.5</v>
      </c>
      <c r="H254" s="10">
        <f>AVERAGE('1级数据'!AA254,'1级数据'!AB254)</f>
        <v>78.5</v>
      </c>
      <c r="I254" s="10">
        <f>IF('1级数据'!C254="门将",AVERAGE('1级数据'!AG254,'1级数据'!AH254,'1级数据'!AI254,'1级数据'!AJ254,'1级数据'!AK254),AVERAGE('1级数据'!X254,'1级数据'!Y254))</f>
        <v>71</v>
      </c>
      <c r="J254" s="10">
        <f>'1级数据'!AC254*0.2+'1级数据'!AD254*0.3+'1级数据'!AE254*0.2+'1级数据'!AF254*0.3</f>
        <v>78.5</v>
      </c>
      <c r="K254" s="10">
        <f>AVERAGE('1级数据'!R254,'1级数据'!S254)</f>
        <v>71</v>
      </c>
    </row>
    <row r="255" spans="1:11" ht="15.75" x14ac:dyDescent="0.25">
      <c r="A255" s="10">
        <v>254</v>
      </c>
      <c r="B255" s="10" t="str">
        <f>VLOOKUP(A:A,'1级数据'!A:B,2,FALSE)</f>
        <v>S. BERGWIJN</v>
      </c>
      <c r="C255" s="11" t="str">
        <f>VLOOKUP(A:A,'1级数据'!A:C,3,FALSE)</f>
        <v>左边锋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77.400000000000006</v>
      </c>
      <c r="G255" s="10">
        <f>AVERAGE('1级数据'!P255,'1级数据'!Q255)</f>
        <v>83</v>
      </c>
      <c r="H255" s="10">
        <f>AVERAGE('1级数据'!AA255,'1级数据'!AB255)</f>
        <v>75.5</v>
      </c>
      <c r="I255" s="10">
        <f>IF('1级数据'!C255="门将",AVERAGE('1级数据'!AG255,'1级数据'!AH255,'1级数据'!AI255,'1级数据'!AJ255,'1级数据'!AK255),AVERAGE('1级数据'!X255,'1级数据'!Y255))</f>
        <v>80</v>
      </c>
      <c r="J255" s="10">
        <f>'1级数据'!AC255*0.2+'1级数据'!AD255*0.3+'1级数据'!AE255*0.2+'1级数据'!AF255*0.3</f>
        <v>76.099999999999994</v>
      </c>
      <c r="K255" s="10">
        <f>AVERAGE('1级数据'!R255,'1级数据'!S255)</f>
        <v>78</v>
      </c>
    </row>
    <row r="256" spans="1:11" ht="15.75" x14ac:dyDescent="0.25">
      <c r="A256" s="10">
        <v>255</v>
      </c>
      <c r="B256" s="10" t="str">
        <f>VLOOKUP(A:A,'1级数据'!A:B,2,FALSE)</f>
        <v>A. ONANA</v>
      </c>
      <c r="C256" s="11" t="str">
        <f>VLOOKUP(A:A,'1级数据'!A:C,3,FALSE)</f>
        <v>门将</v>
      </c>
      <c r="D256" s="10" t="e">
        <f>VLOOKUP(A:A,'1级数据'!A:D,4,FALSE)</f>
        <v>#N/A</v>
      </c>
      <c r="E256" s="12">
        <f>VLOOKUP(A:A,'1级数据'!A:L,12,FALSE)</f>
        <v>83</v>
      </c>
      <c r="F256" s="10">
        <f>'1级数据'!O256*0.2+'1级数据'!T256*0.4+'1级数据'!Z256*0.2+'1级数据'!W256*0.2</f>
        <v>61.599999999999994</v>
      </c>
      <c r="G256" s="10">
        <f>AVERAGE('1级数据'!P256,'1级数据'!Q256)</f>
        <v>61.5</v>
      </c>
      <c r="H256" s="10">
        <f>AVERAGE('1级数据'!AA256,'1级数据'!AB256)</f>
        <v>84.5</v>
      </c>
      <c r="I256" s="10">
        <f>IF('1级数据'!C256="门将",AVERAGE('1级数据'!AG256,'1级数据'!AH256,'1级数据'!AI256,'1级数据'!AJ256,'1级数据'!AK256),AVERAGE('1级数据'!X256,'1级数据'!Y256))</f>
        <v>71.599999999999994</v>
      </c>
      <c r="J256" s="10">
        <f>'1级数据'!AC256*0.2+'1级数据'!AD256*0.3+'1级数据'!AE256*0.2+'1级数据'!AF256*0.3</f>
        <v>63.9</v>
      </c>
      <c r="K256" s="10">
        <f>AVERAGE('1级数据'!R256,'1级数据'!S256)</f>
        <v>57.5</v>
      </c>
    </row>
    <row r="257" spans="1:11" ht="15.75" x14ac:dyDescent="0.25">
      <c r="A257" s="10">
        <v>256</v>
      </c>
      <c r="B257" s="10" t="str">
        <f>VLOOKUP(A:A,'1级数据'!A:B,2,FALSE)</f>
        <v>J. PAVLENKA</v>
      </c>
      <c r="C257" s="11" t="str">
        <f>VLOOKUP(A:A,'1级数据'!A:C,3,FALSE)</f>
        <v>门将</v>
      </c>
      <c r="D257" s="10" t="e">
        <f>VLOOKUP(A:A,'1级数据'!A:D,4,FALSE)</f>
        <v>#N/A</v>
      </c>
      <c r="E257" s="12">
        <f>VLOOKUP(A:A,'1级数据'!A:L,12,FALSE)</f>
        <v>83</v>
      </c>
      <c r="F257" s="10">
        <f>'1级数据'!O257*0.2+'1级数据'!T257*0.4+'1级数据'!Z257*0.2+'1级数据'!W257*0.2</f>
        <v>55.8</v>
      </c>
      <c r="G257" s="10">
        <f>AVERAGE('1级数据'!P257,'1级数据'!Q257)</f>
        <v>49.5</v>
      </c>
      <c r="H257" s="10">
        <f>AVERAGE('1级数据'!AA257,'1级数据'!AB257)</f>
        <v>82.5</v>
      </c>
      <c r="I257" s="10">
        <f>IF('1级数据'!C257="门将",AVERAGE('1级数据'!AG257,'1级数据'!AH257,'1级数据'!AI257,'1级数据'!AJ257,'1级数据'!AK257),AVERAGE('1级数据'!X257,'1级数据'!Y257))</f>
        <v>72.599999999999994</v>
      </c>
      <c r="J257" s="10">
        <f>'1级数据'!AC257*0.2+'1级数据'!AD257*0.3+'1级数据'!AE257*0.2+'1级数据'!AF257*0.3</f>
        <v>64.2</v>
      </c>
      <c r="K257" s="10">
        <f>AVERAGE('1级数据'!R257,'1级数据'!S257)</f>
        <v>53</v>
      </c>
    </row>
    <row r="258" spans="1:11" ht="15.75" x14ac:dyDescent="0.25">
      <c r="A258" s="10">
        <v>257</v>
      </c>
      <c r="B258" s="10" t="str">
        <f>VLOOKUP(A:A,'1级数据'!A:B,2,FALSE)</f>
        <v>C. PAVÓN</v>
      </c>
      <c r="C258" s="11" t="str">
        <f>VLOOKUP(A:A,'1级数据'!A:C,3,FALSE)</f>
        <v>右边锋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79.400000000000006</v>
      </c>
      <c r="G258" s="10">
        <f>AVERAGE('1级数据'!P258,'1级数据'!Q258)</f>
        <v>81.5</v>
      </c>
      <c r="H258" s="10">
        <f>AVERAGE('1级数据'!AA258,'1级数据'!AB258)</f>
        <v>75</v>
      </c>
      <c r="I258" s="10">
        <f>IF('1级数据'!C258="门将",AVERAGE('1级数据'!AG258,'1级数据'!AH258,'1级数据'!AI258,'1级数据'!AJ258,'1级数据'!AK258),AVERAGE('1级数据'!X258,'1级数据'!Y258))</f>
        <v>87</v>
      </c>
      <c r="J258" s="10">
        <f>'1级数据'!AC258*0.2+'1级数据'!AD258*0.3+'1级数据'!AE258*0.2+'1级数据'!AF258*0.3</f>
        <v>67.400000000000006</v>
      </c>
      <c r="K258" s="10">
        <f>AVERAGE('1级数据'!R258,'1级数据'!S258)</f>
        <v>79</v>
      </c>
    </row>
    <row r="259" spans="1:11" ht="15.75" x14ac:dyDescent="0.25">
      <c r="A259" s="10">
        <v>258</v>
      </c>
      <c r="B259" s="10" t="str">
        <f>VLOOKUP(A:A,'1级数据'!A:B,2,FALSE)</f>
        <v>GONÇALO GUEDES</v>
      </c>
      <c r="C259" s="11" t="str">
        <f>VLOOKUP(A:A,'1级数据'!A:C,3,FALSE)</f>
        <v>左边锋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78</v>
      </c>
      <c r="G259" s="10">
        <f>AVERAGE('1级数据'!P259,'1级数据'!Q259)</f>
        <v>85</v>
      </c>
      <c r="H259" s="10">
        <f>AVERAGE('1级数据'!AA259,'1级数据'!AB259)</f>
        <v>75</v>
      </c>
      <c r="I259" s="10">
        <f>IF('1级数据'!C259="门将",AVERAGE('1级数据'!AG259,'1级数据'!AH259,'1级数据'!AI259,'1级数据'!AJ259,'1级数据'!AK259),AVERAGE('1级数据'!X259,'1级数据'!Y259))</f>
        <v>78.5</v>
      </c>
      <c r="J259" s="10">
        <f>'1级数据'!AC259*0.2+'1级数据'!AD259*0.3+'1级数据'!AE259*0.2+'1级数据'!AF259*0.3</f>
        <v>70.599999999999994</v>
      </c>
      <c r="K259" s="10">
        <f>AVERAGE('1级数据'!R259,'1级数据'!S259)</f>
        <v>79.5</v>
      </c>
    </row>
    <row r="260" spans="1:11" ht="15.75" x14ac:dyDescent="0.25">
      <c r="A260" s="10">
        <v>259</v>
      </c>
      <c r="B260" s="10" t="str">
        <f>VLOOKUP(A:A,'1级数据'!A:B,2,FALSE)</f>
        <v>D. DAKONAM</v>
      </c>
      <c r="C260" s="11" t="str">
        <f>VLOOKUP(A:A,'1级数据'!A:C,3,FALSE)</f>
        <v>中后卫</v>
      </c>
      <c r="D260" s="10">
        <f>VLOOKUP(A:A,'1级数据'!A:D,4,FALSE)</f>
        <v>2</v>
      </c>
      <c r="E260" s="12">
        <f>VLOOKUP(A:A,'1级数据'!A:L,12,FALSE)</f>
        <v>83</v>
      </c>
      <c r="F260" s="10">
        <f>'1级数据'!O260*0.2+'1级数据'!T260*0.4+'1级数据'!Z260*0.2+'1级数据'!W260*0.2</f>
        <v>67.599999999999994</v>
      </c>
      <c r="G260" s="10">
        <f>AVERAGE('1级数据'!P260,'1级数据'!Q260)</f>
        <v>70.5</v>
      </c>
      <c r="H260" s="10">
        <f>AVERAGE('1级数据'!AA260,'1级数据'!AB260)</f>
        <v>74.5</v>
      </c>
      <c r="I260" s="10">
        <f>IF('1级数据'!C260="门将",AVERAGE('1级数据'!AG260,'1级数据'!AH260,'1级数据'!AI260,'1级数据'!AJ260,'1级数据'!AK260),AVERAGE('1级数据'!X260,'1级数据'!Y260))</f>
        <v>70.5</v>
      </c>
      <c r="J260" s="10">
        <f>'1级数据'!AC260*0.2+'1级数据'!AD260*0.3+'1级数据'!AE260*0.2+'1级数据'!AF260*0.3</f>
        <v>83.1</v>
      </c>
      <c r="K260" s="10">
        <f>AVERAGE('1级数据'!R260,'1级数据'!S260)</f>
        <v>68.5</v>
      </c>
    </row>
    <row r="261" spans="1:11" ht="15.75" x14ac:dyDescent="0.25">
      <c r="A261" s="10">
        <v>260</v>
      </c>
      <c r="B261" s="10" t="str">
        <f>VLOOKUP(A:A,'1级数据'!A:B,2,FALSE)</f>
        <v>G. LO CELSO</v>
      </c>
      <c r="C261" s="11" t="str">
        <f>VLOOKUP(A:A,'1级数据'!A:C,3,FALSE)</f>
        <v>中场</v>
      </c>
      <c r="D261" s="10">
        <f>VLOOKUP(A:A,'1级数据'!A:D,4,FALSE)</f>
        <v>2</v>
      </c>
      <c r="E261" s="12">
        <f>VLOOKUP(A:A,'1级数据'!A:L,12,FALSE)</f>
        <v>83</v>
      </c>
      <c r="F261" s="10">
        <f>'1级数据'!O261*0.2+'1级数据'!T261*0.4+'1级数据'!Z261*0.2+'1级数据'!W261*0.2</f>
        <v>80.600000000000009</v>
      </c>
      <c r="G261" s="10">
        <f>AVERAGE('1级数据'!P261,'1级数据'!Q261)</f>
        <v>86.5</v>
      </c>
      <c r="H261" s="10">
        <f>AVERAGE('1级数据'!AA261,'1级数据'!AB261)</f>
        <v>67.5</v>
      </c>
      <c r="I261" s="10">
        <f>IF('1级数据'!C261="门将",AVERAGE('1级数据'!AG261,'1级数据'!AH261,'1级数据'!AI261,'1级数据'!AJ261,'1级数据'!AK261),AVERAGE('1级数据'!X261,'1级数据'!Y261))</f>
        <v>81</v>
      </c>
      <c r="J261" s="10">
        <f>'1级数据'!AC261*0.2+'1级数据'!AD261*0.3+'1级数据'!AE261*0.2+'1级数据'!AF261*0.3</f>
        <v>71.899999999999991</v>
      </c>
      <c r="K261" s="10">
        <f>AVERAGE('1级数据'!R261,'1级数据'!S261)</f>
        <v>86</v>
      </c>
    </row>
    <row r="262" spans="1:11" ht="15.75" x14ac:dyDescent="0.25">
      <c r="A262" s="10">
        <v>261</v>
      </c>
      <c r="B262" s="10" t="str">
        <f>VLOOKUP(A:A,'1级数据'!A:B,2,FALSE)</f>
        <v>V. LINDELÖF</v>
      </c>
      <c r="C262" s="11" t="str">
        <f>VLOOKUP(A:A,'1级数据'!A:C,3,FALSE)</f>
        <v>中后卫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72.599999999999994</v>
      </c>
      <c r="G262" s="10">
        <f>AVERAGE('1级数据'!P262,'1级数据'!Q262)</f>
        <v>73.5</v>
      </c>
      <c r="H262" s="10">
        <f>AVERAGE('1级数据'!AA262,'1级数据'!AB262)</f>
        <v>79</v>
      </c>
      <c r="I262" s="10">
        <f>IF('1级数据'!C262="门将",AVERAGE('1级数据'!AG262,'1级数据'!AH262,'1级数据'!AI262,'1级数据'!AJ262,'1级数据'!AK262),AVERAGE('1级数据'!X262,'1级数据'!Y262))</f>
        <v>72</v>
      </c>
      <c r="J262" s="10">
        <f>'1级数据'!AC262*0.2+'1级数据'!AD262*0.3+'1级数据'!AE262*0.2+'1级数据'!AF262*0.3</f>
        <v>79.900000000000006</v>
      </c>
      <c r="K262" s="10">
        <f>AVERAGE('1级数据'!R262,'1级数据'!S262)</f>
        <v>78</v>
      </c>
    </row>
    <row r="263" spans="1:11" ht="15.75" x14ac:dyDescent="0.25">
      <c r="A263" s="10">
        <v>262</v>
      </c>
      <c r="B263" s="10" t="str">
        <f>VLOOKUP(A:A,'1级数据'!A:B,2,FALSE)</f>
        <v>M. AKANJI</v>
      </c>
      <c r="C263" s="11" t="str">
        <f>VLOOKUP(A:A,'1级数据'!A:C,3,FALSE)</f>
        <v>中后卫</v>
      </c>
      <c r="D263" s="10">
        <f>VLOOKUP(A:A,'1级数据'!A:D,4,FALSE)</f>
        <v>2</v>
      </c>
      <c r="E263" s="12">
        <f>VLOOKUP(A:A,'1级数据'!A:L,12,FALSE)</f>
        <v>83</v>
      </c>
      <c r="F263" s="10">
        <f>'1级数据'!O263*0.2+'1级数据'!T263*0.4+'1级数据'!Z263*0.2+'1级数据'!W263*0.2</f>
        <v>69.600000000000009</v>
      </c>
      <c r="G263" s="10">
        <f>AVERAGE('1级数据'!P263,'1级数据'!Q263)</f>
        <v>69.5</v>
      </c>
      <c r="H263" s="10">
        <f>AVERAGE('1级数据'!AA263,'1级数据'!AB263)</f>
        <v>79.5</v>
      </c>
      <c r="I263" s="10">
        <f>IF('1级数据'!C263="门将",AVERAGE('1级数据'!AG263,'1级数据'!AH263,'1级数据'!AI263,'1级数据'!AJ263,'1级数据'!AK263),AVERAGE('1级数据'!X263,'1级数据'!Y263))</f>
        <v>72</v>
      </c>
      <c r="J263" s="10">
        <f>'1级数据'!AC263*0.2+'1级数据'!AD263*0.3+'1级数据'!AE263*0.2+'1级数据'!AF263*0.3</f>
        <v>80.599999999999994</v>
      </c>
      <c r="K263" s="10">
        <f>AVERAGE('1级数据'!R263,'1级数据'!S263)</f>
        <v>71</v>
      </c>
    </row>
    <row r="264" spans="1:11" ht="15.75" x14ac:dyDescent="0.25">
      <c r="A264" s="10">
        <v>263</v>
      </c>
      <c r="B264" s="10" t="str">
        <f>VLOOKUP(A:A,'1级数据'!A:B,2,FALSE)</f>
        <v>M. RASHFORD</v>
      </c>
      <c r="C264" s="11" t="str">
        <f>VLOOKUP(A:A,'1级数据'!A:C,3,FALSE)</f>
        <v>中锋</v>
      </c>
      <c r="D264" s="10">
        <f>VLOOKUP(A:A,'1级数据'!A:D,4,FALSE)</f>
        <v>2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82.5</v>
      </c>
      <c r="H264" s="10">
        <f>AVERAGE('1级数据'!AA264,'1级数据'!AB264)</f>
        <v>76.5</v>
      </c>
      <c r="I264" s="10">
        <f>IF('1级数据'!C264="门将",AVERAGE('1级数据'!AG264,'1级数据'!AH264,'1级数据'!AI264,'1级数据'!AJ264,'1级数据'!AK264),AVERAGE('1级数据'!X264,'1级数据'!Y264))</f>
        <v>85.5</v>
      </c>
      <c r="J264" s="10">
        <f>'1级数据'!AC264*0.2+'1级数据'!AD264*0.3+'1级数据'!AE264*0.2+'1级数据'!AF264*0.3</f>
        <v>71.199999999999989</v>
      </c>
      <c r="K264" s="10">
        <f>AVERAGE('1级数据'!R264,'1级数据'!S264)</f>
        <v>80.5</v>
      </c>
    </row>
    <row r="265" spans="1:11" ht="15.75" x14ac:dyDescent="0.25">
      <c r="A265" s="10">
        <v>264</v>
      </c>
      <c r="B265" s="10" t="str">
        <f>VLOOKUP(A:A,'1级数据'!A:B,2,FALSE)</f>
        <v>L. JOVIĆ</v>
      </c>
      <c r="C265" s="11" t="str">
        <f>VLOOKUP(A:A,'1级数据'!A:C,3,FALSE)</f>
        <v>中锋</v>
      </c>
      <c r="D265" s="10" t="e">
        <f>VLOOKUP(A:A,'1级数据'!A:D,4,FALSE)</f>
        <v>#N/A</v>
      </c>
      <c r="E265" s="12">
        <f>VLOOKUP(A:A,'1级数据'!A:L,12,FALSE)</f>
        <v>83</v>
      </c>
      <c r="F265" s="10">
        <f>'1级数据'!O265*0.2+'1级数据'!T265*0.4+'1级数据'!Z265*0.2+'1级数据'!W265*0.2</f>
        <v>74.600000000000009</v>
      </c>
      <c r="G265" s="10">
        <f>AVERAGE('1级数据'!P265,'1级数据'!Q265)</f>
        <v>79</v>
      </c>
      <c r="H265" s="10">
        <f>AVERAGE('1级数据'!AA265,'1级数据'!AB265)</f>
        <v>80</v>
      </c>
      <c r="I265" s="10">
        <f>IF('1级数据'!C265="门将",AVERAGE('1级数据'!AG265,'1级数据'!AH265,'1级数据'!AI265,'1级数据'!AJ265,'1级数据'!AK265),AVERAGE('1级数据'!X265,'1级数据'!Y265))</f>
        <v>77</v>
      </c>
      <c r="J265" s="10">
        <f>'1级数据'!AC265*0.2+'1级数据'!AD265*0.3+'1级数据'!AE265*0.2+'1级数据'!AF265*0.3</f>
        <v>71.199999999999989</v>
      </c>
      <c r="K265" s="10">
        <f>AVERAGE('1级数据'!R265,'1级数据'!S265)</f>
        <v>76.5</v>
      </c>
    </row>
    <row r="266" spans="1:11" ht="15.75" x14ac:dyDescent="0.25">
      <c r="A266" s="10">
        <v>265</v>
      </c>
      <c r="B266" s="10" t="str">
        <f>VLOOKUP(A:A,'1级数据'!A:B,2,FALSE)</f>
        <v>A. GOLOVIN</v>
      </c>
      <c r="C266" s="11" t="str">
        <f>VLOOKUP(A:A,'1级数据'!A:C,3,FALSE)</f>
        <v>前腰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78.2</v>
      </c>
      <c r="G266" s="10">
        <f>AVERAGE('1级数据'!P266,'1级数据'!Q266)</f>
        <v>84</v>
      </c>
      <c r="H266" s="10">
        <f>AVERAGE('1级数据'!AA266,'1级数据'!AB266)</f>
        <v>73</v>
      </c>
      <c r="I266" s="10">
        <f>IF('1级数据'!C266="门将",AVERAGE('1级数据'!AG266,'1级数据'!AH266,'1级数据'!AI266,'1级数据'!AJ266,'1级数据'!AK266),AVERAGE('1级数据'!X266,'1级数据'!Y266))</f>
        <v>83</v>
      </c>
      <c r="J266" s="10">
        <f>'1级数据'!AC266*0.2+'1级数据'!AD266*0.3+'1级数据'!AE266*0.2+'1级数据'!AF266*0.3</f>
        <v>75</v>
      </c>
      <c r="K266" s="10">
        <f>AVERAGE('1级数据'!R266,'1级数据'!S266)</f>
        <v>82</v>
      </c>
    </row>
    <row r="267" spans="1:11" ht="15.75" x14ac:dyDescent="0.25">
      <c r="A267" s="10">
        <v>266</v>
      </c>
      <c r="B267" s="10" t="str">
        <f>VLOOKUP(A:A,'1级数据'!A:B,2,FALSE)</f>
        <v>J. TAH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65</v>
      </c>
      <c r="G267" s="10">
        <f>AVERAGE('1级数据'!P267,'1级数据'!Q267)</f>
        <v>67.5</v>
      </c>
      <c r="H267" s="10">
        <f>AVERAGE('1级数据'!AA267,'1级数据'!AB267)</f>
        <v>80</v>
      </c>
      <c r="I267" s="10">
        <f>IF('1级数据'!C267="门将",AVERAGE('1级数据'!AG267,'1级数据'!AH267,'1级数据'!AI267,'1级数据'!AJ267,'1级数据'!AK267),AVERAGE('1级数据'!X267,'1级数据'!Y267))</f>
        <v>68.5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73.5</v>
      </c>
    </row>
    <row r="268" spans="1:11" ht="15.75" x14ac:dyDescent="0.25">
      <c r="A268" s="10">
        <v>267</v>
      </c>
      <c r="B268" s="10" t="str">
        <f>VLOOKUP(A:A,'1级数据'!A:B,2,FALSE)</f>
        <v>ÉDER MILITÃO</v>
      </c>
      <c r="C268" s="11" t="str">
        <f>VLOOKUP(A:A,'1级数据'!A:C,3,FALSE)</f>
        <v>中后卫</v>
      </c>
      <c r="D268" s="10" t="e">
        <f>VLOOKUP(A:A,'1级数据'!A:D,4,FALSE)</f>
        <v>#N/A</v>
      </c>
      <c r="E268" s="12">
        <f>VLOOKUP(A:A,'1级数据'!A:L,12,FALSE)</f>
        <v>83</v>
      </c>
      <c r="F268" s="10">
        <f>'1级数据'!O268*0.2+'1级数据'!T268*0.4+'1级数据'!Z268*0.2+'1级数据'!W268*0.2</f>
        <v>73.2</v>
      </c>
      <c r="G268" s="10">
        <f>AVERAGE('1级数据'!P268,'1级数据'!Q268)</f>
        <v>73.5</v>
      </c>
      <c r="H268" s="10">
        <f>AVERAGE('1级数据'!AA268,'1级数据'!AB268)</f>
        <v>78.5</v>
      </c>
      <c r="I268" s="10">
        <f>IF('1级数据'!C268="门将",AVERAGE('1级数据'!AG268,'1级数据'!AH268,'1级数据'!AI268,'1级数据'!AJ268,'1级数据'!AK268),AVERAGE('1级数据'!X268,'1级数据'!Y268))</f>
        <v>75</v>
      </c>
      <c r="J268" s="10">
        <f>'1级数据'!AC268*0.2+'1级数据'!AD268*0.3+'1级数据'!AE268*0.2+'1级数据'!AF268*0.3</f>
        <v>81.100000000000009</v>
      </c>
      <c r="K268" s="10">
        <f>AVERAGE('1级数据'!R268,'1级数据'!S268)</f>
        <v>74.5</v>
      </c>
    </row>
    <row r="269" spans="1:11" ht="15.75" x14ac:dyDescent="0.25">
      <c r="A269" s="10">
        <v>268</v>
      </c>
      <c r="B269" s="10" t="str">
        <f>VLOOKUP(A:A,'1级数据'!A:B,2,FALSE)</f>
        <v>F. CHIESA</v>
      </c>
      <c r="C269" s="11" t="str">
        <f>VLOOKUP(A:A,'1级数据'!A:C,3,FALSE)</f>
        <v>右边锋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77.000000000000014</v>
      </c>
      <c r="G269" s="10">
        <f>AVERAGE('1级数据'!P269,'1级数据'!Q269)</f>
        <v>83.5</v>
      </c>
      <c r="H269" s="10">
        <f>AVERAGE('1级数据'!AA269,'1级数据'!AB269)</f>
        <v>72.5</v>
      </c>
      <c r="I269" s="10">
        <f>IF('1级数据'!C269="门将",AVERAGE('1级数据'!AG269,'1级数据'!AH269,'1级数据'!AI269,'1级数据'!AJ269,'1级数据'!AK269),AVERAGE('1级数据'!X269,'1级数据'!Y269))</f>
        <v>79</v>
      </c>
      <c r="J269" s="10">
        <f>'1级数据'!AC269*0.2+'1级数据'!AD269*0.3+'1级数据'!AE269*0.2+'1级数据'!AF269*0.3</f>
        <v>69.599999999999994</v>
      </c>
      <c r="K269" s="10">
        <f>AVERAGE('1级数据'!R269,'1级数据'!S269)</f>
        <v>81</v>
      </c>
    </row>
    <row r="270" spans="1:11" ht="15.75" x14ac:dyDescent="0.25">
      <c r="A270" s="10">
        <v>269</v>
      </c>
      <c r="B270" s="10" t="str">
        <f>VLOOKUP(A:A,'1级数据'!A:B,2,FALSE)</f>
        <v>DAVID NERES</v>
      </c>
      <c r="C270" s="11" t="str">
        <f>VLOOKUP(A:A,'1级数据'!A:C,3,FALSE)</f>
        <v>右边锋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75.000000000000014</v>
      </c>
      <c r="G270" s="10">
        <f>AVERAGE('1级数据'!P270,'1级数据'!Q270)</f>
        <v>87.5</v>
      </c>
      <c r="H270" s="10">
        <f>AVERAGE('1级数据'!AA270,'1级数据'!AB270)</f>
        <v>70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70.099999999999994</v>
      </c>
      <c r="K270" s="10">
        <f>AVERAGE('1级数据'!R270,'1级数据'!S270)</f>
        <v>83.5</v>
      </c>
    </row>
    <row r="271" spans="1:11" ht="15.75" x14ac:dyDescent="0.25">
      <c r="A271" s="10">
        <v>270</v>
      </c>
      <c r="B271" s="10" t="str">
        <f>VLOOKUP(A:A,'1级数据'!A:B,2,FALSE)</f>
        <v>PEPE REINA</v>
      </c>
      <c r="C271" s="11" t="str">
        <f>VLOOKUP(A:A,'1级数据'!A:C,3,FALSE)</f>
        <v>门将</v>
      </c>
      <c r="D271" s="10" t="e">
        <f>VLOOKUP(A:A,'1级数据'!A:D,4,FALSE)</f>
        <v>#N/A</v>
      </c>
      <c r="E271" s="12">
        <f>VLOOKUP(A:A,'1级数据'!A:L,12,FALSE)</f>
        <v>82</v>
      </c>
      <c r="F271" s="10">
        <f>'1级数据'!O271*0.2+'1级数据'!T271*0.4+'1级数据'!Z271*0.2+'1级数据'!W271*0.2</f>
        <v>57.2</v>
      </c>
      <c r="G271" s="10">
        <f>AVERAGE('1级数据'!P271,'1级数据'!Q271)</f>
        <v>59</v>
      </c>
      <c r="H271" s="10">
        <f>AVERAGE('1级数据'!AA271,'1级数据'!AB271)</f>
        <v>74.5</v>
      </c>
      <c r="I271" s="10">
        <f>IF('1级数据'!C271="门将",AVERAGE('1级数据'!AG271,'1级数据'!AH271,'1级数据'!AI271,'1级数据'!AJ271,'1级数据'!AK271),AVERAGE('1级数据'!X271,'1级数据'!Y271))</f>
        <v>76.400000000000006</v>
      </c>
      <c r="J271" s="10">
        <f>'1级数据'!AC271*0.2+'1级数据'!AD271*0.3+'1级数据'!AE271*0.2+'1级数据'!AF271*0.3</f>
        <v>66.599999999999994</v>
      </c>
      <c r="K271" s="10">
        <f>AVERAGE('1级数据'!R271,'1级数据'!S271)</f>
        <v>57.5</v>
      </c>
    </row>
    <row r="272" spans="1:11" ht="15.75" x14ac:dyDescent="0.25">
      <c r="A272" s="10">
        <v>271</v>
      </c>
      <c r="B272" s="10" t="str">
        <f>VLOOKUP(A:A,'1级数据'!A:B,2,FALSE)</f>
        <v>D. DE ROSSI</v>
      </c>
      <c r="C272" s="11" t="str">
        <f>VLOOKUP(A:A,'1级数据'!A:C,3,FALSE)</f>
        <v>后腰</v>
      </c>
      <c r="D272" s="10">
        <f>VLOOKUP(A:A,'1级数据'!A:D,4,FALSE)</f>
        <v>2</v>
      </c>
      <c r="E272" s="12">
        <f>VLOOKUP(A:A,'1级数据'!A:L,12,FALSE)</f>
        <v>82</v>
      </c>
      <c r="F272" s="10">
        <f>'1级数据'!O272*0.2+'1级数据'!T272*0.4+'1级数据'!Z272*0.2+'1级数据'!W272*0.2</f>
        <v>74.400000000000006</v>
      </c>
      <c r="G272" s="10">
        <f>AVERAGE('1级数据'!P272,'1级数据'!Q272)</f>
        <v>73</v>
      </c>
      <c r="H272" s="10">
        <f>AVERAGE('1级数据'!AA272,'1级数据'!AB272)</f>
        <v>78.5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80.399999999999991</v>
      </c>
      <c r="K272" s="10">
        <f>AVERAGE('1级数据'!R272,'1级数据'!S272)</f>
        <v>78</v>
      </c>
    </row>
    <row r="273" spans="1:11" ht="15.75" x14ac:dyDescent="0.25">
      <c r="A273" s="10">
        <v>272</v>
      </c>
      <c r="B273" s="10" t="str">
        <f>VLOOKUP(A:A,'1级数据'!A:B,2,FALSE)</f>
        <v>DANI ALVES</v>
      </c>
      <c r="C273" s="11" t="str">
        <f>VLOOKUP(A:A,'1级数据'!A:C,3,FALSE)</f>
        <v>右后卫</v>
      </c>
      <c r="D273" s="10" t="e">
        <f>VLOOKUP(A:A,'1级数据'!A:D,4,FALSE)</f>
        <v>#N/A</v>
      </c>
      <c r="E273" s="12">
        <f>VLOOKUP(A:A,'1级数据'!A:L,12,FALSE)</f>
        <v>82</v>
      </c>
      <c r="F273" s="10">
        <f>'1级数据'!O273*0.2+'1级数据'!T273*0.4+'1级数据'!Z273*0.2+'1级数据'!W273*0.2</f>
        <v>76.800000000000011</v>
      </c>
      <c r="G273" s="10">
        <f>AVERAGE('1级数据'!P273,'1级数据'!Q273)</f>
        <v>78.5</v>
      </c>
      <c r="H273" s="10">
        <f>AVERAGE('1级数据'!AA273,'1级数据'!AB273)</f>
        <v>78</v>
      </c>
      <c r="I273" s="10">
        <f>IF('1级数据'!C273="门将",AVERAGE('1级数据'!AG273,'1级数据'!AH273,'1级数据'!AI273,'1级数据'!AJ273,'1级数据'!AK273),AVERAGE('1级数据'!X273,'1级数据'!Y273))</f>
        <v>78</v>
      </c>
      <c r="J273" s="10">
        <f>'1级数据'!AC273*0.2+'1级数据'!AD273*0.3+'1级数据'!AE273*0.2+'1级数据'!AF273*0.3</f>
        <v>76.400000000000006</v>
      </c>
      <c r="K273" s="10">
        <f>AVERAGE('1级数据'!R273,'1级数据'!S273)</f>
        <v>82</v>
      </c>
    </row>
    <row r="274" spans="1:11" ht="15.75" x14ac:dyDescent="0.25">
      <c r="A274" s="10">
        <v>273</v>
      </c>
      <c r="B274" s="10" t="str">
        <f>VLOOKUP(A:A,'1级数据'!A:B,2,FALSE)</f>
        <v>PEPE</v>
      </c>
      <c r="C274" s="11" t="str">
        <f>VLOOKUP(A:A,'1级数据'!A:C,3,FALSE)</f>
        <v>中后卫</v>
      </c>
      <c r="D274" s="10">
        <f>VLOOKUP(A:A,'1级数据'!A:D,4,FALSE)</f>
        <v>2</v>
      </c>
      <c r="E274" s="12">
        <f>VLOOKUP(A:A,'1级数据'!A:L,12,FALSE)</f>
        <v>82</v>
      </c>
      <c r="F274" s="10">
        <f>'1级数据'!O274*0.2+'1级数据'!T274*0.4+'1级数据'!Z274*0.2+'1级数据'!W274*0.2</f>
        <v>69.2</v>
      </c>
      <c r="G274" s="10">
        <f>AVERAGE('1级数据'!P274,'1级数据'!Q274)</f>
        <v>71</v>
      </c>
      <c r="H274" s="10">
        <f>AVERAGE('1级数据'!AA274,'1级数据'!AB274)</f>
        <v>78</v>
      </c>
      <c r="I274" s="10">
        <f>IF('1级数据'!C274="门将",AVERAGE('1级数据'!AG274,'1级数据'!AH274,'1级数据'!AI274,'1级数据'!AJ274,'1级数据'!AK274),AVERAGE('1级数据'!X274,'1级数据'!Y274))</f>
        <v>70</v>
      </c>
      <c r="J274" s="10">
        <f>'1级数据'!AC274*0.2+'1级数据'!AD274*0.3+'1级数据'!AE274*0.2+'1级数据'!AF274*0.3</f>
        <v>79.399999999999991</v>
      </c>
      <c r="K274" s="10">
        <f>AVERAGE('1级数据'!R274,'1级数据'!S274)</f>
        <v>70</v>
      </c>
    </row>
    <row r="275" spans="1:11" ht="15.75" x14ac:dyDescent="0.25">
      <c r="A275" s="10">
        <v>274</v>
      </c>
      <c r="B275" s="10" t="str">
        <f>VLOOKUP(A:A,'1级数据'!A:B,2,FALSE)</f>
        <v>FILIPE LUIS</v>
      </c>
      <c r="C275" s="11" t="str">
        <f>VLOOKUP(A:A,'1级数据'!A:C,3,FALSE)</f>
        <v>左后卫</v>
      </c>
      <c r="D275" s="10">
        <f>VLOOKUP(A:A,'1级数据'!A:D,4,FALSE)</f>
        <v>2</v>
      </c>
      <c r="E275" s="12">
        <f>VLOOKUP(A:A,'1级数据'!A:L,12,FALSE)</f>
        <v>82</v>
      </c>
      <c r="F275" s="10">
        <f>'1级数据'!O275*0.2+'1级数据'!T275*0.4+'1级数据'!Z275*0.2+'1级数据'!W275*0.2</f>
        <v>78.8</v>
      </c>
      <c r="G275" s="10">
        <f>AVERAGE('1级数据'!P275,'1级数据'!Q275)</f>
        <v>79.5</v>
      </c>
      <c r="H275" s="10">
        <f>AVERAGE('1级数据'!AA275,'1级数据'!AB275)</f>
        <v>70.5</v>
      </c>
      <c r="I275" s="10">
        <f>IF('1级数据'!C275="门将",AVERAGE('1级数据'!AG275,'1级数据'!AH275,'1级数据'!AI275,'1级数据'!AJ275,'1级数据'!AK275),AVERAGE('1级数据'!X275,'1级数据'!Y275))</f>
        <v>80.5</v>
      </c>
      <c r="J275" s="10">
        <f>'1级数据'!AC275*0.2+'1级数据'!AD275*0.3+'1级数据'!AE275*0.2+'1级数据'!AF275*0.3</f>
        <v>75.900000000000006</v>
      </c>
      <c r="K275" s="10">
        <f>AVERAGE('1级数据'!R275,'1级数据'!S275)</f>
        <v>78</v>
      </c>
    </row>
    <row r="276" spans="1:11" ht="15.75" x14ac:dyDescent="0.25">
      <c r="A276" s="10">
        <v>275</v>
      </c>
      <c r="B276" s="10" t="str">
        <f>VLOOKUP(A:A,'1级数据'!A:B,2,FALSE)</f>
        <v>MIRANDA</v>
      </c>
      <c r="C276" s="11" t="str">
        <f>VLOOKUP(A:A,'1级数据'!A:C,3,FALSE)</f>
        <v>中后卫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65.399999999999991</v>
      </c>
      <c r="G276" s="10">
        <f>AVERAGE('1级数据'!P276,'1级数据'!Q276)</f>
        <v>68</v>
      </c>
      <c r="H276" s="10">
        <f>AVERAGE('1级数据'!AA276,'1级数据'!AB276)</f>
        <v>79</v>
      </c>
      <c r="I276" s="10">
        <f>IF('1级数据'!C276="门将",AVERAGE('1级数据'!AG276,'1级数据'!AH276,'1级数据'!AI276,'1级数据'!AJ276,'1级数据'!AK276),AVERAGE('1级数据'!X276,'1级数据'!Y276))</f>
        <v>67.5</v>
      </c>
      <c r="J276" s="10">
        <f>'1级数据'!AC276*0.2+'1级数据'!AD276*0.3+'1级数据'!AE276*0.2+'1级数据'!AF276*0.3</f>
        <v>78.900000000000006</v>
      </c>
      <c r="K276" s="10">
        <f>AVERAGE('1级数据'!R276,'1级数据'!S276)</f>
        <v>73.5</v>
      </c>
    </row>
    <row r="277" spans="1:11" ht="15.75" x14ac:dyDescent="0.25">
      <c r="A277" s="10">
        <v>276</v>
      </c>
      <c r="B277" s="10" t="str">
        <f>VLOOKUP(A:A,'1级数据'!A:B,2,FALSE)</f>
        <v>L. BIGLIA</v>
      </c>
      <c r="C277" s="11" t="str">
        <f>VLOOKUP(A:A,'1级数据'!A:C,3,FALSE)</f>
        <v>后腰</v>
      </c>
      <c r="D277" s="10" t="e">
        <f>VLOOKUP(A:A,'1级数据'!A:D,4,FALSE)</f>
        <v>#N/A</v>
      </c>
      <c r="E277" s="12">
        <f>VLOOKUP(A:A,'1级数据'!A:L,12,FALSE)</f>
        <v>82</v>
      </c>
      <c r="F277" s="10">
        <f>'1级数据'!O277*0.2+'1级数据'!T277*0.4+'1级数据'!Z277*0.2+'1级数据'!W277*0.2</f>
        <v>78.800000000000011</v>
      </c>
      <c r="G277" s="10">
        <f>AVERAGE('1级数据'!P277,'1级数据'!Q277)</f>
        <v>79.5</v>
      </c>
      <c r="H277" s="10">
        <f>AVERAGE('1级数据'!AA277,'1级数据'!AB277)</f>
        <v>71</v>
      </c>
      <c r="I277" s="10">
        <f>IF('1级数据'!C277="门将",AVERAGE('1级数据'!AG277,'1级数据'!AH277,'1级数据'!AI277,'1级数据'!AJ277,'1级数据'!AK277),AVERAGE('1级数据'!X277,'1级数据'!Y277))</f>
        <v>72</v>
      </c>
      <c r="J277" s="10">
        <f>'1级数据'!AC277*0.2+'1级数据'!AD277*0.3+'1级数据'!AE277*0.2+'1级数据'!AF277*0.3</f>
        <v>76.3</v>
      </c>
      <c r="K277" s="10">
        <f>AVERAGE('1级数据'!R277,'1级数据'!S277)</f>
        <v>80.5</v>
      </c>
    </row>
    <row r="278" spans="1:11" ht="15.75" x14ac:dyDescent="0.25">
      <c r="A278" s="10">
        <v>277</v>
      </c>
      <c r="B278" s="10" t="str">
        <f>VLOOKUP(A:A,'1级数据'!A:B,2,FALSE)</f>
        <v>M. ARNAUTOVIĆ</v>
      </c>
      <c r="C278" s="11" t="str">
        <f>VLOOKUP(A:A,'1级数据'!A:C,3,FALSE)</f>
        <v>中锋</v>
      </c>
      <c r="D278" s="10">
        <f>VLOOKUP(A:A,'1级数据'!A:D,4,FALSE)</f>
        <v>2</v>
      </c>
      <c r="E278" s="12">
        <f>VLOOKUP(A:A,'1级数据'!A:L,12,FALSE)</f>
        <v>82</v>
      </c>
      <c r="F278" s="10">
        <f>'1级数据'!O278*0.2+'1级数据'!T278*0.4+'1级数据'!Z278*0.2+'1级数据'!W278*0.2</f>
        <v>77.2</v>
      </c>
      <c r="G278" s="10">
        <f>AVERAGE('1级数据'!P278,'1级数据'!Q278)</f>
        <v>82.5</v>
      </c>
      <c r="H278" s="10">
        <f>AVERAGE('1级数据'!AA278,'1级数据'!AB278)</f>
        <v>77.5</v>
      </c>
      <c r="I278" s="10">
        <f>IF('1级数据'!C278="门将",AVERAGE('1级数据'!AG278,'1级数据'!AH278,'1级数据'!AI278,'1级数据'!AJ278,'1级数据'!AK278),AVERAGE('1级数据'!X278,'1级数据'!Y278))</f>
        <v>81.5</v>
      </c>
      <c r="J278" s="10">
        <f>'1级数据'!AC278*0.2+'1级数据'!AD278*0.3+'1级数据'!AE278*0.2+'1级数据'!AF278*0.3</f>
        <v>70</v>
      </c>
      <c r="K278" s="10">
        <f>AVERAGE('1级数据'!R278,'1级数据'!S278)</f>
        <v>77.5</v>
      </c>
    </row>
    <row r="279" spans="1:11" ht="15.75" x14ac:dyDescent="0.25">
      <c r="A279" s="10">
        <v>278</v>
      </c>
      <c r="B279" s="10" t="str">
        <f>VLOOKUP(A:A,'1级数据'!A:B,2,FALSE)</f>
        <v>NACHO MONREAL</v>
      </c>
      <c r="C279" s="11" t="str">
        <f>VLOOKUP(A:A,'1级数据'!A:C,3,FALSE)</f>
        <v>左后卫</v>
      </c>
      <c r="D279" s="10" t="e">
        <f>VLOOKUP(A:A,'1级数据'!A:D,4,FALSE)</f>
        <v>#N/A</v>
      </c>
      <c r="E279" s="12">
        <f>VLOOKUP(A:A,'1级数据'!A:L,12,FALSE)</f>
        <v>82</v>
      </c>
      <c r="F279" s="10">
        <f>'1级数据'!O279*0.2+'1级数据'!T279*0.4+'1级数据'!Z279*0.2+'1级数据'!W279*0.2</f>
        <v>72</v>
      </c>
      <c r="G279" s="10">
        <f>AVERAGE('1级数据'!P279,'1级数据'!Q279)</f>
        <v>76.5</v>
      </c>
      <c r="H279" s="10">
        <f>AVERAGE('1级数据'!AA279,'1级数据'!AB279)</f>
        <v>78.5</v>
      </c>
      <c r="I279" s="10">
        <f>IF('1级数据'!C279="门将",AVERAGE('1级数据'!AG279,'1级数据'!AH279,'1级数据'!AI279,'1级数据'!AJ279,'1级数据'!AK279),AVERAGE('1级数据'!X279,'1级数据'!Y279))</f>
        <v>73.5</v>
      </c>
      <c r="J279" s="10">
        <f>'1级数据'!AC279*0.2+'1级数据'!AD279*0.3+'1级数据'!AE279*0.2+'1级数据'!AF279*0.3</f>
        <v>79.099999999999994</v>
      </c>
      <c r="K279" s="10">
        <f>AVERAGE('1级数据'!R279,'1级数据'!S279)</f>
        <v>75.5</v>
      </c>
    </row>
    <row r="280" spans="1:11" ht="15.75" x14ac:dyDescent="0.25">
      <c r="A280" s="10">
        <v>279</v>
      </c>
      <c r="B280" s="10" t="str">
        <f>VLOOKUP(A:A,'1级数据'!A:B,2,FALSE)</f>
        <v>F. FAZIO</v>
      </c>
      <c r="C280" s="11" t="str">
        <f>VLOOKUP(A:A,'1级数据'!A:C,3,FALSE)</f>
        <v>中后卫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63.800000000000004</v>
      </c>
      <c r="G280" s="10">
        <f>AVERAGE('1级数据'!P280,'1级数据'!Q280)</f>
        <v>65</v>
      </c>
      <c r="H280" s="10">
        <f>AVERAGE('1级数据'!AA280,'1级数据'!AB280)</f>
        <v>79</v>
      </c>
      <c r="I280" s="10">
        <f>IF('1级数据'!C280="门将",AVERAGE('1级数据'!AG280,'1级数据'!AH280,'1级数据'!AI280,'1级数据'!AJ280,'1级数据'!AK280),AVERAGE('1级数据'!X280,'1级数据'!Y280))</f>
        <v>63.5</v>
      </c>
      <c r="J280" s="10">
        <f>'1级数据'!AC280*0.2+'1级数据'!AD280*0.3+'1级数据'!AE280*0.2+'1级数据'!AF280*0.3</f>
        <v>83.8</v>
      </c>
      <c r="K280" s="10">
        <f>AVERAGE('1级数据'!R280,'1级数据'!S280)</f>
        <v>70</v>
      </c>
    </row>
    <row r="281" spans="1:11" ht="15.75" x14ac:dyDescent="0.25">
      <c r="A281" s="10">
        <v>280</v>
      </c>
      <c r="B281" s="10" t="str">
        <f>VLOOKUP(A:A,'1级数据'!A:B,2,FALSE)</f>
        <v>É. BANEGA</v>
      </c>
      <c r="C281" s="11" t="str">
        <f>VLOOKUP(A:A,'1级数据'!A:C,3,FALSE)</f>
        <v>前腰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77</v>
      </c>
      <c r="G281" s="10">
        <f>AVERAGE('1级数据'!P281,'1级数据'!Q281)</f>
        <v>85</v>
      </c>
      <c r="H281" s="10">
        <f>AVERAGE('1级数据'!AA281,'1级数据'!AB281)</f>
        <v>69.5</v>
      </c>
      <c r="I281" s="10">
        <f>IF('1级数据'!C281="门将",AVERAGE('1级数据'!AG281,'1级数据'!AH281,'1级数据'!AI281,'1级数据'!AJ281,'1级数据'!AK281),AVERAGE('1级数据'!X281,'1级数据'!Y281))</f>
        <v>71.5</v>
      </c>
      <c r="J281" s="10">
        <f>'1级数据'!AC281*0.2+'1级数据'!AD281*0.3+'1级数据'!AE281*0.2+'1级数据'!AF281*0.3</f>
        <v>76.900000000000006</v>
      </c>
      <c r="K281" s="10">
        <f>AVERAGE('1级数据'!R281,'1级数据'!S281)</f>
        <v>85.5</v>
      </c>
    </row>
    <row r="282" spans="1:11" ht="15.75" x14ac:dyDescent="0.25">
      <c r="A282" s="10">
        <v>281</v>
      </c>
      <c r="B282" s="10" t="str">
        <f>VLOOKUP(A:A,'1级数据'!A:B,2,FALSE)</f>
        <v>M. ZÁRATE</v>
      </c>
      <c r="C282" s="11" t="str">
        <f>VLOOKUP(A:A,'1级数据'!A:C,3,FALSE)</f>
        <v>影锋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80.8</v>
      </c>
      <c r="G282" s="10">
        <f>AVERAGE('1级数据'!P282,'1级数据'!Q282)</f>
        <v>84.5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81</v>
      </c>
      <c r="J282" s="10">
        <f>'1级数据'!AC282*0.2+'1级数据'!AD282*0.3+'1级数据'!AE282*0.2+'1级数据'!AF282*0.3</f>
        <v>66.900000000000006</v>
      </c>
      <c r="K282" s="10">
        <f>AVERAGE('1级数据'!R282,'1级数据'!S282)</f>
        <v>81.5</v>
      </c>
    </row>
    <row r="283" spans="1:11" ht="15.75" x14ac:dyDescent="0.25">
      <c r="A283" s="10">
        <v>282</v>
      </c>
      <c r="B283" s="10" t="str">
        <f>VLOOKUP(A:A,'1级数据'!A:B,2,FALSE)</f>
        <v>D. OSPINA</v>
      </c>
      <c r="C283" s="11" t="str">
        <f>VLOOKUP(A:A,'1级数据'!A:C,3,FALSE)</f>
        <v>门将</v>
      </c>
      <c r="D283" s="10" t="e">
        <f>VLOOKUP(A:A,'1级数据'!A:D,4,FALSE)</f>
        <v>#N/A</v>
      </c>
      <c r="E283" s="12">
        <f>VLOOKUP(A:A,'1级数据'!A:L,12,FALSE)</f>
        <v>82</v>
      </c>
      <c r="F283" s="10">
        <f>'1级数据'!O283*0.2+'1级数据'!T283*0.4+'1级数据'!Z283*0.2+'1级数据'!W283*0.2</f>
        <v>58.800000000000004</v>
      </c>
      <c r="G283" s="10">
        <f>AVERAGE('1级数据'!P283,'1级数据'!Q283)</f>
        <v>55.5</v>
      </c>
      <c r="H283" s="10">
        <f>AVERAGE('1级数据'!AA283,'1级数据'!AB283)</f>
        <v>84.5</v>
      </c>
      <c r="I283" s="10">
        <f>IF('1级数据'!C283="门将",AVERAGE('1级数据'!AG283,'1级数据'!AH283,'1级数据'!AI283,'1级数据'!AJ283,'1级数据'!AK283),AVERAGE('1级数据'!X283,'1级数据'!Y283))</f>
        <v>70.8</v>
      </c>
      <c r="J283" s="10">
        <f>'1级数据'!AC283*0.2+'1级数据'!AD283*0.3+'1级数据'!AE283*0.2+'1级数据'!AF283*0.3</f>
        <v>64.2</v>
      </c>
      <c r="K283" s="10">
        <f>AVERAGE('1级数据'!R283,'1级数据'!S283)</f>
        <v>65.5</v>
      </c>
    </row>
    <row r="284" spans="1:11" ht="15.75" x14ac:dyDescent="0.25">
      <c r="A284" s="10">
        <v>283</v>
      </c>
      <c r="B284" s="10" t="str">
        <f>VLOOKUP(A:A,'1级数据'!A:B,2,FALSE)</f>
        <v>MATA</v>
      </c>
      <c r="C284" s="11" t="str">
        <f>VLOOKUP(A:A,'1级数据'!A:C,3,FALSE)</f>
        <v>右前卫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82.600000000000009</v>
      </c>
      <c r="G284" s="10">
        <f>AVERAGE('1级数据'!P284,'1级数据'!Q284)</f>
        <v>86</v>
      </c>
      <c r="H284" s="10">
        <f>AVERAGE('1级数据'!AA284,'1级数据'!AB284)</f>
        <v>77</v>
      </c>
      <c r="I284" s="10">
        <f>IF('1级数据'!C284="门将",AVERAGE('1级数据'!AG284,'1级数据'!AH284,'1级数据'!AI284,'1级数据'!AJ284,'1级数据'!AK284),AVERAGE('1级数据'!X284,'1级数据'!Y284))</f>
        <v>78.5</v>
      </c>
      <c r="J284" s="10">
        <f>'1级数据'!AC284*0.2+'1级数据'!AD284*0.3+'1级数据'!AE284*0.2+'1级数据'!AF284*0.3</f>
        <v>71.3</v>
      </c>
      <c r="K284" s="10">
        <f>AVERAGE('1级数据'!R284,'1级数据'!S284)</f>
        <v>87.5</v>
      </c>
    </row>
    <row r="285" spans="1:11" ht="15.75" x14ac:dyDescent="0.25">
      <c r="A285" s="10">
        <v>284</v>
      </c>
      <c r="B285" s="10" t="str">
        <f>VLOOKUP(A:A,'1级数据'!A:B,2,FALSE)</f>
        <v>CÁSSIO</v>
      </c>
      <c r="C285" s="11" t="str">
        <f>VLOOKUP(A:A,'1级数据'!A:C,3,FALSE)</f>
        <v>门将</v>
      </c>
      <c r="D285" s="10" t="e">
        <f>VLOOKUP(A:A,'1级数据'!A:D,4,FALSE)</f>
        <v>#N/A</v>
      </c>
      <c r="E285" s="12">
        <f>VLOOKUP(A:A,'1级数据'!A:L,12,FALSE)</f>
        <v>82</v>
      </c>
      <c r="F285" s="10">
        <f>'1级数据'!O285*0.2+'1级数据'!T285*0.4+'1级数据'!Z285*0.2+'1级数据'!W285*0.2</f>
        <v>62</v>
      </c>
      <c r="G285" s="10">
        <f>AVERAGE('1级数据'!P285,'1级数据'!Q285)</f>
        <v>53</v>
      </c>
      <c r="H285" s="10">
        <f>AVERAGE('1级数据'!AA285,'1级数据'!AB285)</f>
        <v>81.5</v>
      </c>
      <c r="I285" s="10">
        <f>IF('1级数据'!C285="门将",AVERAGE('1级数据'!AG285,'1级数据'!AH285,'1级数据'!AI285,'1级数据'!AJ285,'1级数据'!AK285),AVERAGE('1级数据'!X285,'1级数据'!Y285))</f>
        <v>69.2</v>
      </c>
      <c r="J285" s="10">
        <f>'1级数据'!AC285*0.2+'1级数据'!AD285*0.3+'1级数据'!AE285*0.2+'1级数据'!AF285*0.3</f>
        <v>64.2</v>
      </c>
      <c r="K285" s="10">
        <f>AVERAGE('1级数据'!R285,'1级数据'!S285)</f>
        <v>60</v>
      </c>
    </row>
    <row r="286" spans="1:11" ht="15.75" x14ac:dyDescent="0.25">
      <c r="A286" s="10">
        <v>285</v>
      </c>
      <c r="B286" s="10" t="str">
        <f>VLOOKUP(A:A,'1级数据'!A:B,2,FALSE)</f>
        <v>S. MANDANDA</v>
      </c>
      <c r="C286" s="11" t="str">
        <f>VLOOKUP(A:A,'1级数据'!A:C,3,FALSE)</f>
        <v>门将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60.2</v>
      </c>
      <c r="G286" s="10">
        <f>AVERAGE('1级数据'!P286,'1级数据'!Q286)</f>
        <v>52.5</v>
      </c>
      <c r="H286" s="10">
        <f>AVERAGE('1级数据'!AA286,'1级数据'!AB286)</f>
        <v>82.5</v>
      </c>
      <c r="I286" s="10">
        <f>IF('1级数据'!C286="门将",AVERAGE('1级数据'!AG286,'1级数据'!AH286,'1级数据'!AI286,'1级数据'!AJ286,'1级数据'!AK286),AVERAGE('1级数据'!X286,'1级数据'!Y286))</f>
        <v>75.400000000000006</v>
      </c>
      <c r="J286" s="10">
        <f>'1级数据'!AC286*0.2+'1级数据'!AD286*0.3+'1级数据'!AE286*0.2+'1级数据'!AF286*0.3</f>
        <v>70</v>
      </c>
      <c r="K286" s="10">
        <f>AVERAGE('1级数据'!R286,'1级数据'!S286)</f>
        <v>57.5</v>
      </c>
    </row>
    <row r="287" spans="1:11" ht="15.75" x14ac:dyDescent="0.25">
      <c r="A287" s="10">
        <v>286</v>
      </c>
      <c r="B287" s="10" t="str">
        <f>VLOOKUP(A:A,'1级数据'!A:B,2,FALSE)</f>
        <v>M. BALOTELLI</v>
      </c>
      <c r="C287" s="11" t="str">
        <f>VLOOKUP(A:A,'1级数据'!A:C,3,FALSE)</f>
        <v>中锋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74.600000000000009</v>
      </c>
      <c r="G287" s="10">
        <f>AVERAGE('1级数据'!P287,'1级数据'!Q287)</f>
        <v>82</v>
      </c>
      <c r="H287" s="10">
        <f>AVERAGE('1级数据'!AA287,'1级数据'!AB287)</f>
        <v>81.5</v>
      </c>
      <c r="I287" s="10">
        <f>IF('1级数据'!C287="门将",AVERAGE('1级数据'!AG287,'1级数据'!AH287,'1级数据'!AI287,'1级数据'!AJ287,'1级数据'!AK287),AVERAGE('1级数据'!X287,'1级数据'!Y287))</f>
        <v>76</v>
      </c>
      <c r="J287" s="10">
        <f>'1级数据'!AC287*0.2+'1级数据'!AD287*0.3+'1级数据'!AE287*0.2+'1级数据'!AF287*0.3</f>
        <v>63.800000000000004</v>
      </c>
      <c r="K287" s="10">
        <f>AVERAGE('1级数据'!R287,'1级数据'!S287)</f>
        <v>74</v>
      </c>
    </row>
    <row r="288" spans="1:11" ht="15.75" x14ac:dyDescent="0.25">
      <c r="A288" s="10">
        <v>287</v>
      </c>
      <c r="B288" s="10" t="str">
        <f>VLOOKUP(A:A,'1级数据'!A:B,2,FALSE)</f>
        <v>TAISON</v>
      </c>
      <c r="C288" s="11" t="str">
        <f>VLOOKUP(A:A,'1级数据'!A:C,3,FALSE)</f>
        <v>左边锋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79.600000000000009</v>
      </c>
      <c r="G288" s="10">
        <f>AVERAGE('1级数据'!P288,'1级数据'!Q288)</f>
        <v>86</v>
      </c>
      <c r="H288" s="10">
        <f>AVERAGE('1级数据'!AA288,'1级数据'!AB288)</f>
        <v>70.5</v>
      </c>
      <c r="I288" s="10">
        <f>IF('1级数据'!C288="门将",AVERAGE('1级数据'!AG288,'1级数据'!AH288,'1级数据'!AI288,'1级数据'!AJ288,'1级数据'!AK288),AVERAGE('1级数据'!X288,'1级数据'!Y288))</f>
        <v>81.5</v>
      </c>
      <c r="J288" s="10">
        <f>'1级数据'!AC288*0.2+'1级数据'!AD288*0.3+'1级数据'!AE288*0.2+'1级数据'!AF288*0.3</f>
        <v>67.2</v>
      </c>
      <c r="K288" s="10">
        <f>AVERAGE('1级数据'!R288,'1级数据'!S288)</f>
        <v>83.5</v>
      </c>
    </row>
    <row r="289" spans="1:11" ht="15.75" x14ac:dyDescent="0.25">
      <c r="A289" s="10">
        <v>288</v>
      </c>
      <c r="B289" s="10" t="str">
        <f>VLOOKUP(A:A,'1级数据'!A:B,2,FALSE)</f>
        <v>G. BONAVENTURA</v>
      </c>
      <c r="C289" s="11" t="str">
        <f>VLOOKUP(A:A,'1级数据'!A:C,3,FALSE)</f>
        <v>中场</v>
      </c>
      <c r="D289" s="10">
        <f>VLOOKUP(A:A,'1级数据'!A:D,4,FALSE)</f>
        <v>2</v>
      </c>
      <c r="E289" s="12">
        <f>VLOOKUP(A:A,'1级数据'!A:L,12,FALSE)</f>
        <v>82</v>
      </c>
      <c r="F289" s="10">
        <f>'1级数据'!O289*0.2+'1级数据'!T289*0.4+'1级数据'!Z289*0.2+'1级数据'!W289*0.2</f>
        <v>78.800000000000011</v>
      </c>
      <c r="G289" s="10">
        <f>AVERAGE('1级数据'!P289,'1级数据'!Q289)</f>
        <v>83</v>
      </c>
      <c r="H289" s="10">
        <f>AVERAGE('1级数据'!AA289,'1级数据'!AB289)</f>
        <v>77.5</v>
      </c>
      <c r="I289" s="10">
        <f>IF('1级数据'!C289="门将",AVERAGE('1级数据'!AG289,'1级数据'!AH289,'1级数据'!AI289,'1级数据'!AJ289,'1级数据'!AK289),AVERAGE('1级数据'!X289,'1级数据'!Y289))</f>
        <v>77</v>
      </c>
      <c r="J289" s="10">
        <f>'1级数据'!AC289*0.2+'1级数据'!AD289*0.3+'1级数据'!AE289*0.2+'1级数据'!AF289*0.3</f>
        <v>74.8</v>
      </c>
      <c r="K289" s="10">
        <f>AVERAGE('1级数据'!R289,'1级数据'!S289)</f>
        <v>81</v>
      </c>
    </row>
    <row r="290" spans="1:11" ht="15.75" x14ac:dyDescent="0.25">
      <c r="A290" s="10">
        <v>289</v>
      </c>
      <c r="B290" s="10" t="str">
        <f>VLOOKUP(A:A,'1级数据'!A:B,2,FALSE)</f>
        <v>L. DE JONG</v>
      </c>
      <c r="C290" s="11" t="str">
        <f>VLOOKUP(A:A,'1级数据'!A:C,3,FALSE)</f>
        <v>中锋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70.400000000000006</v>
      </c>
      <c r="G290" s="10">
        <f>AVERAGE('1级数据'!P290,'1级数据'!Q290)</f>
        <v>71.5</v>
      </c>
      <c r="H290" s="10">
        <f>AVERAGE('1级数据'!AA290,'1级数据'!AB290)</f>
        <v>86.5</v>
      </c>
      <c r="I290" s="10">
        <f>IF('1级数据'!C290="门将",AVERAGE('1级数据'!AG290,'1级数据'!AH290,'1级数据'!AI290,'1级数据'!AJ290,'1级数据'!AK290),AVERAGE('1级数据'!X290,'1级数据'!Y290))</f>
        <v>69.5</v>
      </c>
      <c r="J290" s="10">
        <f>'1级数据'!AC290*0.2+'1级数据'!AD290*0.3+'1级数据'!AE290*0.2+'1级数据'!AF290*0.3</f>
        <v>72.8</v>
      </c>
      <c r="K290" s="10">
        <f>AVERAGE('1级数据'!R290,'1级数据'!S290)</f>
        <v>75</v>
      </c>
    </row>
    <row r="291" spans="1:11" ht="15.75" x14ac:dyDescent="0.25">
      <c r="A291" s="10">
        <v>290</v>
      </c>
      <c r="B291" s="10" t="str">
        <f>VLOOKUP(A:A,'1级数据'!A:B,2,FALSE)</f>
        <v>K. STROOTMAN</v>
      </c>
      <c r="C291" s="11" t="str">
        <f>VLOOKUP(A:A,'1级数据'!A:C,3,FALSE)</f>
        <v>中场</v>
      </c>
      <c r="D291" s="10" t="e">
        <f>VLOOKUP(A:A,'1级数据'!A:D,4,FALSE)</f>
        <v>#N/A</v>
      </c>
      <c r="E291" s="12">
        <f>VLOOKUP(A:A,'1级数据'!A:L,12,FALSE)</f>
        <v>82</v>
      </c>
      <c r="F291" s="10">
        <f>'1级数据'!O291*0.2+'1级数据'!T291*0.4+'1级数据'!Z291*0.2+'1级数据'!W291*0.2</f>
        <v>77.8</v>
      </c>
      <c r="G291" s="10">
        <f>AVERAGE('1级数据'!P291,'1级数据'!Q291)</f>
        <v>76.5</v>
      </c>
      <c r="H291" s="10">
        <f>AVERAGE('1级数据'!AA291,'1级数据'!AB291)</f>
        <v>79.5</v>
      </c>
      <c r="I291" s="10">
        <f>IF('1级数据'!C291="门将",AVERAGE('1级数据'!AG291,'1级数据'!AH291,'1级数据'!AI291,'1级数据'!AJ291,'1级数据'!AK291),AVERAGE('1级数据'!X291,'1级数据'!Y291))</f>
        <v>72.5</v>
      </c>
      <c r="J291" s="10">
        <f>'1级数据'!AC291*0.2+'1级数据'!AD291*0.3+'1级数据'!AE291*0.2+'1级数据'!AF291*0.3</f>
        <v>77.8</v>
      </c>
      <c r="K291" s="10">
        <f>AVERAGE('1级数据'!R291,'1级数据'!S291)</f>
        <v>82</v>
      </c>
    </row>
    <row r="292" spans="1:11" ht="15.75" x14ac:dyDescent="0.25">
      <c r="A292" s="10">
        <v>291</v>
      </c>
      <c r="B292" s="10" t="str">
        <f>VLOOKUP(A:A,'1级数据'!A:B,2,FALSE)</f>
        <v>J. CILLESSEN</v>
      </c>
      <c r="C292" s="11" t="str">
        <f>VLOOKUP(A:A,'1级数据'!A:C,3,FALSE)</f>
        <v>门将</v>
      </c>
      <c r="D292" s="10">
        <f>VLOOKUP(A:A,'1级数据'!A:D,4,FALSE)</f>
        <v>2</v>
      </c>
      <c r="E292" s="12">
        <f>VLOOKUP(A:A,'1级数据'!A:L,12,FALSE)</f>
        <v>82</v>
      </c>
      <c r="F292" s="10">
        <f>'1级数据'!O292*0.2+'1级数据'!T292*0.4+'1级数据'!Z292*0.2+'1级数据'!W292*0.2</f>
        <v>62.400000000000006</v>
      </c>
      <c r="G292" s="10">
        <f>AVERAGE('1级数据'!P292,'1级数据'!Q292)</f>
        <v>63</v>
      </c>
      <c r="H292" s="10">
        <f>AVERAGE('1级数据'!AA292,'1级数据'!AB292)</f>
        <v>82.5</v>
      </c>
      <c r="I292" s="10">
        <f>IF('1级数据'!C292="门将",AVERAGE('1级数据'!AG292,'1级数据'!AH292,'1级数据'!AI292,'1级数据'!AJ292,'1级数据'!AK292),AVERAGE('1级数据'!X292,'1级数据'!Y292))</f>
        <v>73.2</v>
      </c>
      <c r="J292" s="10">
        <f>'1级数据'!AC292*0.2+'1级数据'!AD292*0.3+'1级数据'!AE292*0.2+'1级数据'!AF292*0.3</f>
        <v>70.8</v>
      </c>
      <c r="K292" s="10">
        <f>AVERAGE('1级数据'!R292,'1级数据'!S292)</f>
        <v>58.5</v>
      </c>
    </row>
    <row r="293" spans="1:11" ht="15.75" x14ac:dyDescent="0.25">
      <c r="A293" s="10">
        <v>292</v>
      </c>
      <c r="B293" s="10" t="str">
        <f>VLOOKUP(A:A,'1级数据'!A:B,2,FALSE)</f>
        <v>D. BLIND</v>
      </c>
      <c r="C293" s="11" t="str">
        <f>VLOOKUP(A:A,'1级数据'!A:C,3,FALSE)</f>
        <v>中后卫</v>
      </c>
      <c r="D293" s="10">
        <f>VLOOKUP(A:A,'1级数据'!A:D,4,FALSE)</f>
        <v>2</v>
      </c>
      <c r="E293" s="12">
        <f>VLOOKUP(A:A,'1级数据'!A:L,12,FALSE)</f>
        <v>82</v>
      </c>
      <c r="F293" s="10">
        <f>'1级数据'!O293*0.2+'1级数据'!T293*0.4+'1级数据'!Z293*0.2+'1级数据'!W293*0.2</f>
        <v>73</v>
      </c>
      <c r="G293" s="10">
        <f>AVERAGE('1级数据'!P293,'1级数据'!Q293)</f>
        <v>77.5</v>
      </c>
      <c r="H293" s="10">
        <f>AVERAGE('1级数据'!AA293,'1级数据'!AB293)</f>
        <v>78</v>
      </c>
      <c r="I293" s="10">
        <f>IF('1级数据'!C293="门将",AVERAGE('1级数据'!AG293,'1级数据'!AH293,'1级数据'!AI293,'1级数据'!AJ293,'1级数据'!AK293),AVERAGE('1级数据'!X293,'1级数据'!Y293))</f>
        <v>75.5</v>
      </c>
      <c r="J293" s="10">
        <f>'1级数据'!AC293*0.2+'1级数据'!AD293*0.3+'1级数据'!AE293*0.2+'1级数据'!AF293*0.3</f>
        <v>80</v>
      </c>
      <c r="K293" s="10">
        <f>AVERAGE('1级数据'!R293,'1级数据'!S293)</f>
        <v>79.5</v>
      </c>
    </row>
    <row r="294" spans="1:11" ht="15.75" x14ac:dyDescent="0.25">
      <c r="A294" s="10">
        <v>293</v>
      </c>
      <c r="B294" s="10" t="str">
        <f>VLOOKUP(A:A,'1级数据'!A:B,2,FALSE)</f>
        <v>H. MKHITARYAN</v>
      </c>
      <c r="C294" s="11" t="str">
        <f>VLOOKUP(A:A,'1级数据'!A:C,3,FALSE)</f>
        <v>右前卫</v>
      </c>
      <c r="D294" s="10" t="e">
        <f>VLOOKUP(A:A,'1级数据'!A:D,4,FALSE)</f>
        <v>#N/A</v>
      </c>
      <c r="E294" s="12">
        <f>VLOOKUP(A:A,'1级数据'!A:L,12,FALSE)</f>
        <v>82</v>
      </c>
      <c r="F294" s="10">
        <f>'1级数据'!O294*0.2+'1级数据'!T294*0.4+'1级数据'!Z294*0.2+'1级数据'!W294*0.2</f>
        <v>78.600000000000009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80.5</v>
      </c>
      <c r="J294" s="10">
        <f>'1级数据'!AC294*0.2+'1级数据'!AD294*0.3+'1级数据'!AE294*0.2+'1级数据'!AF294*0.3</f>
        <v>73.900000000000006</v>
      </c>
      <c r="K294" s="10">
        <f>AVERAGE('1级数据'!R294,'1级数据'!S294)</f>
        <v>82.5</v>
      </c>
    </row>
    <row r="295" spans="1:11" ht="15.75" x14ac:dyDescent="0.25">
      <c r="A295" s="10">
        <v>294</v>
      </c>
      <c r="B295" s="10" t="str">
        <f>VLOOKUP(A:A,'1级数据'!A:B,2,FALSE)</f>
        <v>S. KHEDIRA</v>
      </c>
      <c r="C295" s="11" t="str">
        <f>VLOOKUP(A:A,'1级数据'!A:C,3,FALSE)</f>
        <v>中场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76.200000000000017</v>
      </c>
      <c r="G295" s="10">
        <f>AVERAGE('1级数据'!P295,'1级数据'!Q295)</f>
        <v>79.5</v>
      </c>
      <c r="H295" s="10">
        <f>AVERAGE('1级数据'!AA295,'1级数据'!AB295)</f>
        <v>80</v>
      </c>
      <c r="I295" s="10">
        <f>IF('1级数据'!C295="门将",AVERAGE('1级数据'!AG295,'1级数据'!AH295,'1级数据'!AI295,'1级数据'!AJ295,'1级数据'!AK295),AVERAGE('1级数据'!X295,'1级数据'!Y295))</f>
        <v>75</v>
      </c>
      <c r="J295" s="10">
        <f>'1级数据'!AC295*0.2+'1级数据'!AD295*0.3+'1级数据'!AE295*0.2+'1级数据'!AF295*0.3</f>
        <v>77.699999999999989</v>
      </c>
      <c r="K295" s="10">
        <f>AVERAGE('1级数据'!R295,'1级数据'!S295)</f>
        <v>79.5</v>
      </c>
    </row>
    <row r="296" spans="1:11" ht="15.75" x14ac:dyDescent="0.25">
      <c r="A296" s="10">
        <v>295</v>
      </c>
      <c r="B296" s="10" t="str">
        <f>VLOOKUP(A:A,'1级数据'!A:B,2,FALSE)</f>
        <v>ANDER HERRERA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75.2</v>
      </c>
      <c r="G296" s="10">
        <f>AVERAGE('1级数据'!P296,'1级数据'!Q296)</f>
        <v>80.5</v>
      </c>
      <c r="H296" s="10">
        <f>AVERAGE('1级数据'!AA296,'1级数据'!AB296)</f>
        <v>71</v>
      </c>
      <c r="I296" s="10">
        <f>IF('1级数据'!C296="门将",AVERAGE('1级数据'!AG296,'1级数据'!AH296,'1级数据'!AI296,'1级数据'!AJ296,'1级数据'!AK296),AVERAGE('1级数据'!X296,'1级数据'!Y296))</f>
        <v>74</v>
      </c>
      <c r="J296" s="10">
        <f>'1级数据'!AC296*0.2+'1级数据'!AD296*0.3+'1级数据'!AE296*0.2+'1级数据'!AF296*0.3</f>
        <v>77.400000000000006</v>
      </c>
      <c r="K296" s="10">
        <f>AVERAGE('1级数据'!R296,'1级数据'!S296)</f>
        <v>82.5</v>
      </c>
    </row>
    <row r="297" spans="1:11" ht="15.75" x14ac:dyDescent="0.25">
      <c r="A297" s="10">
        <v>296</v>
      </c>
      <c r="B297" s="10" t="str">
        <f>VLOOKUP(A:A,'1级数据'!A:B,2,FALSE)</f>
        <v>ADÁN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53.400000000000006</v>
      </c>
      <c r="G297" s="10">
        <f>AVERAGE('1级数据'!P297,'1级数据'!Q297)</f>
        <v>50</v>
      </c>
      <c r="H297" s="10">
        <f>AVERAGE('1级数据'!AA297,'1级数据'!AB297)</f>
        <v>78.5</v>
      </c>
      <c r="I297" s="10">
        <f>IF('1级数据'!C297="门将",AVERAGE('1级数据'!AG297,'1级数据'!AH297,'1级数据'!AI297,'1级数据'!AJ297,'1级数据'!AK297),AVERAGE('1级数据'!X297,'1级数据'!Y297))</f>
        <v>73</v>
      </c>
      <c r="J297" s="10">
        <f>'1级数据'!AC297*0.2+'1级数据'!AD297*0.3+'1级数据'!AE297*0.2+'1级数据'!AF297*0.3</f>
        <v>62.2</v>
      </c>
      <c r="K297" s="10">
        <f>AVERAGE('1级数据'!R297,'1级数据'!S297)</f>
        <v>53</v>
      </c>
    </row>
    <row r="298" spans="1:11" ht="15.75" x14ac:dyDescent="0.25">
      <c r="A298" s="10">
        <v>297</v>
      </c>
      <c r="B298" s="10" t="str">
        <f>VLOOKUP(A:A,'1级数据'!A:B,2,FALSE)</f>
        <v>R. CABELLA</v>
      </c>
      <c r="C298" s="11" t="str">
        <f>VLOOKUP(A:A,'1级数据'!A:C,3,FALSE)</f>
        <v>前腰</v>
      </c>
      <c r="D298" s="10" t="e">
        <f>VLOOKUP(A:A,'1级数据'!A:D,4,FALSE)</f>
        <v>#N/A</v>
      </c>
      <c r="E298" s="12">
        <f>VLOOKUP(A:A,'1级数据'!A:L,12,FALSE)</f>
        <v>82</v>
      </c>
      <c r="F298" s="10">
        <f>'1级数据'!O298*0.2+'1级数据'!T298*0.4+'1级数据'!Z298*0.2+'1级数据'!W298*0.2</f>
        <v>80.200000000000017</v>
      </c>
      <c r="G298" s="10">
        <f>AVERAGE('1级数据'!P298,'1级数据'!Q298)</f>
        <v>85</v>
      </c>
      <c r="H298" s="10">
        <f>AVERAGE('1级数据'!AA298,'1级数据'!AB298)</f>
        <v>69</v>
      </c>
      <c r="I298" s="10">
        <f>IF('1级数据'!C298="门将",AVERAGE('1级数据'!AG298,'1级数据'!AH298,'1级数据'!AI298,'1级数据'!AJ298,'1级数据'!AK298),AVERAGE('1级数据'!X298,'1级数据'!Y298))</f>
        <v>80</v>
      </c>
      <c r="J298" s="10">
        <f>'1级数据'!AC298*0.2+'1级数据'!AD298*0.3+'1级数据'!AE298*0.2+'1级数据'!AF298*0.3</f>
        <v>69.5</v>
      </c>
      <c r="K298" s="10">
        <f>AVERAGE('1级数据'!R298,'1级数据'!S298)</f>
        <v>82.5</v>
      </c>
    </row>
    <row r="299" spans="1:11" ht="15.75" x14ac:dyDescent="0.25">
      <c r="A299" s="10">
        <v>298</v>
      </c>
      <c r="B299" s="10" t="str">
        <f>VLOOKUP(A:A,'1级数据'!A:B,2,FALSE)</f>
        <v>PIZZI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81</v>
      </c>
      <c r="G299" s="10">
        <f>AVERAGE('1级数据'!P299,'1级数据'!Q299)</f>
        <v>84.5</v>
      </c>
      <c r="H299" s="10">
        <f>AVERAGE('1级数据'!AA299,'1级数据'!AB299)</f>
        <v>75</v>
      </c>
      <c r="I299" s="10">
        <f>IF('1级数据'!C299="门将",AVERAGE('1级数据'!AG299,'1级数据'!AH299,'1级数据'!AI299,'1级数据'!AJ299,'1级数据'!AK299),AVERAGE('1级数据'!X299,'1级数据'!Y299))</f>
        <v>80</v>
      </c>
      <c r="J299" s="10">
        <f>'1级数据'!AC299*0.2+'1级数据'!AD299*0.3+'1级数据'!AE299*0.2+'1级数据'!AF299*0.3</f>
        <v>78.5</v>
      </c>
      <c r="K299" s="10">
        <f>AVERAGE('1级数据'!R299,'1级数据'!S299)</f>
        <v>85</v>
      </c>
    </row>
    <row r="300" spans="1:11" ht="15.75" x14ac:dyDescent="0.25">
      <c r="A300" s="10">
        <v>299</v>
      </c>
      <c r="B300" s="10" t="str">
        <f>VLOOKUP(A:A,'1级数据'!A:B,2,FALSE)</f>
        <v>B. LECOMTE</v>
      </c>
      <c r="C300" s="11" t="str">
        <f>VLOOKUP(A:A,'1级数据'!A:C,3,FALSE)</f>
        <v>门将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63.8</v>
      </c>
      <c r="G300" s="10">
        <f>AVERAGE('1级数据'!P300,'1级数据'!Q300)</f>
        <v>60.5</v>
      </c>
      <c r="H300" s="10">
        <f>AVERAGE('1级数据'!AA300,'1级数据'!AB300)</f>
        <v>82.5</v>
      </c>
      <c r="I300" s="10">
        <f>IF('1级数据'!C300="门将",AVERAGE('1级数据'!AG300,'1级数据'!AH300,'1级数据'!AI300,'1级数据'!AJ300,'1级数据'!AK300),AVERAGE('1级数据'!X300,'1级数据'!Y300))</f>
        <v>76.400000000000006</v>
      </c>
      <c r="J300" s="10">
        <f>'1级数据'!AC300*0.2+'1级数据'!AD300*0.3+'1级数据'!AE300*0.2+'1级数据'!AF300*0.3</f>
        <v>73.2</v>
      </c>
      <c r="K300" s="10">
        <f>AVERAGE('1级数据'!R300,'1级数据'!S300)</f>
        <v>59.5</v>
      </c>
    </row>
    <row r="301" spans="1:11" ht="15.75" x14ac:dyDescent="0.25">
      <c r="A301" s="10">
        <v>300</v>
      </c>
      <c r="B301" s="10" t="str">
        <f>VLOOKUP(A:A,'1级数据'!A:B,2,FALSE)</f>
        <v>ILLARRAMENDI</v>
      </c>
      <c r="C301" s="11" t="str">
        <f>VLOOKUP(A:A,'1级数据'!A:C,3,FALSE)</f>
        <v>后腰</v>
      </c>
      <c r="D301" s="10">
        <f>VLOOKUP(A:A,'1级数据'!A:D,4,FALSE)</f>
        <v>2</v>
      </c>
      <c r="E301" s="12">
        <f>VLOOKUP(A:A,'1级数据'!A:L,12,FALSE)</f>
        <v>82</v>
      </c>
      <c r="F301" s="10">
        <f>'1级数据'!O301*0.2+'1级数据'!T301*0.4+'1级数据'!Z301*0.2+'1级数据'!W301*0.2</f>
        <v>78.2</v>
      </c>
      <c r="G301" s="10">
        <f>AVERAGE('1级数据'!P301,'1级数据'!Q301)</f>
        <v>80</v>
      </c>
      <c r="H301" s="10">
        <f>AVERAGE('1级数据'!AA301,'1级数据'!AB301)</f>
        <v>66</v>
      </c>
      <c r="I301" s="10">
        <f>IF('1级数据'!C301="门将",AVERAGE('1级数据'!AG301,'1级数据'!AH301,'1级数据'!AI301,'1级数据'!AJ301,'1级数据'!AK301),AVERAGE('1级数据'!X301,'1级数据'!Y301))</f>
        <v>68.5</v>
      </c>
      <c r="J301" s="10">
        <f>'1级数据'!AC301*0.2+'1级数据'!AD301*0.3+'1级数据'!AE301*0.2+'1级数据'!AF301*0.3</f>
        <v>75.5</v>
      </c>
      <c r="K301" s="10">
        <f>AVERAGE('1级数据'!R301,'1级数据'!S301)</f>
        <v>82</v>
      </c>
    </row>
    <row r="302" spans="1:11" ht="15.75" x14ac:dyDescent="0.25">
      <c r="A302" s="10">
        <v>301</v>
      </c>
      <c r="B302" s="10" t="str">
        <f>VLOOKUP(A:A,'1级数据'!A:B,2,FALSE)</f>
        <v>NACHO</v>
      </c>
      <c r="C302" s="11" t="str">
        <f>VLOOKUP(A:A,'1级数据'!A:C,3,FALSE)</f>
        <v>中后卫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70.400000000000006</v>
      </c>
      <c r="G302" s="10">
        <f>AVERAGE('1级数据'!P302,'1级数据'!Q302)</f>
        <v>77.5</v>
      </c>
      <c r="H302" s="10">
        <f>AVERAGE('1级数据'!AA302,'1级数据'!AB302)</f>
        <v>71</v>
      </c>
      <c r="I302" s="10">
        <f>IF('1级数据'!C302="门将",AVERAGE('1级数据'!AG302,'1级数据'!AH302,'1级数据'!AI302,'1级数据'!AJ302,'1级数据'!AK302),AVERAGE('1级数据'!X302,'1级数据'!Y302))</f>
        <v>75</v>
      </c>
      <c r="J302" s="10">
        <f>'1级数据'!AC302*0.2+'1级数据'!AD302*0.3+'1级数据'!AE302*0.2+'1级数据'!AF302*0.3</f>
        <v>81.3</v>
      </c>
      <c r="K302" s="10">
        <f>AVERAGE('1级数据'!R302,'1级数据'!S302)</f>
        <v>73</v>
      </c>
    </row>
    <row r="303" spans="1:11" ht="15.75" x14ac:dyDescent="0.25">
      <c r="A303" s="10">
        <v>302</v>
      </c>
      <c r="B303" s="10" t="str">
        <f>VLOOKUP(A:A,'1级数据'!A:B,2,FALSE)</f>
        <v>S. SANÉ</v>
      </c>
      <c r="C303" s="11" t="str">
        <f>VLOOKUP(A:A,'1级数据'!A:C,3,FALSE)</f>
        <v>中后卫</v>
      </c>
      <c r="D303" s="10">
        <f>VLOOKUP(A:A,'1级数据'!A:D,4,FALSE)</f>
        <v>2</v>
      </c>
      <c r="E303" s="12">
        <f>VLOOKUP(A:A,'1级数据'!A:L,12,FALSE)</f>
        <v>82</v>
      </c>
      <c r="F303" s="10">
        <f>'1级数据'!O303*0.2+'1级数据'!T303*0.4+'1级数据'!Z303*0.2+'1级数据'!W303*0.2</f>
        <v>70.400000000000006</v>
      </c>
      <c r="G303" s="10">
        <f>AVERAGE('1级数据'!P303,'1级数据'!Q303)</f>
        <v>69.5</v>
      </c>
      <c r="H303" s="10">
        <f>AVERAGE('1级数据'!AA303,'1级数据'!AB303)</f>
        <v>77.5</v>
      </c>
      <c r="I303" s="10">
        <f>IF('1级数据'!C303="门将",AVERAGE('1级数据'!AG303,'1级数据'!AH303,'1级数据'!AI303,'1级数据'!AJ303,'1级数据'!AK303),AVERAGE('1级数据'!X303,'1级数据'!Y303))</f>
        <v>73</v>
      </c>
      <c r="J303" s="10">
        <f>'1级数据'!AC303*0.2+'1级数据'!AD303*0.3+'1级数据'!AE303*0.2+'1级数据'!AF303*0.3</f>
        <v>77.599999999999994</v>
      </c>
      <c r="K303" s="10">
        <f>AVERAGE('1级数据'!R303,'1级数据'!S303)</f>
        <v>72.5</v>
      </c>
    </row>
    <row r="304" spans="1:11" ht="15.75" x14ac:dyDescent="0.25">
      <c r="A304" s="10">
        <v>303</v>
      </c>
      <c r="B304" s="10" t="str">
        <f>VLOOKUP(A:A,'1级数据'!A:B,2,FALSE)</f>
        <v>G. KONDOGBIA</v>
      </c>
      <c r="C304" s="11" t="str">
        <f>VLOOKUP(A:A,'1级数据'!A:C,3,FALSE)</f>
        <v>中场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75</v>
      </c>
      <c r="G304" s="10">
        <f>AVERAGE('1级数据'!P304,'1级数据'!Q304)</f>
        <v>79</v>
      </c>
      <c r="H304" s="10">
        <f>AVERAGE('1级数据'!AA304,'1级数据'!AB304)</f>
        <v>80</v>
      </c>
      <c r="I304" s="10">
        <f>IF('1级数据'!C304="门将",AVERAGE('1级数据'!AG304,'1级数据'!AH304,'1级数据'!AI304,'1级数据'!AJ304,'1级数据'!AK304),AVERAGE('1级数据'!X304,'1级数据'!Y304))</f>
        <v>73</v>
      </c>
      <c r="J304" s="10">
        <f>'1级数据'!AC304*0.2+'1级数据'!AD304*0.3+'1级数据'!AE304*0.2+'1级数据'!AF304*0.3</f>
        <v>78.599999999999994</v>
      </c>
      <c r="K304" s="10">
        <f>AVERAGE('1级数据'!R304,'1级数据'!S304)</f>
        <v>78</v>
      </c>
    </row>
    <row r="305" spans="1:11" ht="15.75" x14ac:dyDescent="0.25">
      <c r="A305" s="10">
        <v>304</v>
      </c>
      <c r="B305" s="10" t="str">
        <f>VLOOKUP(A:A,'1级数据'!A:B,2,FALSE)</f>
        <v>LUIZ GUSTAVO</v>
      </c>
      <c r="C305" s="11" t="str">
        <f>VLOOKUP(A:A,'1级数据'!A:C,3,FALSE)</f>
        <v>后腰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73</v>
      </c>
      <c r="G305" s="10">
        <f>AVERAGE('1级数据'!P305,'1级数据'!Q305)</f>
        <v>77.5</v>
      </c>
      <c r="H305" s="10">
        <f>AVERAGE('1级数据'!AA305,'1级数据'!AB305)</f>
        <v>77</v>
      </c>
      <c r="I305" s="10">
        <f>IF('1级数据'!C305="门将",AVERAGE('1级数据'!AG305,'1级数据'!AH305,'1级数据'!AI305,'1级数据'!AJ305,'1级数据'!AK305),AVERAGE('1级数据'!X305,'1级数据'!Y305))</f>
        <v>69</v>
      </c>
      <c r="J305" s="10">
        <f>'1级数据'!AC305*0.2+'1级数据'!AD305*0.3+'1级数据'!AE305*0.2+'1级数据'!AF305*0.3</f>
        <v>81.099999999999994</v>
      </c>
      <c r="K305" s="10">
        <f>AVERAGE('1级数据'!R305,'1级数据'!S305)</f>
        <v>77</v>
      </c>
    </row>
    <row r="306" spans="1:11" ht="15.75" x14ac:dyDescent="0.25">
      <c r="A306" s="10">
        <v>305</v>
      </c>
      <c r="B306" s="10" t="str">
        <f>VLOOKUP(A:A,'1级数据'!A:B,2,FALSE)</f>
        <v>M. KOVAČIĆ</v>
      </c>
      <c r="C306" s="11" t="str">
        <f>VLOOKUP(A:A,'1级数据'!A:C,3,FALSE)</f>
        <v>中场</v>
      </c>
      <c r="D306" s="10">
        <f>VLOOKUP(A:A,'1级数据'!A:D,4,FALSE)</f>
        <v>2</v>
      </c>
      <c r="E306" s="12">
        <f>VLOOKUP(A:A,'1级数据'!A:L,12,FALSE)</f>
        <v>82</v>
      </c>
      <c r="F306" s="10">
        <f>'1级数据'!O306*0.2+'1级数据'!T306*0.4+'1级数据'!Z306*0.2+'1级数据'!W306*0.2</f>
        <v>77.800000000000011</v>
      </c>
      <c r="G306" s="10">
        <f>AVERAGE('1级数据'!P306,'1级数据'!Q306)</f>
        <v>87</v>
      </c>
      <c r="H306" s="10">
        <f>AVERAGE('1级数据'!AA306,'1级数据'!AB306)</f>
        <v>67.5</v>
      </c>
      <c r="I306" s="10">
        <f>IF('1级数据'!C306="门将",AVERAGE('1级数据'!AG306,'1级数据'!AH306,'1级数据'!AI306,'1级数据'!AJ306,'1级数据'!AK306),AVERAGE('1级数据'!X306,'1级数据'!Y306))</f>
        <v>76.5</v>
      </c>
      <c r="J306" s="10">
        <f>'1级数据'!AC306*0.2+'1级数据'!AD306*0.3+'1级数据'!AE306*0.2+'1级数据'!AF306*0.3</f>
        <v>71.099999999999994</v>
      </c>
      <c r="K306" s="10">
        <f>AVERAGE('1级数据'!R306,'1级数据'!S306)</f>
        <v>85.5</v>
      </c>
    </row>
    <row r="307" spans="1:11" ht="15.75" x14ac:dyDescent="0.25">
      <c r="A307" s="10">
        <v>306</v>
      </c>
      <c r="B307" s="10" t="str">
        <f>VLOOKUP(A:A,'1级数据'!A:B,2,FALSE)</f>
        <v>MARCOS ALONSO</v>
      </c>
      <c r="C307" s="11" t="str">
        <f>VLOOKUP(A:A,'1级数据'!A:C,3,FALSE)</f>
        <v>左后卫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80</v>
      </c>
      <c r="G307" s="10">
        <f>AVERAGE('1级数据'!P307,'1级数据'!Q307)</f>
        <v>78</v>
      </c>
      <c r="H307" s="10">
        <f>AVERAGE('1级数据'!AA307,'1级数据'!AB307)</f>
        <v>76</v>
      </c>
      <c r="I307" s="10">
        <f>IF('1级数据'!C307="门将",AVERAGE('1级数据'!AG307,'1级数据'!AH307,'1级数据'!AI307,'1级数据'!AJ307,'1级数据'!AK307),AVERAGE('1级数据'!X307,'1级数据'!Y307))</f>
        <v>80</v>
      </c>
      <c r="J307" s="10">
        <f>'1级数据'!AC307*0.2+'1级数据'!AD307*0.3+'1级数据'!AE307*0.2+'1级数据'!AF307*0.3</f>
        <v>73.699999999999989</v>
      </c>
      <c r="K307" s="10">
        <f>AVERAGE('1级数据'!R307,'1级数据'!S307)</f>
        <v>75.5</v>
      </c>
    </row>
    <row r="308" spans="1:11" ht="15.75" x14ac:dyDescent="0.25">
      <c r="A308" s="10">
        <v>307</v>
      </c>
      <c r="B308" s="10" t="str">
        <f>VLOOKUP(A:A,'1级数据'!A:B,2,FALSE)</f>
        <v>NETO</v>
      </c>
      <c r="C308" s="11" t="str">
        <f>VLOOKUP(A:A,'1级数据'!A:C,3,FALSE)</f>
        <v>门将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57.8</v>
      </c>
      <c r="G308" s="10">
        <f>AVERAGE('1级数据'!P308,'1级数据'!Q308)</f>
        <v>55.5</v>
      </c>
      <c r="H308" s="10">
        <f>AVERAGE('1级数据'!AA308,'1级数据'!AB308)</f>
        <v>78.5</v>
      </c>
      <c r="I308" s="10">
        <f>IF('1级数据'!C308="门将",AVERAGE('1级数据'!AG308,'1级数据'!AH308,'1级数据'!AI308,'1级数据'!AJ308,'1级数据'!AK308),AVERAGE('1级数据'!X308,'1级数据'!Y308))</f>
        <v>73.2</v>
      </c>
      <c r="J308" s="10">
        <f>'1级数据'!AC308*0.2+'1级数据'!AD308*0.3+'1级数据'!AE308*0.2+'1级数据'!AF308*0.3</f>
        <v>65.599999999999994</v>
      </c>
      <c r="K308" s="10">
        <f>AVERAGE('1级数据'!R308,'1级数据'!S308)</f>
        <v>52</v>
      </c>
    </row>
    <row r="309" spans="1:11" ht="15.75" x14ac:dyDescent="0.25">
      <c r="A309" s="10">
        <v>308</v>
      </c>
      <c r="B309" s="10" t="str">
        <f>VLOOKUP(A:A,'1级数据'!A:B,2,FALSE)</f>
        <v>L. HRADECKY</v>
      </c>
      <c r="C309" s="11" t="str">
        <f>VLOOKUP(A:A,'1级数据'!A:C,3,FALSE)</f>
        <v>门将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54.4</v>
      </c>
      <c r="G309" s="10">
        <f>AVERAGE('1级数据'!P309,'1级数据'!Q309)</f>
        <v>51.5</v>
      </c>
      <c r="H309" s="10">
        <f>AVERAGE('1级数据'!AA309,'1级数据'!AB309)</f>
        <v>80</v>
      </c>
      <c r="I309" s="10">
        <f>IF('1级数据'!C309="门将",AVERAGE('1级数据'!AG309,'1级数据'!AH309,'1级数据'!AI309,'1级数据'!AJ309,'1级数据'!AK309),AVERAGE('1级数据'!X309,'1级数据'!Y309))</f>
        <v>72.8</v>
      </c>
      <c r="J309" s="10">
        <f>'1级数据'!AC309*0.2+'1级数据'!AD309*0.3+'1级数据'!AE309*0.2+'1级数据'!AF309*0.3</f>
        <v>60.6</v>
      </c>
      <c r="K309" s="10">
        <f>AVERAGE('1级数据'!R309,'1级数据'!S309)</f>
        <v>52.5</v>
      </c>
    </row>
    <row r="310" spans="1:11" ht="15.75" x14ac:dyDescent="0.25">
      <c r="A310" s="10">
        <v>309</v>
      </c>
      <c r="B310" s="10" t="str">
        <f>VLOOKUP(A:A,'1级数据'!A:B,2,FALSE)</f>
        <v>DUDU</v>
      </c>
      <c r="C310" s="11" t="str">
        <f>VLOOKUP(A:A,'1级数据'!A:C,3,FALSE)</f>
        <v>左前卫</v>
      </c>
      <c r="D310" s="10">
        <f>VLOOKUP(A:A,'1级数据'!A:D,4,FALSE)</f>
        <v>2</v>
      </c>
      <c r="E310" s="12">
        <f>VLOOKUP(A:A,'1级数据'!A:L,12,FALSE)</f>
        <v>82</v>
      </c>
      <c r="F310" s="10">
        <f>'1级数据'!O310*0.2+'1级数据'!T310*0.4+'1级数据'!Z310*0.2+'1级数据'!W310*0.2</f>
        <v>77.2</v>
      </c>
      <c r="G310" s="10">
        <f>AVERAGE('1级数据'!P310,'1级数据'!Q310)</f>
        <v>85</v>
      </c>
      <c r="H310" s="10">
        <f>AVERAGE('1级数据'!AA310,'1级数据'!AB310)</f>
        <v>72.5</v>
      </c>
      <c r="I310" s="10">
        <f>IF('1级数据'!C310="门将",AVERAGE('1级数据'!AG310,'1级数据'!AH310,'1级数据'!AI310,'1级数据'!AJ310,'1级数据'!AK310),AVERAGE('1级数据'!X310,'1级数据'!Y310))</f>
        <v>79</v>
      </c>
      <c r="J310" s="10">
        <f>'1级数据'!AC310*0.2+'1级数据'!AD310*0.3+'1级数据'!AE310*0.2+'1级数据'!AF310*0.3</f>
        <v>68.5</v>
      </c>
      <c r="K310" s="10">
        <f>AVERAGE('1级数据'!R310,'1级数据'!S310)</f>
        <v>82</v>
      </c>
    </row>
    <row r="311" spans="1:11" ht="15.75" x14ac:dyDescent="0.25">
      <c r="A311" s="10">
        <v>310</v>
      </c>
      <c r="B311" s="10" t="str">
        <f>VLOOKUP(A:A,'1级数据'!A:B,2,FALSE)</f>
        <v>M. FERNANDES</v>
      </c>
      <c r="C311" s="11" t="str">
        <f>VLOOKUP(A:A,'1级数据'!A:C,3,FALSE)</f>
        <v>右后卫</v>
      </c>
      <c r="D311" s="10">
        <f>VLOOKUP(A:A,'1级数据'!A:D,4,FALSE)</f>
        <v>2</v>
      </c>
      <c r="E311" s="12">
        <f>VLOOKUP(A:A,'1级数据'!A:L,12,FALSE)</f>
        <v>82</v>
      </c>
      <c r="F311" s="10">
        <f>'1级数据'!O311*0.2+'1级数据'!T311*0.4+'1级数据'!Z311*0.2+'1级数据'!W311*0.2</f>
        <v>69.400000000000006</v>
      </c>
      <c r="G311" s="10">
        <f>AVERAGE('1级数据'!P311,'1级数据'!Q311)</f>
        <v>77</v>
      </c>
      <c r="H311" s="10">
        <f>AVERAGE('1级数据'!AA311,'1级数据'!AB311)</f>
        <v>78</v>
      </c>
      <c r="I311" s="10">
        <f>IF('1级数据'!C311="门将",AVERAGE('1级数据'!AG311,'1级数据'!AH311,'1级数据'!AI311,'1级数据'!AJ311,'1级数据'!AK311),AVERAGE('1级数据'!X311,'1级数据'!Y311))</f>
        <v>76</v>
      </c>
      <c r="J311" s="10">
        <f>'1级数据'!AC311*0.2+'1级数据'!AD311*0.3+'1级数据'!AE311*0.2+'1级数据'!AF311*0.3</f>
        <v>78.099999999999994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BATSHUAYI</v>
      </c>
      <c r="C312" s="11" t="str">
        <f>VLOOKUP(A:A,'1级数据'!A:C,3,FALSE)</f>
        <v>中锋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72.400000000000006</v>
      </c>
      <c r="G312" s="10">
        <f>AVERAGE('1级数据'!P312,'1级数据'!Q312)</f>
        <v>80.5</v>
      </c>
      <c r="H312" s="10">
        <f>AVERAGE('1级数据'!AA312,'1级数据'!AB312)</f>
        <v>82.5</v>
      </c>
      <c r="I312" s="10">
        <f>IF('1级数据'!C312="门将",AVERAGE('1级数据'!AG312,'1级数据'!AH312,'1级数据'!AI312,'1级数据'!AJ312,'1级数据'!AK312),AVERAGE('1级数据'!X312,'1级数据'!Y312))</f>
        <v>73</v>
      </c>
      <c r="J312" s="10">
        <f>'1级数据'!AC312*0.2+'1级数据'!AD312*0.3+'1级数据'!AE312*0.2+'1级数据'!AF312*0.3</f>
        <v>69.5</v>
      </c>
      <c r="K312" s="10">
        <f>AVERAGE('1级数据'!R312,'1级数据'!S312)</f>
        <v>72</v>
      </c>
    </row>
    <row r="313" spans="1:11" ht="15.75" x14ac:dyDescent="0.25">
      <c r="A313" s="10">
        <v>312</v>
      </c>
      <c r="B313" s="10" t="str">
        <f>VLOOKUP(A:A,'1级数据'!A:B,2,FALSE)</f>
        <v>OXLADE-CHAMBERLAIN</v>
      </c>
      <c r="C313" s="11" t="str">
        <f>VLOOKUP(A:A,'1级数据'!A:C,3,FALSE)</f>
        <v>中场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78.2</v>
      </c>
      <c r="G313" s="10">
        <f>AVERAGE('1级数据'!P313,'1级数据'!Q313)</f>
        <v>82.5</v>
      </c>
      <c r="H313" s="10">
        <f>AVERAGE('1级数据'!AA313,'1级数据'!AB313)</f>
        <v>75.5</v>
      </c>
      <c r="I313" s="10">
        <f>IF('1级数据'!C313="门将",AVERAGE('1级数据'!AG313,'1级数据'!AH313,'1级数据'!AI313,'1级数据'!AJ313,'1级数据'!AK313),AVERAGE('1级数据'!X313,'1级数据'!Y313))</f>
        <v>81</v>
      </c>
      <c r="J313" s="10">
        <f>'1级数据'!AC313*0.2+'1级数据'!AD313*0.3+'1级数据'!AE313*0.2+'1级数据'!AF313*0.3</f>
        <v>77.699999999999989</v>
      </c>
      <c r="K313" s="10">
        <f>AVERAGE('1级数据'!R313,'1级数据'!S313)</f>
        <v>81.5</v>
      </c>
    </row>
    <row r="314" spans="1:11" ht="15.75" x14ac:dyDescent="0.25">
      <c r="A314" s="10">
        <v>313</v>
      </c>
      <c r="B314" s="10" t="str">
        <f>VLOOKUP(A:A,'1级数据'!A:B,2,FALSE)</f>
        <v>S. HALLER</v>
      </c>
      <c r="C314" s="11" t="str">
        <f>VLOOKUP(A:A,'1级数据'!A:C,3,FALSE)</f>
        <v>中锋</v>
      </c>
      <c r="D314" s="10" t="e">
        <f>VLOOKUP(A:A,'1级数据'!A:D,4,FALSE)</f>
        <v>#N/A</v>
      </c>
      <c r="E314" s="12">
        <f>VLOOKUP(A:A,'1级数据'!A:L,12,FALSE)</f>
        <v>82</v>
      </c>
      <c r="F314" s="10">
        <f>'1级数据'!O314*0.2+'1级数据'!T314*0.4+'1级数据'!Z314*0.2+'1级数据'!W314*0.2</f>
        <v>71.399999999999991</v>
      </c>
      <c r="G314" s="10">
        <f>AVERAGE('1级数据'!P314,'1级数据'!Q314)</f>
        <v>77.5</v>
      </c>
      <c r="H314" s="10">
        <f>AVERAGE('1级数据'!AA314,'1级数据'!AB314)</f>
        <v>80</v>
      </c>
      <c r="I314" s="10">
        <f>IF('1级数据'!C314="门将",AVERAGE('1级数据'!AG314,'1级数据'!AH314,'1级数据'!AI314,'1级数据'!AJ314,'1级数据'!AK314),AVERAGE('1级数据'!X314,'1级数据'!Y314))</f>
        <v>76</v>
      </c>
      <c r="J314" s="10">
        <f>'1级数据'!AC314*0.2+'1级数据'!AD314*0.3+'1级数据'!AE314*0.2+'1级数据'!AF314*0.3</f>
        <v>68.5</v>
      </c>
      <c r="K314" s="10">
        <f>AVERAGE('1级数据'!R314,'1级数据'!S314)</f>
        <v>77.5</v>
      </c>
    </row>
    <row r="315" spans="1:11" ht="15.75" x14ac:dyDescent="0.25">
      <c r="A315" s="10">
        <v>314</v>
      </c>
      <c r="B315" s="10" t="str">
        <f>VLOOKUP(A:A,'1级数据'!A:B,2,FALSE)</f>
        <v>T. VACLÍK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56.6</v>
      </c>
      <c r="G315" s="10">
        <f>AVERAGE('1级数据'!P315,'1级数据'!Q315)</f>
        <v>51.5</v>
      </c>
      <c r="H315" s="10">
        <f>AVERAGE('1级数据'!AA315,'1级数据'!AB315)</f>
        <v>81.5</v>
      </c>
      <c r="I315" s="10">
        <f>IF('1级数据'!C315="门将",AVERAGE('1级数据'!AG315,'1级数据'!AH315,'1级数据'!AI315,'1级数据'!AJ315,'1级数据'!AK315),AVERAGE('1级数据'!X315,'1级数据'!Y315))</f>
        <v>72.599999999999994</v>
      </c>
      <c r="J315" s="10">
        <f>'1级数据'!AC315*0.2+'1级数据'!AD315*0.3+'1级数据'!AE315*0.2+'1级数据'!AF315*0.3</f>
        <v>65.399999999999991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J. QUINTERO</v>
      </c>
      <c r="C316" s="11" t="str">
        <f>VLOOKUP(A:A,'1级数据'!A:C,3,FALSE)</f>
        <v>前腰</v>
      </c>
      <c r="D316" s="10" t="e">
        <f>VLOOKUP(A:A,'1级数据'!A:D,4,FALSE)</f>
        <v>#N/A</v>
      </c>
      <c r="E316" s="12">
        <f>VLOOKUP(A:A,'1级数据'!A:L,12,FALSE)</f>
        <v>82</v>
      </c>
      <c r="F316" s="10">
        <f>'1级数据'!O316*0.2+'1级数据'!T316*0.4+'1级数据'!Z316*0.2+'1级数据'!W316*0.2</f>
        <v>84.199999999999989</v>
      </c>
      <c r="G316" s="10">
        <f>AVERAGE('1级数据'!P316,'1级数据'!Q316)</f>
        <v>84.5</v>
      </c>
      <c r="H316" s="10">
        <f>AVERAGE('1级数据'!AA316,'1级数据'!AB316)</f>
        <v>70.5</v>
      </c>
      <c r="I316" s="10">
        <f>IF('1级数据'!C316="门将",AVERAGE('1级数据'!AG316,'1级数据'!AH316,'1级数据'!AI316,'1级数据'!AJ316,'1级数据'!AK316),AVERAGE('1级数据'!X316,'1级数据'!Y316))</f>
        <v>82</v>
      </c>
      <c r="J316" s="10">
        <f>'1级数据'!AC316*0.2+'1级数据'!AD316*0.3+'1级数据'!AE316*0.2+'1级数据'!AF316*0.3</f>
        <v>64.400000000000006</v>
      </c>
      <c r="K316" s="10">
        <f>AVERAGE('1级数据'!R316,'1级数据'!S316)</f>
        <v>87.5</v>
      </c>
    </row>
    <row r="317" spans="1:11" ht="15.75" x14ac:dyDescent="0.25">
      <c r="A317" s="10">
        <v>316</v>
      </c>
      <c r="B317" s="10" t="str">
        <f>VLOOKUP(A:A,'1级数据'!A:B,2,FALSE)</f>
        <v>ÉVERTON RIBEIRO</v>
      </c>
      <c r="C317" s="11" t="str">
        <f>VLOOKUP(A:A,'1级数据'!A:C,3,FALSE)</f>
        <v>右前卫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79.8</v>
      </c>
      <c r="G317" s="10">
        <f>AVERAGE('1级数据'!P317,'1级数据'!Q317)</f>
        <v>86.5</v>
      </c>
      <c r="H317" s="10">
        <f>AVERAGE('1级数据'!AA317,'1级数据'!AB317)</f>
        <v>75.5</v>
      </c>
      <c r="I317" s="10">
        <f>IF('1级数据'!C317="门将",AVERAGE('1级数据'!AG317,'1级数据'!AH317,'1级数据'!AI317,'1级数据'!AJ317,'1级数据'!AK317),AVERAGE('1级数据'!X317,'1级数据'!Y317))</f>
        <v>81.5</v>
      </c>
      <c r="J317" s="10">
        <f>'1级数据'!AC317*0.2+'1级数据'!AD317*0.3+'1级数据'!AE317*0.2+'1级数据'!AF317*0.3</f>
        <v>70.900000000000006</v>
      </c>
      <c r="K317" s="10">
        <f>AVERAGE('1级数据'!R317,'1级数据'!S317)</f>
        <v>82.5</v>
      </c>
    </row>
    <row r="318" spans="1:11" ht="15.75" x14ac:dyDescent="0.25">
      <c r="A318" s="10">
        <v>317</v>
      </c>
      <c r="B318" s="10" t="str">
        <f>VLOOKUP(A:A,'1级数据'!A:B,2,FALSE)</f>
        <v>W. KHAZRI</v>
      </c>
      <c r="C318" s="11" t="str">
        <f>VLOOKUP(A:A,'1级数据'!A:C,3,FALSE)</f>
        <v>前腰</v>
      </c>
      <c r="D318" s="10" t="e">
        <f>VLOOKUP(A:A,'1级数据'!A:D,4,FALSE)</f>
        <v>#N/A</v>
      </c>
      <c r="E318" s="12">
        <f>VLOOKUP(A:A,'1级数据'!A:L,12,FALSE)</f>
        <v>82</v>
      </c>
      <c r="F318" s="10">
        <f>'1级数据'!O318*0.2+'1级数据'!T318*0.4+'1级数据'!Z318*0.2+'1级数据'!W318*0.2</f>
        <v>79</v>
      </c>
      <c r="G318" s="10">
        <f>AVERAGE('1级数据'!P318,'1级数据'!Q318)</f>
        <v>84.5</v>
      </c>
      <c r="H318" s="10">
        <f>AVERAGE('1级数据'!AA318,'1级数据'!AB318)</f>
        <v>73.5</v>
      </c>
      <c r="I318" s="10">
        <f>IF('1级数据'!C318="门将",AVERAGE('1级数据'!AG318,'1级数据'!AH318,'1级数据'!AI318,'1级数据'!AJ318,'1级数据'!AK318),AVERAGE('1级数据'!X318,'1级数据'!Y318))</f>
        <v>81.5</v>
      </c>
      <c r="J318" s="10">
        <f>'1级数据'!AC318*0.2+'1级数据'!AD318*0.3+'1级数据'!AE318*0.2+'1级数据'!AF318*0.3</f>
        <v>70.900000000000006</v>
      </c>
      <c r="K318" s="10">
        <f>AVERAGE('1级数据'!R318,'1级数据'!S318)</f>
        <v>80.5</v>
      </c>
    </row>
    <row r="319" spans="1:11" ht="15.75" x14ac:dyDescent="0.25">
      <c r="A319" s="10">
        <v>318</v>
      </c>
      <c r="B319" s="10" t="str">
        <f>VLOOKUP(A:A,'1级数据'!A:B,2,FALSE)</f>
        <v>D. SIDIBÉ</v>
      </c>
      <c r="C319" s="11" t="str">
        <f>VLOOKUP(A:A,'1级数据'!A:C,3,FALSE)</f>
        <v>右后卫</v>
      </c>
      <c r="D319" s="10">
        <f>VLOOKUP(A:A,'1级数据'!A:D,4,FALSE)</f>
        <v>2</v>
      </c>
      <c r="E319" s="12">
        <f>VLOOKUP(A:A,'1级数据'!A:L,12,FALSE)</f>
        <v>82</v>
      </c>
      <c r="F319" s="10">
        <f>'1级数据'!O319*0.2+'1级数据'!T319*0.4+'1级数据'!Z319*0.2+'1级数据'!W319*0.2</f>
        <v>70.8</v>
      </c>
      <c r="G319" s="10">
        <f>AVERAGE('1级数据'!P319,'1级数据'!Q319)</f>
        <v>73</v>
      </c>
      <c r="H319" s="10">
        <f>AVERAGE('1级数据'!AA319,'1级数据'!AB319)</f>
        <v>75</v>
      </c>
      <c r="I319" s="10">
        <f>IF('1级数据'!C319="门将",AVERAGE('1级数据'!AG319,'1级数据'!AH319,'1级数据'!AI319,'1级数据'!AJ319,'1级数据'!AK319),AVERAGE('1级数据'!X319,'1级数据'!Y319))</f>
        <v>81.5</v>
      </c>
      <c r="J319" s="10">
        <f>'1级数据'!AC319*0.2+'1级数据'!AD319*0.3+'1级数据'!AE319*0.2+'1级数据'!AF319*0.3</f>
        <v>79.5</v>
      </c>
      <c r="K319" s="10">
        <f>AVERAGE('1级数据'!R319,'1级数据'!S319)</f>
        <v>74</v>
      </c>
    </row>
    <row r="320" spans="1:11" ht="15.75" x14ac:dyDescent="0.25">
      <c r="A320" s="10">
        <v>319</v>
      </c>
      <c r="B320" s="10" t="str">
        <f>VLOOKUP(A:A,'1级数据'!A:B,2,FALSE)</f>
        <v>RICARDO PEREIRA</v>
      </c>
      <c r="C320" s="11" t="str">
        <f>VLOOKUP(A:A,'1级数据'!A:C,3,FALSE)</f>
        <v>右后卫</v>
      </c>
      <c r="D320" s="10" t="e">
        <f>VLOOKUP(A:A,'1级数据'!A:D,4,FALSE)</f>
        <v>#N/A</v>
      </c>
      <c r="E320" s="12">
        <f>VLOOKUP(A:A,'1级数据'!A:L,12,FALSE)</f>
        <v>82</v>
      </c>
      <c r="F320" s="10">
        <f>'1级数据'!O320*0.2+'1级数据'!T320*0.4+'1级数据'!Z320*0.2+'1级数据'!W320*0.2</f>
        <v>74.2</v>
      </c>
      <c r="G320" s="10">
        <f>AVERAGE('1级数据'!P320,'1级数据'!Q320)</f>
        <v>79</v>
      </c>
      <c r="H320" s="10">
        <f>AVERAGE('1级数据'!AA320,'1级数据'!AB320)</f>
        <v>70.5</v>
      </c>
      <c r="I320" s="10">
        <f>IF('1级数据'!C320="门将",AVERAGE('1级数据'!AG320,'1级数据'!AH320,'1级数据'!AI320,'1级数据'!AJ320,'1级数据'!AK320),AVERAGE('1级数据'!X320,'1级数据'!Y320))</f>
        <v>79.5</v>
      </c>
      <c r="J320" s="10">
        <f>'1级数据'!AC320*0.2+'1级数据'!AD320*0.3+'1级数据'!AE320*0.2+'1级数据'!AF320*0.3</f>
        <v>76</v>
      </c>
      <c r="K320" s="10">
        <f>AVERAGE('1级数据'!R320,'1级数据'!S320)</f>
        <v>78.5</v>
      </c>
    </row>
    <row r="321" spans="1:11" ht="15.75" x14ac:dyDescent="0.25">
      <c r="A321" s="10">
        <v>320</v>
      </c>
      <c r="B321" s="10" t="str">
        <f>VLOOKUP(A:A,'1级数据'!A:B,2,FALSE)</f>
        <v>PACO ALCÁCER</v>
      </c>
      <c r="C321" s="11" t="str">
        <f>VLOOKUP(A:A,'1级数据'!A:C,3,FALSE)</f>
        <v>中锋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77.2</v>
      </c>
      <c r="G321" s="10">
        <f>AVERAGE('1级数据'!P321,'1级数据'!Q321)</f>
        <v>79.5</v>
      </c>
      <c r="H321" s="10">
        <f>AVERAGE('1级数据'!AA321,'1级数据'!AB321)</f>
        <v>81</v>
      </c>
      <c r="I321" s="10">
        <f>IF('1级数据'!C321="门将",AVERAGE('1级数据'!AG321,'1级数据'!AH321,'1级数据'!AI321,'1级数据'!AJ321,'1级数据'!AK321),AVERAGE('1级数据'!X321,'1级数据'!Y321))</f>
        <v>75.5</v>
      </c>
      <c r="J321" s="10">
        <f>'1级数据'!AC321*0.2+'1级数据'!AD321*0.3+'1级数据'!AE321*0.2+'1级数据'!AF321*0.3</f>
        <v>68</v>
      </c>
      <c r="K321" s="10">
        <f>AVERAGE('1级数据'!R321,'1级数据'!S321)</f>
        <v>75</v>
      </c>
    </row>
    <row r="322" spans="1:11" ht="15.75" x14ac:dyDescent="0.25">
      <c r="A322" s="10">
        <v>321</v>
      </c>
      <c r="B322" s="10" t="str">
        <f>VLOOKUP(A:A,'1级数据'!A:B,2,FALSE)</f>
        <v>ANDRÉ GOMES</v>
      </c>
      <c r="C322" s="11" t="str">
        <f>VLOOKUP(A:A,'1级数据'!A:C,3,FALSE)</f>
        <v>中场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77</v>
      </c>
      <c r="G322" s="10">
        <f>AVERAGE('1级数据'!P322,'1级数据'!Q322)</f>
        <v>81</v>
      </c>
      <c r="H322" s="10">
        <f>AVERAGE('1级数据'!AA322,'1级数据'!AB322)</f>
        <v>75</v>
      </c>
      <c r="I322" s="10">
        <f>IF('1级数据'!C322="门将",AVERAGE('1级数据'!AG322,'1级数据'!AH322,'1级数据'!AI322,'1级数据'!AJ322,'1级数据'!AK322),AVERAGE('1级数据'!X322,'1级数据'!Y322))</f>
        <v>77</v>
      </c>
      <c r="J322" s="10">
        <f>'1级数据'!AC322*0.2+'1级数据'!AD322*0.3+'1级数据'!AE322*0.2+'1级数据'!AF322*0.3</f>
        <v>75.3</v>
      </c>
      <c r="K322" s="10">
        <f>AVERAGE('1级数据'!R322,'1级数据'!S322)</f>
        <v>81.5</v>
      </c>
    </row>
    <row r="323" spans="1:11" ht="15.75" x14ac:dyDescent="0.25">
      <c r="A323" s="10">
        <v>322</v>
      </c>
      <c r="B323" s="10" t="str">
        <f>VLOOKUP(A:A,'1级数据'!A:B,2,FALSE)</f>
        <v>A. DOUCOURÉ</v>
      </c>
      <c r="C323" s="11" t="str">
        <f>VLOOKUP(A:A,'1级数据'!A:C,3,FALSE)</f>
        <v>中场</v>
      </c>
      <c r="D323" s="10">
        <f>VLOOKUP(A:A,'1级数据'!A:D,4,FALSE)</f>
        <v>2</v>
      </c>
      <c r="E323" s="12">
        <f>VLOOKUP(A:A,'1级数据'!A:L,12,FALSE)</f>
        <v>82</v>
      </c>
      <c r="F323" s="10">
        <f>'1级数据'!O323*0.2+'1级数据'!T323*0.4+'1级数据'!Z323*0.2+'1级数据'!W323*0.2</f>
        <v>73</v>
      </c>
      <c r="G323" s="10">
        <f>AVERAGE('1级数据'!P323,'1级数据'!Q323)</f>
        <v>80.5</v>
      </c>
      <c r="H323" s="10">
        <f>AVERAGE('1级数据'!AA323,'1级数据'!AB323)</f>
        <v>75.5</v>
      </c>
      <c r="I323" s="10">
        <f>IF('1级数据'!C323="门将",AVERAGE('1级数据'!AG323,'1级数据'!AH323,'1级数据'!AI323,'1级数据'!AJ323,'1级数据'!AK323),AVERAGE('1级数据'!X323,'1级数据'!Y323))</f>
        <v>69</v>
      </c>
      <c r="J323" s="10">
        <f>'1级数据'!AC323*0.2+'1级数据'!AD323*0.3+'1级数据'!AE323*0.2+'1级数据'!AF323*0.3</f>
        <v>80.3</v>
      </c>
      <c r="K323" s="10">
        <f>AVERAGE('1级数据'!R323,'1级数据'!S323)</f>
        <v>79</v>
      </c>
    </row>
    <row r="324" spans="1:11" ht="15.75" x14ac:dyDescent="0.25">
      <c r="A324" s="10">
        <v>323</v>
      </c>
      <c r="B324" s="10" t="str">
        <f>VLOOKUP(A:A,'1级数据'!A:B,2,FALSE)</f>
        <v>W. BARRIOS</v>
      </c>
      <c r="C324" s="11" t="str">
        <f>VLOOKUP(A:A,'1级数据'!A:C,3,FALSE)</f>
        <v>后腰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67.800000000000011</v>
      </c>
      <c r="G324" s="10">
        <f>AVERAGE('1级数据'!P324,'1级数据'!Q324)</f>
        <v>78</v>
      </c>
      <c r="H324" s="10">
        <f>AVERAGE('1级数据'!AA324,'1级数据'!AB324)</f>
        <v>77.5</v>
      </c>
      <c r="I324" s="10">
        <f>IF('1级数据'!C324="门将",AVERAGE('1级数据'!AG324,'1级数据'!AH324,'1级数据'!AI324,'1级数据'!AJ324,'1级数据'!AK324),AVERAGE('1级数据'!X324,'1级数据'!Y324))</f>
        <v>72</v>
      </c>
      <c r="J324" s="10">
        <f>'1级数据'!AC324*0.2+'1级数据'!AD324*0.3+'1级数据'!AE324*0.2+'1级数据'!AF324*0.3</f>
        <v>84.9</v>
      </c>
      <c r="K324" s="10">
        <f>AVERAGE('1级数据'!R324,'1级数据'!S324)</f>
        <v>77</v>
      </c>
    </row>
    <row r="325" spans="1:11" ht="15.75" x14ac:dyDescent="0.25">
      <c r="A325" s="10">
        <v>324</v>
      </c>
      <c r="B325" s="10" t="str">
        <f>VLOOKUP(A:A,'1级数据'!A:B,2,FALSE)</f>
        <v>L. KURZAWA</v>
      </c>
      <c r="C325" s="11" t="str">
        <f>VLOOKUP(A:A,'1级数据'!A:C,3,FALSE)</f>
        <v>左后卫</v>
      </c>
      <c r="D325" s="10">
        <f>VLOOKUP(A:A,'1级数据'!A:D,4,FALSE)</f>
        <v>2</v>
      </c>
      <c r="E325" s="12">
        <f>VLOOKUP(A:A,'1级数据'!A:L,12,FALSE)</f>
        <v>82</v>
      </c>
      <c r="F325" s="10">
        <f>'1级数据'!O325*0.2+'1级数据'!T325*0.4+'1级数据'!Z325*0.2+'1级数据'!W325*0.2</f>
        <v>75.8</v>
      </c>
      <c r="G325" s="10">
        <f>AVERAGE('1级数据'!P325,'1级数据'!Q325)</f>
        <v>79.5</v>
      </c>
      <c r="H325" s="10">
        <f>AVERAGE('1级数据'!AA325,'1级数据'!AB325)</f>
        <v>80</v>
      </c>
      <c r="I325" s="10">
        <f>IF('1级数据'!C325="门将",AVERAGE('1级数据'!AG325,'1级数据'!AH325,'1级数据'!AI325,'1级数据'!AJ325,'1级数据'!AK325),AVERAGE('1级数据'!X325,'1级数据'!Y325))</f>
        <v>82</v>
      </c>
      <c r="J325" s="10">
        <f>'1级数据'!AC325*0.2+'1级数据'!AD325*0.3+'1级数据'!AE325*0.2+'1级数据'!AF325*0.3</f>
        <v>74.5</v>
      </c>
      <c r="K325" s="10">
        <f>AVERAGE('1级数据'!R325,'1级数据'!S325)</f>
        <v>74</v>
      </c>
    </row>
    <row r="326" spans="1:11" ht="15.75" x14ac:dyDescent="0.25">
      <c r="A326" s="10">
        <v>325</v>
      </c>
      <c r="B326" s="10" t="str">
        <f>VLOOKUP(A:A,'1级数据'!A:B,2,FALSE)</f>
        <v>Y. CARRASCO</v>
      </c>
      <c r="C326" s="11" t="str">
        <f>VLOOKUP(A:A,'1级数据'!A:C,3,FALSE)</f>
        <v>左边锋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81.400000000000006</v>
      </c>
      <c r="G326" s="10">
        <f>AVERAGE('1级数据'!P326,'1级数据'!Q326)</f>
        <v>82</v>
      </c>
      <c r="H326" s="10">
        <f>AVERAGE('1级数据'!AA326,'1级数据'!AB326)</f>
        <v>76</v>
      </c>
      <c r="I326" s="10">
        <f>IF('1级数据'!C326="门将",AVERAGE('1级数据'!AG326,'1级数据'!AH326,'1级数据'!AI326,'1级数据'!AJ326,'1级数据'!AK326),AVERAGE('1级数据'!X326,'1级数据'!Y326))</f>
        <v>82.5</v>
      </c>
      <c r="J326" s="10">
        <f>'1级数据'!AC326*0.2+'1级数据'!AD326*0.3+'1级数据'!AE326*0.2+'1级数据'!AF326*0.3</f>
        <v>64.099999999999994</v>
      </c>
      <c r="K326" s="10">
        <f>AVERAGE('1级数据'!R326,'1级数据'!S326)</f>
        <v>79</v>
      </c>
    </row>
    <row r="327" spans="1:11" ht="15.75" x14ac:dyDescent="0.25">
      <c r="A327" s="10">
        <v>326</v>
      </c>
      <c r="B327" s="10" t="str">
        <f>VLOOKUP(A:A,'1级数据'!A:B,2,FALSE)</f>
        <v>E. VIŠĆA</v>
      </c>
      <c r="C327" s="11" t="str">
        <f>VLOOKUP(A:A,'1级数据'!A:C,3,FALSE)</f>
        <v>右前卫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81.400000000000006</v>
      </c>
      <c r="G327" s="10">
        <f>AVERAGE('1级数据'!P327,'1级数据'!Q327)</f>
        <v>81</v>
      </c>
      <c r="H327" s="10">
        <f>AVERAGE('1级数据'!AA327,'1级数据'!AB327)</f>
        <v>74</v>
      </c>
      <c r="I327" s="10">
        <f>IF('1级数据'!C327="门将",AVERAGE('1级数据'!AG327,'1级数据'!AH327,'1级数据'!AI327,'1级数据'!AJ327,'1级数据'!AK327),AVERAGE('1级数据'!X327,'1级数据'!Y327))</f>
        <v>82.5</v>
      </c>
      <c r="J327" s="10">
        <f>'1级数据'!AC327*0.2+'1级数据'!AD327*0.3+'1级数据'!AE327*0.2+'1级数据'!AF327*0.3</f>
        <v>70.599999999999994</v>
      </c>
      <c r="K327" s="10">
        <f>AVERAGE('1级数据'!R327,'1级数据'!S327)</f>
        <v>76.5</v>
      </c>
    </row>
    <row r="328" spans="1:11" ht="15.75" x14ac:dyDescent="0.25">
      <c r="A328" s="10">
        <v>327</v>
      </c>
      <c r="B328" s="10" t="str">
        <f>VLOOKUP(A:A,'1级数据'!A:B,2,FALSE)</f>
        <v>A. MILIK</v>
      </c>
      <c r="C328" s="11" t="str">
        <f>VLOOKUP(A:A,'1级数据'!A:C,3,FALSE)</f>
        <v>中锋</v>
      </c>
      <c r="D328" s="10" t="e">
        <f>VLOOKUP(A:A,'1级数据'!A:D,4,FALSE)</f>
        <v>#N/A</v>
      </c>
      <c r="E328" s="12">
        <f>VLOOKUP(A:A,'1级数据'!A:L,12,FALSE)</f>
        <v>82</v>
      </c>
      <c r="F328" s="10">
        <f>'1级数据'!O328*0.2+'1级数据'!T328*0.4+'1级数据'!Z328*0.2+'1级数据'!W328*0.2</f>
        <v>74.2</v>
      </c>
      <c r="G328" s="10">
        <f>AVERAGE('1级数据'!P328,'1级数据'!Q328)</f>
        <v>76.5</v>
      </c>
      <c r="H328" s="10">
        <f>AVERAGE('1级数据'!AA328,'1级数据'!AB328)</f>
        <v>80</v>
      </c>
      <c r="I328" s="10">
        <f>IF('1级数据'!C328="门将",AVERAGE('1级数据'!AG328,'1级数据'!AH328,'1级数据'!AI328,'1级数据'!AJ328,'1级数据'!AK328),AVERAGE('1级数据'!X328,'1级数据'!Y328))</f>
        <v>75.5</v>
      </c>
      <c r="J328" s="10">
        <f>'1级数据'!AC328*0.2+'1级数据'!AD328*0.3+'1级数据'!AE328*0.2+'1级数据'!AF328*0.3</f>
        <v>70.7</v>
      </c>
      <c r="K328" s="10">
        <f>AVERAGE('1级数据'!R328,'1级数据'!S328)</f>
        <v>69.5</v>
      </c>
    </row>
    <row r="329" spans="1:11" ht="15.75" x14ac:dyDescent="0.25">
      <c r="A329" s="10">
        <v>328</v>
      </c>
      <c r="B329" s="10" t="str">
        <f>VLOOKUP(A:A,'1级数据'!A:B,2,FALSE)</f>
        <v>R. GUERREIRO</v>
      </c>
      <c r="C329" s="11" t="str">
        <f>VLOOKUP(A:A,'1级数据'!A:C,3,FALSE)</f>
        <v>左前卫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82.800000000000011</v>
      </c>
      <c r="G329" s="10">
        <f>AVERAGE('1级数据'!P329,'1级数据'!Q329)</f>
        <v>82.5</v>
      </c>
      <c r="H329" s="10">
        <f>AVERAGE('1级数据'!AA329,'1级数据'!AB329)</f>
        <v>75</v>
      </c>
      <c r="I329" s="10">
        <f>IF('1级数据'!C329="门将",AVERAGE('1级数据'!AG329,'1级数据'!AH329,'1级数据'!AI329,'1级数据'!AJ329,'1级数据'!AK329),AVERAGE('1级数据'!X329,'1级数据'!Y329))</f>
        <v>80</v>
      </c>
      <c r="J329" s="10">
        <f>'1级数据'!AC329*0.2+'1级数据'!AD329*0.3+'1级数据'!AE329*0.2+'1级数据'!AF329*0.3</f>
        <v>74</v>
      </c>
      <c r="K329" s="10">
        <f>AVERAGE('1级数据'!R329,'1级数据'!S329)</f>
        <v>84.5</v>
      </c>
    </row>
    <row r="330" spans="1:11" ht="15.75" x14ac:dyDescent="0.25">
      <c r="A330" s="10">
        <v>329</v>
      </c>
      <c r="B330" s="10" t="str">
        <f>VLOOKUP(A:A,'1级数据'!A:B,2,FALSE)</f>
        <v>M. SANSON</v>
      </c>
      <c r="C330" s="11" t="str">
        <f>VLOOKUP(A:A,'1级数据'!A:C,3,FALSE)</f>
        <v>中场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78.400000000000006</v>
      </c>
      <c r="G330" s="10">
        <f>AVERAGE('1级数据'!P330,'1级数据'!Q330)</f>
        <v>80.5</v>
      </c>
      <c r="H330" s="10">
        <f>AVERAGE('1级数据'!AA330,'1级数据'!AB330)</f>
        <v>71</v>
      </c>
      <c r="I330" s="10">
        <f>IF('1级数据'!C330="门将",AVERAGE('1级数据'!AG330,'1级数据'!AH330,'1级数据'!AI330,'1级数据'!AJ330,'1级数据'!AK330),AVERAGE('1级数据'!X330,'1级数据'!Y330))</f>
        <v>75.5</v>
      </c>
      <c r="J330" s="10">
        <f>'1级数据'!AC330*0.2+'1级数据'!AD330*0.3+'1级数据'!AE330*0.2+'1级数据'!AF330*0.3</f>
        <v>77.5</v>
      </c>
      <c r="K330" s="10">
        <f>AVERAGE('1级数据'!R330,'1级数据'!S330)</f>
        <v>81</v>
      </c>
    </row>
    <row r="331" spans="1:11" ht="15.75" x14ac:dyDescent="0.25">
      <c r="A331" s="10">
        <v>330</v>
      </c>
      <c r="B331" s="10" t="str">
        <f>VLOOKUP(A:A,'1级数据'!A:B,2,FALSE)</f>
        <v>G. RULLI</v>
      </c>
      <c r="C331" s="11" t="str">
        <f>VLOOKUP(A:A,'1级数据'!A:C,3,FALSE)</f>
        <v>门将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57.2</v>
      </c>
      <c r="G331" s="10">
        <f>AVERAGE('1级数据'!P331,'1级数据'!Q331)</f>
        <v>54</v>
      </c>
      <c r="H331" s="10">
        <f>AVERAGE('1级数据'!AA331,'1级数据'!AB331)</f>
        <v>81.5</v>
      </c>
      <c r="I331" s="10">
        <f>IF('1级数据'!C331="门将",AVERAGE('1级数据'!AG331,'1级数据'!AH331,'1级数据'!AI331,'1级数据'!AJ331,'1级数据'!AK331),AVERAGE('1级数据'!X331,'1级数据'!Y331))</f>
        <v>72.400000000000006</v>
      </c>
      <c r="J331" s="10">
        <f>'1级数据'!AC331*0.2+'1级数据'!AD331*0.3+'1级数据'!AE331*0.2+'1级数据'!AF331*0.3</f>
        <v>67.699999999999989</v>
      </c>
      <c r="K331" s="10">
        <f>AVERAGE('1级数据'!R331,'1级数据'!S331)</f>
        <v>63.5</v>
      </c>
    </row>
    <row r="332" spans="1:11" ht="15.75" x14ac:dyDescent="0.25">
      <c r="A332" s="10">
        <v>331</v>
      </c>
      <c r="B332" s="10" t="str">
        <f>VLOOKUP(A:A,'1级数据'!A:B,2,FALSE)</f>
        <v>W. BENÍTEZ</v>
      </c>
      <c r="C332" s="11" t="str">
        <f>VLOOKUP(A:A,'1级数据'!A:C,3,FALSE)</f>
        <v>门将</v>
      </c>
      <c r="D332" s="10" t="e">
        <f>VLOOKUP(A:A,'1级数据'!A:D,4,FALSE)</f>
        <v>#N/A</v>
      </c>
      <c r="E332" s="12">
        <f>VLOOKUP(A:A,'1级数据'!A:L,12,FALSE)</f>
        <v>82</v>
      </c>
      <c r="F332" s="10">
        <f>'1级数据'!O332*0.2+'1级数据'!T332*0.4+'1级数据'!Z332*0.2+'1级数据'!W332*0.2</f>
        <v>59.6</v>
      </c>
      <c r="G332" s="10">
        <f>AVERAGE('1级数据'!P332,'1级数据'!Q332)</f>
        <v>57</v>
      </c>
      <c r="H332" s="10">
        <f>AVERAGE('1级数据'!AA332,'1级数据'!AB332)</f>
        <v>81</v>
      </c>
      <c r="I332" s="10">
        <f>IF('1级数据'!C332="门将",AVERAGE('1级数据'!AG332,'1级数据'!AH332,'1级数据'!AI332,'1级数据'!AJ332,'1级数据'!AK332),AVERAGE('1级数据'!X332,'1级数据'!Y332))</f>
        <v>73.2</v>
      </c>
      <c r="J332" s="10">
        <f>'1级数据'!AC332*0.2+'1级数据'!AD332*0.3+'1级数据'!AE332*0.2+'1级数据'!AF332*0.3</f>
        <v>68</v>
      </c>
      <c r="K332" s="10">
        <f>AVERAGE('1级数据'!R332,'1级数据'!S332)</f>
        <v>54.5</v>
      </c>
    </row>
    <row r="333" spans="1:11" ht="15.75" x14ac:dyDescent="0.25">
      <c r="A333" s="10">
        <v>332</v>
      </c>
      <c r="B333" s="10" t="str">
        <f>VLOOKUP(A:A,'1级数据'!A:B,2,FALSE)</f>
        <v>Á. CORREA</v>
      </c>
      <c r="C333" s="11" t="str">
        <f>VLOOKUP(A:A,'1级数据'!A:C,3,FALSE)</f>
        <v>右边锋</v>
      </c>
      <c r="D333" s="10">
        <f>VLOOKUP(A:A,'1级数据'!A:D,4,FALSE)</f>
        <v>2</v>
      </c>
      <c r="E333" s="12">
        <f>VLOOKUP(A:A,'1级数据'!A:L,12,FALSE)</f>
        <v>82</v>
      </c>
      <c r="F333" s="10">
        <f>'1级数据'!O333*0.2+'1级数据'!T333*0.4+'1级数据'!Z333*0.2+'1级数据'!W333*0.2</f>
        <v>75.400000000000006</v>
      </c>
      <c r="G333" s="10">
        <f>AVERAGE('1级数据'!P333,'1级数据'!Q333)</f>
        <v>85.5</v>
      </c>
      <c r="H333" s="10">
        <f>AVERAGE('1级数据'!AA333,'1级数据'!AB333)</f>
        <v>66</v>
      </c>
      <c r="I333" s="10">
        <f>IF('1级数据'!C333="门将",AVERAGE('1级数据'!AG333,'1级数据'!AH333,'1级数据'!AI333,'1级数据'!AJ333,'1级数据'!AK333),AVERAGE('1级数据'!X333,'1级数据'!Y333))</f>
        <v>81</v>
      </c>
      <c r="J333" s="10">
        <f>'1级数据'!AC333*0.2+'1级数据'!AD333*0.3+'1级数据'!AE333*0.2+'1级数据'!AF333*0.3</f>
        <v>67.999999999999986</v>
      </c>
      <c r="K333" s="10">
        <f>AVERAGE('1级数据'!R333,'1级数据'!S333)</f>
        <v>79.5</v>
      </c>
    </row>
    <row r="334" spans="1:11" ht="15.75" x14ac:dyDescent="0.25">
      <c r="A334" s="10">
        <v>333</v>
      </c>
      <c r="B334" s="10" t="str">
        <f>VLOOKUP(A:A,'1级数据'!A:B,2,FALSE)</f>
        <v>R. DE PAUL</v>
      </c>
      <c r="C334" s="11" t="str">
        <f>VLOOKUP(A:A,'1级数据'!A:C,3,FALSE)</f>
        <v>左边锋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79.800000000000011</v>
      </c>
      <c r="G334" s="10">
        <f>AVERAGE('1级数据'!P334,'1级数据'!Q334)</f>
        <v>84</v>
      </c>
      <c r="H334" s="10">
        <f>AVERAGE('1级数据'!AA334,'1级数据'!AB334)</f>
        <v>71.5</v>
      </c>
      <c r="I334" s="10">
        <f>IF('1级数据'!C334="门将",AVERAGE('1级数据'!AG334,'1级数据'!AH334,'1级数据'!AI334,'1级数据'!AJ334,'1级数据'!AK334),AVERAGE('1级数据'!X334,'1级数据'!Y334))</f>
        <v>80.5</v>
      </c>
      <c r="J334" s="10">
        <f>'1级数据'!AC334*0.2+'1级数据'!AD334*0.3+'1级数据'!AE334*0.2+'1级数据'!AF334*0.3</f>
        <v>71</v>
      </c>
      <c r="K334" s="10">
        <f>AVERAGE('1级数据'!R334,'1级数据'!S334)</f>
        <v>82.5</v>
      </c>
    </row>
    <row r="335" spans="1:11" ht="15.75" x14ac:dyDescent="0.25">
      <c r="A335" s="10">
        <v>334</v>
      </c>
      <c r="B335" s="10" t="str">
        <f>VLOOKUP(A:A,'1级数据'!A:B,2,FALSE)</f>
        <v>RAFA SILVA</v>
      </c>
      <c r="C335" s="11" t="str">
        <f>VLOOKUP(A:A,'1级数据'!A:C,3,FALSE)</f>
        <v>左边锋</v>
      </c>
      <c r="D335" s="10" t="e">
        <f>VLOOKUP(A:A,'1级数据'!A:D,4,FALSE)</f>
        <v>#N/A</v>
      </c>
      <c r="E335" s="12">
        <f>VLOOKUP(A:A,'1级数据'!A:L,12,FALSE)</f>
        <v>82</v>
      </c>
      <c r="F335" s="10">
        <f>'1级数据'!O335*0.2+'1级数据'!T335*0.4+'1级数据'!Z335*0.2+'1级数据'!W335*0.2</f>
        <v>74</v>
      </c>
      <c r="G335" s="10">
        <f>AVERAGE('1级数据'!P335,'1级数据'!Q335)</f>
        <v>83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78.5</v>
      </c>
      <c r="J335" s="10">
        <f>'1级数据'!AC335*0.2+'1级数据'!AD335*0.3+'1级数据'!AE335*0.2+'1级数据'!AF335*0.3</f>
        <v>70.2</v>
      </c>
      <c r="K335" s="10">
        <f>AVERAGE('1级数据'!R335,'1级数据'!S335)</f>
        <v>80</v>
      </c>
    </row>
    <row r="336" spans="1:11" ht="15.75" x14ac:dyDescent="0.25">
      <c r="A336" s="10">
        <v>335</v>
      </c>
      <c r="B336" s="10" t="str">
        <f>VLOOKUP(A:A,'1级数据'!A:B,2,FALSE)</f>
        <v>A.SAINT-MAXIMIN</v>
      </c>
      <c r="C336" s="11" t="str">
        <f>VLOOKUP(A:A,'1级数据'!A:C,3,FALSE)</f>
        <v>右边锋</v>
      </c>
      <c r="D336" s="10" t="e">
        <f>VLOOKUP(A:A,'1级数据'!A:D,4,FALSE)</f>
        <v>#N/A</v>
      </c>
      <c r="E336" s="12">
        <f>VLOOKUP(A:A,'1级数据'!A:L,12,FALSE)</f>
        <v>82</v>
      </c>
      <c r="F336" s="10">
        <f>'1级数据'!O336*0.2+'1级数据'!T336*0.4+'1级数据'!Z336*0.2+'1级数据'!W336*0.2</f>
        <v>73.2</v>
      </c>
      <c r="G336" s="10">
        <f>AVERAGE('1级数据'!P336,'1级数据'!Q336)</f>
        <v>84.5</v>
      </c>
      <c r="H336" s="10">
        <f>AVERAGE('1级数据'!AA336,'1级数据'!AB336)</f>
        <v>75</v>
      </c>
      <c r="I336" s="10">
        <f>IF('1级数据'!C336="门将",AVERAGE('1级数据'!AG336,'1级数据'!AH336,'1级数据'!AI336,'1级数据'!AJ336,'1级数据'!AK336),AVERAGE('1级数据'!X336,'1级数据'!Y336))</f>
        <v>80</v>
      </c>
      <c r="J336" s="10">
        <f>'1级数据'!AC336*0.2+'1级数据'!AD336*0.3+'1级数据'!AE336*0.2+'1级数据'!AF336*0.3</f>
        <v>68.800000000000011</v>
      </c>
      <c r="K336" s="10">
        <f>AVERAGE('1级数据'!R336,'1级数据'!S336)</f>
        <v>78</v>
      </c>
    </row>
    <row r="337" spans="1:11" ht="15.75" x14ac:dyDescent="0.25">
      <c r="A337" s="10">
        <v>336</v>
      </c>
      <c r="B337" s="10" t="str">
        <f>VLOOKUP(A:A,'1级数据'!A:B,2,FALSE)</f>
        <v>T. BAKAYOKO</v>
      </c>
      <c r="C337" s="11" t="str">
        <f>VLOOKUP(A:A,'1级数据'!A:C,3,FALSE)</f>
        <v>后腰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72.800000000000011</v>
      </c>
      <c r="G337" s="10">
        <f>AVERAGE('1级数据'!P337,'1级数据'!Q337)</f>
        <v>77.5</v>
      </c>
      <c r="H337" s="10">
        <f>AVERAGE('1级数据'!AA337,'1级数据'!AB337)</f>
        <v>76</v>
      </c>
      <c r="I337" s="10">
        <f>IF('1级数据'!C337="门将",AVERAGE('1级数据'!AG337,'1级数据'!AH337,'1级数据'!AI337,'1级数据'!AJ337,'1级数据'!AK337),AVERAGE('1级数据'!X337,'1级数据'!Y337))</f>
        <v>70.5</v>
      </c>
      <c r="J337" s="10">
        <f>'1级数据'!AC337*0.2+'1级数据'!AD337*0.3+'1级数据'!AE337*0.2+'1级数据'!AF337*0.3</f>
        <v>80.699999999999989</v>
      </c>
      <c r="K337" s="10">
        <f>AVERAGE('1级数据'!R337,'1级数据'!S337)</f>
        <v>77</v>
      </c>
    </row>
    <row r="338" spans="1:11" ht="15.75" x14ac:dyDescent="0.25">
      <c r="A338" s="10">
        <v>337</v>
      </c>
      <c r="B338" s="10" t="str">
        <f>VLOOKUP(A:A,'1级数据'!A:B,2,FALSE)</f>
        <v>WILLIAM</v>
      </c>
      <c r="C338" s="11" t="str">
        <f>VLOOKUP(A:A,'1级数据'!A:C,3,FALSE)</f>
        <v>后腰</v>
      </c>
      <c r="D338" s="10">
        <f>VLOOKUP(A:A,'1级数据'!A:D,4,FALSE)</f>
        <v>2</v>
      </c>
      <c r="E338" s="12">
        <f>VLOOKUP(A:A,'1级数据'!A:L,12,FALSE)</f>
        <v>82</v>
      </c>
      <c r="F338" s="10">
        <f>'1级数据'!O338*0.2+'1级数据'!T338*0.4+'1级数据'!Z338*0.2+'1级数据'!W338*0.2</f>
        <v>70.2</v>
      </c>
      <c r="G338" s="10">
        <f>AVERAGE('1级数据'!P338,'1级数据'!Q338)</f>
        <v>80.5</v>
      </c>
      <c r="H338" s="10">
        <f>AVERAGE('1级数据'!AA338,'1级数据'!AB338)</f>
        <v>69.5</v>
      </c>
      <c r="I338" s="10">
        <f>IF('1级数据'!C338="门将",AVERAGE('1级数据'!AG338,'1级数据'!AH338,'1级数据'!AI338,'1级数据'!AJ338,'1级数据'!AK338),AVERAGE('1级数据'!X338,'1级数据'!Y338))</f>
        <v>68.5</v>
      </c>
      <c r="J338" s="10">
        <f>'1级数据'!AC338*0.2+'1级数据'!AD338*0.3+'1级数据'!AE338*0.2+'1级数据'!AF338*0.3</f>
        <v>75.599999999999994</v>
      </c>
      <c r="K338" s="10">
        <f>AVERAGE('1级数据'!R338,'1级数据'!S338)</f>
        <v>82</v>
      </c>
    </row>
    <row r="339" spans="1:11" ht="15.75" x14ac:dyDescent="0.25">
      <c r="A339" s="10">
        <v>338</v>
      </c>
      <c r="B339" s="10" t="str">
        <f>VLOOKUP(A:A,'1级数据'!A:B,2,FALSE)</f>
        <v>A. REBIĆ</v>
      </c>
      <c r="C339" s="11" t="str">
        <f>VLOOKUP(A:A,'1级数据'!A:C,3,FALSE)</f>
        <v>影锋</v>
      </c>
      <c r="D339" s="10" t="e">
        <f>VLOOKUP(A:A,'1级数据'!A:D,4,FALSE)</f>
        <v>#N/A</v>
      </c>
      <c r="E339" s="12">
        <f>VLOOKUP(A:A,'1级数据'!A:L,12,FALSE)</f>
        <v>82</v>
      </c>
      <c r="F339" s="10">
        <f>'1级数据'!O339*0.2+'1级数据'!T339*0.4+'1级数据'!Z339*0.2+'1级数据'!W339*0.2</f>
        <v>71.599999999999994</v>
      </c>
      <c r="G339" s="10">
        <f>AVERAGE('1级数据'!P339,'1级数据'!Q339)</f>
        <v>80.5</v>
      </c>
      <c r="H339" s="10">
        <f>AVERAGE('1级数据'!AA339,'1级数据'!AB339)</f>
        <v>80.5</v>
      </c>
      <c r="I339" s="10">
        <f>IF('1级数据'!C339="门将",AVERAGE('1级数据'!AG339,'1级数据'!AH339,'1级数据'!AI339,'1级数据'!AJ339,'1级数据'!AK339),AVERAGE('1级数据'!X339,'1级数据'!Y339))</f>
        <v>78.5</v>
      </c>
      <c r="J339" s="10">
        <f>'1级数据'!AC339*0.2+'1级数据'!AD339*0.3+'1级数据'!AE339*0.2+'1级数据'!AF339*0.3</f>
        <v>74.5</v>
      </c>
      <c r="K339" s="10">
        <f>AVERAGE('1级数据'!R339,'1级数据'!S339)</f>
        <v>72.5</v>
      </c>
    </row>
    <row r="340" spans="1:11" ht="15.75" x14ac:dyDescent="0.25">
      <c r="A340" s="10">
        <v>339</v>
      </c>
      <c r="B340" s="10" t="str">
        <f>VLOOKUP(A:A,'1级数据'!A:B,2,FALSE)</f>
        <v>T. STRAKOSHA</v>
      </c>
      <c r="C340" s="11" t="str">
        <f>VLOOKUP(A:A,'1级数据'!A:C,3,FALSE)</f>
        <v>门将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54</v>
      </c>
      <c r="G340" s="10">
        <f>AVERAGE('1级数据'!P340,'1级数据'!Q340)</f>
        <v>50</v>
      </c>
      <c r="H340" s="10">
        <f>AVERAGE('1级数据'!AA340,'1级数据'!AB340)</f>
        <v>81</v>
      </c>
      <c r="I340" s="10">
        <f>IF('1级数据'!C340="门将",AVERAGE('1级数据'!AG340,'1级数据'!AH340,'1级数据'!AI340,'1级数据'!AJ340,'1级数据'!AK340),AVERAGE('1级数据'!X340,'1级数据'!Y340))</f>
        <v>71.400000000000006</v>
      </c>
      <c r="J340" s="10">
        <f>'1级数据'!AC340*0.2+'1级数据'!AD340*0.3+'1级数据'!AE340*0.2+'1级数据'!AF340*0.3</f>
        <v>63.899999999999991</v>
      </c>
      <c r="K340" s="10">
        <f>AVERAGE('1级数据'!R340,'1级数据'!S340)</f>
        <v>53</v>
      </c>
    </row>
    <row r="341" spans="1:11" ht="15.75" x14ac:dyDescent="0.25">
      <c r="A341" s="10">
        <v>340</v>
      </c>
      <c r="B341" s="10" t="str">
        <f>VLOOKUP(A:A,'1级数据'!A:B,2,FALSE)</f>
        <v>PAU LÓPEZ</v>
      </c>
      <c r="C341" s="11" t="str">
        <f>VLOOKUP(A:A,'1级数据'!A:C,3,FALSE)</f>
        <v>门将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57.8</v>
      </c>
      <c r="G341" s="10">
        <f>AVERAGE('1级数据'!P341,'1级数据'!Q341)</f>
        <v>58</v>
      </c>
      <c r="H341" s="10">
        <f>AVERAGE('1级数据'!AA341,'1级数据'!AB341)</f>
        <v>69.5</v>
      </c>
      <c r="I341" s="10">
        <f>IF('1级数据'!C341="门将",AVERAGE('1级数据'!AG341,'1级数据'!AH341,'1级数据'!AI341,'1级数据'!AJ341,'1级数据'!AK341),AVERAGE('1级数据'!X341,'1级数据'!Y341))</f>
        <v>76</v>
      </c>
      <c r="J341" s="10">
        <f>'1级数据'!AC341*0.2+'1级数据'!AD341*0.3+'1级数据'!AE341*0.2+'1级数据'!AF341*0.3</f>
        <v>62.2</v>
      </c>
      <c r="K341" s="10">
        <f>AVERAGE('1级数据'!R341,'1级数据'!S341)</f>
        <v>62</v>
      </c>
    </row>
    <row r="342" spans="1:11" ht="15.75" x14ac:dyDescent="0.25">
      <c r="A342" s="10">
        <v>341</v>
      </c>
      <c r="B342" s="10" t="str">
        <f>VLOOKUP(A:A,'1级数据'!A:B,2,FALSE)</f>
        <v>J. LINGARD</v>
      </c>
      <c r="C342" s="11" t="str">
        <f>VLOOKUP(A:A,'1级数据'!A:C,3,FALSE)</f>
        <v>右前卫</v>
      </c>
      <c r="D342" s="10">
        <f>VLOOKUP(A:A,'1级数据'!A:D,4,FALSE)</f>
        <v>2</v>
      </c>
      <c r="E342" s="12">
        <f>VLOOKUP(A:A,'1级数据'!A:L,12,FALSE)</f>
        <v>82</v>
      </c>
      <c r="F342" s="10">
        <f>'1级数据'!O342*0.2+'1级数据'!T342*0.4+'1级数据'!Z342*0.2+'1级数据'!W342*0.2</f>
        <v>77</v>
      </c>
      <c r="G342" s="10">
        <f>AVERAGE('1级数据'!P342,'1级数据'!Q342)</f>
        <v>83</v>
      </c>
      <c r="H342" s="10">
        <f>AVERAGE('1级数据'!AA342,'1级数据'!AB342)</f>
        <v>74.5</v>
      </c>
      <c r="I342" s="10">
        <f>IF('1级数据'!C342="门将",AVERAGE('1级数据'!AG342,'1级数据'!AH342,'1级数据'!AI342,'1级数据'!AJ342,'1级数据'!AK342),AVERAGE('1级数据'!X342,'1级数据'!Y342))</f>
        <v>79.5</v>
      </c>
      <c r="J342" s="10">
        <f>'1级数据'!AC342*0.2+'1级数据'!AD342*0.3+'1级数据'!AE342*0.2+'1级数据'!AF342*0.3</f>
        <v>74.3</v>
      </c>
      <c r="K342" s="10">
        <f>AVERAGE('1级数据'!R342,'1级数据'!S342)</f>
        <v>82.5</v>
      </c>
    </row>
    <row r="343" spans="1:11" ht="15.75" x14ac:dyDescent="0.25">
      <c r="A343" s="10">
        <v>342</v>
      </c>
      <c r="B343" s="10" t="str">
        <f>VLOOKUP(A:A,'1级数据'!A:B,2,FALSE)</f>
        <v>EVERTON</v>
      </c>
      <c r="C343" s="11" t="str">
        <f>VLOOKUP(A:A,'1级数据'!A:C,3,FALSE)</f>
        <v>左边锋</v>
      </c>
      <c r="D343" s="10" t="e">
        <f>VLOOKUP(A:A,'1级数据'!A:D,4,FALSE)</f>
        <v>#N/A</v>
      </c>
      <c r="E343" s="12">
        <f>VLOOKUP(A:A,'1级数据'!A:L,12,FALSE)</f>
        <v>82</v>
      </c>
      <c r="F343" s="10">
        <f>'1级数据'!O343*0.2+'1级数据'!T343*0.4+'1级数据'!Z343*0.2+'1级数据'!W343*0.2</f>
        <v>75.400000000000006</v>
      </c>
      <c r="G343" s="10">
        <f>AVERAGE('1级数据'!P343,'1级数据'!Q343)</f>
        <v>87.5</v>
      </c>
      <c r="H343" s="10">
        <f>AVERAGE('1级数据'!AA343,'1级数据'!AB343)</f>
        <v>72.5</v>
      </c>
      <c r="I343" s="10">
        <f>IF('1级数据'!C343="门将",AVERAGE('1级数据'!AG343,'1级数据'!AH343,'1级数据'!AI343,'1级数据'!AJ343,'1级数据'!AK343),AVERAGE('1级数据'!X343,'1级数据'!Y343))</f>
        <v>77</v>
      </c>
      <c r="J343" s="10">
        <f>'1级数据'!AC343*0.2+'1级数据'!AD343*0.3+'1级数据'!AE343*0.2+'1级数据'!AF343*0.3</f>
        <v>69.2</v>
      </c>
      <c r="K343" s="10">
        <f>AVERAGE('1级数据'!R343,'1级数据'!S343)</f>
        <v>76</v>
      </c>
    </row>
    <row r="344" spans="1:11" ht="15.75" x14ac:dyDescent="0.25">
      <c r="A344" s="10">
        <v>343</v>
      </c>
      <c r="B344" s="10" t="str">
        <f>VLOOKUP(A:A,'1级数据'!A:B,2,FALSE)</f>
        <v>K. VOLLAND</v>
      </c>
      <c r="C344" s="11" t="str">
        <f>VLOOKUP(A:A,'1级数据'!A:C,3,FALSE)</f>
        <v>中锋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74.599999999999994</v>
      </c>
      <c r="G344" s="10">
        <f>AVERAGE('1级数据'!P344,'1级数据'!Q344)</f>
        <v>82</v>
      </c>
      <c r="H344" s="10">
        <f>AVERAGE('1级数据'!AA344,'1级数据'!AB344)</f>
        <v>75</v>
      </c>
      <c r="I344" s="10">
        <f>IF('1级数据'!C344="门将",AVERAGE('1级数据'!AG344,'1级数据'!AH344,'1级数据'!AI344,'1级数据'!AJ344,'1级数据'!AK344),AVERAGE('1级数据'!X344,'1级数据'!Y344))</f>
        <v>78.5</v>
      </c>
      <c r="J344" s="10">
        <f>'1级数据'!AC344*0.2+'1级数据'!AD344*0.3+'1级数据'!AE344*0.2+'1级数据'!AF344*0.3</f>
        <v>74.3</v>
      </c>
      <c r="K344" s="10">
        <f>AVERAGE('1级数据'!R344,'1级数据'!S344)</f>
        <v>79</v>
      </c>
    </row>
    <row r="345" spans="1:11" ht="15.75" x14ac:dyDescent="0.25">
      <c r="A345" s="10">
        <v>344</v>
      </c>
      <c r="B345" s="10" t="str">
        <f>VLOOKUP(A:A,'1级数据'!A:B,2,FALSE)</f>
        <v>T. HAZARD</v>
      </c>
      <c r="C345" s="11" t="str">
        <f>VLOOKUP(A:A,'1级数据'!A:C,3,FALSE)</f>
        <v>右边锋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79.2</v>
      </c>
      <c r="G345" s="10">
        <f>AVERAGE('1级数据'!P345,'1级数据'!Q345)</f>
        <v>83.5</v>
      </c>
      <c r="H345" s="10">
        <f>AVERAGE('1级数据'!AA345,'1级数据'!AB345)</f>
        <v>74</v>
      </c>
      <c r="I345" s="10">
        <f>IF('1级数据'!C345="门将",AVERAGE('1级数据'!AG345,'1级数据'!AH345,'1级数据'!AI345,'1级数据'!AJ345,'1级数据'!AK345),AVERAGE('1级数据'!X345,'1级数据'!Y345))</f>
        <v>82.5</v>
      </c>
      <c r="J345" s="10">
        <f>'1级数据'!AC345*0.2+'1级数据'!AD345*0.3+'1级数据'!AE345*0.2+'1级数据'!AF345*0.3</f>
        <v>68.899999999999991</v>
      </c>
      <c r="K345" s="10">
        <f>AVERAGE('1级数据'!R345,'1级数据'!S345)</f>
        <v>80.5</v>
      </c>
    </row>
    <row r="346" spans="1:11" ht="15.75" x14ac:dyDescent="0.25">
      <c r="A346" s="10">
        <v>345</v>
      </c>
      <c r="B346" s="10" t="str">
        <f>VLOOKUP(A:A,'1级数据'!A:B,2,FALSE)</f>
        <v>A. IZZO</v>
      </c>
      <c r="C346" s="11" t="str">
        <f>VLOOKUP(A:A,'1级数据'!A:C,3,FALSE)</f>
        <v>中后卫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68.800000000000011</v>
      </c>
      <c r="G346" s="10">
        <f>AVERAGE('1级数据'!P346,'1级数据'!Q346)</f>
        <v>69</v>
      </c>
      <c r="H346" s="10">
        <f>AVERAGE('1级数据'!AA346,'1级数据'!AB346)</f>
        <v>79.5</v>
      </c>
      <c r="I346" s="10">
        <f>IF('1级数据'!C346="门将",AVERAGE('1级数据'!AG346,'1级数据'!AH346,'1级数据'!AI346,'1级数据'!AJ346,'1级数据'!AK346),AVERAGE('1级数据'!X346,'1级数据'!Y346))</f>
        <v>69.5</v>
      </c>
      <c r="J346" s="10">
        <f>'1级数据'!AC346*0.2+'1级数据'!AD346*0.3+'1级数据'!AE346*0.2+'1级数据'!AF346*0.3</f>
        <v>78.8</v>
      </c>
      <c r="K346" s="10">
        <f>AVERAGE('1级数据'!R346,'1级数据'!S346)</f>
        <v>68</v>
      </c>
    </row>
    <row r="347" spans="1:11" ht="15.75" x14ac:dyDescent="0.25">
      <c r="A347" s="10">
        <v>346</v>
      </c>
      <c r="B347" s="10" t="str">
        <f>VLOOKUP(A:A,'1级数据'!A:B,2,FALSE)</f>
        <v>H. ÇALHANOĞLU</v>
      </c>
      <c r="C347" s="11" t="str">
        <f>VLOOKUP(A:A,'1级数据'!A:C,3,FALSE)</f>
        <v>左边锋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82.4</v>
      </c>
      <c r="G347" s="10">
        <f>AVERAGE('1级数据'!P347,'1级数据'!Q347)</f>
        <v>86.5</v>
      </c>
      <c r="H347" s="10">
        <f>AVERAGE('1级数据'!AA347,'1级数据'!AB347)</f>
        <v>75.5</v>
      </c>
      <c r="I347" s="10">
        <f>IF('1级数据'!C347="门将",AVERAGE('1级数据'!AG347,'1级数据'!AH347,'1级数据'!AI347,'1级数据'!AJ347,'1级数据'!AK347),AVERAGE('1级数据'!X347,'1级数据'!Y347))</f>
        <v>81</v>
      </c>
      <c r="J347" s="10">
        <f>'1级数据'!AC347*0.2+'1级数据'!AD347*0.3+'1级数据'!AE347*0.2+'1级数据'!AF347*0.3</f>
        <v>68</v>
      </c>
      <c r="K347" s="10">
        <f>AVERAGE('1级数据'!R347,'1级数据'!S347)</f>
        <v>86</v>
      </c>
    </row>
    <row r="348" spans="1:11" ht="15.75" x14ac:dyDescent="0.25">
      <c r="A348" s="10">
        <v>347</v>
      </c>
      <c r="B348" s="10" t="str">
        <f>VLOOKUP(A:A,'1级数据'!A:B,2,FALSE)</f>
        <v>MARLOS</v>
      </c>
      <c r="C348" s="11" t="str">
        <f>VLOOKUP(A:A,'1级数据'!A:C,3,FALSE)</f>
        <v>右边锋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78</v>
      </c>
      <c r="G348" s="10">
        <f>AVERAGE('1级数据'!P348,'1级数据'!Q348)</f>
        <v>87.5</v>
      </c>
      <c r="H348" s="10">
        <f>AVERAGE('1级数据'!AA348,'1级数据'!AB348)</f>
        <v>73</v>
      </c>
      <c r="I348" s="10">
        <f>IF('1级数据'!C348="门将",AVERAGE('1级数据'!AG348,'1级数据'!AH348,'1级数据'!AI348,'1级数据'!AJ348,'1级数据'!AK348),AVERAGE('1级数据'!X348,'1级数据'!Y348))</f>
        <v>83</v>
      </c>
      <c r="J348" s="10">
        <f>'1级数据'!AC348*0.2+'1级数据'!AD348*0.3+'1级数据'!AE348*0.2+'1级数据'!AF348*0.3</f>
        <v>69.900000000000006</v>
      </c>
      <c r="K348" s="10">
        <f>AVERAGE('1级数据'!R348,'1级数据'!S348)</f>
        <v>84</v>
      </c>
    </row>
    <row r="349" spans="1:11" ht="15.75" x14ac:dyDescent="0.25">
      <c r="A349" s="10">
        <v>348</v>
      </c>
      <c r="B349" s="10" t="str">
        <f>VLOOKUP(A:A,'1级数据'!A:B,2,FALSE)</f>
        <v>J. GOMEZ</v>
      </c>
      <c r="C349" s="11" t="str">
        <f>VLOOKUP(A:A,'1级数据'!A:C,3,FALSE)</f>
        <v>中后卫</v>
      </c>
      <c r="D349" s="10" t="e">
        <f>VLOOKUP(A:A,'1级数据'!A:D,4,FALSE)</f>
        <v>#N/A</v>
      </c>
      <c r="E349" s="12">
        <f>VLOOKUP(A:A,'1级数据'!A:L,12,FALSE)</f>
        <v>82</v>
      </c>
      <c r="F349" s="10">
        <f>'1级数据'!O349*0.2+'1级数据'!T349*0.4+'1级数据'!Z349*0.2+'1级数据'!W349*0.2</f>
        <v>72</v>
      </c>
      <c r="G349" s="10">
        <f>AVERAGE('1级数据'!P349,'1级数据'!Q349)</f>
        <v>75.5</v>
      </c>
      <c r="H349" s="10">
        <f>AVERAGE('1级数据'!AA349,'1级数据'!AB349)</f>
        <v>77.5</v>
      </c>
      <c r="I349" s="10">
        <f>IF('1级数据'!C349="门将",AVERAGE('1级数据'!AG349,'1级数据'!AH349,'1级数据'!AI349,'1级数据'!AJ349,'1级数据'!AK349),AVERAGE('1级数据'!X349,'1级数据'!Y349))</f>
        <v>74</v>
      </c>
      <c r="J349" s="10">
        <f>'1级数据'!AC349*0.2+'1级数据'!AD349*0.3+'1级数据'!AE349*0.2+'1级数据'!AF349*0.3</f>
        <v>81.8</v>
      </c>
      <c r="K349" s="10">
        <f>AVERAGE('1级数据'!R349,'1级数据'!S349)</f>
        <v>77</v>
      </c>
    </row>
    <row r="350" spans="1:11" ht="15.75" x14ac:dyDescent="0.25">
      <c r="A350" s="10">
        <v>349</v>
      </c>
      <c r="B350" s="10" t="str">
        <f>VLOOKUP(A:A,'1级数据'!A:B,2,FALSE)</f>
        <v>R. BENTANCUR</v>
      </c>
      <c r="C350" s="11" t="str">
        <f>VLOOKUP(A:A,'1级数据'!A:C,3,FALSE)</f>
        <v>中场</v>
      </c>
      <c r="D350" s="10">
        <f>VLOOKUP(A:A,'1级数据'!A:D,4,FALSE)</f>
        <v>2</v>
      </c>
      <c r="E350" s="12">
        <f>VLOOKUP(A:A,'1级数据'!A:L,12,FALSE)</f>
        <v>82</v>
      </c>
      <c r="F350" s="10">
        <f>'1级数据'!O350*0.2+'1级数据'!T350*0.4+'1级数据'!Z350*0.2+'1级数据'!W350*0.2</f>
        <v>75.2</v>
      </c>
      <c r="G350" s="10">
        <f>AVERAGE('1级数据'!P350,'1级数据'!Q350)</f>
        <v>80.5</v>
      </c>
      <c r="H350" s="10">
        <f>AVERAGE('1级数据'!AA350,'1级数据'!AB350)</f>
        <v>75.5</v>
      </c>
      <c r="I350" s="10">
        <f>IF('1级数据'!C350="门将",AVERAGE('1级数据'!AG350,'1级数据'!AH350,'1级数据'!AI350,'1级数据'!AJ350,'1级数据'!AK350),AVERAGE('1级数据'!X350,'1级数据'!Y350))</f>
        <v>75</v>
      </c>
      <c r="J350" s="10">
        <f>'1级数据'!AC350*0.2+'1级数据'!AD350*0.3+'1级数据'!AE350*0.2+'1级数据'!AF350*0.3</f>
        <v>78.099999999999994</v>
      </c>
      <c r="K350" s="10">
        <f>AVERAGE('1级数据'!R350,'1级数据'!S350)</f>
        <v>82.5</v>
      </c>
    </row>
    <row r="351" spans="1:11" ht="15.75" x14ac:dyDescent="0.25">
      <c r="A351" s="10">
        <v>350</v>
      </c>
      <c r="B351" s="10" t="str">
        <f>VLOOKUP(A:A,'1级数据'!A:B,2,FALSE)</f>
        <v>D. CALIGIURI</v>
      </c>
      <c r="C351" s="11" t="str">
        <f>VLOOKUP(A:A,'1级数据'!A:C,3,FALSE)</f>
        <v>右前卫</v>
      </c>
      <c r="D351" s="10" t="e">
        <f>VLOOKUP(A:A,'1级数据'!A:D,4,FALSE)</f>
        <v>#N/A</v>
      </c>
      <c r="E351" s="12">
        <f>VLOOKUP(A:A,'1级数据'!A:L,12,FALSE)</f>
        <v>82</v>
      </c>
      <c r="F351" s="10">
        <f>'1级数据'!O351*0.2+'1级数据'!T351*0.4+'1级数据'!Z351*0.2+'1级数据'!W351*0.2</f>
        <v>79.599999999999994</v>
      </c>
      <c r="G351" s="10">
        <f>AVERAGE('1级数据'!P351,'1级数据'!Q351)</f>
        <v>80</v>
      </c>
      <c r="H351" s="10">
        <f>AVERAGE('1级数据'!AA351,'1级数据'!AB351)</f>
        <v>77.5</v>
      </c>
      <c r="I351" s="10">
        <f>IF('1级数据'!C351="门将",AVERAGE('1级数据'!AG351,'1级数据'!AH351,'1级数据'!AI351,'1级数据'!AJ351,'1级数据'!AK351),AVERAGE('1级数据'!X351,'1级数据'!Y351))</f>
        <v>82</v>
      </c>
      <c r="J351" s="10">
        <f>'1级数据'!AC351*0.2+'1级数据'!AD351*0.3+'1级数据'!AE351*0.2+'1级数据'!AF351*0.3</f>
        <v>73.2</v>
      </c>
      <c r="K351" s="10">
        <f>AVERAGE('1级数据'!R351,'1级数据'!S351)</f>
        <v>78</v>
      </c>
    </row>
    <row r="352" spans="1:11" ht="15.75" x14ac:dyDescent="0.25">
      <c r="A352" s="10">
        <v>351</v>
      </c>
      <c r="B352" s="10" t="str">
        <f>VLOOKUP(A:A,'1级数据'!A:B,2,FALSE)</f>
        <v>F. MENDY</v>
      </c>
      <c r="C352" s="11" t="str">
        <f>VLOOKUP(A:A,'1级数据'!A:C,3,FALSE)</f>
        <v>左后卫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71.800000000000011</v>
      </c>
      <c r="G352" s="10">
        <f>AVERAGE('1级数据'!P352,'1级数据'!Q352)</f>
        <v>74.5</v>
      </c>
      <c r="H352" s="10">
        <f>AVERAGE('1级数据'!AA352,'1级数据'!AB352)</f>
        <v>77.5</v>
      </c>
      <c r="I352" s="10">
        <f>IF('1级数据'!C352="门将",AVERAGE('1级数据'!AG352,'1级数据'!AH352,'1级数据'!AI352,'1级数据'!AJ352,'1级数据'!AK352),AVERAGE('1级数据'!X352,'1级数据'!Y352))</f>
        <v>86</v>
      </c>
      <c r="J352" s="10">
        <f>'1级数据'!AC352*0.2+'1级数据'!AD352*0.3+'1级数据'!AE352*0.2+'1级数据'!AF352*0.3</f>
        <v>78.400000000000006</v>
      </c>
      <c r="K352" s="10">
        <f>AVERAGE('1级数据'!R352,'1级数据'!S352)</f>
        <v>72</v>
      </c>
    </row>
    <row r="353" spans="1:11" ht="15.75" x14ac:dyDescent="0.25">
      <c r="A353" s="10">
        <v>352</v>
      </c>
      <c r="B353" s="10" t="str">
        <f>VLOOKUP(A:A,'1级数据'!A:B,2,FALSE)</f>
        <v>D. VAN DE BEEK</v>
      </c>
      <c r="C353" s="11" t="str">
        <f>VLOOKUP(A:A,'1级数据'!A:C,3,FALSE)</f>
        <v>前腰</v>
      </c>
      <c r="D353" s="10" t="e">
        <f>VLOOKUP(A:A,'1级数据'!A:D,4,FALSE)</f>
        <v>#N/A</v>
      </c>
      <c r="E353" s="12">
        <f>VLOOKUP(A:A,'1级数据'!A:L,12,FALSE)</f>
        <v>82</v>
      </c>
      <c r="F353" s="10">
        <f>'1级数据'!O353*0.2+'1级数据'!T353*0.4+'1级数据'!Z353*0.2+'1级数据'!W353*0.2</f>
        <v>73.400000000000006</v>
      </c>
      <c r="G353" s="10">
        <f>AVERAGE('1级数据'!P353,'1级数据'!Q353)</f>
        <v>81</v>
      </c>
      <c r="H353" s="10">
        <f>AVERAGE('1级数据'!AA353,'1级数据'!AB353)</f>
        <v>78</v>
      </c>
      <c r="I353" s="10">
        <f>IF('1级数据'!C353="门将",AVERAGE('1级数据'!AG353,'1级数据'!AH353,'1级数据'!AI353,'1级数据'!AJ353,'1级数据'!AK353),AVERAGE('1级数据'!X353,'1级数据'!Y353))</f>
        <v>76</v>
      </c>
      <c r="J353" s="10">
        <f>'1级数据'!AC353*0.2+'1级数据'!AD353*0.3+'1级数据'!AE353*0.2+'1级数据'!AF353*0.3</f>
        <v>76.3</v>
      </c>
      <c r="K353" s="10">
        <f>AVERAGE('1级数据'!R353,'1级数据'!S353)</f>
        <v>80.5</v>
      </c>
    </row>
    <row r="354" spans="1:11" ht="15.75" x14ac:dyDescent="0.25">
      <c r="A354" s="10">
        <v>353</v>
      </c>
      <c r="B354" s="10" t="str">
        <f>VLOOKUP(A:A,'1级数据'!A:B,2,FALSE)</f>
        <v>FABIÁN RUIZ</v>
      </c>
      <c r="C354" s="11" t="str">
        <f>VLOOKUP(A:A,'1级数据'!A:C,3,FALSE)</f>
        <v>中场</v>
      </c>
      <c r="D354" s="10">
        <f>VLOOKUP(A:A,'1级数据'!A:D,4,FALSE)</f>
        <v>2</v>
      </c>
      <c r="E354" s="12">
        <f>VLOOKUP(A:A,'1级数据'!A:L,12,FALSE)</f>
        <v>82</v>
      </c>
      <c r="F354" s="10">
        <f>'1级数据'!O354*0.2+'1级数据'!T354*0.4+'1级数据'!Z354*0.2+'1级数据'!W354*0.2</f>
        <v>75.400000000000006</v>
      </c>
      <c r="G354" s="10">
        <f>AVERAGE('1级数据'!P354,'1级数据'!Q354)</f>
        <v>83.5</v>
      </c>
      <c r="H354" s="10">
        <f>AVERAGE('1级数据'!AA354,'1级数据'!AB354)</f>
        <v>73</v>
      </c>
      <c r="I354" s="10">
        <f>IF('1级数据'!C354="门将",AVERAGE('1级数据'!AG354,'1级数据'!AH354,'1级数据'!AI354,'1级数据'!AJ354,'1级数据'!AK354),AVERAGE('1级数据'!X354,'1级数据'!Y354))</f>
        <v>78</v>
      </c>
      <c r="J354" s="10">
        <f>'1级数据'!AC354*0.2+'1级数据'!AD354*0.3+'1级数据'!AE354*0.2+'1级数据'!AF354*0.3</f>
        <v>77.099999999999994</v>
      </c>
      <c r="K354" s="10">
        <f>AVERAGE('1级数据'!R354,'1级数据'!S354)</f>
        <v>80</v>
      </c>
    </row>
    <row r="355" spans="1:11" ht="15.75" x14ac:dyDescent="0.25">
      <c r="A355" s="10">
        <v>354</v>
      </c>
      <c r="B355" s="10" t="str">
        <f>VLOOKUP(A:A,'1级数据'!A:B,2,FALSE)</f>
        <v>L. MARTÍNEZ</v>
      </c>
      <c r="C355" s="11" t="str">
        <f>VLOOKUP(A:A,'1级数据'!A:C,3,FALSE)</f>
        <v>中锋</v>
      </c>
      <c r="D355" s="10" t="e">
        <f>VLOOKUP(A:A,'1级数据'!A:D,4,FALSE)</f>
        <v>#N/A</v>
      </c>
      <c r="E355" s="12">
        <f>VLOOKUP(A:A,'1级数据'!A:L,12,FALSE)</f>
        <v>82</v>
      </c>
      <c r="F355" s="10">
        <f>'1级数据'!O355*0.2+'1级数据'!T355*0.4+'1级数据'!Z355*0.2+'1级数据'!W355*0.2</f>
        <v>73.8</v>
      </c>
      <c r="G355" s="10">
        <f>AVERAGE('1级数据'!P355,'1级数据'!Q355)</f>
        <v>81</v>
      </c>
      <c r="H355" s="10">
        <f>AVERAGE('1级数据'!AA355,'1级数据'!AB355)</f>
        <v>81.5</v>
      </c>
      <c r="I355" s="10">
        <f>IF('1级数据'!C355="门将",AVERAGE('1级数据'!AG355,'1级数据'!AH355,'1级数据'!AI355,'1级数据'!AJ355,'1级数据'!AK355),AVERAGE('1级数据'!X355,'1级数据'!Y355))</f>
        <v>81</v>
      </c>
      <c r="J355" s="10">
        <f>'1级数据'!AC355*0.2+'1级数据'!AD355*0.3+'1级数据'!AE355*0.2+'1级数据'!AF355*0.3</f>
        <v>67.100000000000009</v>
      </c>
      <c r="K355" s="10">
        <f>AVERAGE('1级数据'!R355,'1级数据'!S355)</f>
        <v>75.5</v>
      </c>
    </row>
    <row r="356" spans="1:11" ht="15.75" x14ac:dyDescent="0.25">
      <c r="A356" s="10">
        <v>355</v>
      </c>
      <c r="B356" s="10" t="str">
        <f>VLOOKUP(A:A,'1级数据'!A:B,2,FALSE)</f>
        <v>NÉLSON SEMEDO</v>
      </c>
      <c r="C356" s="11" t="str">
        <f>VLOOKUP(A:A,'1级数据'!A:C,3,FALSE)</f>
        <v>右后卫</v>
      </c>
      <c r="D356" s="10">
        <f>VLOOKUP(A:A,'1级数据'!A:D,4,FALSE)</f>
        <v>2</v>
      </c>
      <c r="E356" s="12">
        <f>VLOOKUP(A:A,'1级数据'!A:L,12,FALSE)</f>
        <v>82</v>
      </c>
      <c r="F356" s="10">
        <f>'1级数据'!O356*0.2+'1级数据'!T356*0.4+'1级数据'!Z356*0.2+'1级数据'!W356*0.2</f>
        <v>72.8</v>
      </c>
      <c r="G356" s="10">
        <f>AVERAGE('1级数据'!P356,'1级数据'!Q356)</f>
        <v>82.5</v>
      </c>
      <c r="H356" s="10">
        <f>AVERAGE('1级数据'!AA356,'1级数据'!AB356)</f>
        <v>73</v>
      </c>
      <c r="I356" s="10">
        <f>IF('1级数据'!C356="门将",AVERAGE('1级数据'!AG356,'1级数据'!AH356,'1级数据'!AI356,'1级数据'!AJ356,'1级数据'!AK356),AVERAGE('1级数据'!X356,'1级数据'!Y356))</f>
        <v>78</v>
      </c>
      <c r="J356" s="10">
        <f>'1级数据'!AC356*0.2+'1级数据'!AD356*0.3+'1级数据'!AE356*0.2+'1级数据'!AF356*0.3</f>
        <v>75.8</v>
      </c>
      <c r="K356" s="10">
        <f>AVERAGE('1级数据'!R356,'1级数据'!S356)</f>
        <v>75.5</v>
      </c>
    </row>
    <row r="357" spans="1:11" ht="15.75" x14ac:dyDescent="0.25">
      <c r="A357" s="10">
        <v>356</v>
      </c>
      <c r="B357" s="10" t="str">
        <f>VLOOKUP(A:A,'1级数据'!A:B,2,FALSE)</f>
        <v>RÚBEN DIAS</v>
      </c>
      <c r="C357" s="11" t="str">
        <f>VLOOKUP(A:A,'1级数据'!A:C,3,FALSE)</f>
        <v>中后卫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68</v>
      </c>
      <c r="G357" s="10">
        <f>AVERAGE('1级数据'!P357,'1级数据'!Q357)</f>
        <v>72.5</v>
      </c>
      <c r="H357" s="10">
        <f>AVERAGE('1级数据'!AA357,'1级数据'!AB357)</f>
        <v>80</v>
      </c>
      <c r="I357" s="10">
        <f>IF('1级数据'!C357="门将",AVERAGE('1级数据'!AG357,'1级数据'!AH357,'1级数据'!AI357,'1级数据'!AJ357,'1级数据'!AK357),AVERAGE('1级数据'!X357,'1级数据'!Y357))</f>
        <v>66</v>
      </c>
      <c r="J357" s="10">
        <f>'1级数据'!AC357*0.2+'1级数据'!AD357*0.3+'1级数据'!AE357*0.2+'1级数据'!AF357*0.3</f>
        <v>77.8</v>
      </c>
      <c r="K357" s="10">
        <f>AVERAGE('1级数据'!R357,'1级数据'!S357)</f>
        <v>70.5</v>
      </c>
    </row>
    <row r="358" spans="1:11" ht="15.75" x14ac:dyDescent="0.25">
      <c r="A358" s="10">
        <v>357</v>
      </c>
      <c r="B358" s="10" t="str">
        <f>VLOOKUP(A:A,'1级数据'!A:B,2,FALSE)</f>
        <v>D. DUMFRIES</v>
      </c>
      <c r="C358" s="11" t="str">
        <f>VLOOKUP(A:A,'1级数据'!A:C,3,FALSE)</f>
        <v>右后卫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73</v>
      </c>
      <c r="H358" s="10">
        <f>AVERAGE('1级数据'!AA358,'1级数据'!AB358)</f>
        <v>80</v>
      </c>
      <c r="I358" s="10">
        <f>IF('1级数据'!C358="门将",AVERAGE('1级数据'!AG358,'1级数据'!AH358,'1级数据'!AI358,'1级数据'!AJ358,'1级数据'!AK358),AVERAGE('1级数据'!X358,'1级数据'!Y358))</f>
        <v>73.5</v>
      </c>
      <c r="J358" s="10">
        <f>'1级数据'!AC358*0.2+'1级数据'!AD358*0.3+'1级数据'!AE358*0.2+'1级数据'!AF358*0.3</f>
        <v>74.599999999999994</v>
      </c>
      <c r="K358" s="10">
        <f>AVERAGE('1级数据'!R358,'1级数据'!S358)</f>
        <v>73.5</v>
      </c>
    </row>
    <row r="359" spans="1:11" ht="15.75" x14ac:dyDescent="0.25">
      <c r="A359" s="10">
        <v>358</v>
      </c>
      <c r="B359" s="10" t="str">
        <f>VLOOKUP(A:A,'1级数据'!A:B,2,FALSE)</f>
        <v>T. KEHRER</v>
      </c>
      <c r="C359" s="11" t="str">
        <f>VLOOKUP(A:A,'1级数据'!A:C,3,FALSE)</f>
        <v>中后卫</v>
      </c>
      <c r="D359" s="10" t="e">
        <f>VLOOKUP(A:A,'1级数据'!A:D,4,FALSE)</f>
        <v>#N/A</v>
      </c>
      <c r="E359" s="12">
        <f>VLOOKUP(A:A,'1级数据'!A:L,12,FALSE)</f>
        <v>82</v>
      </c>
      <c r="F359" s="10">
        <f>'1级数据'!O359*0.2+'1级数据'!T359*0.4+'1级数据'!Z359*0.2+'1级数据'!W359*0.2</f>
        <v>70.8</v>
      </c>
      <c r="G359" s="10">
        <f>AVERAGE('1级数据'!P359,'1级数据'!Q359)</f>
        <v>72.5</v>
      </c>
      <c r="H359" s="10">
        <f>AVERAGE('1级数据'!AA359,'1级数据'!AB359)</f>
        <v>78</v>
      </c>
      <c r="I359" s="10">
        <f>IF('1级数据'!C359="门将",AVERAGE('1级数据'!AG359,'1级数据'!AH359,'1级数据'!AI359,'1级数据'!AJ359,'1级数据'!AK359),AVERAGE('1级数据'!X359,'1级数据'!Y359))</f>
        <v>73.5</v>
      </c>
      <c r="J359" s="10">
        <f>'1级数据'!AC359*0.2+'1级数据'!AD359*0.3+'1级数据'!AE359*0.2+'1级数据'!AF359*0.3</f>
        <v>78.5</v>
      </c>
      <c r="K359" s="10">
        <f>AVERAGE('1级数据'!R359,'1级数据'!S359)</f>
        <v>72.5</v>
      </c>
    </row>
    <row r="360" spans="1:11" ht="15.75" x14ac:dyDescent="0.25">
      <c r="A360" s="10">
        <v>359</v>
      </c>
      <c r="B360" s="10" t="str">
        <f>VLOOKUP(A:A,'1级数据'!A:B,2,FALSE)</f>
        <v>K. HAVERTZ</v>
      </c>
      <c r="C360" s="11" t="str">
        <f>VLOOKUP(A:A,'1级数据'!A:C,3,FALSE)</f>
        <v>前腰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76.400000000000006</v>
      </c>
      <c r="G360" s="10">
        <f>AVERAGE('1级数据'!P360,'1级数据'!Q360)</f>
        <v>84.5</v>
      </c>
      <c r="H360" s="10">
        <f>AVERAGE('1级数据'!AA360,'1级数据'!AB360)</f>
        <v>74</v>
      </c>
      <c r="I360" s="10">
        <f>IF('1级数据'!C360="门将",AVERAGE('1级数据'!AG360,'1级数据'!AH360,'1级数据'!AI360,'1级数据'!AJ360,'1级数据'!AK360),AVERAGE('1级数据'!X360,'1级数据'!Y360))</f>
        <v>81.5</v>
      </c>
      <c r="J360" s="10">
        <f>'1级数据'!AC360*0.2+'1级数据'!AD360*0.3+'1级数据'!AE360*0.2+'1级数据'!AF360*0.3</f>
        <v>69.5</v>
      </c>
      <c r="K360" s="10">
        <f>AVERAGE('1级数据'!R360,'1级数据'!S360)</f>
        <v>80.5</v>
      </c>
    </row>
    <row r="361" spans="1:11" ht="15.75" x14ac:dyDescent="0.25">
      <c r="A361" s="10">
        <v>360</v>
      </c>
      <c r="B361" s="10" t="str">
        <f>VLOOKUP(A:A,'1级数据'!A:B,2,FALSE)</f>
        <v>W. NDIDI</v>
      </c>
      <c r="C361" s="11" t="str">
        <f>VLOOKUP(A:A,'1级数据'!A:C,3,FALSE)</f>
        <v>后腰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70.599999999999994</v>
      </c>
      <c r="G361" s="10">
        <f>AVERAGE('1级数据'!P361,'1级数据'!Q361)</f>
        <v>76</v>
      </c>
      <c r="H361" s="10">
        <f>AVERAGE('1级数据'!AA361,'1级数据'!AB361)</f>
        <v>83</v>
      </c>
      <c r="I361" s="10">
        <f>IF('1级数据'!C361="门将",AVERAGE('1级数据'!AG361,'1级数据'!AH361,'1级数据'!AI361,'1级数据'!AJ361,'1级数据'!AK361),AVERAGE('1级数据'!X361,'1级数据'!Y361))</f>
        <v>69.5</v>
      </c>
      <c r="J361" s="10">
        <f>'1级数据'!AC361*0.2+'1级数据'!AD361*0.3+'1级数据'!AE361*0.2+'1级数据'!AF361*0.3</f>
        <v>80.399999999999991</v>
      </c>
      <c r="K361" s="10">
        <f>AVERAGE('1级数据'!R361,'1级数据'!S361)</f>
        <v>76</v>
      </c>
    </row>
    <row r="362" spans="1:11" ht="15.75" x14ac:dyDescent="0.25">
      <c r="A362" s="10">
        <v>361</v>
      </c>
      <c r="B362" s="10" t="str">
        <f>VLOOKUP(A:A,'1级数据'!A:B,2,FALSE)</f>
        <v>L. BAILEY</v>
      </c>
      <c r="C362" s="11" t="str">
        <f>VLOOKUP(A:A,'1级数据'!A:C,3,FALSE)</f>
        <v>左边锋</v>
      </c>
      <c r="D362" s="10">
        <f>VLOOKUP(A:A,'1级数据'!A:D,4,FALSE)</f>
        <v>2</v>
      </c>
      <c r="E362" s="12">
        <f>VLOOKUP(A:A,'1级数据'!A:L,12,FALSE)</f>
        <v>82</v>
      </c>
      <c r="F362" s="10">
        <f>'1级数据'!O362*0.2+'1级数据'!T362*0.4+'1级数据'!Z362*0.2+'1级数据'!W362*0.2</f>
        <v>76.8</v>
      </c>
      <c r="G362" s="10">
        <f>AVERAGE('1级数据'!P362,'1级数据'!Q362)</f>
        <v>82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85</v>
      </c>
      <c r="J362" s="10">
        <f>'1级数据'!AC362*0.2+'1级数据'!AD362*0.3+'1级数据'!AE362*0.2+'1级数据'!AF362*0.3</f>
        <v>69.5</v>
      </c>
      <c r="K362" s="10">
        <f>AVERAGE('1级数据'!R362,'1级数据'!S362)</f>
        <v>78.5</v>
      </c>
    </row>
    <row r="363" spans="1:11" ht="15.75" x14ac:dyDescent="0.25">
      <c r="A363" s="10">
        <v>362</v>
      </c>
      <c r="B363" s="10" t="str">
        <f>VLOOKUP(A:A,'1级数据'!A:B,2,FALSE)</f>
        <v>W. ORBAN</v>
      </c>
      <c r="C363" s="11" t="str">
        <f>VLOOKUP(A:A,'1级数据'!A:C,3,FALSE)</f>
        <v>中后卫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65.400000000000006</v>
      </c>
      <c r="G363" s="10">
        <f>AVERAGE('1级数据'!P363,'1级数据'!Q363)</f>
        <v>64.5</v>
      </c>
      <c r="H363" s="10">
        <f>AVERAGE('1级数据'!AA363,'1级数据'!AB363)</f>
        <v>82</v>
      </c>
      <c r="I363" s="10">
        <f>IF('1级数据'!C363="门将",AVERAGE('1级数据'!AG363,'1级数据'!AH363,'1级数据'!AI363,'1级数据'!AJ363,'1级数据'!AK363),AVERAGE('1级数据'!X363,'1级数据'!Y363))</f>
        <v>67.5</v>
      </c>
      <c r="J363" s="10">
        <f>'1级数据'!AC363*0.2+'1级数据'!AD363*0.3+'1级数据'!AE363*0.2+'1级数据'!AF363*0.3</f>
        <v>79.7</v>
      </c>
      <c r="K363" s="10">
        <f>AVERAGE('1级数据'!R363,'1级数据'!S363)</f>
        <v>68.5</v>
      </c>
    </row>
    <row r="364" spans="1:11" ht="15.75" x14ac:dyDescent="0.25">
      <c r="A364" s="10">
        <v>363</v>
      </c>
      <c r="B364" s="10" t="str">
        <f>VLOOKUP(A:A,'1级数据'!A:B,2,FALSE)</f>
        <v>J. SANCHO</v>
      </c>
      <c r="C364" s="11" t="str">
        <f>VLOOKUP(A:A,'1级数据'!A:C,3,FALSE)</f>
        <v>右边锋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75.800000000000011</v>
      </c>
      <c r="G364" s="10">
        <f>AVERAGE('1级数据'!P364,'1级数据'!Q364)</f>
        <v>86.5</v>
      </c>
      <c r="H364" s="10">
        <f>AVERAGE('1级数据'!AA364,'1级数据'!AB364)</f>
        <v>71</v>
      </c>
      <c r="I364" s="10">
        <f>IF('1级数据'!C364="门将",AVERAGE('1级数据'!AG364,'1级数据'!AH364,'1级数据'!AI364,'1级数据'!AJ364,'1级数据'!AK364),AVERAGE('1级数据'!X364,'1级数据'!Y364))</f>
        <v>84.5</v>
      </c>
      <c r="J364" s="10">
        <f>'1级数据'!AC364*0.2+'1级数据'!AD364*0.3+'1级数据'!AE364*0.2+'1级数据'!AF364*0.3</f>
        <v>68.099999999999994</v>
      </c>
      <c r="K364" s="10">
        <f>AVERAGE('1级数据'!R364,'1级数据'!S364)</f>
        <v>83.5</v>
      </c>
    </row>
    <row r="365" spans="1:11" ht="15.75" x14ac:dyDescent="0.25">
      <c r="A365" s="10">
        <v>364</v>
      </c>
      <c r="B365" s="10" t="str">
        <f>VLOOKUP(A:A,'1级数据'!A:B,2,FALSE)</f>
        <v>K. DEMIRBAY</v>
      </c>
      <c r="C365" s="11" t="str">
        <f>VLOOKUP(A:A,'1级数据'!A:C,3,FALSE)</f>
        <v>中场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79.800000000000011</v>
      </c>
      <c r="G365" s="10">
        <f>AVERAGE('1级数据'!P365,'1级数据'!Q365)</f>
        <v>81.5</v>
      </c>
      <c r="H365" s="10">
        <f>AVERAGE('1级数据'!AA365,'1级数据'!AB365)</f>
        <v>78</v>
      </c>
      <c r="I365" s="10">
        <f>IF('1级数据'!C365="门将",AVERAGE('1级数据'!AG365,'1级数据'!AH365,'1级数据'!AI365,'1级数据'!AJ365,'1级数据'!AK365),AVERAGE('1级数据'!X365,'1级数据'!Y365))</f>
        <v>82</v>
      </c>
      <c r="J365" s="10">
        <f>'1级数据'!AC365*0.2+'1级数据'!AD365*0.3+'1级数据'!AE365*0.2+'1级数据'!AF365*0.3</f>
        <v>72.2</v>
      </c>
      <c r="K365" s="10">
        <f>AVERAGE('1级数据'!R365,'1级数据'!S365)</f>
        <v>84</v>
      </c>
    </row>
    <row r="366" spans="1:11" ht="15.75" x14ac:dyDescent="0.25">
      <c r="A366" s="10">
        <v>365</v>
      </c>
      <c r="B366" s="10" t="str">
        <f>VLOOKUP(A:A,'1级数据'!A:B,2,FALSE)</f>
        <v>S. GIOVINCO</v>
      </c>
      <c r="C366" s="11" t="str">
        <f>VLOOKUP(A:A,'1级数据'!A:C,3,FALSE)</f>
        <v>影锋</v>
      </c>
      <c r="D366" s="10" t="e">
        <f>VLOOKUP(A:A,'1级数据'!A:D,4,FALSE)</f>
        <v>#N/A</v>
      </c>
      <c r="E366" s="12">
        <f>VLOOKUP(A:A,'1级数据'!A:L,12,FALSE)</f>
        <v>82</v>
      </c>
      <c r="F366" s="10">
        <f>'1级数据'!O366*0.2+'1级数据'!T366*0.4+'1级数据'!Z366*0.2+'1级数据'!W366*0.2</f>
        <v>81.2</v>
      </c>
      <c r="G366" s="10">
        <f>AVERAGE('1级数据'!P366,'1级数据'!Q366)</f>
        <v>84</v>
      </c>
      <c r="H366" s="10">
        <f>AVERAGE('1级数据'!AA366,'1级数据'!AB366)</f>
        <v>75.5</v>
      </c>
      <c r="I366" s="10">
        <f>IF('1级数据'!C366="门将",AVERAGE('1级数据'!AG366,'1级数据'!AH366,'1级数据'!AI366,'1级数据'!AJ366,'1级数据'!AK366),AVERAGE('1级数据'!X366,'1级数据'!Y366))</f>
        <v>81</v>
      </c>
      <c r="J366" s="10">
        <f>'1级数据'!AC366*0.2+'1级数据'!AD366*0.3+'1级数据'!AE366*0.2+'1级数据'!AF366*0.3</f>
        <v>66.400000000000006</v>
      </c>
      <c r="K366" s="10">
        <f>AVERAGE('1级数据'!R366,'1级数据'!S366)</f>
        <v>81</v>
      </c>
    </row>
    <row r="367" spans="1:11" ht="15.75" x14ac:dyDescent="0.25">
      <c r="A367" s="10">
        <v>366</v>
      </c>
      <c r="B367" s="10" t="str">
        <f>VLOOKUP(A:A,'1级数据'!A:B,2,FALSE)</f>
        <v>GIULIANO</v>
      </c>
      <c r="C367" s="11" t="str">
        <f>VLOOKUP(A:A,'1级数据'!A:C,3,FALSE)</f>
        <v>前腰</v>
      </c>
      <c r="D367" s="10" t="e">
        <f>VLOOKUP(A:A,'1级数据'!A:D,4,FALSE)</f>
        <v>#N/A</v>
      </c>
      <c r="E367" s="12">
        <f>VLOOKUP(A:A,'1级数据'!A:L,12,FALSE)</f>
        <v>82</v>
      </c>
      <c r="F367" s="10">
        <f>'1级数据'!O367*0.2+'1级数据'!T367*0.4+'1级数据'!Z367*0.2+'1级数据'!W367*0.2</f>
        <v>75.599999999999994</v>
      </c>
      <c r="G367" s="10">
        <f>AVERAGE('1级数据'!P367,'1级数据'!Q367)</f>
        <v>83.5</v>
      </c>
      <c r="H367" s="10">
        <f>AVERAGE('1级数据'!AA367,'1级数据'!AB367)</f>
        <v>71</v>
      </c>
      <c r="I367" s="10">
        <f>IF('1级数据'!C367="门将",AVERAGE('1级数据'!AG367,'1级数据'!AH367,'1级数据'!AI367,'1级数据'!AJ367,'1级数据'!AK367),AVERAGE('1级数据'!X367,'1级数据'!Y367))</f>
        <v>79.5</v>
      </c>
      <c r="J367" s="10">
        <f>'1级数据'!AC367*0.2+'1级数据'!AD367*0.3+'1级数据'!AE367*0.2+'1级数据'!AF367*0.3</f>
        <v>72.7</v>
      </c>
      <c r="K367" s="10">
        <f>AVERAGE('1级数据'!R367,'1级数据'!S367)</f>
        <v>82</v>
      </c>
    </row>
    <row r="368" spans="1:11" ht="15.75" x14ac:dyDescent="0.25">
      <c r="A368" s="10">
        <v>367</v>
      </c>
      <c r="B368" s="10" t="str">
        <f>VLOOKUP(A:A,'1级数据'!A:B,2,FALSE)</f>
        <v>E. BELÖZOĞLU</v>
      </c>
      <c r="C368" s="11" t="str">
        <f>VLOOKUP(A:A,'1级数据'!A:C,3,FALSE)</f>
        <v>中场</v>
      </c>
      <c r="D368" s="10" t="e">
        <f>VLOOKUP(A:A,'1级数据'!A:D,4,FALSE)</f>
        <v>#N/A</v>
      </c>
      <c r="E368" s="12">
        <f>VLOOKUP(A:A,'1级数据'!A:L,12,FALSE)</f>
        <v>81</v>
      </c>
      <c r="F368" s="10">
        <f>'1级数据'!O368*0.2+'1级数据'!T368*0.4+'1级数据'!Z368*0.2+'1级数据'!W368*0.2</f>
        <v>77.2</v>
      </c>
      <c r="G368" s="10">
        <f>AVERAGE('1级数据'!P368,'1级数据'!Q368)</f>
        <v>85.5</v>
      </c>
      <c r="H368" s="10">
        <f>AVERAGE('1级数据'!AA368,'1级数据'!AB368)</f>
        <v>75</v>
      </c>
      <c r="I368" s="10">
        <f>IF('1级数据'!C368="门将",AVERAGE('1级数据'!AG368,'1级数据'!AH368,'1级数据'!AI368,'1级数据'!AJ368,'1级数据'!AK368),AVERAGE('1级数据'!X368,'1级数据'!Y368))</f>
        <v>74.5</v>
      </c>
      <c r="J368" s="10">
        <f>'1级数据'!AC368*0.2+'1级数据'!AD368*0.3+'1级数据'!AE368*0.2+'1级数据'!AF368*0.3</f>
        <v>67.599999999999994</v>
      </c>
      <c r="K368" s="10">
        <f>AVERAGE('1级数据'!R368,'1级数据'!S368)</f>
        <v>89</v>
      </c>
    </row>
    <row r="369" spans="1:11" ht="15.75" x14ac:dyDescent="0.25">
      <c r="A369" s="10">
        <v>368</v>
      </c>
      <c r="B369" s="10" t="str">
        <f>VLOOKUP(A:A,'1级数据'!A:B,2,FALSE)</f>
        <v>R. QUARESMA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81</v>
      </c>
      <c r="F369" s="10">
        <f>'1级数据'!O369*0.2+'1级数据'!T369*0.4+'1级数据'!Z369*0.2+'1级数据'!W369*0.2</f>
        <v>82.800000000000011</v>
      </c>
      <c r="G369" s="10">
        <f>AVERAGE('1级数据'!P369,'1级数据'!Q369)</f>
        <v>90.5</v>
      </c>
      <c r="H369" s="10">
        <f>AVERAGE('1级数据'!AA369,'1级数据'!AB369)</f>
        <v>72.5</v>
      </c>
      <c r="I369" s="10">
        <f>IF('1级数据'!C369="门将",AVERAGE('1级数据'!AG369,'1级数据'!AH369,'1级数据'!AI369,'1级数据'!AJ369,'1级数据'!AK369),AVERAGE('1级数据'!X369,'1级数据'!Y369))</f>
        <v>83.5</v>
      </c>
      <c r="J369" s="10">
        <f>'1级数据'!AC369*0.2+'1级数据'!AD369*0.3+'1级数据'!AE369*0.2+'1级数据'!AF369*0.3</f>
        <v>63.699999999999996</v>
      </c>
      <c r="K369" s="10">
        <f>AVERAGE('1级数据'!R369,'1级数据'!S369)</f>
        <v>84</v>
      </c>
    </row>
    <row r="370" spans="1:11" ht="15.75" x14ac:dyDescent="0.25">
      <c r="A370" s="10">
        <v>369</v>
      </c>
      <c r="B370" s="10" t="str">
        <f>VLOOKUP(A:A,'1级数据'!A:B,2,FALSE)</f>
        <v>J. FARFÁN</v>
      </c>
      <c r="C370" s="11" t="str">
        <f>VLOOKUP(A:A,'1级数据'!A:C,3,FALSE)</f>
        <v>右边锋</v>
      </c>
      <c r="D370" s="10" t="e">
        <f>VLOOKUP(A:A,'1级数据'!A:D,4,FALSE)</f>
        <v>#N/A</v>
      </c>
      <c r="E370" s="12">
        <f>VLOOKUP(A:A,'1级数据'!A:L,12,FALSE)</f>
        <v>81</v>
      </c>
      <c r="F370" s="10">
        <f>'1级数据'!O370*0.2+'1级数据'!T370*0.4+'1级数据'!Z370*0.2+'1级数据'!W370*0.2</f>
        <v>78.599999999999994</v>
      </c>
      <c r="G370" s="10">
        <f>AVERAGE('1级数据'!P370,'1级数据'!Q370)</f>
        <v>80</v>
      </c>
      <c r="H370" s="10">
        <f>AVERAGE('1级数据'!AA370,'1级数据'!AB370)</f>
        <v>81</v>
      </c>
      <c r="I370" s="10">
        <f>IF('1级数据'!C370="门将",AVERAGE('1级数据'!AG370,'1级数据'!AH370,'1级数据'!AI370,'1级数据'!AJ370,'1级数据'!AK370),AVERAGE('1级数据'!X370,'1级数据'!Y370))</f>
        <v>79</v>
      </c>
      <c r="J370" s="10">
        <f>'1级数据'!AC370*0.2+'1级数据'!AD370*0.3+'1级数据'!AE370*0.2+'1级数据'!AF370*0.3</f>
        <v>69.7</v>
      </c>
      <c r="K370" s="10">
        <f>AVERAGE('1级数据'!R370,'1级数据'!S370)</f>
        <v>79</v>
      </c>
    </row>
    <row r="371" spans="1:11" ht="15.75" x14ac:dyDescent="0.25">
      <c r="A371" s="10">
        <v>370</v>
      </c>
      <c r="B371" s="10" t="str">
        <f>VLOOKUP(A:A,'1级数据'!A:B,2,FALSE)</f>
        <v>R. BABEL</v>
      </c>
      <c r="C371" s="11" t="str">
        <f>VLOOKUP(A:A,'1级数据'!A:C,3,FALSE)</f>
        <v>左边锋</v>
      </c>
      <c r="D371" s="10">
        <f>VLOOKUP(A:A,'1级数据'!A:D,4,FALSE)</f>
        <v>2</v>
      </c>
      <c r="E371" s="12">
        <f>VLOOKUP(A:A,'1级数据'!A:L,12,FALSE)</f>
        <v>81</v>
      </c>
      <c r="F371" s="10">
        <f>'1级数据'!O371*0.2+'1级数据'!T371*0.4+'1级数据'!Z371*0.2+'1级数据'!W371*0.2</f>
        <v>72.8</v>
      </c>
      <c r="G371" s="10">
        <f>AVERAGE('1级数据'!P371,'1级数据'!Q371)</f>
        <v>82.5</v>
      </c>
      <c r="H371" s="10">
        <f>AVERAGE('1级数据'!AA371,'1级数据'!AB371)</f>
        <v>82</v>
      </c>
      <c r="I371" s="10">
        <f>IF('1级数据'!C371="门将",AVERAGE('1级数据'!AG371,'1级数据'!AH371,'1级数据'!AI371,'1级数据'!AJ371,'1级数据'!AK371),AVERAGE('1级数据'!X371,'1级数据'!Y371))</f>
        <v>78.5</v>
      </c>
      <c r="J371" s="10">
        <f>'1级数据'!AC371*0.2+'1级数据'!AD371*0.3+'1级数据'!AE371*0.2+'1级数据'!AF371*0.3</f>
        <v>67.2</v>
      </c>
      <c r="K371" s="10">
        <f>AVERAGE('1级数据'!R371,'1级数据'!S371)</f>
        <v>78.5</v>
      </c>
    </row>
    <row r="372" spans="1:11" ht="15.75" x14ac:dyDescent="0.25">
      <c r="A372" s="10">
        <v>371</v>
      </c>
      <c r="B372" s="10" t="str">
        <f>VLOOKUP(A:A,'1级数据'!A:B,2,FALSE)</f>
        <v>M. FERNANDES</v>
      </c>
      <c r="C372" s="11" t="str">
        <f>VLOOKUP(A:A,'1级数据'!A:C,3,FALSE)</f>
        <v>中场</v>
      </c>
      <c r="D372" s="10">
        <f>VLOOKUP(A:A,'1级数据'!A:D,4,FALSE)</f>
        <v>2</v>
      </c>
      <c r="E372" s="12">
        <f>VLOOKUP(A:A,'1级数据'!A:L,12,FALSE)</f>
        <v>81</v>
      </c>
      <c r="F372" s="10">
        <f>'1级数据'!O372*0.2+'1级数据'!T372*0.4+'1级数据'!Z372*0.2+'1级数据'!W372*0.2</f>
        <v>79.2</v>
      </c>
      <c r="G372" s="10">
        <f>AVERAGE('1级数据'!P372,'1级数据'!Q372)</f>
        <v>84.5</v>
      </c>
      <c r="H372" s="10">
        <f>AVERAGE('1级数据'!AA372,'1级数据'!AB372)</f>
        <v>78.5</v>
      </c>
      <c r="I372" s="10">
        <f>IF('1级数据'!C372="门将",AVERAGE('1级数据'!AG372,'1级数据'!AH372,'1级数据'!AI372,'1级数据'!AJ372,'1级数据'!AK372),AVERAGE('1级数据'!X372,'1级数据'!Y372))</f>
        <v>79</v>
      </c>
      <c r="J372" s="10">
        <f>'1级数据'!AC372*0.2+'1级数据'!AD372*0.3+'1级数据'!AE372*0.2+'1级数据'!AF372*0.3</f>
        <v>72.199999999999989</v>
      </c>
      <c r="K372" s="10">
        <f>AVERAGE('1级数据'!R372,'1级数据'!S372)</f>
        <v>81.5</v>
      </c>
    </row>
    <row r="373" spans="1:11" ht="15.75" x14ac:dyDescent="0.25">
      <c r="A373" s="10">
        <v>372</v>
      </c>
      <c r="B373" s="10" t="str">
        <f>VLOOKUP(A:A,'1级数据'!A:B,2,FALSE)</f>
        <v>B. COSTIL</v>
      </c>
      <c r="C373" s="11" t="str">
        <f>VLOOKUP(A:A,'1级数据'!A:C,3,FALSE)</f>
        <v>门将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69.600000000000009</v>
      </c>
      <c r="G373" s="10">
        <f>AVERAGE('1级数据'!P373,'1级数据'!Q373)</f>
        <v>72.5</v>
      </c>
      <c r="H373" s="10">
        <f>AVERAGE('1级数据'!AA373,'1级数据'!AB373)</f>
        <v>79</v>
      </c>
      <c r="I373" s="10">
        <f>IF('1级数据'!C373="门将",AVERAGE('1级数据'!AG373,'1级数据'!AH373,'1级数据'!AI373,'1级数据'!AJ373,'1级数据'!AK373),AVERAGE('1级数据'!X373,'1级数据'!Y373))</f>
        <v>76.2</v>
      </c>
      <c r="J373" s="10">
        <f>'1级数据'!AC373*0.2+'1级数据'!AD373*0.3+'1级数据'!AE373*0.2+'1级数据'!AF373*0.3</f>
        <v>70.8</v>
      </c>
      <c r="K373" s="10">
        <f>AVERAGE('1级数据'!R373,'1级数据'!S373)</f>
        <v>59</v>
      </c>
    </row>
    <row r="374" spans="1:11" ht="15.75" x14ac:dyDescent="0.25">
      <c r="A374" s="10">
        <v>373</v>
      </c>
      <c r="B374" s="10" t="str">
        <f>VLOOKUP(A:A,'1级数据'!A:B,2,FALSE)</f>
        <v>L. PERRIN</v>
      </c>
      <c r="C374" s="11" t="str">
        <f>VLOOKUP(A:A,'1级数据'!A:C,3,FALSE)</f>
        <v>中后卫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71.400000000000006</v>
      </c>
      <c r="G374" s="10">
        <f>AVERAGE('1级数据'!P374,'1级数据'!Q374)</f>
        <v>72</v>
      </c>
      <c r="H374" s="10">
        <f>AVERAGE('1级数据'!AA374,'1级数据'!AB374)</f>
        <v>78.5</v>
      </c>
      <c r="I374" s="10">
        <f>IF('1级数据'!C374="门将",AVERAGE('1级数据'!AG374,'1级数据'!AH374,'1级数据'!AI374,'1级数据'!AJ374,'1级数据'!AK374),AVERAGE('1级数据'!X374,'1级数据'!Y374))</f>
        <v>67.5</v>
      </c>
      <c r="J374" s="10">
        <f>'1级数据'!AC374*0.2+'1级数据'!AD374*0.3+'1级数据'!AE374*0.2+'1级数据'!AF374*0.3</f>
        <v>78.5</v>
      </c>
      <c r="K374" s="10">
        <f>AVERAGE('1级数据'!R374,'1级数据'!S374)</f>
        <v>74.5</v>
      </c>
    </row>
    <row r="375" spans="1:11" ht="15.75" x14ac:dyDescent="0.25">
      <c r="A375" s="10">
        <v>374</v>
      </c>
      <c r="B375" s="10" t="str">
        <f>VLOOKUP(A:A,'1级数据'!A:B,2,FALSE)</f>
        <v>P. GUERRERO</v>
      </c>
      <c r="C375" s="11" t="str">
        <f>VLOOKUP(A:A,'1级数据'!A:C,3,FALSE)</f>
        <v>中锋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74</v>
      </c>
      <c r="G375" s="10">
        <f>AVERAGE('1级数据'!P375,'1级数据'!Q375)</f>
        <v>79</v>
      </c>
      <c r="H375" s="10">
        <f>AVERAGE('1级数据'!AA375,'1级数据'!AB375)</f>
        <v>81.5</v>
      </c>
      <c r="I375" s="10">
        <f>IF('1级数据'!C375="门将",AVERAGE('1级数据'!AG375,'1级数据'!AH375,'1级数据'!AI375,'1级数据'!AJ375,'1级数据'!AK375),AVERAGE('1级数据'!X375,'1级数据'!Y375))</f>
        <v>76</v>
      </c>
      <c r="J375" s="10">
        <f>'1级数据'!AC375*0.2+'1级数据'!AD375*0.3+'1级数据'!AE375*0.2+'1级数据'!AF375*0.3</f>
        <v>68.7</v>
      </c>
      <c r="K375" s="10">
        <f>AVERAGE('1级数据'!R375,'1级数据'!S375)</f>
        <v>74</v>
      </c>
    </row>
    <row r="376" spans="1:11" ht="15.75" x14ac:dyDescent="0.25">
      <c r="A376" s="10">
        <v>375</v>
      </c>
      <c r="B376" s="10" t="str">
        <f>VLOOKUP(A:A,'1级数据'!A:B,2,FALSE)</f>
        <v>H. SAKAI</v>
      </c>
      <c r="C376" s="11" t="str">
        <f>VLOOKUP(A:A,'1级数据'!A:C,3,FALSE)</f>
        <v>右后卫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72.800000000000011</v>
      </c>
      <c r="G376" s="10">
        <f>AVERAGE('1级数据'!P376,'1级数据'!Q376)</f>
        <v>73.5</v>
      </c>
      <c r="H376" s="10">
        <f>AVERAGE('1级数据'!AA376,'1级数据'!AB376)</f>
        <v>76.5</v>
      </c>
      <c r="I376" s="10">
        <f>IF('1级数据'!C376="门将",AVERAGE('1级数据'!AG376,'1级数据'!AH376,'1级数据'!AI376,'1级数据'!AJ376,'1级数据'!AK376),AVERAGE('1级数据'!X376,'1级数据'!Y376))</f>
        <v>78</v>
      </c>
      <c r="J376" s="10">
        <f>'1级数据'!AC376*0.2+'1级数据'!AD376*0.3+'1级数据'!AE376*0.2+'1级数据'!AF376*0.3</f>
        <v>78.8</v>
      </c>
      <c r="K376" s="10">
        <f>AVERAGE('1级数据'!R376,'1级数据'!S376)</f>
        <v>71</v>
      </c>
    </row>
    <row r="377" spans="1:11" ht="15.75" x14ac:dyDescent="0.25">
      <c r="A377" s="10">
        <v>376</v>
      </c>
      <c r="B377" s="10" t="str">
        <f>VLOOKUP(A:A,'1级数据'!A:B,2,FALSE)</f>
        <v>R. JARSTEIN</v>
      </c>
      <c r="C377" s="11" t="str">
        <f>VLOOKUP(A:A,'1级数据'!A:C,3,FALSE)</f>
        <v>门将</v>
      </c>
      <c r="D377" s="10" t="e">
        <f>VLOOKUP(A:A,'1级数据'!A:D,4,FALSE)</f>
        <v>#N/A</v>
      </c>
      <c r="E377" s="12">
        <f>VLOOKUP(A:A,'1级数据'!A:L,12,FALSE)</f>
        <v>81</v>
      </c>
      <c r="F377" s="10">
        <f>'1级数据'!O377*0.2+'1级数据'!T377*0.4+'1级数据'!Z377*0.2+'1级数据'!W377*0.2</f>
        <v>63</v>
      </c>
      <c r="G377" s="10">
        <f>AVERAGE('1级数据'!P377,'1级数据'!Q377)</f>
        <v>58</v>
      </c>
      <c r="H377" s="10">
        <f>AVERAGE('1级数据'!AA377,'1级数据'!AB377)</f>
        <v>83</v>
      </c>
      <c r="I377" s="10">
        <f>IF('1级数据'!C377="门将",AVERAGE('1级数据'!AG377,'1级数据'!AH377,'1级数据'!AI377,'1级数据'!AJ377,'1级数据'!AK377),AVERAGE('1级数据'!X377,'1级数据'!Y377))</f>
        <v>73.400000000000006</v>
      </c>
      <c r="J377" s="10">
        <f>'1级数据'!AC377*0.2+'1级数据'!AD377*0.3+'1级数据'!AE377*0.2+'1级数据'!AF377*0.3</f>
        <v>71.099999999999994</v>
      </c>
      <c r="K377" s="10">
        <f>AVERAGE('1级数据'!R377,'1级数据'!S377)</f>
        <v>53.5</v>
      </c>
    </row>
    <row r="378" spans="1:11" ht="15.75" x14ac:dyDescent="0.25">
      <c r="A378" s="10">
        <v>377</v>
      </c>
      <c r="B378" s="10" t="str">
        <f>VLOOKUP(A:A,'1级数据'!A:B,2,FALSE)</f>
        <v>E. GARAY</v>
      </c>
      <c r="C378" s="11" t="str">
        <f>VLOOKUP(A:A,'1级数据'!A:C,3,FALSE)</f>
        <v>中后卫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72.600000000000009</v>
      </c>
      <c r="G378" s="10">
        <f>AVERAGE('1级数据'!P378,'1级数据'!Q378)</f>
        <v>72.5</v>
      </c>
      <c r="H378" s="10">
        <f>AVERAGE('1级数据'!AA378,'1级数据'!AB378)</f>
        <v>78.5</v>
      </c>
      <c r="I378" s="10">
        <f>IF('1级数据'!C378="门将",AVERAGE('1级数据'!AG378,'1级数据'!AH378,'1级数据'!AI378,'1级数据'!AJ378,'1级数据'!AK378),AVERAGE('1级数据'!X378,'1级数据'!Y378))</f>
        <v>65.5</v>
      </c>
      <c r="J378" s="10">
        <f>'1级数据'!AC378*0.2+'1级数据'!AD378*0.3+'1级数据'!AE378*0.2+'1级数据'!AF378*0.3</f>
        <v>79.899999999999991</v>
      </c>
      <c r="K378" s="10">
        <f>AVERAGE('1级数据'!R378,'1级数据'!S378)</f>
        <v>68.5</v>
      </c>
    </row>
    <row r="379" spans="1:11" ht="15.75" x14ac:dyDescent="0.25">
      <c r="A379" s="10">
        <v>378</v>
      </c>
      <c r="B379" s="10" t="str">
        <f>VLOOKUP(A:A,'1级数据'!A:B,2,FALSE)</f>
        <v>A. GUARDADO</v>
      </c>
      <c r="C379" s="11" t="str">
        <f>VLOOKUP(A:A,'1级数据'!A:C,3,FALSE)</f>
        <v>中场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77.600000000000009</v>
      </c>
      <c r="G379" s="10">
        <f>AVERAGE('1级数据'!P379,'1级数据'!Q379)</f>
        <v>80.5</v>
      </c>
      <c r="H379" s="10">
        <f>AVERAGE('1级数据'!AA379,'1级数据'!AB379)</f>
        <v>73</v>
      </c>
      <c r="I379" s="10">
        <f>IF('1级数据'!C379="门将",AVERAGE('1级数据'!AG379,'1级数据'!AH379,'1级数据'!AI379,'1级数据'!AJ379,'1级数据'!AK379),AVERAGE('1级数据'!X379,'1级数据'!Y379))</f>
        <v>76.5</v>
      </c>
      <c r="J379" s="10">
        <f>'1级数据'!AC379*0.2+'1级数据'!AD379*0.3+'1级数据'!AE379*0.2+'1级数据'!AF379*0.3</f>
        <v>76.199999999999989</v>
      </c>
      <c r="K379" s="10">
        <f>AVERAGE('1级数据'!R379,'1级数据'!S379)</f>
        <v>82</v>
      </c>
    </row>
    <row r="380" spans="1:11" ht="15.75" x14ac:dyDescent="0.25">
      <c r="A380" s="10">
        <v>379</v>
      </c>
      <c r="B380" s="10" t="str">
        <f>VLOOKUP(A:A,'1级数据'!A:B,2,FALSE)</f>
        <v>JOSÉ FONTE</v>
      </c>
      <c r="C380" s="11" t="str">
        <f>VLOOKUP(A:A,'1级数据'!A:C,3,FALSE)</f>
        <v>中后卫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68.2</v>
      </c>
      <c r="G380" s="10">
        <f>AVERAGE('1级数据'!P380,'1级数据'!Q380)</f>
        <v>71</v>
      </c>
      <c r="H380" s="10">
        <f>AVERAGE('1级数据'!AA380,'1级数据'!AB380)</f>
        <v>74.5</v>
      </c>
      <c r="I380" s="10">
        <f>IF('1级数据'!C380="门将",AVERAGE('1级数据'!AG380,'1级数据'!AH380,'1级数据'!AI380,'1级数据'!AJ380,'1级数据'!AK380),AVERAGE('1级数据'!X380,'1级数据'!Y380))</f>
        <v>66.5</v>
      </c>
      <c r="J380" s="10">
        <f>'1级数据'!AC380*0.2+'1级数据'!AD380*0.3+'1级数据'!AE380*0.2+'1级数据'!AF380*0.3</f>
        <v>77</v>
      </c>
      <c r="K380" s="10">
        <f>AVERAGE('1级数据'!R380,'1级数据'!S380)</f>
        <v>71</v>
      </c>
    </row>
    <row r="381" spans="1:11" ht="15.75" x14ac:dyDescent="0.25">
      <c r="A381" s="10">
        <v>380</v>
      </c>
      <c r="B381" s="10" t="str">
        <f>VLOOKUP(A:A,'1级数据'!A:B,2,FALSE)</f>
        <v>B. YILMAZ</v>
      </c>
      <c r="C381" s="11" t="str">
        <f>VLOOKUP(A:A,'1级数据'!A:C,3,FALSE)</f>
        <v>中锋</v>
      </c>
      <c r="D381" s="10" t="e">
        <f>VLOOKUP(A:A,'1级数据'!A:D,4,FALSE)</f>
        <v>#N/A</v>
      </c>
      <c r="E381" s="12">
        <f>VLOOKUP(A:A,'1级数据'!A:L,12,FALSE)</f>
        <v>81</v>
      </c>
      <c r="F381" s="10">
        <f>'1级数据'!O381*0.2+'1级数据'!T381*0.4+'1级数据'!Z381*0.2+'1级数据'!W381*0.2</f>
        <v>75.2</v>
      </c>
      <c r="G381" s="10">
        <f>AVERAGE('1级数据'!P381,'1级数据'!Q381)</f>
        <v>75</v>
      </c>
      <c r="H381" s="10">
        <f>AVERAGE('1级数据'!AA381,'1级数据'!AB381)</f>
        <v>80</v>
      </c>
      <c r="I381" s="10">
        <f>IF('1级数据'!C381="门将",AVERAGE('1级数据'!AG381,'1级数据'!AH381,'1级数据'!AI381,'1级数据'!AJ381,'1级数据'!AK381),AVERAGE('1级数据'!X381,'1级数据'!Y381))</f>
        <v>78.5</v>
      </c>
      <c r="J381" s="10">
        <f>'1级数据'!AC381*0.2+'1级数据'!AD381*0.3+'1级数据'!AE381*0.2+'1级数据'!AF381*0.3</f>
        <v>65.7</v>
      </c>
      <c r="K381" s="10">
        <f>AVERAGE('1级数据'!R381,'1级数据'!S381)</f>
        <v>75</v>
      </c>
    </row>
    <row r="382" spans="1:11" ht="15.75" x14ac:dyDescent="0.25">
      <c r="A382" s="10">
        <v>381</v>
      </c>
      <c r="B382" s="10" t="str">
        <f>VLOOKUP(A:A,'1级数据'!A:B,2,FALSE)</f>
        <v>V. ĆORLUKA</v>
      </c>
      <c r="C382" s="11" t="str">
        <f>VLOOKUP(A:A,'1级数据'!A:C,3,FALSE)</f>
        <v>中后卫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69</v>
      </c>
      <c r="G382" s="10">
        <f>AVERAGE('1级数据'!P382,'1级数据'!Q382)</f>
        <v>70.5</v>
      </c>
      <c r="H382" s="10">
        <f>AVERAGE('1级数据'!AA382,'1级数据'!AB382)</f>
        <v>78</v>
      </c>
      <c r="I382" s="10">
        <f>IF('1级数据'!C382="门将",AVERAGE('1级数据'!AG382,'1级数据'!AH382,'1级数据'!AI382,'1级数据'!AJ382,'1级数据'!AK382),AVERAGE('1级数据'!X382,'1级数据'!Y382))</f>
        <v>72.5</v>
      </c>
      <c r="J382" s="10">
        <f>'1级数据'!AC382*0.2+'1级数据'!AD382*0.3+'1级数据'!AE382*0.2+'1级数据'!AF382*0.3</f>
        <v>79.7</v>
      </c>
      <c r="K382" s="10">
        <f>AVERAGE('1级数据'!R382,'1级数据'!S382)</f>
        <v>68</v>
      </c>
    </row>
    <row r="383" spans="1:11" ht="15.75" x14ac:dyDescent="0.25">
      <c r="A383" s="10">
        <v>382</v>
      </c>
      <c r="B383" s="10" t="str">
        <f>VLOOKUP(A:A,'1级数据'!A:B,2,FALSE)</f>
        <v>Ş. RADU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69.2</v>
      </c>
      <c r="G383" s="10">
        <f>AVERAGE('1级数据'!P383,'1级数据'!Q383)</f>
        <v>71</v>
      </c>
      <c r="H383" s="10">
        <f>AVERAGE('1级数据'!AA383,'1级数据'!AB383)</f>
        <v>82</v>
      </c>
      <c r="I383" s="10">
        <f>IF('1级数据'!C383="门将",AVERAGE('1级数据'!AG383,'1级数据'!AH383,'1级数据'!AI383,'1级数据'!AJ383,'1级数据'!AK383),AVERAGE('1级数据'!X383,'1级数据'!Y383))</f>
        <v>69.5</v>
      </c>
      <c r="J383" s="10">
        <f>'1级数据'!AC383*0.2+'1级数据'!AD383*0.3+'1级数据'!AE383*0.2+'1级数据'!AF383*0.3</f>
        <v>79.3</v>
      </c>
      <c r="K383" s="10">
        <f>AVERAGE('1级数据'!R383,'1级数据'!S383)</f>
        <v>74</v>
      </c>
    </row>
    <row r="384" spans="1:11" ht="15.75" x14ac:dyDescent="0.25">
      <c r="A384" s="10">
        <v>383</v>
      </c>
      <c r="B384" s="10" t="str">
        <f>VLOOKUP(A:A,'1级数据'!A:B,2,FALSE)</f>
        <v>A. DZYUBA</v>
      </c>
      <c r="C384" s="11" t="str">
        <f>VLOOKUP(A:A,'1级数据'!A:C,3,FALSE)</f>
        <v>中锋</v>
      </c>
      <c r="D384" s="10" t="e">
        <f>VLOOKUP(A:A,'1级数据'!A:D,4,FALSE)</f>
        <v>#N/A</v>
      </c>
      <c r="E384" s="12">
        <f>VLOOKUP(A:A,'1级数据'!A:L,12,FALSE)</f>
        <v>81</v>
      </c>
      <c r="F384" s="10">
        <f>'1级数据'!O384*0.2+'1级数据'!T384*0.4+'1级数据'!Z384*0.2+'1级数据'!W384*0.2</f>
        <v>71</v>
      </c>
      <c r="G384" s="10">
        <f>AVERAGE('1级数据'!P384,'1级数据'!Q384)</f>
        <v>78</v>
      </c>
      <c r="H384" s="10">
        <f>AVERAGE('1级数据'!AA384,'1级数据'!AB384)</f>
        <v>79</v>
      </c>
      <c r="I384" s="10">
        <f>IF('1级数据'!C384="门将",AVERAGE('1级数据'!AG384,'1级数据'!AH384,'1级数据'!AI384,'1级数据'!AJ384,'1级数据'!AK384),AVERAGE('1级数据'!X384,'1级数据'!Y384))</f>
        <v>71.5</v>
      </c>
      <c r="J384" s="10">
        <f>'1级数据'!AC384*0.2+'1级数据'!AD384*0.3+'1级数据'!AE384*0.2+'1级数据'!AF384*0.3</f>
        <v>73.5</v>
      </c>
      <c r="K384" s="10">
        <f>AVERAGE('1级数据'!R384,'1级数据'!S384)</f>
        <v>74</v>
      </c>
    </row>
    <row r="385" spans="1:11" ht="15.75" x14ac:dyDescent="0.25">
      <c r="A385" s="10">
        <v>384</v>
      </c>
      <c r="B385" s="10" t="str">
        <f>VLOOKUP(A:A,'1级数据'!A:B,2,FALSE)</f>
        <v>Y. GERVINHO</v>
      </c>
      <c r="C385" s="11" t="str">
        <f>VLOOKUP(A:A,'1级数据'!A:C,3,FALSE)</f>
        <v>左边锋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77</v>
      </c>
      <c r="G385" s="10">
        <f>AVERAGE('1级数据'!P385,'1级数据'!Q385)</f>
        <v>82.5</v>
      </c>
      <c r="H385" s="10">
        <f>AVERAGE('1级数据'!AA385,'1级数据'!AB385)</f>
        <v>69</v>
      </c>
      <c r="I385" s="10">
        <f>IF('1级数据'!C385="门将",AVERAGE('1级数据'!AG385,'1级数据'!AH385,'1级数据'!AI385,'1级数据'!AJ385,'1级数据'!AK385),AVERAGE('1级数据'!X385,'1级数据'!Y385))</f>
        <v>81</v>
      </c>
      <c r="J385" s="10">
        <f>'1级数据'!AC385*0.2+'1级数据'!AD385*0.3+'1级数据'!AE385*0.2+'1级数据'!AF385*0.3</f>
        <v>68.8</v>
      </c>
      <c r="K385" s="10">
        <f>AVERAGE('1级数据'!R385,'1级数据'!S385)</f>
        <v>80</v>
      </c>
    </row>
    <row r="386" spans="1:11" ht="15.75" x14ac:dyDescent="0.25">
      <c r="A386" s="10">
        <v>385</v>
      </c>
      <c r="B386" s="10" t="str">
        <f>VLOOKUP(A:A,'1级数据'!A:B,2,FALSE)</f>
        <v>D. ROSE</v>
      </c>
      <c r="C386" s="11" t="str">
        <f>VLOOKUP(A:A,'1级数据'!A:C,3,FALSE)</f>
        <v>左后卫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77</v>
      </c>
      <c r="H386" s="10">
        <f>AVERAGE('1级数据'!AA386,'1级数据'!AB386)</f>
        <v>71</v>
      </c>
      <c r="I386" s="10">
        <f>IF('1级数据'!C386="门将",AVERAGE('1级数据'!AG386,'1级数据'!AH386,'1级数据'!AI386,'1级数据'!AJ386,'1级数据'!AK386),AVERAGE('1级数据'!X386,'1级数据'!Y386))</f>
        <v>72</v>
      </c>
      <c r="J386" s="10">
        <f>'1级数据'!AC386*0.2+'1级数据'!AD386*0.3+'1级数据'!AE386*0.2+'1级数据'!AF386*0.3</f>
        <v>78</v>
      </c>
      <c r="K386" s="10">
        <f>AVERAGE('1级数据'!R386,'1级数据'!S386)</f>
        <v>78</v>
      </c>
    </row>
    <row r="387" spans="1:11" ht="15.75" x14ac:dyDescent="0.25">
      <c r="A387" s="10">
        <v>386</v>
      </c>
      <c r="B387" s="10" t="str">
        <f>VLOOKUP(A:A,'1级数据'!A:B,2,FALSE)</f>
        <v>Y. M'VILA</v>
      </c>
      <c r="C387" s="11" t="str">
        <f>VLOOKUP(A:A,'1级数据'!A:C,3,FALSE)</f>
        <v>后腰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75.399999999999991</v>
      </c>
      <c r="G387" s="10">
        <f>AVERAGE('1级数据'!P387,'1级数据'!Q387)</f>
        <v>75.5</v>
      </c>
      <c r="H387" s="10">
        <f>AVERAGE('1级数据'!AA387,'1级数据'!AB387)</f>
        <v>72.5</v>
      </c>
      <c r="I387" s="10">
        <f>IF('1级数据'!C387="门将",AVERAGE('1级数据'!AG387,'1级数据'!AH387,'1级数据'!AI387,'1级数据'!AJ387,'1级数据'!AK387),AVERAGE('1级数据'!X387,'1级数据'!Y387))</f>
        <v>73</v>
      </c>
      <c r="J387" s="10">
        <f>'1级数据'!AC387*0.2+'1级数据'!AD387*0.3+'1级数据'!AE387*0.2+'1级数据'!AF387*0.3</f>
        <v>75.8</v>
      </c>
      <c r="K387" s="10">
        <f>AVERAGE('1级数据'!R387,'1级数据'!S387)</f>
        <v>78.5</v>
      </c>
    </row>
    <row r="388" spans="1:11" ht="15.75" x14ac:dyDescent="0.25">
      <c r="A388" s="10">
        <v>387</v>
      </c>
      <c r="B388" s="10" t="str">
        <f>VLOOKUP(A:A,'1级数据'!A:B,2,FALSE)</f>
        <v>S. KJÆR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68.600000000000009</v>
      </c>
      <c r="G388" s="10">
        <f>AVERAGE('1级数据'!P388,'1级数据'!Q388)</f>
        <v>60.5</v>
      </c>
      <c r="H388" s="10">
        <f>AVERAGE('1级数据'!AA388,'1级数据'!AB388)</f>
        <v>79.5</v>
      </c>
      <c r="I388" s="10">
        <f>IF('1级数据'!C388="门将",AVERAGE('1级数据'!AG388,'1级数据'!AH388,'1级数据'!AI388,'1级数据'!AJ388,'1级数据'!AK388),AVERAGE('1级数据'!X388,'1级数据'!Y388))</f>
        <v>68.5</v>
      </c>
      <c r="J388" s="10">
        <f>'1级数据'!AC388*0.2+'1级数据'!AD388*0.3+'1级数据'!AE388*0.2+'1级数据'!AF388*0.3</f>
        <v>79.099999999999994</v>
      </c>
      <c r="K388" s="10">
        <f>AVERAGE('1级数据'!R388,'1级数据'!S388)</f>
        <v>68.5</v>
      </c>
    </row>
    <row r="389" spans="1:11" ht="15.75" x14ac:dyDescent="0.25">
      <c r="A389" s="10">
        <v>388</v>
      </c>
      <c r="B389" s="10" t="str">
        <f>VLOOKUP(A:A,'1级数据'!A:B,2,FALSE)</f>
        <v>N. N'KOULOU</v>
      </c>
      <c r="C389" s="11" t="str">
        <f>VLOOKUP(A:A,'1级数据'!A:C,3,FALSE)</f>
        <v>中后卫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69.200000000000017</v>
      </c>
      <c r="G389" s="10">
        <f>AVERAGE('1级数据'!P389,'1级数据'!Q389)</f>
        <v>71</v>
      </c>
      <c r="H389" s="10">
        <f>AVERAGE('1级数据'!AA389,'1级数据'!AB389)</f>
        <v>77.5</v>
      </c>
      <c r="I389" s="10">
        <f>IF('1级数据'!C389="门将",AVERAGE('1级数据'!AG389,'1级数据'!AH389,'1级数据'!AI389,'1级数据'!AJ389,'1级数据'!AK389),AVERAGE('1级数据'!X389,'1级数据'!Y389))</f>
        <v>70</v>
      </c>
      <c r="J389" s="10">
        <f>'1级数据'!AC389*0.2+'1级数据'!AD389*0.3+'1级数据'!AE389*0.2+'1级数据'!AF389*0.3</f>
        <v>78.2</v>
      </c>
      <c r="K389" s="10">
        <f>AVERAGE('1级数据'!R389,'1级数据'!S389)</f>
        <v>71</v>
      </c>
    </row>
    <row r="390" spans="1:11" ht="15.75" x14ac:dyDescent="0.25">
      <c r="A390" s="10">
        <v>389</v>
      </c>
      <c r="B390" s="10" t="str">
        <f>VLOOKUP(A:A,'1级数据'!A:B,2,FALSE)</f>
        <v>S. FEGHOULI</v>
      </c>
      <c r="C390" s="11" t="str">
        <f>VLOOKUP(A:A,'1级数据'!A:C,3,FALSE)</f>
        <v>右边锋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75.5</v>
      </c>
      <c r="I390" s="10">
        <f>IF('1级数据'!C390="门将",AVERAGE('1级数据'!AG390,'1级数据'!AH390,'1级数据'!AI390,'1级数据'!AJ390,'1级数据'!AK390),AVERAGE('1级数据'!X390,'1级数据'!Y390))</f>
        <v>79.5</v>
      </c>
      <c r="J390" s="10">
        <f>'1级数据'!AC390*0.2+'1级数据'!AD390*0.3+'1级数据'!AE390*0.2+'1级数据'!AF390*0.3</f>
        <v>67.300000000000011</v>
      </c>
      <c r="K390" s="10">
        <f>AVERAGE('1级数据'!R390,'1级数据'!S390)</f>
        <v>81</v>
      </c>
    </row>
    <row r="391" spans="1:11" ht="15.75" x14ac:dyDescent="0.25">
      <c r="A391" s="10">
        <v>390</v>
      </c>
      <c r="B391" s="10" t="str">
        <f>VLOOKUP(A:A,'1级数据'!A:B,2,FALSE)</f>
        <v>D. LOVREN</v>
      </c>
      <c r="C391" s="11" t="str">
        <f>VLOOKUP(A:A,'1级数据'!A:C,3,FALSE)</f>
        <v>中后卫</v>
      </c>
      <c r="D391" s="10">
        <f>VLOOKUP(A:A,'1级数据'!A:D,4,FALSE)</f>
        <v>2</v>
      </c>
      <c r="E391" s="12">
        <f>VLOOKUP(A:A,'1级数据'!A:L,12,FALSE)</f>
        <v>81</v>
      </c>
      <c r="F391" s="10">
        <f>'1级数据'!O391*0.2+'1级数据'!T391*0.4+'1级数据'!Z391*0.2+'1级数据'!W391*0.2</f>
        <v>65.2</v>
      </c>
      <c r="G391" s="10">
        <f>AVERAGE('1级数据'!P391,'1级数据'!Q391)</f>
        <v>70</v>
      </c>
      <c r="H391" s="10">
        <f>AVERAGE('1级数据'!AA391,'1级数据'!AB391)</f>
        <v>79.5</v>
      </c>
      <c r="I391" s="10">
        <f>IF('1级数据'!C391="门将",AVERAGE('1级数据'!AG391,'1级数据'!AH391,'1级数据'!AI391,'1级数据'!AJ391,'1级数据'!AK391),AVERAGE('1级数据'!X391,'1级数据'!Y391))</f>
        <v>64</v>
      </c>
      <c r="J391" s="10">
        <f>'1级数据'!AC391*0.2+'1级数据'!AD391*0.3+'1级数据'!AE391*0.2+'1级数据'!AF391*0.3</f>
        <v>76.2</v>
      </c>
      <c r="K391" s="10">
        <f>AVERAGE('1级数据'!R391,'1级数据'!S391)</f>
        <v>71.5</v>
      </c>
    </row>
    <row r="392" spans="1:11" ht="15.75" x14ac:dyDescent="0.25">
      <c r="A392" s="10">
        <v>391</v>
      </c>
      <c r="B392" s="10" t="str">
        <f>VLOOKUP(A:A,'1级数据'!A:B,2,FALSE)</f>
        <v>CANALES</v>
      </c>
      <c r="C392" s="11" t="str">
        <f>VLOOKUP(A:A,'1级数据'!A:C,3,FALSE)</f>
        <v>前腰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78.400000000000006</v>
      </c>
      <c r="G392" s="10">
        <f>AVERAGE('1级数据'!P392,'1级数据'!Q392)</f>
        <v>84.5</v>
      </c>
      <c r="H392" s="10">
        <f>AVERAGE('1级数据'!AA392,'1级数据'!AB392)</f>
        <v>61</v>
      </c>
      <c r="I392" s="10">
        <f>IF('1级数据'!C392="门将",AVERAGE('1级数据'!AG392,'1级数据'!AH392,'1级数据'!AI392,'1级数据'!AJ392,'1级数据'!AK392),AVERAGE('1级数据'!X392,'1级数据'!Y392))</f>
        <v>81.5</v>
      </c>
      <c r="J392" s="10">
        <f>'1级数据'!AC392*0.2+'1级数据'!AD392*0.3+'1级数据'!AE392*0.2+'1级数据'!AF392*0.3</f>
        <v>68.8</v>
      </c>
      <c r="K392" s="10">
        <f>AVERAGE('1级数据'!R392,'1级数据'!S392)</f>
        <v>86</v>
      </c>
    </row>
    <row r="393" spans="1:11" ht="15.75" x14ac:dyDescent="0.25">
      <c r="A393" s="10">
        <v>392</v>
      </c>
      <c r="B393" s="10" t="str">
        <f>VLOOKUP(A:A,'1级数据'!A:B,2,FALSE)</f>
        <v>T. DELANEY</v>
      </c>
      <c r="C393" s="11" t="str">
        <f>VLOOKUP(A:A,'1级数据'!A:C,3,FALSE)</f>
        <v>中场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75.599999999999994</v>
      </c>
      <c r="G393" s="10">
        <f>AVERAGE('1级数据'!P393,'1级数据'!Q393)</f>
        <v>76</v>
      </c>
      <c r="H393" s="10">
        <f>AVERAGE('1级数据'!AA393,'1级数据'!AB393)</f>
        <v>79</v>
      </c>
      <c r="I393" s="10">
        <f>IF('1级数据'!C393="门将",AVERAGE('1级数据'!AG393,'1级数据'!AH393,'1级数据'!AI393,'1级数据'!AJ393,'1级数据'!AK393),AVERAGE('1级数据'!X393,'1级数据'!Y393))</f>
        <v>71</v>
      </c>
      <c r="J393" s="10">
        <f>'1级数据'!AC393*0.2+'1级数据'!AD393*0.3+'1级数据'!AE393*0.2+'1级数据'!AF393*0.3</f>
        <v>78.599999999999994</v>
      </c>
      <c r="K393" s="10">
        <f>AVERAGE('1级数据'!R393,'1级数据'!S393)</f>
        <v>78.5</v>
      </c>
    </row>
    <row r="394" spans="1:11" ht="15.75" x14ac:dyDescent="0.25">
      <c r="A394" s="10">
        <v>393</v>
      </c>
      <c r="B394" s="10" t="str">
        <f>VLOOKUP(A:A,'1级数据'!A:B,2,FALSE)</f>
        <v>L. SIGALI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69.800000000000011</v>
      </c>
      <c r="G394" s="10">
        <f>AVERAGE('1级数据'!P394,'1级数据'!Q394)</f>
        <v>70</v>
      </c>
      <c r="H394" s="10">
        <f>AVERAGE('1级数据'!AA394,'1级数据'!AB394)</f>
        <v>81.5</v>
      </c>
      <c r="I394" s="10">
        <f>IF('1级数据'!C394="门将",AVERAGE('1级数据'!AG394,'1级数据'!AH394,'1级数据'!AI394,'1级数据'!AJ394,'1级数据'!AK394),AVERAGE('1级数据'!X394,'1级数据'!Y394))</f>
        <v>73.5</v>
      </c>
      <c r="J394" s="10">
        <f>'1级数据'!AC394*0.2+'1级数据'!AD394*0.3+'1级数据'!AE394*0.2+'1级数据'!AF394*0.3</f>
        <v>77.099999999999994</v>
      </c>
      <c r="K394" s="10">
        <f>AVERAGE('1级数据'!R394,'1级数据'!S394)</f>
        <v>69</v>
      </c>
    </row>
    <row r="395" spans="1:11" ht="15.75" x14ac:dyDescent="0.25">
      <c r="A395" s="10">
        <v>394</v>
      </c>
      <c r="B395" s="10" t="str">
        <f>VLOOKUP(A:A,'1级数据'!A:B,2,FALSE)</f>
        <v>M. PAROLO</v>
      </c>
      <c r="C395" s="11" t="str">
        <f>VLOOKUP(A:A,'1级数据'!A:C,3,FALSE)</f>
        <v>中场</v>
      </c>
      <c r="D395" s="10">
        <f>VLOOKUP(A:A,'1级数据'!A:D,4,FALSE)</f>
        <v>2</v>
      </c>
      <c r="E395" s="12">
        <f>VLOOKUP(A:A,'1级数据'!A:L,12,FALSE)</f>
        <v>81</v>
      </c>
      <c r="F395" s="10">
        <f>'1级数据'!O395*0.2+'1级数据'!T395*0.4+'1级数据'!Z395*0.2+'1级数据'!W395*0.2</f>
        <v>76.8</v>
      </c>
      <c r="G395" s="10">
        <f>AVERAGE('1级数据'!P395,'1级数据'!Q395)</f>
        <v>77.5</v>
      </c>
      <c r="H395" s="10">
        <f>AVERAGE('1级数据'!AA395,'1级数据'!AB395)</f>
        <v>81</v>
      </c>
      <c r="I395" s="10">
        <f>IF('1级数据'!C395="门将",AVERAGE('1级数据'!AG395,'1级数据'!AH395,'1级数据'!AI395,'1级数据'!AJ395,'1级数据'!AK395),AVERAGE('1级数据'!X395,'1级数据'!Y395))</f>
        <v>75</v>
      </c>
      <c r="J395" s="10">
        <f>'1级数据'!AC395*0.2+'1级数据'!AD395*0.3+'1级数据'!AE395*0.2+'1级数据'!AF395*0.3</f>
        <v>74</v>
      </c>
      <c r="K395" s="10">
        <f>AVERAGE('1级数据'!R395,'1级数据'!S395)</f>
        <v>78</v>
      </c>
    </row>
    <row r="396" spans="1:11" ht="15.75" x14ac:dyDescent="0.25">
      <c r="A396" s="10">
        <v>395</v>
      </c>
      <c r="B396" s="10" t="str">
        <f>VLOOKUP(A:A,'1级数据'!A:B,2,FALSE)</f>
        <v>D. PEROTTI</v>
      </c>
      <c r="C396" s="11" t="str">
        <f>VLOOKUP(A:A,'1级数据'!A:C,3,FALSE)</f>
        <v>左边锋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79.399999999999991</v>
      </c>
      <c r="G396" s="10">
        <f>AVERAGE('1级数据'!P396,'1级数据'!Q396)</f>
        <v>85.5</v>
      </c>
      <c r="H396" s="10">
        <f>AVERAGE('1级数据'!AA396,'1级数据'!AB396)</f>
        <v>72</v>
      </c>
      <c r="I396" s="10">
        <f>IF('1级数据'!C396="门将",AVERAGE('1级数据'!AG396,'1级数据'!AH396,'1级数据'!AI396,'1级数据'!AJ396,'1级数据'!AK396),AVERAGE('1级数据'!X396,'1级数据'!Y396))</f>
        <v>77.5</v>
      </c>
      <c r="J396" s="10">
        <f>'1级数据'!AC396*0.2+'1级数据'!AD396*0.3+'1级数据'!AE396*0.2+'1级数据'!AF396*0.3</f>
        <v>67.099999999999994</v>
      </c>
      <c r="K396" s="10">
        <f>AVERAGE('1级数据'!R396,'1级数据'!S396)</f>
        <v>82</v>
      </c>
    </row>
    <row r="397" spans="1:11" ht="15.75" x14ac:dyDescent="0.25">
      <c r="A397" s="10">
        <v>396</v>
      </c>
      <c r="B397" s="10" t="str">
        <f>VLOOKUP(A:A,'1级数据'!A:B,2,FALSE)</f>
        <v>Y. BELHANDA</v>
      </c>
      <c r="C397" s="11" t="str">
        <f>VLOOKUP(A:A,'1级数据'!A:C,3,FALSE)</f>
        <v>前腰</v>
      </c>
      <c r="D397" s="10">
        <f>VLOOKUP(A:A,'1级数据'!A:D,4,FALSE)</f>
        <v>2</v>
      </c>
      <c r="E397" s="12">
        <f>VLOOKUP(A:A,'1级数据'!A:L,12,FALSE)</f>
        <v>81</v>
      </c>
      <c r="F397" s="10">
        <f>'1级数据'!O397*0.2+'1级数据'!T397*0.4+'1级数据'!Z397*0.2+'1级数据'!W397*0.2</f>
        <v>77.800000000000011</v>
      </c>
      <c r="G397" s="10">
        <f>AVERAGE('1级数据'!P397,'1级数据'!Q397)</f>
        <v>84.5</v>
      </c>
      <c r="H397" s="10">
        <f>AVERAGE('1级数据'!AA397,'1级数据'!AB397)</f>
        <v>76.5</v>
      </c>
      <c r="I397" s="10">
        <f>IF('1级数据'!C397="门将",AVERAGE('1级数据'!AG397,'1级数据'!AH397,'1级数据'!AI397,'1级数据'!AJ397,'1级数据'!AK397),AVERAGE('1级数据'!X397,'1级数据'!Y397))</f>
        <v>79</v>
      </c>
      <c r="J397" s="10">
        <f>'1级数据'!AC397*0.2+'1级数据'!AD397*0.3+'1级数据'!AE397*0.2+'1级数据'!AF397*0.3</f>
        <v>69.599999999999994</v>
      </c>
      <c r="K397" s="10">
        <f>AVERAGE('1级数据'!R397,'1级数据'!S397)</f>
        <v>82</v>
      </c>
    </row>
    <row r="398" spans="1:11" ht="15.75" x14ac:dyDescent="0.25">
      <c r="A398" s="10">
        <v>397</v>
      </c>
      <c r="B398" s="10" t="str">
        <f>VLOOKUP(A:A,'1级数据'!A:B,2,FALSE)</f>
        <v>Y. RAKITSKIY</v>
      </c>
      <c r="C398" s="11" t="str">
        <f>VLOOKUP(A:A,'1级数据'!A:C,3,FALSE)</f>
        <v>中后卫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76.800000000000011</v>
      </c>
      <c r="G398" s="10">
        <f>AVERAGE('1级数据'!P398,'1级数据'!Q398)</f>
        <v>73</v>
      </c>
      <c r="H398" s="10">
        <f>AVERAGE('1级数据'!AA398,'1级数据'!AB398)</f>
        <v>79.5</v>
      </c>
      <c r="I398" s="10">
        <f>IF('1级数据'!C398="门将",AVERAGE('1级数据'!AG398,'1级数据'!AH398,'1级数据'!AI398,'1级数据'!AJ398,'1级数据'!AK398),AVERAGE('1级数据'!X398,'1级数据'!Y398))</f>
        <v>78</v>
      </c>
      <c r="J398" s="10">
        <f>'1级数据'!AC398*0.2+'1级数据'!AD398*0.3+'1级数据'!AE398*0.2+'1级数据'!AF398*0.3</f>
        <v>78.7</v>
      </c>
      <c r="K398" s="10">
        <f>AVERAGE('1级数据'!R398,'1级数据'!S398)</f>
        <v>73</v>
      </c>
    </row>
    <row r="399" spans="1:11" ht="15.75" x14ac:dyDescent="0.25">
      <c r="A399" s="10">
        <v>398</v>
      </c>
      <c r="B399" s="10" t="str">
        <f>VLOOKUP(A:A,'1级数据'!A:B,2,FALSE)</f>
        <v>Š. VRSALJKO</v>
      </c>
      <c r="C399" s="11" t="str">
        <f>VLOOKUP(A:A,'1级数据'!A:C,3,FALSE)</f>
        <v>右后卫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70.600000000000009</v>
      </c>
      <c r="G399" s="10">
        <f>AVERAGE('1级数据'!P399,'1级数据'!Q399)</f>
        <v>79</v>
      </c>
      <c r="H399" s="10">
        <f>AVERAGE('1级数据'!AA399,'1级数据'!AB399)</f>
        <v>77.5</v>
      </c>
      <c r="I399" s="10">
        <f>IF('1级数据'!C399="门将",AVERAGE('1级数据'!AG399,'1级数据'!AH399,'1级数据'!AI399,'1级数据'!AJ399,'1级数据'!AK399),AVERAGE('1级数据'!X399,'1级数据'!Y399))</f>
        <v>80.5</v>
      </c>
      <c r="J399" s="10">
        <f>'1级数据'!AC399*0.2+'1级数据'!AD399*0.3+'1级数据'!AE399*0.2+'1级数据'!AF399*0.3</f>
        <v>76.399999999999991</v>
      </c>
      <c r="K399" s="10">
        <f>AVERAGE('1级数据'!R399,'1级数据'!S399)</f>
        <v>77</v>
      </c>
    </row>
    <row r="400" spans="1:11" ht="15.75" x14ac:dyDescent="0.25">
      <c r="A400" s="10">
        <v>399</v>
      </c>
      <c r="B400" s="10" t="str">
        <f>VLOOKUP(A:A,'1级数据'!A:B,2,FALSE)</f>
        <v>R. PEREYRA</v>
      </c>
      <c r="C400" s="11" t="str">
        <f>VLOOKUP(A:A,'1级数据'!A:C,3,FALSE)</f>
        <v>左前卫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78.400000000000006</v>
      </c>
      <c r="G400" s="10">
        <f>AVERAGE('1级数据'!P400,'1级数据'!Q400)</f>
        <v>81.5</v>
      </c>
      <c r="H400" s="10">
        <f>AVERAGE('1级数据'!AA400,'1级数据'!AB400)</f>
        <v>72</v>
      </c>
      <c r="I400" s="10">
        <f>IF('1级数据'!C400="门将",AVERAGE('1级数据'!AG400,'1级数据'!AH400,'1级数据'!AI400,'1级数据'!AJ400,'1级数据'!AK400),AVERAGE('1级数据'!X400,'1级数据'!Y400))</f>
        <v>80.5</v>
      </c>
      <c r="J400" s="10">
        <f>'1级数据'!AC400*0.2+'1级数据'!AD400*0.3+'1级数据'!AE400*0.2+'1级数据'!AF400*0.3</f>
        <v>70.600000000000009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E. PÉREZ</v>
      </c>
      <c r="C401" s="11" t="str">
        <f>VLOOKUP(A:A,'1级数据'!A:C,3,FALSE)</f>
        <v>中场</v>
      </c>
      <c r="D401" s="10" t="e">
        <f>VLOOKUP(A:A,'1级数据'!A:D,4,FALSE)</f>
        <v>#N/A</v>
      </c>
      <c r="E401" s="12">
        <f>VLOOKUP(A:A,'1级数据'!A:L,12,FALSE)</f>
        <v>81</v>
      </c>
      <c r="F401" s="10">
        <f>'1级数据'!O401*0.2+'1级数据'!T401*0.4+'1级数据'!Z401*0.2+'1级数据'!W401*0.2</f>
        <v>77</v>
      </c>
      <c r="G401" s="10">
        <f>AVERAGE('1级数据'!P401,'1级数据'!Q401)</f>
        <v>79</v>
      </c>
      <c r="H401" s="10">
        <f>AVERAGE('1级数据'!AA401,'1级数据'!AB401)</f>
        <v>74</v>
      </c>
      <c r="I401" s="10">
        <f>IF('1级数据'!C401="门将",AVERAGE('1级数据'!AG401,'1级数据'!AH401,'1级数据'!AI401,'1级数据'!AJ401,'1级数据'!AK401),AVERAGE('1级数据'!X401,'1级数据'!Y401))</f>
        <v>78</v>
      </c>
      <c r="J401" s="10">
        <f>'1级数据'!AC401*0.2+'1级数据'!AD401*0.3+'1级数据'!AE401*0.2+'1级数据'!AF401*0.3</f>
        <v>76.900000000000006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OSCAR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79.400000000000006</v>
      </c>
      <c r="G402" s="10">
        <f>AVERAGE('1级数据'!P402,'1级数据'!Q402)</f>
        <v>83</v>
      </c>
      <c r="H402" s="10">
        <f>AVERAGE('1级数据'!AA402,'1级数据'!AB402)</f>
        <v>74.5</v>
      </c>
      <c r="I402" s="10">
        <f>IF('1级数据'!C402="门将",AVERAGE('1级数据'!AG402,'1级数据'!AH402,'1级数据'!AI402,'1级数据'!AJ402,'1级数据'!AK402),AVERAGE('1级数据'!X402,'1级数据'!Y402))</f>
        <v>78</v>
      </c>
      <c r="J402" s="10">
        <f>'1级数据'!AC402*0.2+'1级数据'!AD402*0.3+'1级数据'!AE402*0.2+'1级数据'!AF402*0.3</f>
        <v>71</v>
      </c>
      <c r="K402" s="10">
        <f>AVERAGE('1级数据'!R402,'1级数据'!S402)</f>
        <v>81.5</v>
      </c>
    </row>
    <row r="403" spans="1:11" ht="15.75" x14ac:dyDescent="0.25">
      <c r="A403" s="10">
        <v>402</v>
      </c>
      <c r="B403" s="10" t="str">
        <f>VLOOKUP(A:A,'1级数据'!A:B,2,FALSE)</f>
        <v>M. DÍAZ</v>
      </c>
      <c r="C403" s="11" t="str">
        <f>VLOOKUP(A:A,'1级数据'!A:C,3,FALSE)</f>
        <v>后腰</v>
      </c>
      <c r="D403" s="10" t="e">
        <f>VLOOKUP(A:A,'1级数据'!A:D,4,FALSE)</f>
        <v>#N/A</v>
      </c>
      <c r="E403" s="12">
        <f>VLOOKUP(A:A,'1级数据'!A:L,12,FALSE)</f>
        <v>81</v>
      </c>
      <c r="F403" s="10">
        <f>'1级数据'!O403*0.2+'1级数据'!T403*0.4+'1级数据'!Z403*0.2+'1级数据'!W403*0.2</f>
        <v>77.2</v>
      </c>
      <c r="G403" s="10">
        <f>AVERAGE('1级数据'!P403,'1级数据'!Q403)</f>
        <v>80.5</v>
      </c>
      <c r="H403" s="10">
        <f>AVERAGE('1级数据'!AA403,'1级数据'!AB403)</f>
        <v>71</v>
      </c>
      <c r="I403" s="10">
        <f>IF('1级数据'!C403="门将",AVERAGE('1级数据'!AG403,'1级数据'!AH403,'1级数据'!AI403,'1级数据'!AJ403,'1级数据'!AK403),AVERAGE('1级数据'!X403,'1级数据'!Y403))</f>
        <v>75.5</v>
      </c>
      <c r="J403" s="10">
        <f>'1级数据'!AC403*0.2+'1级数据'!AD403*0.3+'1级数据'!AE403*0.2+'1级数据'!AF403*0.3</f>
        <v>75.900000000000006</v>
      </c>
      <c r="K403" s="10">
        <f>AVERAGE('1级数据'!R403,'1级数据'!S403)</f>
        <v>83</v>
      </c>
    </row>
    <row r="404" spans="1:11" ht="15.75" x14ac:dyDescent="0.25">
      <c r="A404" s="10">
        <v>403</v>
      </c>
      <c r="B404" s="10" t="str">
        <f>VLOOKUP(A:A,'1级数据'!A:B,2,FALSE)</f>
        <v>B. HÖWEDES</v>
      </c>
      <c r="C404" s="11" t="str">
        <f>VLOOKUP(A:A,'1级数据'!A:C,3,FALSE)</f>
        <v>中后卫</v>
      </c>
      <c r="D404" s="10">
        <f>VLOOKUP(A:A,'1级数据'!A:D,4,FALSE)</f>
        <v>2</v>
      </c>
      <c r="E404" s="12">
        <f>VLOOKUP(A:A,'1级数据'!A:L,12,FALSE)</f>
        <v>81</v>
      </c>
      <c r="F404" s="10">
        <f>'1级数据'!O404*0.2+'1级数据'!T404*0.4+'1级数据'!Z404*0.2+'1级数据'!W404*0.2</f>
        <v>66.400000000000006</v>
      </c>
      <c r="G404" s="10">
        <f>AVERAGE('1级数据'!P404,'1级数据'!Q404)</f>
        <v>69</v>
      </c>
      <c r="H404" s="10">
        <f>AVERAGE('1级数据'!AA404,'1级数据'!AB404)</f>
        <v>80.5</v>
      </c>
      <c r="I404" s="10">
        <f>IF('1级数据'!C404="门将",AVERAGE('1级数据'!AG404,'1级数据'!AH404,'1级数据'!AI404,'1级数据'!AJ404,'1级数据'!AK404),AVERAGE('1级数据'!X404,'1级数据'!Y404))</f>
        <v>71</v>
      </c>
      <c r="J404" s="10">
        <f>'1级数据'!AC404*0.2+'1级数据'!AD404*0.3+'1级数据'!AE404*0.2+'1级数据'!AF404*0.3</f>
        <v>79.199999999999989</v>
      </c>
      <c r="K404" s="10">
        <f>AVERAGE('1级数据'!R404,'1级数据'!S404)</f>
        <v>67</v>
      </c>
    </row>
    <row r="405" spans="1:11" ht="15.75" x14ac:dyDescent="0.25">
      <c r="A405" s="10">
        <v>404</v>
      </c>
      <c r="B405" s="10" t="str">
        <f>VLOOKUP(A:A,'1级数据'!A:B,2,FALSE)</f>
        <v>RODRIGO</v>
      </c>
      <c r="C405" s="11" t="str">
        <f>VLOOKUP(A:A,'1级数据'!A:C,3,FALSE)</f>
        <v>中锋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75.400000000000006</v>
      </c>
      <c r="G405" s="10">
        <f>AVERAGE('1级数据'!P405,'1级数据'!Q405)</f>
        <v>85</v>
      </c>
      <c r="H405" s="10">
        <f>AVERAGE('1级数据'!AA405,'1级数据'!AB405)</f>
        <v>77.5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66.100000000000009</v>
      </c>
      <c r="K405" s="10">
        <f>AVERAGE('1级数据'!R405,'1级数据'!S405)</f>
        <v>78.5</v>
      </c>
    </row>
    <row r="406" spans="1:11" ht="15.75" x14ac:dyDescent="0.25">
      <c r="A406" s="10">
        <v>405</v>
      </c>
      <c r="B406" s="10" t="str">
        <f>VLOOKUP(A:A,'1级数据'!A:B,2,FALSE)</f>
        <v>J. CORONA</v>
      </c>
      <c r="C406" s="11" t="str">
        <f>VLOOKUP(A:A,'1级数据'!A:C,3,FALSE)</f>
        <v>右边锋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77.599999999999994</v>
      </c>
      <c r="G406" s="10">
        <f>AVERAGE('1级数据'!P406,'1级数据'!Q406)</f>
        <v>82</v>
      </c>
      <c r="H406" s="10">
        <f>AVERAGE('1级数据'!AA406,'1级数据'!AB406)</f>
        <v>70.5</v>
      </c>
      <c r="I406" s="10">
        <f>IF('1级数据'!C406="门将",AVERAGE('1级数据'!AG406,'1级数据'!AH406,'1级数据'!AI406,'1级数据'!AJ406,'1级数据'!AK406),AVERAGE('1级数据'!X406,'1级数据'!Y406))</f>
        <v>79</v>
      </c>
      <c r="J406" s="10">
        <f>'1级数据'!AC406*0.2+'1级数据'!AD406*0.3+'1级数据'!AE406*0.2+'1级数据'!AF406*0.3</f>
        <v>70.400000000000006</v>
      </c>
      <c r="K406" s="10">
        <f>AVERAGE('1级数据'!R406,'1级数据'!S406)</f>
        <v>79.5</v>
      </c>
    </row>
    <row r="407" spans="1:11" ht="15.75" x14ac:dyDescent="0.25">
      <c r="A407" s="10">
        <v>406</v>
      </c>
      <c r="B407" s="10" t="str">
        <f>VLOOKUP(A:A,'1级数据'!A:B,2,FALSE)</f>
        <v>C. BAKAMBU</v>
      </c>
      <c r="C407" s="11" t="str">
        <f>VLOOKUP(A:A,'1级数据'!A:C,3,FALSE)</f>
        <v>中锋</v>
      </c>
      <c r="D407" s="10">
        <f>VLOOKUP(A:A,'1级数据'!A:D,4,FALSE)</f>
        <v>2</v>
      </c>
      <c r="E407" s="12">
        <f>VLOOKUP(A:A,'1级数据'!A:L,12,FALSE)</f>
        <v>81</v>
      </c>
      <c r="F407" s="10">
        <f>'1级数据'!O407*0.2+'1级数据'!T407*0.4+'1级数据'!Z407*0.2+'1级数据'!W407*0.2</f>
        <v>75.599999999999994</v>
      </c>
      <c r="G407" s="10">
        <f>AVERAGE('1级数据'!P407,'1级数据'!Q407)</f>
        <v>78.5</v>
      </c>
      <c r="H407" s="10">
        <f>AVERAGE('1级数据'!AA407,'1级数据'!AB407)</f>
        <v>79</v>
      </c>
      <c r="I407" s="10">
        <f>IF('1级数据'!C407="门将",AVERAGE('1级数据'!AG407,'1级数据'!AH407,'1级数据'!AI407,'1级数据'!AJ407,'1级数据'!AK407),AVERAGE('1级数据'!X407,'1级数据'!Y407))</f>
        <v>81</v>
      </c>
      <c r="J407" s="10">
        <f>'1级数据'!AC407*0.2+'1级数据'!AD407*0.3+'1级数据'!AE407*0.2+'1级数据'!AF407*0.3</f>
        <v>66.400000000000006</v>
      </c>
      <c r="K407" s="10">
        <f>AVERAGE('1级数据'!R407,'1级数据'!S407)</f>
        <v>75</v>
      </c>
    </row>
    <row r="408" spans="1:11" ht="15.75" x14ac:dyDescent="0.25">
      <c r="A408" s="10">
        <v>407</v>
      </c>
      <c r="B408" s="10" t="str">
        <f>VLOOKUP(A:A,'1级数据'!A:B,2,FALSE)</f>
        <v>BARTRA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73</v>
      </c>
      <c r="G408" s="10">
        <f>AVERAGE('1级数据'!P408,'1级数据'!Q408)</f>
        <v>74.5</v>
      </c>
      <c r="H408" s="10">
        <f>AVERAGE('1级数据'!AA408,'1级数据'!AB408)</f>
        <v>76.5</v>
      </c>
      <c r="I408" s="10">
        <f>IF('1级数据'!C408="门将",AVERAGE('1级数据'!AG408,'1级数据'!AH408,'1级数据'!AI408,'1级数据'!AJ408,'1级数据'!AK408),AVERAGE('1级数据'!X408,'1级数据'!Y408))</f>
        <v>74.5</v>
      </c>
      <c r="J408" s="10">
        <f>'1级数据'!AC408*0.2+'1级数据'!AD408*0.3+'1级数据'!AE408*0.2+'1级数据'!AF408*0.3</f>
        <v>76.8</v>
      </c>
      <c r="K408" s="10">
        <f>AVERAGE('1级数据'!R408,'1级数据'!S408)</f>
        <v>75</v>
      </c>
    </row>
    <row r="409" spans="1:11" ht="15.75" x14ac:dyDescent="0.25">
      <c r="A409" s="10">
        <v>408</v>
      </c>
      <c r="B409" s="10" t="str">
        <f>VLOOKUP(A:A,'1级数据'!A:B,2,FALSE)</f>
        <v>DANILO PEREIRA</v>
      </c>
      <c r="C409" s="11" t="str">
        <f>VLOOKUP(A:A,'1级数据'!A:C,3,FALSE)</f>
        <v>后腰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70.400000000000006</v>
      </c>
      <c r="G409" s="10">
        <f>AVERAGE('1级数据'!P409,'1级数据'!Q409)</f>
        <v>76.5</v>
      </c>
      <c r="H409" s="10">
        <f>AVERAGE('1级数据'!AA409,'1级数据'!AB409)</f>
        <v>80</v>
      </c>
      <c r="I409" s="10">
        <f>IF('1级数据'!C409="门将",AVERAGE('1级数据'!AG409,'1级数据'!AH409,'1级数据'!AI409,'1级数据'!AJ409,'1级数据'!AK409),AVERAGE('1级数据'!X409,'1级数据'!Y409))</f>
        <v>70</v>
      </c>
      <c r="J409" s="10">
        <f>'1级数据'!AC409*0.2+'1级数据'!AD409*0.3+'1级数据'!AE409*0.2+'1级数据'!AF409*0.3</f>
        <v>83</v>
      </c>
      <c r="K409" s="10">
        <f>AVERAGE('1级数据'!R409,'1级数据'!S409)</f>
        <v>73.5</v>
      </c>
    </row>
    <row r="410" spans="1:11" ht="15.75" x14ac:dyDescent="0.25">
      <c r="A410" s="10">
        <v>409</v>
      </c>
      <c r="B410" s="10" t="str">
        <f>VLOOKUP(A:A,'1级数据'!A:B,2,FALSE)</f>
        <v>F. GHOULAM</v>
      </c>
      <c r="C410" s="11" t="str">
        <f>VLOOKUP(A:A,'1级数据'!A:C,3,FALSE)</f>
        <v>左后卫</v>
      </c>
      <c r="D410" s="10">
        <f>VLOOKUP(A:A,'1级数据'!A:D,4,FALSE)</f>
        <v>2</v>
      </c>
      <c r="E410" s="12">
        <f>VLOOKUP(A:A,'1级数据'!A:L,12,FALSE)</f>
        <v>81</v>
      </c>
      <c r="F410" s="10">
        <f>'1级数据'!O410*0.2+'1级数据'!T410*0.4+'1级数据'!Z410*0.2+'1级数据'!W410*0.2</f>
        <v>75.600000000000009</v>
      </c>
      <c r="G410" s="10">
        <f>AVERAGE('1级数据'!P410,'1级数据'!Q410)</f>
        <v>78</v>
      </c>
      <c r="H410" s="10">
        <f>AVERAGE('1级数据'!AA410,'1级数据'!AB410)</f>
        <v>78.5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75.3</v>
      </c>
      <c r="K410" s="10">
        <f>AVERAGE('1级数据'!R410,'1级数据'!S410)</f>
        <v>74.5</v>
      </c>
    </row>
    <row r="411" spans="1:11" ht="15.75" x14ac:dyDescent="0.25">
      <c r="A411" s="10">
        <v>410</v>
      </c>
      <c r="B411" s="10" t="str">
        <f>VLOOKUP(A:A,'1级数据'!A:B,2,FALSE)</f>
        <v>R. RODRÍGUEZ</v>
      </c>
      <c r="C411" s="11" t="str">
        <f>VLOOKUP(A:A,'1级数据'!A:C,3,FALSE)</f>
        <v>左后卫</v>
      </c>
      <c r="D411" s="10" t="e">
        <f>VLOOKUP(A:A,'1级数据'!A:D,4,FALSE)</f>
        <v>#N/A</v>
      </c>
      <c r="E411" s="12">
        <f>VLOOKUP(A:A,'1级数据'!A:L,12,FALSE)</f>
        <v>81</v>
      </c>
      <c r="F411" s="10">
        <f>'1级数据'!O411*0.2+'1级数据'!T411*0.4+'1级数据'!Z411*0.2+'1级数据'!W411*0.2</f>
        <v>80.599999999999994</v>
      </c>
      <c r="G411" s="10">
        <f>AVERAGE('1级数据'!P411,'1级数据'!Q411)</f>
        <v>75.5</v>
      </c>
      <c r="H411" s="10">
        <f>AVERAGE('1级数据'!AA411,'1级数据'!AB411)</f>
        <v>76.5</v>
      </c>
      <c r="I411" s="10">
        <f>IF('1级数据'!C411="门将",AVERAGE('1级数据'!AG411,'1级数据'!AH411,'1级数据'!AI411,'1级数据'!AJ411,'1级数据'!AK411),AVERAGE('1级数据'!X411,'1级数据'!Y411))</f>
        <v>78</v>
      </c>
      <c r="J411" s="10">
        <f>'1级数据'!AC411*0.2+'1级数据'!AD411*0.3+'1级数据'!AE411*0.2+'1级数据'!AF411*0.3</f>
        <v>74.5</v>
      </c>
      <c r="K411" s="10">
        <f>AVERAGE('1级数据'!R411,'1级数据'!S411)</f>
        <v>75.5</v>
      </c>
    </row>
    <row r="412" spans="1:11" ht="15.75" x14ac:dyDescent="0.25">
      <c r="A412" s="10">
        <v>411</v>
      </c>
      <c r="B412" s="10" t="str">
        <f>VLOOKUP(A:A,'1级数据'!A:B,2,FALSE)</f>
        <v>C. TĂTĂRUŞANU</v>
      </c>
      <c r="C412" s="11" t="str">
        <f>VLOOKUP(A:A,'1级数据'!A:C,3,FALSE)</f>
        <v>门将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58.600000000000009</v>
      </c>
      <c r="G412" s="10">
        <f>AVERAGE('1级数据'!P412,'1级数据'!Q412)</f>
        <v>54</v>
      </c>
      <c r="H412" s="10">
        <f>AVERAGE('1级数据'!AA412,'1级数据'!AB412)</f>
        <v>79.5</v>
      </c>
      <c r="I412" s="10">
        <f>IF('1级数据'!C412="门将",AVERAGE('1级数据'!AG412,'1级数据'!AH412,'1级数据'!AI412,'1级数据'!AJ412,'1级数据'!AK412),AVERAGE('1级数据'!X412,'1级数据'!Y412))</f>
        <v>71.8</v>
      </c>
      <c r="J412" s="10">
        <f>'1级数据'!AC412*0.2+'1级数据'!AD412*0.3+'1级数据'!AE412*0.2+'1级数据'!AF412*0.3</f>
        <v>70.5</v>
      </c>
      <c r="K412" s="10">
        <f>AVERAGE('1级数据'!R412,'1级数据'!S412)</f>
        <v>55.5</v>
      </c>
    </row>
    <row r="413" spans="1:11" ht="15.75" x14ac:dyDescent="0.25">
      <c r="A413" s="10">
        <v>412</v>
      </c>
      <c r="B413" s="10" t="str">
        <f>VLOOKUP(A:A,'1级数据'!A:B,2,FALSE)</f>
        <v>ISMAILY</v>
      </c>
      <c r="C413" s="11" t="str">
        <f>VLOOKUP(A:A,'1级数据'!A:C,3,FALSE)</f>
        <v>左后卫</v>
      </c>
      <c r="D413" s="10" t="e">
        <f>VLOOKUP(A:A,'1级数据'!A:D,4,FALSE)</f>
        <v>#N/A</v>
      </c>
      <c r="E413" s="12">
        <f>VLOOKUP(A:A,'1级数据'!A:L,12,FALSE)</f>
        <v>81</v>
      </c>
      <c r="F413" s="10">
        <f>'1级数据'!O413*0.2+'1级数据'!T413*0.4+'1级数据'!Z413*0.2+'1级数据'!W413*0.2</f>
        <v>75.800000000000011</v>
      </c>
      <c r="G413" s="10">
        <f>AVERAGE('1级数据'!P413,'1级数据'!Q413)</f>
        <v>79.5</v>
      </c>
      <c r="H413" s="10">
        <f>AVERAGE('1级数据'!AA413,'1级数据'!AB413)</f>
        <v>72</v>
      </c>
      <c r="I413" s="10">
        <f>IF('1级数据'!C413="门将",AVERAGE('1级数据'!AG413,'1级数据'!AH413,'1级数据'!AI413,'1级数据'!AJ413,'1级数据'!AK413),AVERAGE('1级数据'!X413,'1级数据'!Y413))</f>
        <v>83</v>
      </c>
      <c r="J413" s="10">
        <f>'1级数据'!AC413*0.2+'1级数据'!AD413*0.3+'1级数据'!AE413*0.2+'1级数据'!AF413*0.3</f>
        <v>76.2</v>
      </c>
      <c r="K413" s="10">
        <f>AVERAGE('1级数据'!R413,'1级数据'!S413)</f>
        <v>77.5</v>
      </c>
    </row>
    <row r="414" spans="1:11" ht="15.75" x14ac:dyDescent="0.25">
      <c r="A414" s="10">
        <v>413</v>
      </c>
      <c r="B414" s="10" t="str">
        <f>VLOOKUP(A:A,'1级数据'!A:B,2,FALSE)</f>
        <v>V. WANYAMA</v>
      </c>
      <c r="C414" s="11" t="str">
        <f>VLOOKUP(A:A,'1级数据'!A:C,3,FALSE)</f>
        <v>后腰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67.400000000000006</v>
      </c>
      <c r="G414" s="10">
        <f>AVERAGE('1级数据'!P414,'1级数据'!Q414)</f>
        <v>73</v>
      </c>
      <c r="H414" s="10">
        <f>AVERAGE('1级数据'!AA414,'1级数据'!AB414)</f>
        <v>80.5</v>
      </c>
      <c r="I414" s="10">
        <f>IF('1级数据'!C414="门将",AVERAGE('1级数据'!AG414,'1级数据'!AH414,'1级数据'!AI414,'1级数据'!AJ414,'1级数据'!AK414),AVERAGE('1级数据'!X414,'1级数据'!Y414))</f>
        <v>68.5</v>
      </c>
      <c r="J414" s="10">
        <f>'1级数据'!AC414*0.2+'1级数据'!AD414*0.3+'1级数据'!AE414*0.2+'1级数据'!AF414*0.3</f>
        <v>80.5</v>
      </c>
      <c r="K414" s="10">
        <f>AVERAGE('1级数据'!R414,'1级数据'!S414)</f>
        <v>76.5</v>
      </c>
    </row>
    <row r="415" spans="1:11" ht="15.75" x14ac:dyDescent="0.25">
      <c r="A415" s="10">
        <v>414</v>
      </c>
      <c r="B415" s="10" t="str">
        <f>VLOOKUP(A:A,'1级数据'!A:B,2,FALSE)</f>
        <v>S. MUSTAFI</v>
      </c>
      <c r="C415" s="11" t="str">
        <f>VLOOKUP(A:A,'1级数据'!A:C,3,FALSE)</f>
        <v>中后卫</v>
      </c>
      <c r="D415" s="10">
        <f>VLOOKUP(A:A,'1级数据'!A:D,4,FALSE)</f>
        <v>2</v>
      </c>
      <c r="E415" s="12">
        <f>VLOOKUP(A:A,'1级数据'!A:L,12,FALSE)</f>
        <v>81</v>
      </c>
      <c r="F415" s="10">
        <f>'1级数据'!O415*0.2+'1级数据'!T415*0.4+'1级数据'!Z415*0.2+'1级数据'!W415*0.2</f>
        <v>65</v>
      </c>
      <c r="G415" s="10">
        <f>AVERAGE('1级数据'!P415,'1级数据'!Q415)</f>
        <v>68</v>
      </c>
      <c r="H415" s="10">
        <f>AVERAGE('1级数据'!AA415,'1级数据'!AB415)</f>
        <v>81</v>
      </c>
      <c r="I415" s="10">
        <f>IF('1级数据'!C415="门将",AVERAGE('1级数据'!AG415,'1级数据'!AH415,'1级数据'!AI415,'1级数据'!AJ415,'1级数据'!AK415),AVERAGE('1级数据'!X415,'1级数据'!Y415))</f>
        <v>68.5</v>
      </c>
      <c r="J415" s="10">
        <f>'1级数据'!AC415*0.2+'1级数据'!AD415*0.3+'1级数据'!AE415*0.2+'1级数据'!AF415*0.3</f>
        <v>77.5</v>
      </c>
      <c r="K415" s="10">
        <f>AVERAGE('1级数据'!R415,'1级数据'!S415)</f>
        <v>70.5</v>
      </c>
    </row>
    <row r="416" spans="1:11" ht="15.75" x14ac:dyDescent="0.25">
      <c r="A416" s="10">
        <v>415</v>
      </c>
      <c r="B416" s="10" t="str">
        <f>VLOOKUP(A:A,'1级数据'!A:B,2,FALSE)</f>
        <v>M. NASTASIĆ</v>
      </c>
      <c r="C416" s="11" t="str">
        <f>VLOOKUP(A:A,'1级数据'!A:C,3,FALSE)</f>
        <v>中后卫</v>
      </c>
      <c r="D416" s="10" t="e">
        <f>VLOOKUP(A:A,'1级数据'!A:D,4,FALSE)</f>
        <v>#N/A</v>
      </c>
      <c r="E416" s="12">
        <f>VLOOKUP(A:A,'1级数据'!A:L,12,FALSE)</f>
        <v>81</v>
      </c>
      <c r="F416" s="10">
        <f>'1级数据'!O416*0.2+'1级数据'!T416*0.4+'1级数据'!Z416*0.2+'1级数据'!W416*0.2</f>
        <v>71.400000000000006</v>
      </c>
      <c r="G416" s="10">
        <f>AVERAGE('1级数据'!P416,'1级数据'!Q416)</f>
        <v>68</v>
      </c>
      <c r="H416" s="10">
        <f>AVERAGE('1级数据'!AA416,'1级数据'!AB416)</f>
        <v>80.5</v>
      </c>
      <c r="I416" s="10">
        <f>IF('1级数据'!C416="门将",AVERAGE('1级数据'!AG416,'1级数据'!AH416,'1级数据'!AI416,'1级数据'!AJ416,'1级数据'!AK416),AVERAGE('1级数据'!X416,'1级数据'!Y416))</f>
        <v>74</v>
      </c>
      <c r="J416" s="10">
        <f>'1级数据'!AC416*0.2+'1级数据'!AD416*0.3+'1级数据'!AE416*0.2+'1级数据'!AF416*0.3</f>
        <v>77.5</v>
      </c>
      <c r="K416" s="10">
        <f>AVERAGE('1级数据'!R416,'1级数据'!S416)</f>
        <v>73.5</v>
      </c>
    </row>
    <row r="417" spans="1:11" ht="15.75" x14ac:dyDescent="0.25">
      <c r="A417" s="10">
        <v>416</v>
      </c>
      <c r="B417" s="10" t="str">
        <f>VLOOKUP(A:A,'1级数据'!A:B,2,FALSE)</f>
        <v>JUAN BERNAT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83.5</v>
      </c>
      <c r="H417" s="10">
        <f>AVERAGE('1级数据'!AA417,'1级数据'!AB417)</f>
        <v>70.5</v>
      </c>
      <c r="I417" s="10">
        <f>IF('1级数据'!C417="门将",AVERAGE('1级数据'!AG417,'1级数据'!AH417,'1级数据'!AI417,'1级数据'!AJ417,'1级数据'!AK417),AVERAGE('1级数据'!X417,'1级数据'!Y417))</f>
        <v>78.5</v>
      </c>
      <c r="J417" s="10">
        <f>'1级数据'!AC417*0.2+'1级数据'!AD417*0.3+'1级数据'!AE417*0.2+'1级数据'!AF417*0.3</f>
        <v>76.5</v>
      </c>
      <c r="K417" s="10">
        <f>AVERAGE('1级数据'!R417,'1级数据'!S417)</f>
        <v>80</v>
      </c>
    </row>
    <row r="418" spans="1:11" ht="15.75" x14ac:dyDescent="0.25">
      <c r="A418" s="10">
        <v>417</v>
      </c>
      <c r="B418" s="10" t="str">
        <f>VLOOKUP(A:A,'1级数据'!A:B,2,FALSE)</f>
        <v>S. KVERKVELIA</v>
      </c>
      <c r="C418" s="11" t="str">
        <f>VLOOKUP(A:A,'1级数据'!A:C,3,FALSE)</f>
        <v>中后卫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65.800000000000011</v>
      </c>
      <c r="G418" s="10">
        <f>AVERAGE('1级数据'!P418,'1级数据'!Q418)</f>
        <v>68</v>
      </c>
      <c r="H418" s="10">
        <f>AVERAGE('1级数据'!AA418,'1级数据'!AB418)</f>
        <v>78</v>
      </c>
      <c r="I418" s="10">
        <f>IF('1级数据'!C418="门将",AVERAGE('1级数据'!AG418,'1级数据'!AH418,'1级数据'!AI418,'1级数据'!AJ418,'1级数据'!AK418),AVERAGE('1级数据'!X418,'1级数据'!Y418))</f>
        <v>70.5</v>
      </c>
      <c r="J418" s="10">
        <f>'1级数据'!AC418*0.2+'1级数据'!AD418*0.3+'1级数据'!AE418*0.2+'1级数据'!AF418*0.3</f>
        <v>78.599999999999994</v>
      </c>
      <c r="K418" s="10">
        <f>AVERAGE('1级数据'!R418,'1级数据'!S418)</f>
        <v>70</v>
      </c>
    </row>
    <row r="419" spans="1:11" ht="15.75" x14ac:dyDescent="0.25">
      <c r="A419" s="10">
        <v>418</v>
      </c>
      <c r="B419" s="10" t="str">
        <f>VLOOKUP(A:A,'1级数据'!A:B,2,FALSE)</f>
        <v>DEDÉ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66.400000000000006</v>
      </c>
      <c r="G419" s="10">
        <f>AVERAGE('1级数据'!P419,'1级数据'!Q419)</f>
        <v>65</v>
      </c>
      <c r="H419" s="10">
        <f>AVERAGE('1级数据'!AA419,'1级数据'!AB419)</f>
        <v>79.5</v>
      </c>
      <c r="I419" s="10">
        <f>IF('1级数据'!C419="门将",AVERAGE('1级数据'!AG419,'1级数据'!AH419,'1级数据'!AI419,'1级数据'!AJ419,'1级数据'!AK419),AVERAGE('1级数据'!X419,'1级数据'!Y419))</f>
        <v>70</v>
      </c>
      <c r="J419" s="10">
        <f>'1级数据'!AC419*0.2+'1级数据'!AD419*0.3+'1级数据'!AE419*0.2+'1级数据'!AF419*0.3</f>
        <v>77.099999999999994</v>
      </c>
      <c r="K419" s="10">
        <f>AVERAGE('1级数据'!R419,'1级数据'!S419)</f>
        <v>64.5</v>
      </c>
    </row>
    <row r="420" spans="1:11" ht="15.75" x14ac:dyDescent="0.25">
      <c r="A420" s="10">
        <v>419</v>
      </c>
      <c r="B420" s="10" t="str">
        <f>VLOOKUP(A:A,'1级数据'!A:B,2,FALSE)</f>
        <v>FELIPE</v>
      </c>
      <c r="C420" s="11" t="str">
        <f>VLOOKUP(A:A,'1级数据'!A:C,3,FALSE)</f>
        <v>中后卫</v>
      </c>
      <c r="D420" s="10">
        <f>VLOOKUP(A:A,'1级数据'!A:D,4,FALSE)</f>
        <v>2</v>
      </c>
      <c r="E420" s="12">
        <f>VLOOKUP(A:A,'1级数据'!A:L,12,FALSE)</f>
        <v>81</v>
      </c>
      <c r="F420" s="10">
        <f>'1级数据'!O420*0.2+'1级数据'!T420*0.4+'1级数据'!Z420*0.2+'1级数据'!W420*0.2</f>
        <v>69.2</v>
      </c>
      <c r="G420" s="10">
        <f>AVERAGE('1级数据'!P420,'1级数据'!Q420)</f>
        <v>68.5</v>
      </c>
      <c r="H420" s="10">
        <f>AVERAGE('1级数据'!AA420,'1级数据'!AB420)</f>
        <v>78</v>
      </c>
      <c r="I420" s="10">
        <f>IF('1级数据'!C420="门将",AVERAGE('1级数据'!AG420,'1级数据'!AH420,'1级数据'!AI420,'1级数据'!AJ420,'1级数据'!AK420),AVERAGE('1级数据'!X420,'1级数据'!Y420))</f>
        <v>68.5</v>
      </c>
      <c r="J420" s="10">
        <f>'1级数据'!AC420*0.2+'1级数据'!AD420*0.3+'1级数据'!AE420*0.2+'1级数据'!AF420*0.3</f>
        <v>78.399999999999991</v>
      </c>
      <c r="K420" s="10">
        <f>AVERAGE('1级数据'!R420,'1级数据'!S420)</f>
        <v>67</v>
      </c>
    </row>
    <row r="421" spans="1:11" ht="15.75" x14ac:dyDescent="0.25">
      <c r="A421" s="10">
        <v>420</v>
      </c>
      <c r="B421" s="10" t="str">
        <f>VLOOKUP(A:A,'1级数据'!A:B,2,FALSE)</f>
        <v>F. KOSTIĆ</v>
      </c>
      <c r="C421" s="11" t="str">
        <f>VLOOKUP(A:A,'1级数据'!A:C,3,FALSE)</f>
        <v>左前卫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77.2</v>
      </c>
      <c r="G421" s="10">
        <f>AVERAGE('1级数据'!P421,'1级数据'!Q421)</f>
        <v>80.5</v>
      </c>
      <c r="H421" s="10">
        <f>AVERAGE('1级数据'!AA421,'1级数据'!AB421)</f>
        <v>76</v>
      </c>
      <c r="I421" s="10">
        <f>IF('1级数据'!C421="门将",AVERAGE('1级数据'!AG421,'1级数据'!AH421,'1级数据'!AI421,'1级数据'!AJ421,'1级数据'!AK421),AVERAGE('1级数据'!X421,'1级数据'!Y421))</f>
        <v>81</v>
      </c>
      <c r="J421" s="10">
        <f>'1级数据'!AC421*0.2+'1级数据'!AD421*0.3+'1级数据'!AE421*0.2+'1级数据'!AF421*0.3</f>
        <v>74.3</v>
      </c>
      <c r="K421" s="10">
        <f>AVERAGE('1级数据'!R421,'1级数据'!S421)</f>
        <v>76.5</v>
      </c>
    </row>
    <row r="422" spans="1:11" ht="15.75" x14ac:dyDescent="0.25">
      <c r="A422" s="10">
        <v>421</v>
      </c>
      <c r="B422" s="10" t="str">
        <f>VLOOKUP(A:A,'1级数据'!A:B,2,FALSE)</f>
        <v>RAFINHA</v>
      </c>
      <c r="C422" s="11" t="str">
        <f>VLOOKUP(A:A,'1级数据'!A:C,3,FALSE)</f>
        <v>前腰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74.600000000000009</v>
      </c>
      <c r="G422" s="10">
        <f>AVERAGE('1级数据'!P422,'1级数据'!Q422)</f>
        <v>84.5</v>
      </c>
      <c r="H422" s="10">
        <f>AVERAGE('1级数据'!AA422,'1级数据'!AB422)</f>
        <v>74</v>
      </c>
      <c r="I422" s="10">
        <f>IF('1级数据'!C422="门将",AVERAGE('1级数据'!AG422,'1级数据'!AH422,'1级数据'!AI422,'1级数据'!AJ422,'1级数据'!AK422),AVERAGE('1级数据'!X422,'1级数据'!Y422))</f>
        <v>73</v>
      </c>
      <c r="J422" s="10">
        <f>'1级数据'!AC422*0.2+'1级数据'!AD422*0.3+'1级数据'!AE422*0.2+'1级数据'!AF422*0.3</f>
        <v>72</v>
      </c>
      <c r="K422" s="10">
        <f>AVERAGE('1级数据'!R422,'1级数据'!S422)</f>
        <v>82.5</v>
      </c>
    </row>
    <row r="423" spans="1:11" ht="15.75" x14ac:dyDescent="0.25">
      <c r="A423" s="10">
        <v>422</v>
      </c>
      <c r="B423" s="10" t="str">
        <f>VLOOKUP(A:A,'1级数据'!A:B,2,FALSE)</f>
        <v>E. DIER</v>
      </c>
      <c r="C423" s="11" t="str">
        <f>VLOOKUP(A:A,'1级数据'!A:C,3,FALSE)</f>
        <v>后腰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75.600000000000009</v>
      </c>
      <c r="G423" s="10">
        <f>AVERAGE('1级数据'!P423,'1级数据'!Q423)</f>
        <v>73</v>
      </c>
      <c r="H423" s="10">
        <f>AVERAGE('1级数据'!AA423,'1级数据'!AB423)</f>
        <v>82.5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77.5</v>
      </c>
      <c r="K423" s="10">
        <f>AVERAGE('1级数据'!R423,'1级数据'!S423)</f>
        <v>69</v>
      </c>
    </row>
    <row r="424" spans="1:11" ht="15.75" x14ac:dyDescent="0.25">
      <c r="A424" s="10">
        <v>423</v>
      </c>
      <c r="B424" s="10" t="str">
        <f>VLOOKUP(A:A,'1级数据'!A:B,2,FALSE)</f>
        <v>D. BENEDETTO</v>
      </c>
      <c r="C424" s="11" t="str">
        <f>VLOOKUP(A:A,'1级数据'!A:C,3,FALSE)</f>
        <v>中锋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75</v>
      </c>
      <c r="G424" s="10">
        <f>AVERAGE('1级数据'!P424,'1级数据'!Q424)</f>
        <v>77</v>
      </c>
      <c r="H424" s="10">
        <f>AVERAGE('1级数据'!AA424,'1级数据'!AB424)</f>
        <v>82</v>
      </c>
      <c r="I424" s="10">
        <f>IF('1级数据'!C424="门将",AVERAGE('1级数据'!AG424,'1级数据'!AH424,'1级数据'!AI424,'1级数据'!AJ424,'1级数据'!AK424),AVERAGE('1级数据'!X424,'1级数据'!Y424))</f>
        <v>80</v>
      </c>
      <c r="J424" s="10">
        <f>'1级数据'!AC424*0.2+'1级数据'!AD424*0.3+'1级数据'!AE424*0.2+'1级数据'!AF424*0.3</f>
        <v>67.8</v>
      </c>
      <c r="K424" s="10">
        <f>AVERAGE('1级数据'!R424,'1级数据'!S424)</f>
        <v>74.5</v>
      </c>
    </row>
    <row r="425" spans="1:11" ht="15.75" x14ac:dyDescent="0.25">
      <c r="A425" s="10">
        <v>424</v>
      </c>
      <c r="B425" s="10" t="str">
        <f>VLOOKUP(A:A,'1级数据'!A:B,2,FALSE)</f>
        <v>G. PEREIRO</v>
      </c>
      <c r="C425" s="11" t="str">
        <f>VLOOKUP(A:A,'1级数据'!A:C,3,FALSE)</f>
        <v>前腰</v>
      </c>
      <c r="D425" s="10">
        <f>VLOOKUP(A:A,'1级数据'!A:D,4,FALSE)</f>
        <v>2</v>
      </c>
      <c r="E425" s="12">
        <f>VLOOKUP(A:A,'1级数据'!A:L,12,FALSE)</f>
        <v>81</v>
      </c>
      <c r="F425" s="10">
        <f>'1级数据'!O425*0.2+'1级数据'!T425*0.4+'1级数据'!Z425*0.2+'1级数据'!W425*0.2</f>
        <v>79.200000000000017</v>
      </c>
      <c r="G425" s="10">
        <f>AVERAGE('1级数据'!P425,'1级数据'!Q425)</f>
        <v>83.5</v>
      </c>
      <c r="H425" s="10">
        <f>AVERAGE('1级数据'!AA425,'1级数据'!AB425)</f>
        <v>77.5</v>
      </c>
      <c r="I425" s="10">
        <f>IF('1级数据'!C425="门将",AVERAGE('1级数据'!AG425,'1级数据'!AH425,'1级数据'!AI425,'1级数据'!AJ425,'1级数据'!AK425),AVERAGE('1级数据'!X425,'1级数据'!Y425))</f>
        <v>82</v>
      </c>
      <c r="J425" s="10">
        <f>'1级数据'!AC425*0.2+'1级数据'!AD425*0.3+'1级数据'!AE425*0.2+'1级数据'!AF425*0.3</f>
        <v>65.3</v>
      </c>
      <c r="K425" s="10">
        <f>AVERAGE('1级数据'!R425,'1级数据'!S425)</f>
        <v>80</v>
      </c>
    </row>
    <row r="426" spans="1:11" ht="15.75" x14ac:dyDescent="0.25">
      <c r="A426" s="10">
        <v>425</v>
      </c>
      <c r="B426" s="10" t="str">
        <f>VLOOKUP(A:A,'1级数据'!A:B,2,FALSE)</f>
        <v>J. VERETOUT</v>
      </c>
      <c r="C426" s="11" t="str">
        <f>VLOOKUP(A:A,'1级数据'!A:C,3,FALSE)</f>
        <v>中场</v>
      </c>
      <c r="D426" s="10" t="e">
        <f>VLOOKUP(A:A,'1级数据'!A:D,4,FALSE)</f>
        <v>#N/A</v>
      </c>
      <c r="E426" s="12">
        <f>VLOOKUP(A:A,'1级数据'!A:L,12,FALSE)</f>
        <v>81</v>
      </c>
      <c r="F426" s="10">
        <f>'1级数据'!O426*0.2+'1级数据'!T426*0.4+'1级数据'!Z426*0.2+'1级数据'!W426*0.2</f>
        <v>78.2</v>
      </c>
      <c r="G426" s="10">
        <f>AVERAGE('1级数据'!P426,'1级数据'!Q426)</f>
        <v>78.5</v>
      </c>
      <c r="H426" s="10">
        <f>AVERAGE('1级数据'!AA426,'1级数据'!AB426)</f>
        <v>77.5</v>
      </c>
      <c r="I426" s="10">
        <f>IF('1级数据'!C426="门将",AVERAGE('1级数据'!AG426,'1级数据'!AH426,'1级数据'!AI426,'1级数据'!AJ426,'1级数据'!AK426),AVERAGE('1级数据'!X426,'1级数据'!Y426))</f>
        <v>79</v>
      </c>
      <c r="J426" s="10">
        <f>'1级数据'!AC426*0.2+'1级数据'!AD426*0.3+'1级数据'!AE426*0.2+'1级数据'!AF426*0.3</f>
        <v>76.099999999999994</v>
      </c>
      <c r="K426" s="10">
        <f>AVERAGE('1级数据'!R426,'1级数据'!S426)</f>
        <v>81</v>
      </c>
    </row>
    <row r="427" spans="1:11" ht="15.75" x14ac:dyDescent="0.25">
      <c r="A427" s="10">
        <v>426</v>
      </c>
      <c r="B427" s="10" t="str">
        <f>VLOOKUP(A:A,'1级数据'!A:B,2,FALSE)</f>
        <v>GERARD MORENO</v>
      </c>
      <c r="C427" s="11" t="str">
        <f>VLOOKUP(A:A,'1级数据'!A:C,3,FALSE)</f>
        <v>中锋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74.600000000000009</v>
      </c>
      <c r="G427" s="10">
        <f>AVERAGE('1级数据'!P427,'1级数据'!Q427)</f>
        <v>78</v>
      </c>
      <c r="H427" s="10">
        <f>AVERAGE('1级数据'!AA427,'1级数据'!AB427)</f>
        <v>79</v>
      </c>
      <c r="I427" s="10">
        <f>IF('1级数据'!C427="门将",AVERAGE('1级数据'!AG427,'1级数据'!AH427,'1级数据'!AI427,'1级数据'!AJ427,'1级数据'!AK427),AVERAGE('1级数据'!X427,'1级数据'!Y427))</f>
        <v>74</v>
      </c>
      <c r="J427" s="10">
        <f>'1级数据'!AC427*0.2+'1级数据'!AD427*0.3+'1级数据'!AE427*0.2+'1级数据'!AF427*0.3</f>
        <v>70.599999999999994</v>
      </c>
      <c r="K427" s="10">
        <f>AVERAGE('1级数据'!R427,'1级数据'!S427)</f>
        <v>76</v>
      </c>
    </row>
    <row r="428" spans="1:11" ht="15.75" x14ac:dyDescent="0.25">
      <c r="A428" s="10">
        <v>427</v>
      </c>
      <c r="B428" s="10" t="str">
        <f>VLOOKUP(A:A,'1级数据'!A:B,2,FALSE)</f>
        <v>FRED</v>
      </c>
      <c r="C428" s="11" t="str">
        <f>VLOOKUP(A:A,'1级数据'!A:C,3,FALSE)</f>
        <v>中场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75.600000000000009</v>
      </c>
      <c r="G428" s="10">
        <f>AVERAGE('1级数据'!P428,'1级数据'!Q428)</f>
        <v>80.5</v>
      </c>
      <c r="H428" s="10">
        <f>AVERAGE('1级数据'!AA428,'1级数据'!AB428)</f>
        <v>75</v>
      </c>
      <c r="I428" s="10">
        <f>IF('1级数据'!C428="门将",AVERAGE('1级数据'!AG428,'1级数据'!AH428,'1级数据'!AI428,'1级数据'!AJ428,'1级数据'!AK428),AVERAGE('1级数据'!X428,'1级数据'!Y428))</f>
        <v>76.5</v>
      </c>
      <c r="J428" s="10">
        <f>'1级数据'!AC428*0.2+'1级数据'!AD428*0.3+'1级数据'!AE428*0.2+'1级数据'!AF428*0.3</f>
        <v>77.900000000000006</v>
      </c>
      <c r="K428" s="10">
        <f>AVERAGE('1级数据'!R428,'1级数据'!S428)</f>
        <v>83</v>
      </c>
    </row>
    <row r="429" spans="1:11" ht="15.75" x14ac:dyDescent="0.25">
      <c r="A429" s="10">
        <v>428</v>
      </c>
      <c r="B429" s="10" t="str">
        <f>VLOOKUP(A:A,'1级数据'!A:B,2,FALSE)</f>
        <v>GABRIEL BARBOSA</v>
      </c>
      <c r="C429" s="11" t="str">
        <f>VLOOKUP(A:A,'1级数据'!A:C,3,FALSE)</f>
        <v>中锋</v>
      </c>
      <c r="D429" s="10" t="e">
        <f>VLOOKUP(A:A,'1级数据'!A:D,4,FALSE)</f>
        <v>#N/A</v>
      </c>
      <c r="E429" s="12">
        <f>VLOOKUP(A:A,'1级数据'!A:L,12,FALSE)</f>
        <v>81</v>
      </c>
      <c r="F429" s="10">
        <f>'1级数据'!O429*0.2+'1级数据'!T429*0.4+'1级数据'!Z429*0.2+'1级数据'!W429*0.2</f>
        <v>74.600000000000009</v>
      </c>
      <c r="G429" s="10">
        <f>AVERAGE('1级数据'!P429,'1级数据'!Q429)</f>
        <v>83.5</v>
      </c>
      <c r="H429" s="10">
        <f>AVERAGE('1级数据'!AA429,'1级数据'!AB429)</f>
        <v>76</v>
      </c>
      <c r="I429" s="10">
        <f>IF('1级数据'!C429="门将",AVERAGE('1级数据'!AG429,'1级数据'!AH429,'1级数据'!AI429,'1级数据'!AJ429,'1级数据'!AK429),AVERAGE('1级数据'!X429,'1级数据'!Y429))</f>
        <v>77</v>
      </c>
      <c r="J429" s="10">
        <f>'1级数据'!AC429*0.2+'1级数据'!AD429*0.3+'1级数据'!AE429*0.2+'1级数据'!AF429*0.3</f>
        <v>68.300000000000011</v>
      </c>
      <c r="K429" s="10">
        <f>AVERAGE('1级数据'!R429,'1级数据'!S429)</f>
        <v>77</v>
      </c>
    </row>
    <row r="430" spans="1:11" ht="15.75" x14ac:dyDescent="0.25">
      <c r="A430" s="10">
        <v>429</v>
      </c>
      <c r="B430" s="10" t="str">
        <f>VLOOKUP(A:A,'1级数据'!A:B,2,FALSE)</f>
        <v>MORALES</v>
      </c>
      <c r="C430" s="11" t="str">
        <f>VLOOKUP(A:A,'1级数据'!A:C,3,FALSE)</f>
        <v>左边锋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78.600000000000009</v>
      </c>
      <c r="G430" s="10">
        <f>AVERAGE('1级数据'!P430,'1级数据'!Q430)</f>
        <v>84</v>
      </c>
      <c r="H430" s="10">
        <f>AVERAGE('1级数据'!AA430,'1级数据'!AB430)</f>
        <v>70</v>
      </c>
      <c r="I430" s="10">
        <f>IF('1级数据'!C430="门将",AVERAGE('1级数据'!AG430,'1级数据'!AH430,'1级数据'!AI430,'1级数据'!AJ430,'1级数据'!AK430),AVERAGE('1级数据'!X430,'1级数据'!Y430))</f>
        <v>77</v>
      </c>
      <c r="J430" s="10">
        <f>'1级数据'!AC430*0.2+'1级数据'!AD430*0.3+'1级数据'!AE430*0.2+'1级数据'!AF430*0.3</f>
        <v>68.899999999999991</v>
      </c>
      <c r="K430" s="10">
        <f>AVERAGE('1级数据'!R430,'1级数据'!S430)</f>
        <v>77.5</v>
      </c>
    </row>
    <row r="431" spans="1:11" ht="15.75" x14ac:dyDescent="0.25">
      <c r="A431" s="10">
        <v>430</v>
      </c>
      <c r="B431" s="10" t="str">
        <f>VLOOKUP(A:A,'1级数据'!A:B,2,FALSE)</f>
        <v>VITOLO</v>
      </c>
      <c r="C431" s="11" t="str">
        <f>VLOOKUP(A:A,'1级数据'!A:C,3,FALSE)</f>
        <v>左边锋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73.600000000000009</v>
      </c>
      <c r="G431" s="10">
        <f>AVERAGE('1级数据'!P431,'1级数据'!Q431)</f>
        <v>83</v>
      </c>
      <c r="H431" s="10">
        <f>AVERAGE('1级数据'!AA431,'1级数据'!AB431)</f>
        <v>65</v>
      </c>
      <c r="I431" s="10">
        <f>IF('1级数据'!C431="门将",AVERAGE('1级数据'!AG431,'1级数据'!AH431,'1级数据'!AI431,'1级数据'!AJ431,'1级数据'!AK431),AVERAGE('1级数据'!X431,'1级数据'!Y431))</f>
        <v>78</v>
      </c>
      <c r="J431" s="10">
        <f>'1级数据'!AC431*0.2+'1级数据'!AD431*0.3+'1级数据'!AE431*0.2+'1级数据'!AF431*0.3</f>
        <v>77.800000000000011</v>
      </c>
      <c r="K431" s="10">
        <f>AVERAGE('1级数据'!R431,'1级数据'!S431)</f>
        <v>81.5</v>
      </c>
    </row>
    <row r="432" spans="1:11" ht="15.75" x14ac:dyDescent="0.25">
      <c r="A432" s="10">
        <v>431</v>
      </c>
      <c r="B432" s="10" t="str">
        <f>VLOOKUP(A:A,'1级数据'!A:B,2,FALSE)</f>
        <v>N. AKÉ</v>
      </c>
      <c r="C432" s="11" t="str">
        <f>VLOOKUP(A:A,'1级数据'!A:C,3,FALSE)</f>
        <v>中后卫</v>
      </c>
      <c r="D432" s="10" t="e">
        <f>VLOOKUP(A:A,'1级数据'!A:D,4,FALSE)</f>
        <v>#N/A</v>
      </c>
      <c r="E432" s="12">
        <f>VLOOKUP(A:A,'1级数据'!A:L,12,FALSE)</f>
        <v>81</v>
      </c>
      <c r="F432" s="10">
        <f>'1级数据'!O432*0.2+'1级数据'!T432*0.4+'1级数据'!Z432*0.2+'1级数据'!W432*0.2</f>
        <v>70.599999999999994</v>
      </c>
      <c r="G432" s="10">
        <f>AVERAGE('1级数据'!P432,'1级数据'!Q432)</f>
        <v>75.5</v>
      </c>
      <c r="H432" s="10">
        <f>AVERAGE('1级数据'!AA432,'1级数据'!AB432)</f>
        <v>82</v>
      </c>
      <c r="I432" s="10">
        <f>IF('1级数据'!C432="门将",AVERAGE('1级数据'!AG432,'1级数据'!AH432,'1级数据'!AI432,'1级数据'!AJ432,'1级数据'!AK432),AVERAGE('1级数据'!X432,'1级数据'!Y432))</f>
        <v>71.5</v>
      </c>
      <c r="J432" s="10">
        <f>'1级数据'!AC432*0.2+'1级数据'!AD432*0.3+'1级数据'!AE432*0.2+'1级数据'!AF432*0.3</f>
        <v>80</v>
      </c>
      <c r="K432" s="10">
        <f>AVERAGE('1级数据'!R432,'1级数据'!S432)</f>
        <v>75</v>
      </c>
    </row>
    <row r="433" spans="1:11" ht="15.75" x14ac:dyDescent="0.25">
      <c r="A433" s="10">
        <v>432</v>
      </c>
      <c r="B433" s="10" t="str">
        <f>VLOOKUP(A:A,'1级数据'!A:B,2,FALSE)</f>
        <v>J. MARTÍNEZ</v>
      </c>
      <c r="C433" s="11" t="str">
        <f>VLOOKUP(A:A,'1级数据'!A:C,3,FALSE)</f>
        <v>中锋</v>
      </c>
      <c r="D433" s="10" t="e">
        <f>VLOOKUP(A:A,'1级数据'!A:D,4,FALSE)</f>
        <v>#N/A</v>
      </c>
      <c r="E433" s="12">
        <f>VLOOKUP(A:A,'1级数据'!A:L,12,FALSE)</f>
        <v>81</v>
      </c>
      <c r="F433" s="10">
        <f>'1级数据'!O433*0.2+'1级数据'!T433*0.4+'1级数据'!Z433*0.2+'1级数据'!W433*0.2</f>
        <v>73.600000000000009</v>
      </c>
      <c r="G433" s="10">
        <f>AVERAGE('1级数据'!P433,'1级数据'!Q433)</f>
        <v>79.5</v>
      </c>
      <c r="H433" s="10">
        <f>AVERAGE('1级数据'!AA433,'1级数据'!AB433)</f>
        <v>78</v>
      </c>
      <c r="I433" s="10">
        <f>IF('1级数据'!C433="门将",AVERAGE('1级数据'!AG433,'1级数据'!AH433,'1级数据'!AI433,'1级数据'!AJ433,'1级数据'!AK433),AVERAGE('1级数据'!X433,'1级数据'!Y433))</f>
        <v>78.5</v>
      </c>
      <c r="J433" s="10">
        <f>'1级数据'!AC433*0.2+'1级数据'!AD433*0.3+'1级数据'!AE433*0.2+'1级数据'!AF433*0.3</f>
        <v>68.599999999999994</v>
      </c>
      <c r="K433" s="10">
        <f>AVERAGE('1级数据'!R433,'1级数据'!S433)</f>
        <v>75.5</v>
      </c>
    </row>
    <row r="434" spans="1:11" ht="15.75" x14ac:dyDescent="0.25">
      <c r="A434" s="10">
        <v>433</v>
      </c>
      <c r="B434" s="10" t="str">
        <f>VLOOKUP(A:A,'1级数据'!A:B,2,FALSE)</f>
        <v>H. HERRERA</v>
      </c>
      <c r="C434" s="11" t="str">
        <f>VLOOKUP(A:A,'1级数据'!A:C,3,FALSE)</f>
        <v>中场</v>
      </c>
      <c r="D434" s="10" t="e">
        <f>VLOOKUP(A:A,'1级数据'!A:D,4,FALSE)</f>
        <v>#N/A</v>
      </c>
      <c r="E434" s="12">
        <f>VLOOKUP(A:A,'1级数据'!A:L,12,FALSE)</f>
        <v>81</v>
      </c>
      <c r="F434" s="10">
        <f>'1级数据'!O434*0.2+'1级数据'!T434*0.4+'1级数据'!Z434*0.2+'1级数据'!W434*0.2</f>
        <v>74.800000000000011</v>
      </c>
      <c r="G434" s="10">
        <f>AVERAGE('1级数据'!P434,'1级数据'!Q434)</f>
        <v>79.5</v>
      </c>
      <c r="H434" s="10">
        <f>AVERAGE('1级数据'!AA434,'1级数据'!AB434)</f>
        <v>79</v>
      </c>
      <c r="I434" s="10">
        <f>IF('1级数据'!C434="门将",AVERAGE('1级数据'!AG434,'1级数据'!AH434,'1级数据'!AI434,'1级数据'!AJ434,'1级数据'!AK434),AVERAGE('1级数据'!X434,'1级数据'!Y434))</f>
        <v>74.5</v>
      </c>
      <c r="J434" s="10">
        <f>'1级数据'!AC434*0.2+'1级数据'!AD434*0.3+'1级数据'!AE434*0.2+'1级数据'!AF434*0.3</f>
        <v>79.7</v>
      </c>
      <c r="K434" s="10">
        <f>AVERAGE('1级数据'!R434,'1级数据'!S434)</f>
        <v>76</v>
      </c>
    </row>
    <row r="435" spans="1:11" ht="15.75" x14ac:dyDescent="0.25">
      <c r="A435" s="10">
        <v>434</v>
      </c>
      <c r="B435" s="10" t="str">
        <f>VLOOKUP(A:A,'1级数据'!A:B,2,FALSE)</f>
        <v>J. CORREA</v>
      </c>
      <c r="C435" s="11" t="str">
        <f>VLOOKUP(A:A,'1级数据'!A:C,3,FALSE)</f>
        <v>影锋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76.8</v>
      </c>
      <c r="G435" s="10">
        <f>AVERAGE('1级数据'!P435,'1级数据'!Q435)</f>
        <v>85</v>
      </c>
      <c r="H435" s="10">
        <f>AVERAGE('1级数据'!AA435,'1级数据'!AB435)</f>
        <v>75.5</v>
      </c>
      <c r="I435" s="10">
        <f>IF('1级数据'!C435="门将",AVERAGE('1级数据'!AG435,'1级数据'!AH435,'1级数据'!AI435,'1级数据'!AJ435,'1级数据'!AK435),AVERAGE('1级数据'!X435,'1级数据'!Y435))</f>
        <v>80</v>
      </c>
      <c r="J435" s="10">
        <f>'1级数据'!AC435*0.2+'1级数据'!AD435*0.3+'1级数据'!AE435*0.2+'1级数据'!AF435*0.3</f>
        <v>72.600000000000009</v>
      </c>
      <c r="K435" s="10">
        <f>AVERAGE('1级数据'!R435,'1级数据'!S435)</f>
        <v>82.5</v>
      </c>
    </row>
    <row r="436" spans="1:11" ht="15.75" x14ac:dyDescent="0.25">
      <c r="A436" s="10">
        <v>435</v>
      </c>
      <c r="B436" s="10" t="str">
        <f>VLOOKUP(A:A,'1级数据'!A:B,2,FALSE)</f>
        <v>L. ALARIO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73.599999999999994</v>
      </c>
      <c r="G436" s="10">
        <f>AVERAGE('1级数据'!P436,'1级数据'!Q436)</f>
        <v>78.5</v>
      </c>
      <c r="H436" s="10">
        <f>AVERAGE('1级数据'!AA436,'1级数据'!AB436)</f>
        <v>81.5</v>
      </c>
      <c r="I436" s="10">
        <f>IF('1级数据'!C436="门将",AVERAGE('1级数据'!AG436,'1级数据'!AH436,'1级数据'!AI436,'1级数据'!AJ436,'1级数据'!AK436),AVERAGE('1级数据'!X436,'1级数据'!Y436))</f>
        <v>72</v>
      </c>
      <c r="J436" s="10">
        <f>'1级数据'!AC436*0.2+'1级数据'!AD436*0.3+'1级数据'!AE436*0.2+'1级数据'!AF436*0.3</f>
        <v>67.900000000000006</v>
      </c>
      <c r="K436" s="10">
        <f>AVERAGE('1级数据'!R436,'1级数据'!S436)</f>
        <v>77</v>
      </c>
    </row>
    <row r="437" spans="1:11" ht="15.75" x14ac:dyDescent="0.25">
      <c r="A437" s="10">
        <v>436</v>
      </c>
      <c r="B437" s="10" t="str">
        <f>VLOOKUP(A:A,'1级数据'!A:B,2,FALSE)</f>
        <v>W. KANNEMANN</v>
      </c>
      <c r="C437" s="11" t="str">
        <f>VLOOKUP(A:A,'1级数据'!A:C,3,FALSE)</f>
        <v>中后卫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70</v>
      </c>
      <c r="G437" s="10">
        <f>AVERAGE('1级数据'!P437,'1级数据'!Q437)</f>
        <v>71.5</v>
      </c>
      <c r="H437" s="10">
        <f>AVERAGE('1级数据'!AA437,'1级数据'!AB437)</f>
        <v>78.5</v>
      </c>
      <c r="I437" s="10">
        <f>IF('1级数据'!C437="门将",AVERAGE('1级数据'!AG437,'1级数据'!AH437,'1级数据'!AI437,'1级数据'!AJ437,'1级数据'!AK437),AVERAGE('1级数据'!X437,'1级数据'!Y437))</f>
        <v>73.5</v>
      </c>
      <c r="J437" s="10">
        <f>'1级数据'!AC437*0.2+'1级数据'!AD437*0.3+'1级数据'!AE437*0.2+'1级数据'!AF437*0.3</f>
        <v>77.8</v>
      </c>
      <c r="K437" s="10">
        <f>AVERAGE('1级数据'!R437,'1级数据'!S437)</f>
        <v>68.5</v>
      </c>
    </row>
    <row r="438" spans="1:11" ht="15.75" x14ac:dyDescent="0.25">
      <c r="A438" s="10">
        <v>437</v>
      </c>
      <c r="B438" s="10" t="str">
        <f>VLOOKUP(A:A,'1级数据'!A:B,2,FALSE)</f>
        <v>J. MUSSO</v>
      </c>
      <c r="C438" s="11" t="str">
        <f>VLOOKUP(A:A,'1级数据'!A:C,3,FALSE)</f>
        <v>门将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59.000000000000007</v>
      </c>
      <c r="G438" s="10">
        <f>AVERAGE('1级数据'!P438,'1级数据'!Q438)</f>
        <v>58.5</v>
      </c>
      <c r="H438" s="10">
        <f>AVERAGE('1级数据'!AA438,'1级数据'!AB438)</f>
        <v>79.5</v>
      </c>
      <c r="I438" s="10">
        <f>IF('1级数据'!C438="门将",AVERAGE('1级数据'!AG438,'1级数据'!AH438,'1级数据'!AI438,'1级数据'!AJ438,'1级数据'!AK438),AVERAGE('1级数据'!X438,'1级数据'!Y438))</f>
        <v>73.8</v>
      </c>
      <c r="J438" s="10">
        <f>'1级数据'!AC438*0.2+'1级数据'!AD438*0.3+'1级数据'!AE438*0.2+'1级数据'!AF438*0.3</f>
        <v>63.699999999999996</v>
      </c>
      <c r="K438" s="10">
        <f>AVERAGE('1级数据'!R438,'1级数据'!S438)</f>
        <v>56</v>
      </c>
    </row>
    <row r="439" spans="1:11" ht="15.75" x14ac:dyDescent="0.25">
      <c r="A439" s="10">
        <v>438</v>
      </c>
      <c r="B439" s="10" t="str">
        <f>VLOOKUP(A:A,'1级数据'!A:B,2,FALSE)</f>
        <v>I. FERNÁNDEZ</v>
      </c>
      <c r="C439" s="11" t="str">
        <f>VLOOKUP(A:A,'1级数据'!A:C,3,FALSE)</f>
        <v>中场</v>
      </c>
      <c r="D439" s="10" t="e">
        <f>VLOOKUP(A:A,'1级数据'!A:D,4,FALSE)</f>
        <v>#N/A</v>
      </c>
      <c r="E439" s="12">
        <f>VLOOKUP(A:A,'1级数据'!A:L,12,FALSE)</f>
        <v>81</v>
      </c>
      <c r="F439" s="10">
        <f>'1级数据'!O439*0.2+'1级数据'!T439*0.4+'1级数据'!Z439*0.2+'1级数据'!W439*0.2</f>
        <v>78.800000000000011</v>
      </c>
      <c r="G439" s="10">
        <f>AVERAGE('1级数据'!P439,'1级数据'!Q439)</f>
        <v>82.5</v>
      </c>
      <c r="H439" s="10">
        <f>AVERAGE('1级数据'!AA439,'1级数据'!AB439)</f>
        <v>74.5</v>
      </c>
      <c r="I439" s="10">
        <f>IF('1级数据'!C439="门将",AVERAGE('1级数据'!AG439,'1级数据'!AH439,'1级数据'!AI439,'1级数据'!AJ439,'1级数据'!AK439),AVERAGE('1级数据'!X439,'1级数据'!Y439))</f>
        <v>79</v>
      </c>
      <c r="J439" s="10">
        <f>'1级数据'!AC439*0.2+'1级数据'!AD439*0.3+'1级数据'!AE439*0.2+'1级数据'!AF439*0.3</f>
        <v>71.2</v>
      </c>
      <c r="K439" s="10">
        <f>AVERAGE('1级数据'!R439,'1级数据'!S439)</f>
        <v>82.5</v>
      </c>
    </row>
    <row r="440" spans="1:11" ht="15.75" x14ac:dyDescent="0.25">
      <c r="A440" s="10">
        <v>439</v>
      </c>
      <c r="B440" s="10" t="str">
        <f>VLOOKUP(A:A,'1级数据'!A:B,2,FALSE)</f>
        <v>K. BALDÉ</v>
      </c>
      <c r="C440" s="11" t="str">
        <f>VLOOKUP(A:A,'1级数据'!A:C,3,FALSE)</f>
        <v>右边锋</v>
      </c>
      <c r="D440" s="10">
        <f>VLOOKUP(A:A,'1级数据'!A:D,4,FALSE)</f>
        <v>2</v>
      </c>
      <c r="E440" s="12">
        <f>VLOOKUP(A:A,'1级数据'!A:L,12,FALSE)</f>
        <v>81</v>
      </c>
      <c r="F440" s="10">
        <f>'1级数据'!O440*0.2+'1级数据'!T440*0.4+'1级数据'!Z440*0.2+'1级数据'!W440*0.2</f>
        <v>74.199999999999989</v>
      </c>
      <c r="G440" s="10">
        <f>AVERAGE('1级数据'!P440,'1级数据'!Q440)</f>
        <v>82.5</v>
      </c>
      <c r="H440" s="10">
        <f>AVERAGE('1级数据'!AA440,'1级数据'!AB440)</f>
        <v>73</v>
      </c>
      <c r="I440" s="10">
        <f>IF('1级数据'!C440="门将",AVERAGE('1级数据'!AG440,'1级数据'!AH440,'1级数据'!AI440,'1级数据'!AJ440,'1级数据'!AK440),AVERAGE('1级数据'!X440,'1级数据'!Y440))</f>
        <v>79.5</v>
      </c>
      <c r="J440" s="10">
        <f>'1级数据'!AC440*0.2+'1级数据'!AD440*0.3+'1级数据'!AE440*0.2+'1级数据'!AF440*0.3</f>
        <v>65.2</v>
      </c>
      <c r="K440" s="10">
        <f>AVERAGE('1级数据'!R440,'1级数据'!S440)</f>
        <v>77.5</v>
      </c>
    </row>
    <row r="441" spans="1:11" ht="15.75" x14ac:dyDescent="0.25">
      <c r="A441" s="10">
        <v>440</v>
      </c>
      <c r="B441" s="10" t="str">
        <f>VLOOKUP(A:A,'1级数据'!A:B,2,FALSE)</f>
        <v>JOSÉ GAYÁ</v>
      </c>
      <c r="C441" s="11" t="str">
        <f>VLOOKUP(A:A,'1级数据'!A:C,3,FALSE)</f>
        <v>左后卫</v>
      </c>
      <c r="D441" s="10">
        <f>VLOOKUP(A:A,'1级数据'!A:D,4,FALSE)</f>
        <v>2</v>
      </c>
      <c r="E441" s="12">
        <f>VLOOKUP(A:A,'1级数据'!A:L,12,FALSE)</f>
        <v>81</v>
      </c>
      <c r="F441" s="10">
        <f>'1级数据'!O441*0.2+'1级数据'!T441*0.4+'1级数据'!Z441*0.2+'1级数据'!W441*0.2</f>
        <v>75.800000000000011</v>
      </c>
      <c r="G441" s="10">
        <f>AVERAGE('1级数据'!P441,'1级数据'!Q441)</f>
        <v>83</v>
      </c>
      <c r="H441" s="10">
        <f>AVERAGE('1级数据'!AA441,'1级数据'!AB441)</f>
        <v>64.5</v>
      </c>
      <c r="I441" s="10">
        <f>IF('1级数据'!C441="门将",AVERAGE('1级数据'!AG441,'1级数据'!AH441,'1级数据'!AI441,'1级数据'!AJ441,'1级数据'!AK441),AVERAGE('1级数据'!X441,'1级数据'!Y441))</f>
        <v>78.5</v>
      </c>
      <c r="J441" s="10">
        <f>'1级数据'!AC441*0.2+'1级数据'!AD441*0.3+'1级数据'!AE441*0.2+'1级数据'!AF441*0.3</f>
        <v>75.900000000000006</v>
      </c>
      <c r="K441" s="10">
        <f>AVERAGE('1级数据'!R441,'1级数据'!S441)</f>
        <v>77.5</v>
      </c>
    </row>
    <row r="442" spans="1:11" ht="15.75" x14ac:dyDescent="0.25">
      <c r="A442" s="10">
        <v>441</v>
      </c>
      <c r="B442" s="10" t="str">
        <f>VLOOKUP(A:A,'1级数据'!A:B,2,FALSE)</f>
        <v>A. DIALLO</v>
      </c>
      <c r="C442" s="11" t="str">
        <f>VLOOKUP(A:A,'1级数据'!A:C,3,FALSE)</f>
        <v>中后卫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71.400000000000006</v>
      </c>
      <c r="G442" s="10">
        <f>AVERAGE('1级数据'!P442,'1级数据'!Q442)</f>
        <v>71</v>
      </c>
      <c r="H442" s="10">
        <f>AVERAGE('1级数据'!AA442,'1级数据'!AB442)</f>
        <v>79.5</v>
      </c>
      <c r="I442" s="10">
        <f>IF('1级数据'!C442="门将",AVERAGE('1级数据'!AG442,'1级数据'!AH442,'1级数据'!AI442,'1级数据'!AJ442,'1级数据'!AK442),AVERAGE('1级数据'!X442,'1级数据'!Y442))</f>
        <v>74</v>
      </c>
      <c r="J442" s="10">
        <f>'1级数据'!AC442*0.2+'1级数据'!AD442*0.3+'1级数据'!AE442*0.2+'1级数据'!AF442*0.3</f>
        <v>77</v>
      </c>
      <c r="K442" s="10">
        <f>AVERAGE('1级数据'!R442,'1级数据'!S442)</f>
        <v>76</v>
      </c>
    </row>
    <row r="443" spans="1:11" ht="15.75" x14ac:dyDescent="0.25">
      <c r="A443" s="10">
        <v>442</v>
      </c>
      <c r="B443" s="10" t="str">
        <f>VLOOKUP(A:A,'1级数据'!A:B,2,FALSE)</f>
        <v>G.DE ARRASCAETA</v>
      </c>
      <c r="C443" s="11" t="str">
        <f>VLOOKUP(A:A,'1级数据'!A:C,3,FALSE)</f>
        <v>前腰</v>
      </c>
      <c r="D443" s="10" t="e">
        <f>VLOOKUP(A:A,'1级数据'!A:D,4,FALSE)</f>
        <v>#N/A</v>
      </c>
      <c r="E443" s="12">
        <f>VLOOKUP(A:A,'1级数据'!A:L,12,FALSE)</f>
        <v>81</v>
      </c>
      <c r="F443" s="10">
        <f>'1级数据'!O443*0.2+'1级数据'!T443*0.4+'1级数据'!Z443*0.2+'1级数据'!W443*0.2</f>
        <v>77.800000000000011</v>
      </c>
      <c r="G443" s="10">
        <f>AVERAGE('1级数据'!P443,'1级数据'!Q443)</f>
        <v>84.5</v>
      </c>
      <c r="H443" s="10">
        <f>AVERAGE('1级数据'!AA443,'1级数据'!AB443)</f>
        <v>78</v>
      </c>
      <c r="I443" s="10">
        <f>IF('1级数据'!C443="门将",AVERAGE('1级数据'!AG443,'1级数据'!AH443,'1级数据'!AI443,'1级数据'!AJ443,'1级数据'!AK443),AVERAGE('1级数据'!X443,'1级数据'!Y443))</f>
        <v>77.5</v>
      </c>
      <c r="J443" s="10">
        <f>'1级数据'!AC443*0.2+'1级数据'!AD443*0.3+'1级数据'!AE443*0.2+'1级数据'!AF443*0.3</f>
        <v>70.099999999999994</v>
      </c>
      <c r="K443" s="10">
        <f>AVERAGE('1级数据'!R443,'1级数据'!S443)</f>
        <v>80</v>
      </c>
    </row>
    <row r="444" spans="1:11" ht="15.75" x14ac:dyDescent="0.25">
      <c r="A444" s="10">
        <v>443</v>
      </c>
      <c r="B444" s="10" t="str">
        <f>VLOOKUP(A:A,'1级数据'!A:B,2,FALSE)</f>
        <v>S. AZMOUN</v>
      </c>
      <c r="C444" s="11" t="str">
        <f>VLOOKUP(A:A,'1级数据'!A:C,3,FALSE)</f>
        <v>中锋</v>
      </c>
      <c r="D444" s="10" t="e">
        <f>VLOOKUP(A:A,'1级数据'!A:D,4,FALSE)</f>
        <v>#N/A</v>
      </c>
      <c r="E444" s="12">
        <f>VLOOKUP(A:A,'1级数据'!A:L,12,FALSE)</f>
        <v>81</v>
      </c>
      <c r="F444" s="10">
        <f>'1级数据'!O444*0.2+'1级数据'!T444*0.4+'1级数据'!Z444*0.2+'1级数据'!W444*0.2</f>
        <v>73.2</v>
      </c>
      <c r="G444" s="10">
        <f>AVERAGE('1级数据'!P444,'1级数据'!Q444)</f>
        <v>79.5</v>
      </c>
      <c r="H444" s="10">
        <f>AVERAGE('1级数据'!AA444,'1级数据'!AB444)</f>
        <v>83.5</v>
      </c>
      <c r="I444" s="10">
        <f>IF('1级数据'!C444="门将",AVERAGE('1级数据'!AG444,'1级数据'!AH444,'1级数据'!AI444,'1级数据'!AJ444,'1级数据'!AK444),AVERAGE('1级数据'!X444,'1级数据'!Y444))</f>
        <v>79.5</v>
      </c>
      <c r="J444" s="10">
        <f>'1级数据'!AC444*0.2+'1级数据'!AD444*0.3+'1级数据'!AE444*0.2+'1级数据'!AF444*0.3</f>
        <v>69.3</v>
      </c>
      <c r="K444" s="10">
        <f>AVERAGE('1级数据'!R444,'1级数据'!S444)</f>
        <v>75.5</v>
      </c>
    </row>
    <row r="445" spans="1:11" ht="15.75" x14ac:dyDescent="0.25">
      <c r="A445" s="10">
        <v>444</v>
      </c>
      <c r="B445" s="10" t="str">
        <f>VLOOKUP(A:A,'1级数据'!A:B,2,FALSE)</f>
        <v>RICARDO GOULART</v>
      </c>
      <c r="C445" s="11" t="str">
        <f>VLOOKUP(A:A,'1级数据'!A:C,3,FALSE)</f>
        <v>前腰</v>
      </c>
      <c r="D445" s="10">
        <f>VLOOKUP(A:A,'1级数据'!A:D,4,FALSE)</f>
        <v>2</v>
      </c>
      <c r="E445" s="12">
        <f>VLOOKUP(A:A,'1级数据'!A:L,12,FALSE)</f>
        <v>81</v>
      </c>
      <c r="F445" s="10">
        <f>'1级数据'!O445*0.2+'1级数据'!T445*0.4+'1级数据'!Z445*0.2+'1级数据'!W445*0.2</f>
        <v>76.599999999999994</v>
      </c>
      <c r="G445" s="10">
        <f>AVERAGE('1级数据'!P445,'1级数据'!Q445)</f>
        <v>80.5</v>
      </c>
      <c r="H445" s="10">
        <f>AVERAGE('1级数据'!AA445,'1级数据'!AB445)</f>
        <v>73.5</v>
      </c>
      <c r="I445" s="10">
        <f>IF('1级数据'!C445="门将",AVERAGE('1级数据'!AG445,'1级数据'!AH445,'1级数据'!AI445,'1级数据'!AJ445,'1级数据'!AK445),AVERAGE('1级数据'!X445,'1级数据'!Y445))</f>
        <v>76.5</v>
      </c>
      <c r="J445" s="10">
        <f>'1级数据'!AC445*0.2+'1级数据'!AD445*0.3+'1级数据'!AE445*0.2+'1级数据'!AF445*0.3</f>
        <v>69.599999999999994</v>
      </c>
      <c r="K445" s="10">
        <f>AVERAGE('1级数据'!R445,'1级数据'!S445)</f>
        <v>80</v>
      </c>
    </row>
    <row r="446" spans="1:11" ht="15.75" x14ac:dyDescent="0.25">
      <c r="A446" s="10">
        <v>445</v>
      </c>
      <c r="B446" s="10" t="str">
        <f>VLOOKUP(A:A,'1级数据'!A:B,2,FALSE)</f>
        <v>Q. PROMES</v>
      </c>
      <c r="C446" s="11" t="str">
        <f>VLOOKUP(A:A,'1级数据'!A:C,3,FALSE)</f>
        <v>左边锋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76.400000000000006</v>
      </c>
      <c r="G446" s="10">
        <f>AVERAGE('1级数据'!P446,'1级数据'!Q446)</f>
        <v>83</v>
      </c>
      <c r="H446" s="10">
        <f>AVERAGE('1级数据'!AA446,'1级数据'!AB446)</f>
        <v>71.5</v>
      </c>
      <c r="I446" s="10">
        <f>IF('1级数据'!C446="门将",AVERAGE('1级数据'!AG446,'1级数据'!AH446,'1级数据'!AI446,'1级数据'!AJ446,'1级数据'!AK446),AVERAGE('1级数据'!X446,'1级数据'!Y446))</f>
        <v>85</v>
      </c>
      <c r="J446" s="10">
        <f>'1级数据'!AC446*0.2+'1级数据'!AD446*0.3+'1级数据'!AE446*0.2+'1级数据'!AF446*0.3</f>
        <v>70.399999999999991</v>
      </c>
      <c r="K446" s="10">
        <f>AVERAGE('1级数据'!R446,'1级数据'!S446)</f>
        <v>78.5</v>
      </c>
    </row>
    <row r="447" spans="1:11" ht="15.75" x14ac:dyDescent="0.25">
      <c r="A447" s="10">
        <v>446</v>
      </c>
      <c r="B447" s="10" t="str">
        <f>VLOOKUP(A:A,'1级数据'!A:B,2,FALSE)</f>
        <v>DIEGO</v>
      </c>
      <c r="C447" s="11" t="str">
        <f>VLOOKUP(A:A,'1级数据'!A:C,3,FALSE)</f>
        <v>前腰</v>
      </c>
      <c r="D447" s="10" t="e">
        <f>VLOOKUP(A:A,'1级数据'!A:D,4,FALSE)</f>
        <v>#N/A</v>
      </c>
      <c r="E447" s="12">
        <f>VLOOKUP(A:A,'1级数据'!A:L,12,FALSE)</f>
        <v>81</v>
      </c>
      <c r="F447" s="10">
        <f>'1级数据'!O447*0.2+'1级数据'!T447*0.4+'1级数据'!Z447*0.2+'1级数据'!W447*0.2</f>
        <v>81.800000000000011</v>
      </c>
      <c r="G447" s="10">
        <f>AVERAGE('1级数据'!P447,'1级数据'!Q447)</f>
        <v>83.5</v>
      </c>
      <c r="H447" s="10">
        <f>AVERAGE('1级数据'!AA447,'1级数据'!AB447)</f>
        <v>73.5</v>
      </c>
      <c r="I447" s="10">
        <f>IF('1级数据'!C447="门将",AVERAGE('1级数据'!AG447,'1级数据'!AH447,'1级数据'!AI447,'1级数据'!AJ447,'1级数据'!AK447),AVERAGE('1级数据'!X447,'1级数据'!Y447))</f>
        <v>76.5</v>
      </c>
      <c r="J447" s="10">
        <f>'1级数据'!AC447*0.2+'1级数据'!AD447*0.3+'1级数据'!AE447*0.2+'1级数据'!AF447*0.3</f>
        <v>69.599999999999994</v>
      </c>
      <c r="K447" s="10">
        <f>AVERAGE('1级数据'!R447,'1级数据'!S447)</f>
        <v>86.5</v>
      </c>
    </row>
    <row r="448" spans="1:11" ht="15.75" x14ac:dyDescent="0.25">
      <c r="A448" s="10">
        <v>447</v>
      </c>
      <c r="B448" s="10" t="str">
        <f>VLOOKUP(A:A,'1级数据'!A:B,2,FALSE)</f>
        <v>M. KRUSE</v>
      </c>
      <c r="C448" s="11" t="str">
        <f>VLOOKUP(A:A,'1级数据'!A:C,3,FALSE)</f>
        <v>影锋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77.199999999999989</v>
      </c>
      <c r="G448" s="10">
        <f>AVERAGE('1级数据'!P448,'1级数据'!Q448)</f>
        <v>83</v>
      </c>
      <c r="H448" s="10">
        <f>AVERAGE('1级数据'!AA448,'1级数据'!AB448)</f>
        <v>77</v>
      </c>
      <c r="I448" s="10">
        <f>IF('1级数据'!C448="门将",AVERAGE('1级数据'!AG448,'1级数据'!AH448,'1级数据'!AI448,'1级数据'!AJ448,'1级数据'!AK448),AVERAGE('1级数据'!X448,'1级数据'!Y448))</f>
        <v>75.5</v>
      </c>
      <c r="J448" s="10">
        <f>'1级数据'!AC448*0.2+'1级数据'!AD448*0.3+'1级数据'!AE448*0.2+'1级数据'!AF448*0.3</f>
        <v>70.3</v>
      </c>
      <c r="K448" s="10">
        <f>AVERAGE('1级数据'!R448,'1级数据'!S448)</f>
        <v>81</v>
      </c>
    </row>
    <row r="449" spans="1:11" ht="15.75" x14ac:dyDescent="0.25">
      <c r="A449" s="10">
        <v>448</v>
      </c>
      <c r="B449" s="10" t="str">
        <f>VLOOKUP(A:A,'1级数据'!A:B,2,FALSE)</f>
        <v>S. BENDER</v>
      </c>
      <c r="C449" s="11" t="str">
        <f>VLOOKUP(A:A,'1级数据'!A:C,3,FALSE)</f>
        <v>中后卫</v>
      </c>
      <c r="D449" s="10">
        <f>VLOOKUP(A:A,'1级数据'!A:D,4,FALSE)</f>
        <v>2</v>
      </c>
      <c r="E449" s="12">
        <f>VLOOKUP(A:A,'1级数据'!A:L,12,FALSE)</f>
        <v>81</v>
      </c>
      <c r="F449" s="10">
        <f>'1级数据'!O449*0.2+'1级数据'!T449*0.4+'1级数据'!Z449*0.2+'1级数据'!W449*0.2</f>
        <v>65.8</v>
      </c>
      <c r="G449" s="10">
        <f>AVERAGE('1级数据'!P449,'1级数据'!Q449)</f>
        <v>65</v>
      </c>
      <c r="H449" s="10">
        <f>AVERAGE('1级数据'!AA449,'1级数据'!AB449)</f>
        <v>77.5</v>
      </c>
      <c r="I449" s="10">
        <f>IF('1级数据'!C449="门将",AVERAGE('1级数据'!AG449,'1级数据'!AH449,'1级数据'!AI449,'1级数据'!AJ449,'1级数据'!AK449),AVERAGE('1级数据'!X449,'1级数据'!Y449))</f>
        <v>67</v>
      </c>
      <c r="J449" s="10">
        <f>'1级数据'!AC449*0.2+'1级数据'!AD449*0.3+'1级数据'!AE449*0.2+'1级数据'!AF449*0.3</f>
        <v>78.900000000000006</v>
      </c>
      <c r="K449" s="10">
        <f>AVERAGE('1级数据'!R449,'1级数据'!S449)</f>
        <v>75</v>
      </c>
    </row>
    <row r="450" spans="1:11" ht="15.75" x14ac:dyDescent="0.25">
      <c r="A450" s="10">
        <v>449</v>
      </c>
      <c r="B450" s="10" t="str">
        <f>VLOOKUP(A:A,'1级数据'!A:B,2,FALSE)</f>
        <v>K. TRIPPIER</v>
      </c>
      <c r="C450" s="11" t="str">
        <f>VLOOKUP(A:A,'1级数据'!A:C,3,FALSE)</f>
        <v>右后卫</v>
      </c>
      <c r="D450" s="10" t="e">
        <f>VLOOKUP(A:A,'1级数据'!A:D,4,FALSE)</f>
        <v>#N/A</v>
      </c>
      <c r="E450" s="12">
        <f>VLOOKUP(A:A,'1级数据'!A:L,12,FALSE)</f>
        <v>81</v>
      </c>
      <c r="F450" s="10">
        <f>'1级数据'!O450*0.2+'1级数据'!T450*0.4+'1级数据'!Z450*0.2+'1级数据'!W450*0.2</f>
        <v>80.600000000000009</v>
      </c>
      <c r="G450" s="10">
        <f>AVERAGE('1级数据'!P450,'1级数据'!Q450)</f>
        <v>78.5</v>
      </c>
      <c r="H450" s="10">
        <f>AVERAGE('1级数据'!AA450,'1级数据'!AB450)</f>
        <v>73</v>
      </c>
      <c r="I450" s="10">
        <f>IF('1级数据'!C450="门将",AVERAGE('1级数据'!AG450,'1级数据'!AH450,'1级数据'!AI450,'1级数据'!AJ450,'1级数据'!AK450),AVERAGE('1级数据'!X450,'1级数据'!Y450))</f>
        <v>79.5</v>
      </c>
      <c r="J450" s="10">
        <f>'1级数据'!AC450*0.2+'1级数据'!AD450*0.3+'1级数据'!AE450*0.2+'1级数据'!AF450*0.3</f>
        <v>73.099999999999994</v>
      </c>
      <c r="K450" s="10">
        <f>AVERAGE('1级数据'!R450,'1级数据'!S450)</f>
        <v>78.5</v>
      </c>
    </row>
    <row r="451" spans="1:11" ht="15.75" x14ac:dyDescent="0.25">
      <c r="A451" s="10">
        <v>450</v>
      </c>
      <c r="B451" s="10" t="str">
        <f>VLOOKUP(A:A,'1级数据'!A:B,2,FALSE)</f>
        <v>GABRIEL PIRES</v>
      </c>
      <c r="C451" s="11" t="str">
        <f>VLOOKUP(A:A,'1级数据'!A:C,3,FALSE)</f>
        <v>中场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77.800000000000011</v>
      </c>
      <c r="G451" s="10">
        <f>AVERAGE('1级数据'!P451,'1级数据'!Q451)</f>
        <v>81.5</v>
      </c>
      <c r="H451" s="10">
        <f>AVERAGE('1级数据'!AA451,'1级数据'!AB451)</f>
        <v>76.5</v>
      </c>
      <c r="I451" s="10">
        <f>IF('1级数据'!C451="门将",AVERAGE('1级数据'!AG451,'1级数据'!AH451,'1级数据'!AI451,'1级数据'!AJ451,'1级数据'!AK451),AVERAGE('1级数据'!X451,'1级数据'!Y451))</f>
        <v>72</v>
      </c>
      <c r="J451" s="10">
        <f>'1级数据'!AC451*0.2+'1级数据'!AD451*0.3+'1级数据'!AE451*0.2+'1级数据'!AF451*0.3</f>
        <v>75.5</v>
      </c>
      <c r="K451" s="10">
        <f>AVERAGE('1级数据'!R451,'1级数据'!S451)</f>
        <v>81.5</v>
      </c>
    </row>
    <row r="452" spans="1:11" ht="15.75" x14ac:dyDescent="0.25">
      <c r="A452" s="10">
        <v>451</v>
      </c>
      <c r="B452" s="10" t="str">
        <f>VLOOKUP(A:A,'1级数据'!A:B,2,FALSE)</f>
        <v>L. SPINAZZOLA</v>
      </c>
      <c r="C452" s="11" t="str">
        <f>VLOOKUP(A:A,'1级数据'!A:C,3,FALSE)</f>
        <v>左后卫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73</v>
      </c>
      <c r="G452" s="10">
        <f>AVERAGE('1级数据'!P452,'1级数据'!Q452)</f>
        <v>79.5</v>
      </c>
      <c r="H452" s="10">
        <f>AVERAGE('1级数据'!AA452,'1级数据'!AB452)</f>
        <v>75</v>
      </c>
      <c r="I452" s="10">
        <f>IF('1级数据'!C452="门将",AVERAGE('1级数据'!AG452,'1级数据'!AH452,'1级数据'!AI452,'1级数据'!AJ452,'1级数据'!AK452),AVERAGE('1级数据'!X452,'1级数据'!Y452))</f>
        <v>75.5</v>
      </c>
      <c r="J452" s="10">
        <f>'1级数据'!AC452*0.2+'1级数据'!AD452*0.3+'1级数据'!AE452*0.2+'1级数据'!AF452*0.3</f>
        <v>75</v>
      </c>
      <c r="K452" s="10">
        <f>AVERAGE('1级数据'!R452,'1级数据'!S452)</f>
        <v>77</v>
      </c>
    </row>
    <row r="453" spans="1:11" ht="15.75" x14ac:dyDescent="0.25">
      <c r="A453" s="10">
        <v>452</v>
      </c>
      <c r="B453" s="10" t="str">
        <f>VLOOKUP(A:A,'1级数据'!A:B,2,FALSE)</f>
        <v>RONY LOPES</v>
      </c>
      <c r="C453" s="11" t="str">
        <f>VLOOKUP(A:A,'1级数据'!A:C,3,FALSE)</f>
        <v>右前卫</v>
      </c>
      <c r="D453" s="10">
        <f>VLOOKUP(A:A,'1级数据'!A:D,4,FALSE)</f>
        <v>2</v>
      </c>
      <c r="E453" s="12">
        <f>VLOOKUP(A:A,'1级数据'!A:L,12,FALSE)</f>
        <v>81</v>
      </c>
      <c r="F453" s="10">
        <f>'1级数据'!O453*0.2+'1级数据'!T453*0.4+'1级数据'!Z453*0.2+'1级数据'!W453*0.2</f>
        <v>78.2</v>
      </c>
      <c r="G453" s="10">
        <f>AVERAGE('1级数据'!P453,'1级数据'!Q453)</f>
        <v>83.5</v>
      </c>
      <c r="H453" s="10">
        <f>AVERAGE('1级数据'!AA453,'1级数据'!AB453)</f>
        <v>70</v>
      </c>
      <c r="I453" s="10">
        <f>IF('1级数据'!C453="门将",AVERAGE('1级数据'!AG453,'1级数据'!AH453,'1级数据'!AI453,'1级数据'!AJ453,'1级数据'!AK453),AVERAGE('1级数据'!X453,'1级数据'!Y453))</f>
        <v>83</v>
      </c>
      <c r="J453" s="10">
        <f>'1级数据'!AC453*0.2+'1级数据'!AD453*0.3+'1级数据'!AE453*0.2+'1级数据'!AF453*0.3</f>
        <v>67.900000000000006</v>
      </c>
      <c r="K453" s="10">
        <f>AVERAGE('1级数据'!R453,'1级数据'!S453)</f>
        <v>83.5</v>
      </c>
    </row>
    <row r="454" spans="1:11" ht="15.75" x14ac:dyDescent="0.25">
      <c r="A454" s="10">
        <v>453</v>
      </c>
      <c r="B454" s="10" t="str">
        <f>VLOOKUP(A:A,'1级数据'!A:B,2,FALSE)</f>
        <v>M. DEMBÉLÉ</v>
      </c>
      <c r="C454" s="11" t="str">
        <f>VLOOKUP(A:A,'1级数据'!A:C,3,FALSE)</f>
        <v>中锋</v>
      </c>
      <c r="D454" s="10" t="e">
        <f>VLOOKUP(A:A,'1级数据'!A:D,4,FALSE)</f>
        <v>#N/A</v>
      </c>
      <c r="E454" s="12">
        <f>VLOOKUP(A:A,'1级数据'!A:L,12,FALSE)</f>
        <v>81</v>
      </c>
      <c r="F454" s="10">
        <f>'1级数据'!O454*0.2+'1级数据'!T454*0.4+'1级数据'!Z454*0.2+'1级数据'!W454*0.2</f>
        <v>69.800000000000011</v>
      </c>
      <c r="G454" s="10">
        <f>AVERAGE('1级数据'!P454,'1级数据'!Q454)</f>
        <v>78.5</v>
      </c>
      <c r="H454" s="10">
        <f>AVERAGE('1级数据'!AA454,'1级数据'!AB454)</f>
        <v>85</v>
      </c>
      <c r="I454" s="10">
        <f>IF('1级数据'!C454="门将",AVERAGE('1级数据'!AG454,'1级数据'!AH454,'1级数据'!AI454,'1级数据'!AJ454,'1级数据'!AK454),AVERAGE('1级数据'!X454,'1级数据'!Y454))</f>
        <v>77.5</v>
      </c>
      <c r="J454" s="10">
        <f>'1级数据'!AC454*0.2+'1级数据'!AD454*0.3+'1级数据'!AE454*0.2+'1级数据'!AF454*0.3</f>
        <v>69.5</v>
      </c>
      <c r="K454" s="10">
        <f>AVERAGE('1级数据'!R454,'1级数据'!S454)</f>
        <v>72.5</v>
      </c>
    </row>
    <row r="455" spans="1:11" ht="15.75" x14ac:dyDescent="0.25">
      <c r="A455" s="10">
        <v>454</v>
      </c>
      <c r="B455" s="10" t="str">
        <f>VLOOKUP(A:A,'1级数据'!A:B,2,FALSE)</f>
        <v>ÁLEX GRIMALDO</v>
      </c>
      <c r="C455" s="11" t="str">
        <f>VLOOKUP(A:A,'1级数据'!A:C,3,FALSE)</f>
        <v>左后卫</v>
      </c>
      <c r="D455" s="10">
        <f>VLOOKUP(A:A,'1级数据'!A:D,4,FALSE)</f>
        <v>2</v>
      </c>
      <c r="E455" s="12">
        <f>VLOOKUP(A:A,'1级数据'!A:L,12,FALSE)</f>
        <v>81</v>
      </c>
      <c r="F455" s="10">
        <f>'1级数据'!O455*0.2+'1级数据'!T455*0.4+'1级数据'!Z455*0.2+'1级数据'!W455*0.2</f>
        <v>80.400000000000006</v>
      </c>
      <c r="G455" s="10">
        <f>AVERAGE('1级数据'!P455,'1级数据'!Q455)</f>
        <v>82</v>
      </c>
      <c r="H455" s="10">
        <f>AVERAGE('1级数据'!AA455,'1级数据'!AB455)</f>
        <v>71.5</v>
      </c>
      <c r="I455" s="10">
        <f>IF('1级数据'!C455="门将",AVERAGE('1级数据'!AG455,'1级数据'!AH455,'1级数据'!AI455,'1级数据'!AJ455,'1级数据'!AK455),AVERAGE('1级数据'!X455,'1级数据'!Y455))</f>
        <v>85.5</v>
      </c>
      <c r="J455" s="10">
        <f>'1级数据'!AC455*0.2+'1级数据'!AD455*0.3+'1级数据'!AE455*0.2+'1级数据'!AF455*0.3</f>
        <v>74.5</v>
      </c>
      <c r="K455" s="10">
        <f>AVERAGE('1级数据'!R455,'1级数据'!S455)</f>
        <v>81.5</v>
      </c>
    </row>
    <row r="456" spans="1:11" ht="15.75" x14ac:dyDescent="0.25">
      <c r="A456" s="10">
        <v>455</v>
      </c>
      <c r="B456" s="10" t="str">
        <f>VLOOKUP(A:A,'1级数据'!A:B,2,FALSE)</f>
        <v>IÑAKI WILLIAMS</v>
      </c>
      <c r="C456" s="11" t="str">
        <f>VLOOKUP(A:A,'1级数据'!A:C,3,FALSE)</f>
        <v>右边锋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75</v>
      </c>
      <c r="G456" s="10">
        <f>AVERAGE('1级数据'!P456,'1级数据'!Q456)</f>
        <v>80</v>
      </c>
      <c r="H456" s="10">
        <f>AVERAGE('1级数据'!AA456,'1级数据'!AB456)</f>
        <v>75.5</v>
      </c>
      <c r="I456" s="10">
        <f>IF('1级数据'!C456="门将",AVERAGE('1级数据'!AG456,'1级数据'!AH456,'1级数据'!AI456,'1级数据'!AJ456,'1级数据'!AK456),AVERAGE('1级数据'!X456,'1级数据'!Y456))</f>
        <v>77.5</v>
      </c>
      <c r="J456" s="10">
        <f>'1级数据'!AC456*0.2+'1级数据'!AD456*0.3+'1级数据'!AE456*0.2+'1级数据'!AF456*0.3</f>
        <v>68.5</v>
      </c>
      <c r="K456" s="10">
        <f>AVERAGE('1级数据'!R456,'1级数据'!S456)</f>
        <v>75</v>
      </c>
    </row>
    <row r="457" spans="1:11" ht="15.75" x14ac:dyDescent="0.25">
      <c r="A457" s="10">
        <v>456</v>
      </c>
      <c r="B457" s="10" t="str">
        <f>VLOOKUP(A:A,'1级数据'!A:B,2,FALSE)</f>
        <v>A. CRAGNO</v>
      </c>
      <c r="C457" s="11" t="str">
        <f>VLOOKUP(A:A,'1级数据'!A:C,3,FALSE)</f>
        <v>门将</v>
      </c>
      <c r="D457" s="10" t="e">
        <f>VLOOKUP(A:A,'1级数据'!A:D,4,FALSE)</f>
        <v>#N/A</v>
      </c>
      <c r="E457" s="12">
        <f>VLOOKUP(A:A,'1级数据'!A:L,12,FALSE)</f>
        <v>81</v>
      </c>
      <c r="F457" s="10">
        <f>'1级数据'!O457*0.2+'1级数据'!T457*0.4+'1级数据'!Z457*0.2+'1级数据'!W457*0.2</f>
        <v>57.20000000000001</v>
      </c>
      <c r="G457" s="10">
        <f>AVERAGE('1级数据'!P457,'1级数据'!Q457)</f>
        <v>58</v>
      </c>
      <c r="H457" s="10">
        <f>AVERAGE('1级数据'!AA457,'1级数据'!AB457)</f>
        <v>78.5</v>
      </c>
      <c r="I457" s="10">
        <f>IF('1级数据'!C457="门将",AVERAGE('1级数据'!AG457,'1级数据'!AH457,'1级数据'!AI457,'1级数据'!AJ457,'1级数据'!AK457),AVERAGE('1级数据'!X457,'1级数据'!Y457))</f>
        <v>75.2</v>
      </c>
      <c r="J457" s="10">
        <f>'1级数据'!AC457*0.2+'1级数据'!AD457*0.3+'1级数据'!AE457*0.2+'1级数据'!AF457*0.3</f>
        <v>70.300000000000011</v>
      </c>
      <c r="K457" s="10">
        <f>AVERAGE('1级数据'!R457,'1级数据'!S457)</f>
        <v>56.5</v>
      </c>
    </row>
    <row r="458" spans="1:11" ht="15.75" x14ac:dyDescent="0.25">
      <c r="A458" s="10">
        <v>457</v>
      </c>
      <c r="B458" s="10" t="str">
        <f>VLOOKUP(A:A,'1级数据'!A:B,2,FALSE)</f>
        <v>M. SABITZER</v>
      </c>
      <c r="C458" s="11" t="str">
        <f>VLOOKUP(A:A,'1级数据'!A:C,3,FALSE)</f>
        <v>右边锋</v>
      </c>
      <c r="D458" s="10">
        <f>VLOOKUP(A:A,'1级数据'!A:D,4,FALSE)</f>
        <v>2</v>
      </c>
      <c r="E458" s="12">
        <f>VLOOKUP(A:A,'1级数据'!A:L,12,FALSE)</f>
        <v>81</v>
      </c>
      <c r="F458" s="10">
        <f>'1级数据'!O458*0.2+'1级数据'!T458*0.4+'1级数据'!Z458*0.2+'1级数据'!W458*0.2</f>
        <v>74.2</v>
      </c>
      <c r="G458" s="10">
        <f>AVERAGE('1级数据'!P458,'1级数据'!Q458)</f>
        <v>81</v>
      </c>
      <c r="H458" s="10">
        <f>AVERAGE('1级数据'!AA458,'1级数据'!AB458)</f>
        <v>81</v>
      </c>
      <c r="I458" s="10">
        <f>IF('1级数据'!C458="门将",AVERAGE('1级数据'!AG458,'1级数据'!AH458,'1级数据'!AI458,'1级数据'!AJ458,'1级数据'!AK458),AVERAGE('1级数据'!X458,'1级数据'!Y458))</f>
        <v>79</v>
      </c>
      <c r="J458" s="10">
        <f>'1级数据'!AC458*0.2+'1级数据'!AD458*0.3+'1级数据'!AE458*0.2+'1级数据'!AF458*0.3</f>
        <v>70.900000000000006</v>
      </c>
      <c r="K458" s="10">
        <f>AVERAGE('1级数据'!R458,'1级数据'!S458)</f>
        <v>78.5</v>
      </c>
    </row>
    <row r="459" spans="1:11" ht="15.75" x14ac:dyDescent="0.25">
      <c r="A459" s="10">
        <v>458</v>
      </c>
      <c r="B459" s="10" t="str">
        <f>VLOOKUP(A:A,'1级数据'!A:B,2,FALSE)</f>
        <v>SAMU CASTILLEJO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80.8</v>
      </c>
      <c r="G459" s="10">
        <f>AVERAGE('1级数据'!P459,'1级数据'!Q459)</f>
        <v>84.5</v>
      </c>
      <c r="H459" s="10">
        <f>AVERAGE('1级数据'!AA459,'1级数据'!AB459)</f>
        <v>71</v>
      </c>
      <c r="I459" s="10">
        <f>IF('1级数据'!C459="门将",AVERAGE('1级数据'!AG459,'1级数据'!AH459,'1级数据'!AI459,'1级数据'!AJ459,'1级数据'!AK459),AVERAGE('1级数据'!X459,'1级数据'!Y459))</f>
        <v>85</v>
      </c>
      <c r="J459" s="10">
        <f>'1级数据'!AC459*0.2+'1级数据'!AD459*0.3+'1级数据'!AE459*0.2+'1级数据'!AF459*0.3</f>
        <v>68</v>
      </c>
      <c r="K459" s="10">
        <f>AVERAGE('1级数据'!R459,'1级数据'!S459)</f>
        <v>80</v>
      </c>
    </row>
    <row r="460" spans="1:11" ht="15.75" x14ac:dyDescent="0.25">
      <c r="A460" s="10">
        <v>459</v>
      </c>
      <c r="B460" s="10" t="str">
        <f>VLOOKUP(A:A,'1级数据'!A:B,2,FALSE)</f>
        <v>C. WILSON</v>
      </c>
      <c r="C460" s="11" t="str">
        <f>VLOOKUP(A:A,'1级数据'!A:C,3,FALSE)</f>
        <v>中锋</v>
      </c>
      <c r="D460" s="10" t="e">
        <f>VLOOKUP(A:A,'1级数据'!A:D,4,FALSE)</f>
        <v>#N/A</v>
      </c>
      <c r="E460" s="12">
        <f>VLOOKUP(A:A,'1级数据'!A:L,12,FALSE)</f>
        <v>81</v>
      </c>
      <c r="F460" s="10">
        <f>'1级数据'!O460*0.2+'1级数据'!T460*0.4+'1级数据'!Z460*0.2+'1级数据'!W460*0.2</f>
        <v>72.400000000000006</v>
      </c>
      <c r="G460" s="10">
        <f>AVERAGE('1级数据'!P460,'1级数据'!Q460)</f>
        <v>78</v>
      </c>
      <c r="H460" s="10">
        <f>AVERAGE('1级数据'!AA460,'1级数据'!AB460)</f>
        <v>73</v>
      </c>
      <c r="I460" s="10">
        <f>IF('1级数据'!C460="门将",AVERAGE('1级数据'!AG460,'1级数据'!AH460,'1级数据'!AI460,'1级数据'!AJ460,'1级数据'!AK460),AVERAGE('1级数据'!X460,'1级数据'!Y460))</f>
        <v>78</v>
      </c>
      <c r="J460" s="10">
        <f>'1级数据'!AC460*0.2+'1级数据'!AD460*0.3+'1级数据'!AE460*0.2+'1级数据'!AF460*0.3</f>
        <v>68.5</v>
      </c>
      <c r="K460" s="10">
        <f>AVERAGE('1级数据'!R460,'1级数据'!S460)</f>
        <v>75.5</v>
      </c>
    </row>
    <row r="461" spans="1:11" ht="15.75" x14ac:dyDescent="0.25">
      <c r="A461" s="10">
        <v>460</v>
      </c>
      <c r="B461" s="10" t="str">
        <f>VLOOKUP(A:A,'1级数据'!A:B,2,FALSE)</f>
        <v>DIEGO CARLOS</v>
      </c>
      <c r="C461" s="11" t="str">
        <f>VLOOKUP(A:A,'1级数据'!A:C,3,FALSE)</f>
        <v>中后卫</v>
      </c>
      <c r="D461" s="10">
        <f>VLOOKUP(A:A,'1级数据'!A:D,4,FALSE)</f>
        <v>2</v>
      </c>
      <c r="E461" s="12">
        <f>VLOOKUP(A:A,'1级数据'!A:L,12,FALSE)</f>
        <v>81</v>
      </c>
      <c r="F461" s="10">
        <f>'1级数据'!O461*0.2+'1级数据'!T461*0.4+'1级数据'!Z461*0.2+'1级数据'!W461*0.2</f>
        <v>72</v>
      </c>
      <c r="G461" s="10">
        <f>AVERAGE('1级数据'!P461,'1级数据'!Q461)</f>
        <v>70</v>
      </c>
      <c r="H461" s="10">
        <f>AVERAGE('1级数据'!AA461,'1级数据'!AB461)</f>
        <v>78</v>
      </c>
      <c r="I461" s="10">
        <f>IF('1级数据'!C461="门将",AVERAGE('1级数据'!AG461,'1级数据'!AH461,'1级数据'!AI461,'1级数据'!AJ461,'1级数据'!AK461),AVERAGE('1级数据'!X461,'1级数据'!Y461))</f>
        <v>74.5</v>
      </c>
      <c r="J461" s="10">
        <f>'1级数据'!AC461*0.2+'1级数据'!AD461*0.3+'1级数据'!AE461*0.2+'1级数据'!AF461*0.3</f>
        <v>80.300000000000011</v>
      </c>
      <c r="K461" s="10">
        <f>AVERAGE('1级数据'!R461,'1级数据'!S461)</f>
        <v>68.5</v>
      </c>
    </row>
    <row r="462" spans="1:11" ht="15.75" x14ac:dyDescent="0.25">
      <c r="A462" s="10">
        <v>461</v>
      </c>
      <c r="B462" s="10" t="str">
        <f>VLOOKUP(A:A,'1级数据'!A:B,2,FALSE)</f>
        <v>J. DENAYER</v>
      </c>
      <c r="C462" s="11" t="str">
        <f>VLOOKUP(A:A,'1级数据'!A:C,3,FALSE)</f>
        <v>中后卫</v>
      </c>
      <c r="D462" s="10" t="e">
        <f>VLOOKUP(A:A,'1级数据'!A:D,4,FALSE)</f>
        <v>#N/A</v>
      </c>
      <c r="E462" s="12">
        <f>VLOOKUP(A:A,'1级数据'!A:L,12,FALSE)</f>
        <v>81</v>
      </c>
      <c r="F462" s="10">
        <f>'1级数据'!O462*0.2+'1级数据'!T462*0.4+'1级数据'!Z462*0.2+'1级数据'!W462*0.2</f>
        <v>67.2</v>
      </c>
      <c r="G462" s="10">
        <f>AVERAGE('1级数据'!P462,'1级数据'!Q462)</f>
        <v>68.5</v>
      </c>
      <c r="H462" s="10">
        <f>AVERAGE('1级数据'!AA462,'1级数据'!AB462)</f>
        <v>83</v>
      </c>
      <c r="I462" s="10">
        <f>IF('1级数据'!C462="门将",AVERAGE('1级数据'!AG462,'1级数据'!AH462,'1级数据'!AI462,'1级数据'!AJ462,'1级数据'!AK462),AVERAGE('1级数据'!X462,'1级数据'!Y462))</f>
        <v>69.5</v>
      </c>
      <c r="J462" s="10">
        <f>'1级数据'!AC462*0.2+'1级数据'!AD462*0.3+'1级数据'!AE462*0.2+'1级数据'!AF462*0.3</f>
        <v>80.699999999999989</v>
      </c>
      <c r="K462" s="10">
        <f>AVERAGE('1级数据'!R462,'1级数据'!S462)</f>
        <v>73</v>
      </c>
    </row>
    <row r="463" spans="1:11" ht="15.75" x14ac:dyDescent="0.25">
      <c r="A463" s="10">
        <v>462</v>
      </c>
      <c r="B463" s="10" t="str">
        <f>VLOOKUP(A:A,'1级数据'!A:B,2,FALSE)</f>
        <v>M. ACUÑA</v>
      </c>
      <c r="C463" s="11" t="str">
        <f>VLOOKUP(A:A,'1级数据'!A:C,3,FALSE)</f>
        <v>左前卫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78.400000000000006</v>
      </c>
      <c r="G463" s="10">
        <f>AVERAGE('1级数据'!P463,'1级数据'!Q463)</f>
        <v>81</v>
      </c>
      <c r="H463" s="10">
        <f>AVERAGE('1级数据'!AA463,'1级数据'!AB463)</f>
        <v>71.5</v>
      </c>
      <c r="I463" s="10">
        <f>IF('1级数据'!C463="门将",AVERAGE('1级数据'!AG463,'1级数据'!AH463,'1级数据'!AI463,'1级数据'!AJ463,'1级数据'!AK463),AVERAGE('1级数据'!X463,'1级数据'!Y463))</f>
        <v>81</v>
      </c>
      <c r="J463" s="10">
        <f>'1级数据'!AC463*0.2+'1级数据'!AD463*0.3+'1级数据'!AE463*0.2+'1级数据'!AF463*0.3</f>
        <v>78.5</v>
      </c>
      <c r="K463" s="10">
        <f>AVERAGE('1级数据'!R463,'1级数据'!S463)</f>
        <v>78</v>
      </c>
    </row>
    <row r="464" spans="1:11" ht="15.75" x14ac:dyDescent="0.25">
      <c r="A464" s="10">
        <v>463</v>
      </c>
      <c r="B464" s="10" t="str">
        <f>VLOOKUP(A:A,'1级数据'!A:B,2,FALSE)</f>
        <v>M. ØDEGAARD</v>
      </c>
      <c r="C464" s="11" t="str">
        <f>VLOOKUP(A:A,'1级数据'!A:C,3,FALSE)</f>
        <v>前腰</v>
      </c>
      <c r="D464" s="10" t="e">
        <f>VLOOKUP(A:A,'1级数据'!A:D,4,FALSE)</f>
        <v>#N/A</v>
      </c>
      <c r="E464" s="12">
        <f>VLOOKUP(A:A,'1级数据'!A:L,12,FALSE)</f>
        <v>81</v>
      </c>
      <c r="F464" s="10">
        <f>'1级数据'!O464*0.2+'1级数据'!T464*0.4+'1级数据'!Z464*0.2+'1级数据'!W464*0.2</f>
        <v>76.600000000000009</v>
      </c>
      <c r="G464" s="10">
        <f>AVERAGE('1级数据'!P464,'1级数据'!Q464)</f>
        <v>88.5</v>
      </c>
      <c r="H464" s="10">
        <f>AVERAGE('1级数据'!AA464,'1级数据'!AB464)</f>
        <v>72</v>
      </c>
      <c r="I464" s="10">
        <f>IF('1级数据'!C464="门将",AVERAGE('1级数据'!AG464,'1级数据'!AH464,'1级数据'!AI464,'1级数据'!AJ464,'1级数据'!AK464),AVERAGE('1级数据'!X464,'1级数据'!Y464))</f>
        <v>78</v>
      </c>
      <c r="J464" s="10">
        <f>'1级数据'!AC464*0.2+'1级数据'!AD464*0.3+'1级数据'!AE464*0.2+'1级数据'!AF464*0.3</f>
        <v>71.899999999999991</v>
      </c>
      <c r="K464" s="10">
        <f>AVERAGE('1级数据'!R464,'1级数据'!S464)</f>
        <v>84</v>
      </c>
    </row>
    <row r="465" spans="1:11" ht="15.75" x14ac:dyDescent="0.25">
      <c r="A465" s="10">
        <v>464</v>
      </c>
      <c r="B465" s="10" t="str">
        <f>VLOOKUP(A:A,'1级数据'!A:B,2,FALSE)</f>
        <v>LUCAS VÁZQUEZ</v>
      </c>
      <c r="C465" s="11" t="str">
        <f>VLOOKUP(A:A,'1级数据'!A:C,3,FALSE)</f>
        <v>右边锋</v>
      </c>
      <c r="D465" s="10">
        <f>VLOOKUP(A:A,'1级数据'!A:D,4,FALSE)</f>
        <v>2</v>
      </c>
      <c r="E465" s="12">
        <f>VLOOKUP(A:A,'1级数据'!A:L,12,FALSE)</f>
        <v>81</v>
      </c>
      <c r="F465" s="10">
        <f>'1级数据'!O465*0.2+'1级数据'!T465*0.4+'1级数据'!Z465*0.2+'1级数据'!W465*0.2</f>
        <v>79.400000000000006</v>
      </c>
      <c r="G465" s="10">
        <f>AVERAGE('1级数据'!P465,'1级数据'!Q465)</f>
        <v>82</v>
      </c>
      <c r="H465" s="10">
        <f>AVERAGE('1级数据'!AA465,'1级数据'!AB465)</f>
        <v>69.5</v>
      </c>
      <c r="I465" s="10">
        <f>IF('1级数据'!C465="门将",AVERAGE('1级数据'!AG465,'1级数据'!AH465,'1级数据'!AI465,'1级数据'!AJ465,'1级数据'!AK465),AVERAGE('1级数据'!X465,'1级数据'!Y465))</f>
        <v>75</v>
      </c>
      <c r="J465" s="10">
        <f>'1级数据'!AC465*0.2+'1级数据'!AD465*0.3+'1级数据'!AE465*0.2+'1级数据'!AF465*0.3</f>
        <v>73.699999999999989</v>
      </c>
      <c r="K465" s="10">
        <f>AVERAGE('1级数据'!R465,'1级数据'!S465)</f>
        <v>74.5</v>
      </c>
    </row>
    <row r="466" spans="1:11" ht="15.75" x14ac:dyDescent="0.25">
      <c r="A466" s="10">
        <v>465</v>
      </c>
      <c r="B466" s="10" t="str">
        <f>VLOOKUP(A:A,'1级数据'!A:B,2,FALSE)</f>
        <v>M. CALDARA</v>
      </c>
      <c r="C466" s="11" t="str">
        <f>VLOOKUP(A:A,'1级数据'!A:C,3,FALSE)</f>
        <v>中后卫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67</v>
      </c>
      <c r="G466" s="10">
        <f>AVERAGE('1级数据'!P466,'1级数据'!Q466)</f>
        <v>69.5</v>
      </c>
      <c r="H466" s="10">
        <f>AVERAGE('1级数据'!AA466,'1级数据'!AB466)</f>
        <v>80</v>
      </c>
      <c r="I466" s="10">
        <f>IF('1级数据'!C466="门将",AVERAGE('1级数据'!AG466,'1级数据'!AH466,'1级数据'!AI466,'1级数据'!AJ466,'1级数据'!AK466),AVERAGE('1级数据'!X466,'1级数据'!Y466))</f>
        <v>67.5</v>
      </c>
      <c r="J466" s="10">
        <f>'1级数据'!AC466*0.2+'1级数据'!AD466*0.3+'1级数据'!AE466*0.2+'1级数据'!AF466*0.3</f>
        <v>77.400000000000006</v>
      </c>
      <c r="K466" s="10">
        <f>AVERAGE('1级数据'!R466,'1级数据'!S466)</f>
        <v>69</v>
      </c>
    </row>
    <row r="467" spans="1:11" ht="15.75" x14ac:dyDescent="0.25">
      <c r="A467" s="10">
        <v>466</v>
      </c>
      <c r="B467" s="10" t="str">
        <f>VLOOKUP(A:A,'1级数据'!A:B,2,FALSE)</f>
        <v>N. BARELLA</v>
      </c>
      <c r="C467" s="11" t="str">
        <f>VLOOKUP(A:A,'1级数据'!A:C,3,FALSE)</f>
        <v>中场</v>
      </c>
      <c r="D467" s="10" t="e">
        <f>VLOOKUP(A:A,'1级数据'!A:D,4,FALSE)</f>
        <v>#N/A</v>
      </c>
      <c r="E467" s="12">
        <f>VLOOKUP(A:A,'1级数据'!A:L,12,FALSE)</f>
        <v>81</v>
      </c>
      <c r="F467" s="10">
        <f>'1级数据'!O467*0.2+'1级数据'!T467*0.4+'1级数据'!Z467*0.2+'1级数据'!W467*0.2</f>
        <v>76.400000000000006</v>
      </c>
      <c r="G467" s="10">
        <f>AVERAGE('1级数据'!P467,'1级数据'!Q467)</f>
        <v>80.5</v>
      </c>
      <c r="H467" s="10">
        <f>AVERAGE('1级数据'!AA467,'1级数据'!AB467)</f>
        <v>70</v>
      </c>
      <c r="I467" s="10">
        <f>IF('1级数据'!C467="门将",AVERAGE('1级数据'!AG467,'1级数据'!AH467,'1级数据'!AI467,'1级数据'!AJ467,'1级数据'!AK467),AVERAGE('1级数据'!X467,'1级数据'!Y467))</f>
        <v>76</v>
      </c>
      <c r="J467" s="10">
        <f>'1级数据'!AC467*0.2+'1级数据'!AD467*0.3+'1级数据'!AE467*0.2+'1级数据'!AF467*0.3</f>
        <v>77.099999999999994</v>
      </c>
      <c r="K467" s="10">
        <f>AVERAGE('1级数据'!R467,'1级数据'!S467)</f>
        <v>79.5</v>
      </c>
    </row>
    <row r="468" spans="1:11" ht="15.75" x14ac:dyDescent="0.25">
      <c r="A468" s="10">
        <v>467</v>
      </c>
      <c r="B468" s="10" t="str">
        <f>VLOOKUP(A:A,'1级数据'!A:B,2,FALSE)</f>
        <v>A. CHRISTENSEN</v>
      </c>
      <c r="C468" s="11" t="str">
        <f>VLOOKUP(A:A,'1级数据'!A:C,3,FALSE)</f>
        <v>中后卫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71</v>
      </c>
      <c r="G468" s="10">
        <f>AVERAGE('1级数据'!P468,'1级数据'!Q468)</f>
        <v>72</v>
      </c>
      <c r="H468" s="10">
        <f>AVERAGE('1级数据'!AA468,'1级数据'!AB468)</f>
        <v>76</v>
      </c>
      <c r="I468" s="10">
        <f>IF('1级数据'!C468="门将",AVERAGE('1级数据'!AG468,'1级数据'!AH468,'1级数据'!AI468,'1级数据'!AJ468,'1级数据'!AK468),AVERAGE('1级数据'!X468,'1级数据'!Y468))</f>
        <v>71</v>
      </c>
      <c r="J468" s="10">
        <f>'1级数据'!AC468*0.2+'1级数据'!AD468*0.3+'1级数据'!AE468*0.2+'1级数据'!AF468*0.3</f>
        <v>79.300000000000011</v>
      </c>
      <c r="K468" s="10">
        <f>AVERAGE('1级数据'!R468,'1级数据'!S468)</f>
        <v>75.5</v>
      </c>
    </row>
    <row r="469" spans="1:11" ht="15.75" x14ac:dyDescent="0.25">
      <c r="A469" s="10">
        <v>468</v>
      </c>
      <c r="B469" s="10" t="str">
        <f>VLOOKUP(A:A,'1级数据'!A:B,2,FALSE)</f>
        <v>DANI CEBALLOS</v>
      </c>
      <c r="C469" s="11" t="str">
        <f>VLOOKUP(A:A,'1级数据'!A:C,3,FALSE)</f>
        <v>中场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76.599999999999994</v>
      </c>
      <c r="G469" s="10">
        <f>AVERAGE('1级数据'!P469,'1级数据'!Q469)</f>
        <v>87.5</v>
      </c>
      <c r="H469" s="10">
        <f>AVERAGE('1级数据'!AA469,'1级数据'!AB469)</f>
        <v>60</v>
      </c>
      <c r="I469" s="10">
        <f>IF('1级数据'!C469="门将",AVERAGE('1级数据'!AG469,'1级数据'!AH469,'1级数据'!AI469,'1级数据'!AJ469,'1级数据'!AK469),AVERAGE('1级数据'!X469,'1级数据'!Y469))</f>
        <v>72</v>
      </c>
      <c r="J469" s="10">
        <f>'1级数据'!AC469*0.2+'1级数据'!AD469*0.3+'1级数据'!AE469*0.2+'1级数据'!AF469*0.3</f>
        <v>72.5</v>
      </c>
      <c r="K469" s="10">
        <f>AVERAGE('1级数据'!R469,'1级数据'!S469)</f>
        <v>84.5</v>
      </c>
    </row>
    <row r="470" spans="1:11" ht="15.75" x14ac:dyDescent="0.25">
      <c r="A470" s="10">
        <v>469</v>
      </c>
      <c r="B470" s="10" t="str">
        <f>VLOOKUP(A:A,'1级数据'!A:B,2,FALSE)</f>
        <v>A. KRAMARIĆ</v>
      </c>
      <c r="C470" s="11" t="str">
        <f>VLOOKUP(A:A,'1级数据'!A:C,3,FALSE)</f>
        <v>中锋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75.400000000000006</v>
      </c>
      <c r="G470" s="10">
        <f>AVERAGE('1级数据'!P470,'1级数据'!Q470)</f>
        <v>81</v>
      </c>
      <c r="H470" s="10">
        <f>AVERAGE('1级数据'!AA470,'1级数据'!AB470)</f>
        <v>80.5</v>
      </c>
      <c r="I470" s="10">
        <f>IF('1级数据'!C470="门将",AVERAGE('1级数据'!AG470,'1级数据'!AH470,'1级数据'!AI470,'1级数据'!AJ470,'1级数据'!AK470),AVERAGE('1级数据'!X470,'1级数据'!Y470))</f>
        <v>75</v>
      </c>
      <c r="J470" s="10">
        <f>'1级数据'!AC470*0.2+'1级数据'!AD470*0.3+'1级数据'!AE470*0.2+'1级数据'!AF470*0.3</f>
        <v>69</v>
      </c>
      <c r="K470" s="10">
        <f>AVERAGE('1级数据'!R470,'1级数据'!S470)</f>
        <v>75.5</v>
      </c>
    </row>
    <row r="471" spans="1:11" ht="15.75" x14ac:dyDescent="0.25">
      <c r="A471" s="10">
        <v>470</v>
      </c>
      <c r="B471" s="10" t="str">
        <f>VLOOKUP(A:A,'1级数据'!A:B,2,FALSE)</f>
        <v>V. TSYGANKOV</v>
      </c>
      <c r="C471" s="11" t="str">
        <f>VLOOKUP(A:A,'1级数据'!A:C,3,FALSE)</f>
        <v>右边锋</v>
      </c>
      <c r="D471" s="10" t="e">
        <f>VLOOKUP(A:A,'1级数据'!A:D,4,FALSE)</f>
        <v>#N/A</v>
      </c>
      <c r="E471" s="12">
        <f>VLOOKUP(A:A,'1级数据'!A:L,12,FALSE)</f>
        <v>81</v>
      </c>
      <c r="F471" s="10">
        <f>'1级数据'!O471*0.2+'1级数据'!T471*0.4+'1级数据'!Z471*0.2+'1级数据'!W471*0.2</f>
        <v>76.400000000000006</v>
      </c>
      <c r="G471" s="10">
        <f>AVERAGE('1级数据'!P471,'1级数据'!Q471)</f>
        <v>82.5</v>
      </c>
      <c r="H471" s="10">
        <f>AVERAGE('1级数据'!AA471,'1级数据'!AB471)</f>
        <v>70.5</v>
      </c>
      <c r="I471" s="10">
        <f>IF('1级数据'!C471="门将",AVERAGE('1级数据'!AG471,'1级数据'!AH471,'1级数据'!AI471,'1级数据'!AJ471,'1级数据'!AK471),AVERAGE('1级数据'!X471,'1级数据'!Y471))</f>
        <v>85.5</v>
      </c>
      <c r="J471" s="10">
        <f>'1级数据'!AC471*0.2+'1级数据'!AD471*0.3+'1级数据'!AE471*0.2+'1级数据'!AF471*0.3</f>
        <v>66.599999999999994</v>
      </c>
      <c r="K471" s="10">
        <f>AVERAGE('1级数据'!R471,'1级数据'!S471)</f>
        <v>82</v>
      </c>
    </row>
    <row r="472" spans="1:11" ht="15.75" x14ac:dyDescent="0.25">
      <c r="A472" s="10">
        <v>471</v>
      </c>
      <c r="B472" s="10" t="str">
        <f>VLOOKUP(A:A,'1级数据'!A:B,2,FALSE)</f>
        <v>R. ZOBNIN</v>
      </c>
      <c r="C472" s="11" t="str">
        <f>VLOOKUP(A:A,'1级数据'!A:C,3,FALSE)</f>
        <v>中场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69.000000000000014</v>
      </c>
      <c r="G472" s="10">
        <f>AVERAGE('1级数据'!P472,'1级数据'!Q472)</f>
        <v>81</v>
      </c>
      <c r="H472" s="10">
        <f>AVERAGE('1级数据'!AA472,'1级数据'!AB472)</f>
        <v>72.5</v>
      </c>
      <c r="I472" s="10">
        <f>IF('1级数据'!C472="门将",AVERAGE('1级数据'!AG472,'1级数据'!AH472,'1级数据'!AI472,'1级数据'!AJ472,'1级数据'!AK472),AVERAGE('1级数据'!X472,'1级数据'!Y472))</f>
        <v>75.5</v>
      </c>
      <c r="J472" s="10">
        <f>'1级数据'!AC472*0.2+'1级数据'!AD472*0.3+'1级数据'!AE472*0.2+'1级数据'!AF472*0.3</f>
        <v>84.4</v>
      </c>
      <c r="K472" s="10">
        <f>AVERAGE('1级数据'!R472,'1级数据'!S472)</f>
        <v>79.5</v>
      </c>
    </row>
    <row r="473" spans="1:11" ht="15.75" x14ac:dyDescent="0.25">
      <c r="A473" s="10">
        <v>472</v>
      </c>
      <c r="B473" s="10" t="str">
        <f>VLOOKUP(A:A,'1级数据'!A:B,2,FALSE)</f>
        <v>GELSON MARTINS</v>
      </c>
      <c r="C473" s="11" t="str">
        <f>VLOOKUP(A:A,'1级数据'!A:C,3,FALSE)</f>
        <v>右边锋</v>
      </c>
      <c r="D473" s="10">
        <f>VLOOKUP(A:A,'1级数据'!A:D,4,FALSE)</f>
        <v>2</v>
      </c>
      <c r="E473" s="12">
        <f>VLOOKUP(A:A,'1级数据'!A:L,12,FALSE)</f>
        <v>81</v>
      </c>
      <c r="F473" s="10">
        <f>'1级数据'!O473*0.2+'1级数据'!T473*0.4+'1级数据'!Z473*0.2+'1级数据'!W473*0.2</f>
        <v>77.800000000000011</v>
      </c>
      <c r="G473" s="10">
        <f>AVERAGE('1级数据'!P473,'1级数据'!Q473)</f>
        <v>83.5</v>
      </c>
      <c r="H473" s="10">
        <f>AVERAGE('1级数据'!AA473,'1级数据'!AB473)</f>
        <v>76</v>
      </c>
      <c r="I473" s="10">
        <f>IF('1级数据'!C473="门将",AVERAGE('1级数据'!AG473,'1级数据'!AH473,'1级数据'!AI473,'1级数据'!AJ473,'1级数据'!AK473),AVERAGE('1级数据'!X473,'1级数据'!Y473))</f>
        <v>86.5</v>
      </c>
      <c r="J473" s="10">
        <f>'1级数据'!AC473*0.2+'1级数据'!AD473*0.3+'1级数据'!AE473*0.2+'1级数据'!AF473*0.3</f>
        <v>70</v>
      </c>
      <c r="K473" s="10">
        <f>AVERAGE('1级数据'!R473,'1级数据'!S473)</f>
        <v>68.5</v>
      </c>
    </row>
    <row r="474" spans="1:11" ht="15.75" x14ac:dyDescent="0.25">
      <c r="A474" s="10">
        <v>473</v>
      </c>
      <c r="B474" s="10" t="str">
        <f>VLOOKUP(A:A,'1级数据'!A:B,2,FALSE)</f>
        <v>A. MIRANCHUK</v>
      </c>
      <c r="C474" s="11" t="str">
        <f>VLOOKUP(A:A,'1级数据'!A:C,3,FALSE)</f>
        <v>前腰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78.599999999999994</v>
      </c>
      <c r="G474" s="10">
        <f>AVERAGE('1级数据'!P474,'1级数据'!Q474)</f>
        <v>82</v>
      </c>
      <c r="H474" s="10">
        <f>AVERAGE('1级数据'!AA474,'1级数据'!AB474)</f>
        <v>77</v>
      </c>
      <c r="I474" s="10">
        <f>IF('1级数据'!C474="门将",AVERAGE('1级数据'!AG474,'1级数据'!AH474,'1级数据'!AI474,'1级数据'!AJ474,'1级数据'!AK474),AVERAGE('1级数据'!X474,'1级数据'!Y474))</f>
        <v>80</v>
      </c>
      <c r="J474" s="10">
        <f>'1级数据'!AC474*0.2+'1级数据'!AD474*0.3+'1级数据'!AE474*0.2+'1级数据'!AF474*0.3</f>
        <v>70.900000000000006</v>
      </c>
      <c r="K474" s="10">
        <f>AVERAGE('1级数据'!R474,'1级数据'!S474)</f>
        <v>81</v>
      </c>
    </row>
    <row r="475" spans="1:11" ht="15.75" x14ac:dyDescent="0.25">
      <c r="A475" s="10">
        <v>474</v>
      </c>
      <c r="B475" s="10" t="str">
        <f>VLOOKUP(A:A,'1级数据'!A:B,2,FALSE)</f>
        <v>F. KESSIÉ</v>
      </c>
      <c r="C475" s="11" t="str">
        <f>VLOOKUP(A:A,'1级数据'!A:C,3,FALSE)</f>
        <v>中场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72</v>
      </c>
      <c r="G475" s="10">
        <f>AVERAGE('1级数据'!P475,'1级数据'!Q475)</f>
        <v>76.5</v>
      </c>
      <c r="H475" s="10">
        <f>AVERAGE('1级数据'!AA475,'1级数据'!AB475)</f>
        <v>81</v>
      </c>
      <c r="I475" s="10">
        <f>IF('1级数据'!C475="门将",AVERAGE('1级数据'!AG475,'1级数据'!AH475,'1级数据'!AI475,'1级数据'!AJ475,'1级数据'!AK475),AVERAGE('1级数据'!X475,'1级数据'!Y475))</f>
        <v>70.5</v>
      </c>
      <c r="J475" s="10">
        <f>'1级数据'!AC475*0.2+'1级数据'!AD475*0.3+'1级数据'!AE475*0.2+'1级数据'!AF475*0.3</f>
        <v>83</v>
      </c>
      <c r="K475" s="10">
        <f>AVERAGE('1级数据'!R475,'1级数据'!S475)</f>
        <v>77.5</v>
      </c>
    </row>
    <row r="476" spans="1:11" ht="15.75" x14ac:dyDescent="0.25">
      <c r="A476" s="10">
        <v>475</v>
      </c>
      <c r="B476" s="10" t="str">
        <f>VLOOKUP(A:A,'1级数据'!A:B,2,FALSE)</f>
        <v>L. PELLEGRINI</v>
      </c>
      <c r="C476" s="11" t="str">
        <f>VLOOKUP(A:A,'1级数据'!A:C,3,FALSE)</f>
        <v>中场</v>
      </c>
      <c r="D476" s="10">
        <f>VLOOKUP(A:A,'1级数据'!A:D,4,FALSE)</f>
        <v>2</v>
      </c>
      <c r="E476" s="12">
        <f>VLOOKUP(A:A,'1级数据'!A:L,12,FALSE)</f>
        <v>81</v>
      </c>
      <c r="F476" s="10">
        <f>'1级数据'!O476*0.2+'1级数据'!T476*0.4+'1级数据'!Z476*0.2+'1级数据'!W476*0.2</f>
        <v>77.600000000000009</v>
      </c>
      <c r="G476" s="10">
        <f>AVERAGE('1级数据'!P476,'1级数据'!Q476)</f>
        <v>79.5</v>
      </c>
      <c r="H476" s="10">
        <f>AVERAGE('1级数据'!AA476,'1级数据'!AB476)</f>
        <v>75</v>
      </c>
      <c r="I476" s="10">
        <f>IF('1级数据'!C476="门将",AVERAGE('1级数据'!AG476,'1级数据'!AH476,'1级数据'!AI476,'1级数据'!AJ476,'1级数据'!AK476),AVERAGE('1级数据'!X476,'1级数据'!Y476))</f>
        <v>77</v>
      </c>
      <c r="J476" s="10">
        <f>'1级数据'!AC476*0.2+'1级数据'!AD476*0.3+'1级数据'!AE476*0.2+'1级数据'!AF476*0.3</f>
        <v>72.900000000000006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N. ELVEDI</v>
      </c>
      <c r="C477" s="11" t="str">
        <f>VLOOKUP(A:A,'1级数据'!A:C,3,FALSE)</f>
        <v>中后卫</v>
      </c>
      <c r="D477" s="10" t="e">
        <f>VLOOKUP(A:A,'1级数据'!A:D,4,FALSE)</f>
        <v>#N/A</v>
      </c>
      <c r="E477" s="12">
        <f>VLOOKUP(A:A,'1级数据'!A:L,12,FALSE)</f>
        <v>81</v>
      </c>
      <c r="F477" s="10">
        <f>'1级数据'!O477*0.2+'1级数据'!T477*0.4+'1级数据'!Z477*0.2+'1级数据'!W477*0.2</f>
        <v>69.2</v>
      </c>
      <c r="G477" s="10">
        <f>AVERAGE('1级数据'!P477,'1级数据'!Q477)</f>
        <v>71</v>
      </c>
      <c r="H477" s="10">
        <f>AVERAGE('1级数据'!AA477,'1级数据'!AB477)</f>
        <v>80</v>
      </c>
      <c r="I477" s="10">
        <f>IF('1级数据'!C477="门将",AVERAGE('1级数据'!AG477,'1级数据'!AH477,'1级数据'!AI477,'1级数据'!AJ477,'1级数据'!AK477),AVERAGE('1级数据'!X477,'1级数据'!Y477))</f>
        <v>79.5</v>
      </c>
      <c r="J477" s="10">
        <f>'1级数据'!AC477*0.2+'1级数据'!AD477*0.3+'1级数据'!AE477*0.2+'1级数据'!AF477*0.3</f>
        <v>78.400000000000006</v>
      </c>
      <c r="K477" s="10">
        <f>AVERAGE('1级数据'!R477,'1级数据'!S477)</f>
        <v>69</v>
      </c>
    </row>
    <row r="478" spans="1:11" ht="15.75" x14ac:dyDescent="0.25">
      <c r="A478" s="10">
        <v>477</v>
      </c>
      <c r="B478" s="10" t="str">
        <f>VLOOKUP(A:A,'1级数据'!A:B,2,FALSE)</f>
        <v>M. GÓMEZ</v>
      </c>
      <c r="C478" s="11" t="str">
        <f>VLOOKUP(A:A,'1级数据'!A:C,3,FALSE)</f>
        <v>中锋</v>
      </c>
      <c r="D478" s="10" t="e">
        <f>VLOOKUP(A:A,'1级数据'!A:D,4,FALSE)</f>
        <v>#N/A</v>
      </c>
      <c r="E478" s="12">
        <f>VLOOKUP(A:A,'1级数据'!A:L,12,FALSE)</f>
        <v>81</v>
      </c>
      <c r="F478" s="10">
        <f>'1级数据'!O478*0.2+'1级数据'!T478*0.4+'1级数据'!Z478*0.2+'1级数据'!W478*0.2</f>
        <v>73.400000000000006</v>
      </c>
      <c r="G478" s="10">
        <f>AVERAGE('1级数据'!P478,'1级数据'!Q478)</f>
        <v>75</v>
      </c>
      <c r="H478" s="10">
        <f>AVERAGE('1级数据'!AA478,'1级数据'!AB478)</f>
        <v>80</v>
      </c>
      <c r="I478" s="10">
        <f>IF('1级数据'!C478="门将",AVERAGE('1级数据'!AG478,'1级数据'!AH478,'1级数据'!AI478,'1级数据'!AJ478,'1级数据'!AK478),AVERAGE('1级数据'!X478,'1级数据'!Y478))</f>
        <v>74.5</v>
      </c>
      <c r="J478" s="10">
        <f>'1级数据'!AC478*0.2+'1级数据'!AD478*0.3+'1级数据'!AE478*0.2+'1级数据'!AF478*0.3</f>
        <v>67.099999999999994</v>
      </c>
      <c r="K478" s="10">
        <f>AVERAGE('1级数据'!R478,'1级数据'!S478)</f>
        <v>73</v>
      </c>
    </row>
    <row r="479" spans="1:11" ht="15.75" x14ac:dyDescent="0.25">
      <c r="A479" s="10">
        <v>478</v>
      </c>
      <c r="B479" s="10" t="str">
        <f>VLOOKUP(A:A,'1级数据'!A:B,2,FALSE)</f>
        <v>N. SCHULZ</v>
      </c>
      <c r="C479" s="11" t="str">
        <f>VLOOKUP(A:A,'1级数据'!A:C,3,FALSE)</f>
        <v>左后卫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71.400000000000006</v>
      </c>
      <c r="G479" s="10">
        <f>AVERAGE('1级数据'!P479,'1级数据'!Q479)</f>
        <v>76</v>
      </c>
      <c r="H479" s="10">
        <f>AVERAGE('1级数据'!AA479,'1级数据'!AB479)</f>
        <v>74</v>
      </c>
      <c r="I479" s="10">
        <f>IF('1级数据'!C479="门将",AVERAGE('1级数据'!AG479,'1级数据'!AH479,'1级数据'!AI479,'1级数据'!AJ479,'1级数据'!AK479),AVERAGE('1级数据'!X479,'1级数据'!Y479))</f>
        <v>81.5</v>
      </c>
      <c r="J479" s="10">
        <f>'1级数据'!AC479*0.2+'1级数据'!AD479*0.3+'1级数据'!AE479*0.2+'1级数据'!AF479*0.3</f>
        <v>76.199999999999989</v>
      </c>
      <c r="K479" s="10">
        <f>AVERAGE('1级数据'!R479,'1级数据'!S479)</f>
        <v>73</v>
      </c>
    </row>
    <row r="480" spans="1:11" ht="15.75" x14ac:dyDescent="0.25">
      <c r="A480" s="10">
        <v>479</v>
      </c>
      <c r="B480" s="10" t="str">
        <f>VLOOKUP(A:A,'1级数据'!A:B,2,FALSE)</f>
        <v>PABLO FORNALS</v>
      </c>
      <c r="C480" s="11" t="str">
        <f>VLOOKUP(A:A,'1级数据'!A:C,3,FALSE)</f>
        <v>前腰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75.400000000000006</v>
      </c>
      <c r="G480" s="10">
        <f>AVERAGE('1级数据'!P480,'1级数据'!Q480)</f>
        <v>85.5</v>
      </c>
      <c r="H480" s="10">
        <f>AVERAGE('1级数据'!AA480,'1级数据'!AB480)</f>
        <v>69</v>
      </c>
      <c r="I480" s="10">
        <f>IF('1级数据'!C480="门将",AVERAGE('1级数据'!AG480,'1级数据'!AH480,'1级数据'!AI480,'1级数据'!AJ480,'1级数据'!AK480),AVERAGE('1级数据'!X480,'1级数据'!Y480))</f>
        <v>73</v>
      </c>
      <c r="J480" s="10">
        <f>'1级数据'!AC480*0.2+'1级数据'!AD480*0.3+'1级数据'!AE480*0.2+'1级数据'!AF480*0.3</f>
        <v>73.2</v>
      </c>
      <c r="K480" s="10">
        <f>AVERAGE('1级数据'!R480,'1级数据'!S480)</f>
        <v>80</v>
      </c>
    </row>
    <row r="481" spans="1:11" ht="15.75" x14ac:dyDescent="0.25">
      <c r="A481" s="10">
        <v>480</v>
      </c>
      <c r="B481" s="10" t="str">
        <f>VLOOKUP(A:A,'1级数据'!A:B,2,FALSE)</f>
        <v>MIKEL OYARZABAL</v>
      </c>
      <c r="C481" s="11" t="str">
        <f>VLOOKUP(A:A,'1级数据'!A:C,3,FALSE)</f>
        <v>左边锋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78.600000000000009</v>
      </c>
      <c r="G481" s="10">
        <f>AVERAGE('1级数据'!P481,'1级数据'!Q481)</f>
        <v>84.5</v>
      </c>
      <c r="H481" s="10">
        <f>AVERAGE('1级数据'!AA481,'1级数据'!AB481)</f>
        <v>68.5</v>
      </c>
      <c r="I481" s="10">
        <f>IF('1级数据'!C481="门将",AVERAGE('1级数据'!AG481,'1级数据'!AH481,'1级数据'!AI481,'1级数据'!AJ481,'1级数据'!AK481),AVERAGE('1级数据'!X481,'1级数据'!Y481))</f>
        <v>75.5</v>
      </c>
      <c r="J481" s="10">
        <f>'1级数据'!AC481*0.2+'1级数据'!AD481*0.3+'1级数据'!AE481*0.2+'1级数据'!AF481*0.3</f>
        <v>69.599999999999994</v>
      </c>
      <c r="K481" s="10">
        <f>AVERAGE('1级数据'!R481,'1级数据'!S481)</f>
        <v>82</v>
      </c>
    </row>
    <row r="482" spans="1:11" ht="15.75" x14ac:dyDescent="0.25">
      <c r="A482" s="10">
        <v>481</v>
      </c>
      <c r="B482" s="10" t="str">
        <f>VLOOKUP(A:A,'1级数据'!A:B,2,FALSE)</f>
        <v>LUCAS PAQUETÁ</v>
      </c>
      <c r="C482" s="11" t="str">
        <f>VLOOKUP(A:A,'1级数据'!A:C,3,FALSE)</f>
        <v>前腰</v>
      </c>
      <c r="D482" s="10">
        <f>VLOOKUP(A:A,'1级数据'!A:D,4,FALSE)</f>
        <v>2</v>
      </c>
      <c r="E482" s="12">
        <f>VLOOKUP(A:A,'1级数据'!A:L,12,FALSE)</f>
        <v>81</v>
      </c>
      <c r="F482" s="10">
        <f>'1级数据'!O482*0.2+'1级数据'!T482*0.4+'1级数据'!Z482*0.2+'1级数据'!W482*0.2</f>
        <v>76.400000000000006</v>
      </c>
      <c r="G482" s="10">
        <f>AVERAGE('1级数据'!P482,'1级数据'!Q482)</f>
        <v>83</v>
      </c>
      <c r="H482" s="10">
        <f>AVERAGE('1级数据'!AA482,'1级数据'!AB482)</f>
        <v>78.5</v>
      </c>
      <c r="I482" s="10">
        <f>IF('1级数据'!C482="门将",AVERAGE('1级数据'!AG482,'1级数据'!AH482,'1级数据'!AI482,'1级数据'!AJ482,'1级数据'!AK482),AVERAGE('1级数据'!X482,'1级数据'!Y482))</f>
        <v>84</v>
      </c>
      <c r="J482" s="10">
        <f>'1级数据'!AC482*0.2+'1级数据'!AD482*0.3+'1级数据'!AE482*0.2+'1级数据'!AF482*0.3</f>
        <v>70.3</v>
      </c>
      <c r="K482" s="10">
        <f>AVERAGE('1级数据'!R482,'1级数据'!S482)</f>
        <v>78.5</v>
      </c>
    </row>
    <row r="483" spans="1:11" ht="15.75" x14ac:dyDescent="0.25">
      <c r="A483" s="10">
        <v>482</v>
      </c>
      <c r="B483" s="10" t="str">
        <f>VLOOKUP(A:A,'1级数据'!A:B,2,FALSE)</f>
        <v>ODRIOZOLA</v>
      </c>
      <c r="C483" s="11" t="str">
        <f>VLOOKUP(A:A,'1级数据'!A:C,3,FALSE)</f>
        <v>右后卫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</v>
      </c>
      <c r="G483" s="10">
        <f>AVERAGE('1级数据'!P483,'1级数据'!Q483)</f>
        <v>74.5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85</v>
      </c>
      <c r="J483" s="10">
        <f>'1级数据'!AC483*0.2+'1级数据'!AD483*0.3+'1级数据'!AE483*0.2+'1级数据'!AF483*0.3</f>
        <v>76.2</v>
      </c>
      <c r="K483" s="10">
        <f>AVERAGE('1级数据'!R483,'1级数据'!S483)</f>
        <v>72.5</v>
      </c>
    </row>
    <row r="484" spans="1:11" ht="15.75" x14ac:dyDescent="0.25">
      <c r="A484" s="10">
        <v>483</v>
      </c>
      <c r="B484" s="10" t="str">
        <f>VLOOKUP(A:A,'1级数据'!A:B,2,FALSE)</f>
        <v>F. CHALOV</v>
      </c>
      <c r="C484" s="11" t="str">
        <f>VLOOKUP(A:A,'1级数据'!A:C,3,FALSE)</f>
        <v>中锋</v>
      </c>
      <c r="D484" s="10" t="e">
        <f>VLOOKUP(A:A,'1级数据'!A:D,4,FALSE)</f>
        <v>#N/A</v>
      </c>
      <c r="E484" s="12">
        <f>VLOOKUP(A:A,'1级数据'!A:L,12,FALSE)</f>
        <v>81</v>
      </c>
      <c r="F484" s="10">
        <f>'1级数据'!O484*0.2+'1级数据'!T484*0.4+'1级数据'!Z484*0.2+'1级数据'!W484*0.2</f>
        <v>76</v>
      </c>
      <c r="G484" s="10">
        <f>AVERAGE('1级数据'!P484,'1级数据'!Q484)</f>
        <v>78.5</v>
      </c>
      <c r="H484" s="10">
        <f>AVERAGE('1级数据'!AA484,'1级数据'!AB484)</f>
        <v>74</v>
      </c>
      <c r="I484" s="10">
        <f>IF('1级数据'!C484="门将",AVERAGE('1级数据'!AG484,'1级数据'!AH484,'1级数据'!AI484,'1级数据'!AJ484,'1级数据'!AK484),AVERAGE('1级数据'!X484,'1级数据'!Y484))</f>
        <v>81</v>
      </c>
      <c r="J484" s="10">
        <f>'1级数据'!AC484*0.2+'1级数据'!AD484*0.3+'1级数据'!AE484*0.2+'1级数据'!AF484*0.3</f>
        <v>70.800000000000011</v>
      </c>
      <c r="K484" s="10">
        <f>AVERAGE('1级数据'!R484,'1级数据'!S484)</f>
        <v>78</v>
      </c>
    </row>
    <row r="485" spans="1:11" ht="15.75" x14ac:dyDescent="0.25">
      <c r="A485" s="10">
        <v>484</v>
      </c>
      <c r="B485" s="10" t="str">
        <f>VLOOKUP(A:A,'1级数据'!A:B,2,FALSE)</f>
        <v>H. VANAKEN</v>
      </c>
      <c r="C485" s="11" t="str">
        <f>VLOOKUP(A:A,'1级数据'!A:C,3,FALSE)</f>
        <v>中场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77.8</v>
      </c>
      <c r="G485" s="10">
        <f>AVERAGE('1级数据'!P485,'1级数据'!Q485)</f>
        <v>82.5</v>
      </c>
      <c r="H485" s="10">
        <f>AVERAGE('1级数据'!AA485,'1级数据'!AB485)</f>
        <v>71.5</v>
      </c>
      <c r="I485" s="10">
        <f>IF('1级数据'!C485="门将",AVERAGE('1级数据'!AG485,'1级数据'!AH485,'1级数据'!AI485,'1级数据'!AJ485,'1级数据'!AK485),AVERAGE('1级数据'!X485,'1级数据'!Y485))</f>
        <v>75</v>
      </c>
      <c r="J485" s="10">
        <f>'1级数据'!AC485*0.2+'1级数据'!AD485*0.3+'1级数据'!AE485*0.2+'1级数据'!AF485*0.3</f>
        <v>69.099999999999994</v>
      </c>
      <c r="K485" s="10">
        <f>AVERAGE('1级数据'!R485,'1级数据'!S485)</f>
        <v>81</v>
      </c>
    </row>
    <row r="486" spans="1:11" ht="15.75" x14ac:dyDescent="0.25">
      <c r="A486" s="10">
        <v>485</v>
      </c>
      <c r="B486" s="10" t="str">
        <f>VLOOKUP(A:A,'1级数据'!A:B,2,FALSE)</f>
        <v>WESLEY</v>
      </c>
      <c r="C486" s="11" t="str">
        <f>VLOOKUP(A:A,'1级数据'!A:C,3,FALSE)</f>
        <v>中锋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72</v>
      </c>
      <c r="G486" s="10">
        <f>AVERAGE('1级数据'!P486,'1级数据'!Q486)</f>
        <v>78</v>
      </c>
      <c r="H486" s="10">
        <f>AVERAGE('1级数据'!AA486,'1级数据'!AB486)</f>
        <v>82.5</v>
      </c>
      <c r="I486" s="10">
        <f>IF('1级数据'!C486="门将",AVERAGE('1级数据'!AG486,'1级数据'!AH486,'1级数据'!AI486,'1级数据'!AJ486,'1级数据'!AK486),AVERAGE('1级数据'!X486,'1级数据'!Y486))</f>
        <v>74.5</v>
      </c>
      <c r="J486" s="10">
        <f>'1级数据'!AC486*0.2+'1级数据'!AD486*0.3+'1级数据'!AE486*0.2+'1级数据'!AF486*0.3</f>
        <v>66.199999999999989</v>
      </c>
      <c r="K486" s="10">
        <f>AVERAGE('1级数据'!R486,'1级数据'!S486)</f>
        <v>70.5</v>
      </c>
    </row>
    <row r="487" spans="1:11" ht="15.75" x14ac:dyDescent="0.25">
      <c r="A487" s="10">
        <v>486</v>
      </c>
      <c r="B487" s="10" t="str">
        <f>VLOOKUP(A:A,'1级数据'!A:B,2,FALSE)</f>
        <v>H. AOUAR</v>
      </c>
      <c r="C487" s="11" t="str">
        <f>VLOOKUP(A:A,'1级数据'!A:C,3,FALSE)</f>
        <v>中场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77.2</v>
      </c>
      <c r="G487" s="10">
        <f>AVERAGE('1级数据'!P487,'1级数据'!Q487)</f>
        <v>85</v>
      </c>
      <c r="H487" s="10">
        <f>AVERAGE('1级数据'!AA487,'1级数据'!AB487)</f>
        <v>70</v>
      </c>
      <c r="I487" s="10">
        <f>IF('1级数据'!C487="门将",AVERAGE('1级数据'!AG487,'1级数据'!AH487,'1级数据'!AI487,'1级数据'!AJ487,'1级数据'!AK487),AVERAGE('1级数据'!X487,'1级数据'!Y487))</f>
        <v>75.5</v>
      </c>
      <c r="J487" s="10">
        <f>'1级数据'!AC487*0.2+'1级数据'!AD487*0.3+'1级数据'!AE487*0.2+'1级数据'!AF487*0.3</f>
        <v>72.8</v>
      </c>
      <c r="K487" s="10">
        <f>AVERAGE('1级数据'!R487,'1级数据'!S487)</f>
        <v>87</v>
      </c>
    </row>
    <row r="488" spans="1:11" ht="15.75" x14ac:dyDescent="0.25">
      <c r="A488" s="10">
        <v>487</v>
      </c>
      <c r="B488" s="10" t="str">
        <f>VLOOKUP(A:A,'1级数据'!A:B,2,FALSE)</f>
        <v>S. LOBOTKA</v>
      </c>
      <c r="C488" s="11" t="str">
        <f>VLOOKUP(A:A,'1级数据'!A:C,3,FALSE)</f>
        <v>后腰</v>
      </c>
      <c r="D488" s="10" t="e">
        <f>VLOOKUP(A:A,'1级数据'!A:D,4,FALSE)</f>
        <v>#N/A</v>
      </c>
      <c r="E488" s="12">
        <f>VLOOKUP(A:A,'1级数据'!A:L,12,FALSE)</f>
        <v>81</v>
      </c>
      <c r="F488" s="10">
        <f>'1级数据'!O488*0.2+'1级数据'!T488*0.4+'1级数据'!Z488*0.2+'1级数据'!W488*0.2</f>
        <v>73.599999999999994</v>
      </c>
      <c r="G488" s="10">
        <f>AVERAGE('1级数据'!P488,'1级数据'!Q488)</f>
        <v>80</v>
      </c>
      <c r="H488" s="10">
        <f>AVERAGE('1级数据'!AA488,'1级数据'!AB488)</f>
        <v>73</v>
      </c>
      <c r="I488" s="10">
        <f>IF('1级数据'!C488="门将",AVERAGE('1级数据'!AG488,'1级数据'!AH488,'1级数据'!AI488,'1级数据'!AJ488,'1级数据'!AK488),AVERAGE('1级数据'!X488,'1级数据'!Y488))</f>
        <v>71</v>
      </c>
      <c r="J488" s="10">
        <f>'1级数据'!AC488*0.2+'1级数据'!AD488*0.3+'1级数据'!AE488*0.2+'1级数据'!AF488*0.3</f>
        <v>76.400000000000006</v>
      </c>
      <c r="K488" s="10">
        <f>AVERAGE('1级数据'!R488,'1级数据'!S488)</f>
        <v>82</v>
      </c>
    </row>
    <row r="489" spans="1:11" ht="15.75" x14ac:dyDescent="0.25">
      <c r="A489" s="10">
        <v>488</v>
      </c>
      <c r="B489" s="10" t="str">
        <f>VLOOKUP(A:A,'1级数据'!A:B,2,FALSE)</f>
        <v>G. DZHIKIYA</v>
      </c>
      <c r="C489" s="11" t="str">
        <f>VLOOKUP(A:A,'1级数据'!A:C,3,FALSE)</f>
        <v>中后卫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71</v>
      </c>
      <c r="G489" s="10">
        <f>AVERAGE('1级数据'!P489,'1级数据'!Q489)</f>
        <v>65.5</v>
      </c>
      <c r="H489" s="10">
        <f>AVERAGE('1级数据'!AA489,'1级数据'!AB489)</f>
        <v>75.5</v>
      </c>
      <c r="I489" s="10">
        <f>IF('1级数据'!C489="门将",AVERAGE('1级数据'!AG489,'1级数据'!AH489,'1级数据'!AI489,'1级数据'!AJ489,'1级数据'!AK489),AVERAGE('1级数据'!X489,'1级数据'!Y489))</f>
        <v>77</v>
      </c>
      <c r="J489" s="10">
        <f>'1级数据'!AC489*0.2+'1级数据'!AD489*0.3+'1级数据'!AE489*0.2+'1级数据'!AF489*0.3</f>
        <v>78.099999999999994</v>
      </c>
      <c r="K489" s="10">
        <f>AVERAGE('1级数据'!R489,'1级数据'!S489)</f>
        <v>67.5</v>
      </c>
    </row>
    <row r="490" spans="1:11" ht="15.75" x14ac:dyDescent="0.25">
      <c r="A490" s="10">
        <v>489</v>
      </c>
      <c r="B490" s="10" t="str">
        <f>VLOOKUP(A:A,'1级数据'!A:B,2,FALSE)</f>
        <v>M. HALSTENBERG</v>
      </c>
      <c r="C490" s="11" t="str">
        <f>VLOOKUP(A:A,'1级数据'!A:C,3,FALSE)</f>
        <v>左后卫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75.2</v>
      </c>
      <c r="G490" s="10">
        <f>AVERAGE('1级数据'!P490,'1级数据'!Q490)</f>
        <v>72</v>
      </c>
      <c r="H490" s="10">
        <f>AVERAGE('1级数据'!AA490,'1级数据'!AB490)</f>
        <v>78.5</v>
      </c>
      <c r="I490" s="10">
        <f>IF('1级数据'!C490="门将",AVERAGE('1级数据'!AG490,'1级数据'!AH490,'1级数据'!AI490,'1级数据'!AJ490,'1级数据'!AK490),AVERAGE('1级数据'!X490,'1级数据'!Y490))</f>
        <v>79</v>
      </c>
      <c r="J490" s="10">
        <f>'1级数据'!AC490*0.2+'1级数据'!AD490*0.3+'1级数据'!AE490*0.2+'1级数据'!AF490*0.3</f>
        <v>76.7</v>
      </c>
      <c r="K490" s="10">
        <f>AVERAGE('1级数据'!R490,'1级数据'!S490)</f>
        <v>71.5</v>
      </c>
    </row>
    <row r="491" spans="1:11" ht="15.75" x14ac:dyDescent="0.25">
      <c r="A491" s="10">
        <v>490</v>
      </c>
      <c r="B491" s="10" t="str">
        <f>VLOOKUP(A:A,'1级数据'!A:B,2,FALSE)</f>
        <v>VINÍCIUS JÚNIOR</v>
      </c>
      <c r="C491" s="11" t="str">
        <f>VLOOKUP(A:A,'1级数据'!A:C,3,FALSE)</f>
        <v>左边锋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76.200000000000017</v>
      </c>
      <c r="G491" s="10">
        <f>AVERAGE('1级数据'!P491,'1级数据'!Q491)</f>
        <v>88</v>
      </c>
      <c r="H491" s="10">
        <f>AVERAGE('1级数据'!AA491,'1级数据'!AB491)</f>
        <v>65.5</v>
      </c>
      <c r="I491" s="10">
        <f>IF('1级数据'!C491="门将",AVERAGE('1级数据'!AG491,'1级数据'!AH491,'1级数据'!AI491,'1级数据'!AJ491,'1级数据'!AK491),AVERAGE('1级数据'!X491,'1级数据'!Y491))</f>
        <v>80.5</v>
      </c>
      <c r="J491" s="10">
        <f>'1级数据'!AC491*0.2+'1级数据'!AD491*0.3+'1级数据'!AE491*0.2+'1级数据'!AF491*0.3</f>
        <v>66.7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Y. ATAL</v>
      </c>
      <c r="C492" s="11" t="str">
        <f>VLOOKUP(A:A,'1级数据'!A:C,3,FALSE)</f>
        <v>右后卫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72.2</v>
      </c>
      <c r="G492" s="10">
        <f>AVERAGE('1级数据'!P492,'1级数据'!Q492)</f>
        <v>83</v>
      </c>
      <c r="H492" s="10">
        <f>AVERAGE('1级数据'!AA492,'1级数据'!AB492)</f>
        <v>70</v>
      </c>
      <c r="I492" s="10">
        <f>IF('1级数据'!C492="门将",AVERAGE('1级数据'!AG492,'1级数据'!AH492,'1级数据'!AI492,'1级数据'!AJ492,'1级数据'!AK492),AVERAGE('1级数据'!X492,'1级数据'!Y492))</f>
        <v>78</v>
      </c>
      <c r="J492" s="10">
        <f>'1级数据'!AC492*0.2+'1级数据'!AD492*0.3+'1级数据'!AE492*0.2+'1级数据'!AF492*0.3</f>
        <v>75.5</v>
      </c>
      <c r="K492" s="10">
        <f>AVERAGE('1级数据'!R492,'1级数据'!S492)</f>
        <v>74.5</v>
      </c>
    </row>
    <row r="493" spans="1:11" ht="15.75" x14ac:dyDescent="0.25">
      <c r="A493" s="10">
        <v>492</v>
      </c>
      <c r="B493" s="10" t="str">
        <f>VLOOKUP(A:A,'1级数据'!A:B,2,FALSE)</f>
        <v>GABI</v>
      </c>
      <c r="C493" s="11" t="str">
        <f>VLOOKUP(A:A,'1级数据'!A:C,3,FALSE)</f>
        <v>中场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77.400000000000006</v>
      </c>
      <c r="G493" s="10">
        <f>AVERAGE('1级数据'!P493,'1级数据'!Q493)</f>
        <v>77.5</v>
      </c>
      <c r="H493" s="10">
        <f>AVERAGE('1级数据'!AA493,'1级数据'!AB493)</f>
        <v>73</v>
      </c>
      <c r="I493" s="10">
        <f>IF('1级数据'!C493="门将",AVERAGE('1级数据'!AG493,'1级数据'!AH493,'1级数据'!AI493,'1级数据'!AJ493,'1级数据'!AK493),AVERAGE('1级数据'!X493,'1级数据'!Y493))</f>
        <v>75.5</v>
      </c>
      <c r="J493" s="10">
        <f>'1级数据'!AC493*0.2+'1级数据'!AD493*0.3+'1级数据'!AE493*0.2+'1级数据'!AF493*0.3</f>
        <v>77.699999999999989</v>
      </c>
      <c r="K493" s="10">
        <f>AVERAGE('1级数据'!R493,'1级数据'!S493)</f>
        <v>82.5</v>
      </c>
    </row>
    <row r="494" spans="1:11" ht="15.75" x14ac:dyDescent="0.25">
      <c r="A494" s="10">
        <v>493</v>
      </c>
      <c r="B494" s="10" t="str">
        <f>VLOOKUP(A:A,'1级数据'!A:B,2,FALSE)</f>
        <v>C. TEVEZ</v>
      </c>
      <c r="C494" s="11" t="str">
        <f>VLOOKUP(A:A,'1级数据'!A:C,3,FALSE)</f>
        <v>影锋</v>
      </c>
      <c r="D494" s="10" t="e">
        <f>VLOOKUP(A:A,'1级数据'!A:D,4,FALSE)</f>
        <v>#N/A</v>
      </c>
      <c r="E494" s="12">
        <f>VLOOKUP(A:A,'1级数据'!A:L,12,FALSE)</f>
        <v>80</v>
      </c>
      <c r="F494" s="10">
        <f>'1级数据'!O494*0.2+'1级数据'!T494*0.4+'1级数据'!Z494*0.2+'1级数据'!W494*0.2</f>
        <v>78.2</v>
      </c>
      <c r="G494" s="10">
        <f>AVERAGE('1级数据'!P494,'1级数据'!Q494)</f>
        <v>80</v>
      </c>
      <c r="H494" s="10">
        <f>AVERAGE('1级数据'!AA494,'1级数据'!AB494)</f>
        <v>75</v>
      </c>
      <c r="I494" s="10">
        <f>IF('1级数据'!C494="门将",AVERAGE('1级数据'!AG494,'1级数据'!AH494,'1级数据'!AI494,'1级数据'!AJ494,'1级数据'!AK494),AVERAGE('1级数据'!X494,'1级数据'!Y494))</f>
        <v>78.5</v>
      </c>
      <c r="J494" s="10">
        <f>'1级数据'!AC494*0.2+'1级数据'!AD494*0.3+'1级数据'!AE494*0.2+'1级数据'!AF494*0.3</f>
        <v>66.800000000000011</v>
      </c>
      <c r="K494" s="10">
        <f>AVERAGE('1级数据'!R494,'1级数据'!S494)</f>
        <v>78</v>
      </c>
    </row>
    <row r="495" spans="1:11" ht="15.75" x14ac:dyDescent="0.25">
      <c r="A495" s="10">
        <v>494</v>
      </c>
      <c r="B495" s="10" t="str">
        <f>VLOOKUP(A:A,'1级数据'!A:B,2,FALSE)</f>
        <v>JOAQUÍN</v>
      </c>
      <c r="C495" s="11" t="str">
        <f>VLOOKUP(A:A,'1级数据'!A:C,3,FALSE)</f>
        <v>右边锋</v>
      </c>
      <c r="D495" s="10" t="e">
        <f>VLOOKUP(A:A,'1级数据'!A:D,4,FALSE)</f>
        <v>#N/A</v>
      </c>
      <c r="E495" s="12">
        <f>VLOOKUP(A:A,'1级数据'!A:L,12,FALSE)</f>
        <v>80</v>
      </c>
      <c r="F495" s="10">
        <f>'1级数据'!O495*0.2+'1级数据'!T495*0.4+'1级数据'!Z495*0.2+'1级数据'!W495*0.2</f>
        <v>79.800000000000011</v>
      </c>
      <c r="G495" s="10">
        <f>AVERAGE('1级数据'!P495,'1级数据'!Q495)</f>
        <v>86</v>
      </c>
      <c r="H495" s="10">
        <f>AVERAGE('1级数据'!AA495,'1级数据'!AB495)</f>
        <v>65.5</v>
      </c>
      <c r="I495" s="10">
        <f>IF('1级数据'!C495="门将",AVERAGE('1级数据'!AG495,'1级数据'!AH495,'1级数据'!AI495,'1级数据'!AJ495,'1级数据'!AK495),AVERAGE('1级数据'!X495,'1级数据'!Y495))</f>
        <v>83</v>
      </c>
      <c r="J495" s="10">
        <f>'1级数据'!AC495*0.2+'1级数据'!AD495*0.3+'1级数据'!AE495*0.2+'1级数据'!AF495*0.3</f>
        <v>67</v>
      </c>
      <c r="K495" s="10">
        <f>AVERAGE('1级数据'!R495,'1级数据'!S495)</f>
        <v>85</v>
      </c>
    </row>
    <row r="496" spans="1:11" ht="15.75" x14ac:dyDescent="0.25">
      <c r="A496" s="10">
        <v>495</v>
      </c>
      <c r="B496" s="10" t="str">
        <f>VLOOKUP(A:A,'1级数据'!A:B,2,FALSE)</f>
        <v>I. AKINFEEV</v>
      </c>
      <c r="C496" s="11" t="str">
        <f>VLOOKUP(A:A,'1级数据'!A:C,3,FALSE)</f>
        <v>门将</v>
      </c>
      <c r="D496" s="10" t="e">
        <f>VLOOKUP(A:A,'1级数据'!A:D,4,FALSE)</f>
        <v>#N/A</v>
      </c>
      <c r="E496" s="12">
        <f>VLOOKUP(A:A,'1级数据'!A:L,12,FALSE)</f>
        <v>80</v>
      </c>
      <c r="F496" s="10">
        <f>'1级数据'!O496*0.2+'1级数据'!T496*0.4+'1级数据'!Z496*0.2+'1级数据'!W496*0.2</f>
        <v>58.6</v>
      </c>
      <c r="G496" s="10">
        <f>AVERAGE('1级数据'!P496,'1级数据'!Q496)</f>
        <v>50</v>
      </c>
      <c r="H496" s="10">
        <f>AVERAGE('1级数据'!AA496,'1级数据'!AB496)</f>
        <v>75</v>
      </c>
      <c r="I496" s="10">
        <f>IF('1级数据'!C496="门将",AVERAGE('1级数据'!AG496,'1级数据'!AH496,'1级数据'!AI496,'1级数据'!AJ496,'1级数据'!AK496),AVERAGE('1级数据'!X496,'1级数据'!Y496))</f>
        <v>71.2</v>
      </c>
      <c r="J496" s="10">
        <f>'1级数据'!AC496*0.2+'1级数据'!AD496*0.3+'1级数据'!AE496*0.2+'1级数据'!AF496*0.3</f>
        <v>67.099999999999994</v>
      </c>
      <c r="K496" s="10">
        <f>AVERAGE('1级数据'!R496,'1级数据'!S496)</f>
        <v>55</v>
      </c>
    </row>
    <row r="497" spans="1:11" ht="15.75" x14ac:dyDescent="0.25">
      <c r="A497" s="10">
        <v>496</v>
      </c>
      <c r="B497" s="10" t="str">
        <f>VLOOKUP(A:A,'1级数据'!A:B,2,FALSE)</f>
        <v>T. VERMAELEN</v>
      </c>
      <c r="C497" s="11" t="str">
        <f>VLOOKUP(A:A,'1级数据'!A:C,3,FALSE)</f>
        <v>中后卫</v>
      </c>
      <c r="D497" s="10" t="e">
        <f>VLOOKUP(A:A,'1级数据'!A:D,4,FALSE)</f>
        <v>#N/A</v>
      </c>
      <c r="E497" s="12">
        <f>VLOOKUP(A:A,'1级数据'!A:L,12,FALSE)</f>
        <v>80</v>
      </c>
      <c r="F497" s="10">
        <f>'1级数据'!O497*0.2+'1级数据'!T497*0.4+'1级数据'!Z497*0.2+'1级数据'!W497*0.2</f>
        <v>69.8</v>
      </c>
      <c r="G497" s="10">
        <f>AVERAGE('1级数据'!P497,'1级数据'!Q497)</f>
        <v>64.5</v>
      </c>
      <c r="H497" s="10">
        <f>AVERAGE('1级数据'!AA497,'1级数据'!AB497)</f>
        <v>84</v>
      </c>
      <c r="I497" s="10">
        <f>IF('1级数据'!C497="门将",AVERAGE('1级数据'!AG497,'1级数据'!AH497,'1级数据'!AI497,'1级数据'!AJ497,'1级数据'!AK497),AVERAGE('1级数据'!X497,'1级数据'!Y497))</f>
        <v>66.5</v>
      </c>
      <c r="J497" s="10">
        <f>'1级数据'!AC497*0.2+'1级数据'!AD497*0.3+'1级数据'!AE497*0.2+'1级数据'!AF497*0.3</f>
        <v>75.400000000000006</v>
      </c>
      <c r="K497" s="10">
        <f>AVERAGE('1级数据'!R497,'1级数据'!S497)</f>
        <v>73.5</v>
      </c>
    </row>
    <row r="498" spans="1:11" ht="15.75" x14ac:dyDescent="0.25">
      <c r="A498" s="10">
        <v>497</v>
      </c>
      <c r="B498" s="10" t="str">
        <f>VLOOKUP(A:A,'1级数据'!A:B,2,FALSE)</f>
        <v>JESÚS NAVAS</v>
      </c>
      <c r="C498" s="11" t="str">
        <f>VLOOKUP(A:A,'1级数据'!A:C,3,FALSE)</f>
        <v>右前卫</v>
      </c>
      <c r="D498" s="10">
        <f>VLOOKUP(A:A,'1级数据'!A:D,4,FALSE)</f>
        <v>2</v>
      </c>
      <c r="E498" s="12">
        <f>VLOOKUP(A:A,'1级数据'!A:L,12,FALSE)</f>
        <v>80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78.5</v>
      </c>
      <c r="H498" s="10">
        <f>AVERAGE('1级数据'!AA498,'1级数据'!AB498)</f>
        <v>67</v>
      </c>
      <c r="I498" s="10">
        <f>IF('1级数据'!C498="门将",AVERAGE('1级数据'!AG498,'1级数据'!AH498,'1级数据'!AI498,'1级数据'!AJ498,'1级数据'!AK498),AVERAGE('1级数据'!X498,'1级数据'!Y498))</f>
        <v>85</v>
      </c>
      <c r="J498" s="10">
        <f>'1级数据'!AC498*0.2+'1级数据'!AD498*0.3+'1级数据'!AE498*0.2+'1级数据'!AF498*0.3</f>
        <v>72.8</v>
      </c>
      <c r="K498" s="10">
        <f>AVERAGE('1级数据'!R498,'1级数据'!S498)</f>
        <v>75.5</v>
      </c>
    </row>
    <row r="499" spans="1:11" ht="15.75" x14ac:dyDescent="0.25">
      <c r="A499" s="10">
        <v>498</v>
      </c>
      <c r="B499" s="10" t="str">
        <f>VLOOKUP(A:A,'1级数据'!A:B,2,FALSE)</f>
        <v>L. PONZIO</v>
      </c>
      <c r="C499" s="11" t="str">
        <f>VLOOKUP(A:A,'1级数据'!A:C,3,FALSE)</f>
        <v>后腰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75.599999999999994</v>
      </c>
      <c r="G499" s="10">
        <f>AVERAGE('1级数据'!P499,'1级数据'!Q499)</f>
        <v>73.5</v>
      </c>
      <c r="H499" s="10">
        <f>AVERAGE('1级数据'!AA499,'1级数据'!AB499)</f>
        <v>72.5</v>
      </c>
      <c r="I499" s="10">
        <f>IF('1级数据'!C499="门将",AVERAGE('1级数据'!AG499,'1级数据'!AH499,'1级数据'!AI499,'1级数据'!AJ499,'1级数据'!AK499),AVERAGE('1级数据'!X499,'1级数据'!Y499))</f>
        <v>76</v>
      </c>
      <c r="J499" s="10">
        <f>'1级数据'!AC499*0.2+'1级数据'!AD499*0.3+'1级数据'!AE499*0.2+'1级数据'!AF499*0.3</f>
        <v>76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DANTE</v>
      </c>
      <c r="C500" s="11" t="str">
        <f>VLOOKUP(A:A,'1级数据'!A:C,3,FALSE)</f>
        <v>中后卫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68.599999999999994</v>
      </c>
      <c r="G500" s="10">
        <f>AVERAGE('1级数据'!P500,'1级数据'!Q500)</f>
        <v>72.5</v>
      </c>
      <c r="H500" s="10">
        <f>AVERAGE('1级数据'!AA500,'1级数据'!AB500)</f>
        <v>76</v>
      </c>
      <c r="I500" s="10">
        <f>IF('1级数据'!C500="门将",AVERAGE('1级数据'!AG500,'1级数据'!AH500,'1级数据'!AI500,'1级数据'!AJ500,'1级数据'!AK500),AVERAGE('1级数据'!X500,'1级数据'!Y500))</f>
        <v>68.5</v>
      </c>
      <c r="J500" s="10">
        <f>'1级数据'!AC500*0.2+'1级数据'!AD500*0.3+'1级数据'!AE500*0.2+'1级数据'!AF500*0.3</f>
        <v>78.199999999999989</v>
      </c>
      <c r="K500" s="10">
        <f>AVERAGE('1级数据'!R500,'1级数据'!S500)</f>
        <v>74</v>
      </c>
    </row>
    <row r="501" spans="1:11" ht="15.75" x14ac:dyDescent="0.25">
      <c r="A501" s="10">
        <v>500</v>
      </c>
      <c r="B501" s="10" t="str">
        <f>VLOOKUP(A:A,'1级数据'!A:B,2,FALSE)</f>
        <v>J. MATHIEU</v>
      </c>
      <c r="C501" s="11" t="str">
        <f>VLOOKUP(A:A,'1级数据'!A:C,3,FALSE)</f>
        <v>中后卫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74.599999999999994</v>
      </c>
      <c r="G501" s="10">
        <f>AVERAGE('1级数据'!P501,'1级数据'!Q501)</f>
        <v>71</v>
      </c>
      <c r="H501" s="10">
        <f>AVERAGE('1级数据'!AA501,'1级数据'!AB501)</f>
        <v>74.5</v>
      </c>
      <c r="I501" s="10">
        <f>IF('1级数据'!C501="门将",AVERAGE('1级数据'!AG501,'1级数据'!AH501,'1级数据'!AI501,'1级数据'!AJ501,'1级数据'!AK501),AVERAGE('1级数据'!X501,'1级数据'!Y501))</f>
        <v>79.5</v>
      </c>
      <c r="J501" s="10">
        <f>'1级数据'!AC501*0.2+'1级数据'!AD501*0.3+'1级数据'!AE501*0.2+'1级数据'!AF501*0.3</f>
        <v>77</v>
      </c>
      <c r="K501" s="10">
        <f>AVERAGE('1级数据'!R501,'1级数据'!S501)</f>
        <v>67</v>
      </c>
    </row>
    <row r="502" spans="1:11" ht="15.75" x14ac:dyDescent="0.25">
      <c r="A502" s="10">
        <v>501</v>
      </c>
      <c r="B502" s="10" t="str">
        <f>VLOOKUP(A:A,'1级数据'!A:B,2,FALSE)</f>
        <v>M. DEBUCHY</v>
      </c>
      <c r="C502" s="11" t="str">
        <f>VLOOKUP(A:A,'1级数据'!A:C,3,FALSE)</f>
        <v>右后卫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73.2</v>
      </c>
      <c r="G502" s="10">
        <f>AVERAGE('1级数据'!P502,'1级数据'!Q502)</f>
        <v>76</v>
      </c>
      <c r="H502" s="10">
        <f>AVERAGE('1级数据'!AA502,'1级数据'!AB502)</f>
        <v>76</v>
      </c>
      <c r="I502" s="10">
        <f>IF('1级数据'!C502="门将",AVERAGE('1级数据'!AG502,'1级数据'!AH502,'1级数据'!AI502,'1级数据'!AJ502,'1级数据'!AK502),AVERAGE('1级数据'!X502,'1级数据'!Y502))</f>
        <v>75.5</v>
      </c>
      <c r="J502" s="10">
        <f>'1级数据'!AC502*0.2+'1级数据'!AD502*0.3+'1级数据'!AE502*0.2+'1级数据'!AF502*0.3</f>
        <v>76.5</v>
      </c>
      <c r="K502" s="10">
        <f>AVERAGE('1级数据'!R502,'1级数据'!S502)</f>
        <v>75</v>
      </c>
    </row>
    <row r="503" spans="1:11" ht="15.75" x14ac:dyDescent="0.25">
      <c r="A503" s="10">
        <v>502</v>
      </c>
      <c r="B503" s="10" t="str">
        <f>VLOOKUP(A:A,'1级数据'!A:B,2,FALSE)</f>
        <v>FÀBREGAS</v>
      </c>
      <c r="C503" s="11" t="str">
        <f>VLOOKUP(A:A,'1级数据'!A:C,3,FALSE)</f>
        <v>中场</v>
      </c>
      <c r="D503" s="10">
        <f>VLOOKUP(A:A,'1级数据'!A:D,4,FALSE)</f>
        <v>2</v>
      </c>
      <c r="E503" s="12">
        <f>VLOOKUP(A:A,'1级数据'!A:L,12,FALSE)</f>
        <v>80</v>
      </c>
      <c r="F503" s="10">
        <f>'1级数据'!O503*0.2+'1级数据'!T503*0.4+'1级数据'!Z503*0.2+'1级数据'!W503*0.2</f>
        <v>78.600000000000009</v>
      </c>
      <c r="G503" s="10">
        <f>AVERAGE('1级数据'!P503,'1级数据'!Q503)</f>
        <v>83.5</v>
      </c>
      <c r="H503" s="10">
        <f>AVERAGE('1级数据'!AA503,'1级数据'!AB503)</f>
        <v>74</v>
      </c>
      <c r="I503" s="10">
        <f>IF('1级数据'!C503="门将",AVERAGE('1级数据'!AG503,'1级数据'!AH503,'1级数据'!AI503,'1级数据'!AJ503,'1级数据'!AK503),AVERAGE('1级数据'!X503,'1级数据'!Y503))</f>
        <v>71</v>
      </c>
      <c r="J503" s="10">
        <f>'1级数据'!AC503*0.2+'1级数据'!AD503*0.3+'1级数据'!AE503*0.2+'1级数据'!AF503*0.3</f>
        <v>69.5</v>
      </c>
      <c r="K503" s="10">
        <f>AVERAGE('1级数据'!R503,'1级数据'!S503)</f>
        <v>85</v>
      </c>
    </row>
    <row r="504" spans="1:11" ht="15.75" x14ac:dyDescent="0.25">
      <c r="A504" s="10">
        <v>503</v>
      </c>
      <c r="B504" s="10" t="str">
        <f>VLOOKUP(A:A,'1级数据'!A:B,2,FALSE)</f>
        <v>S. NAKAJIMA</v>
      </c>
      <c r="C504" s="11" t="str">
        <f>VLOOKUP(A:A,'1级数据'!A:C,3,FALSE)</f>
        <v>左边锋</v>
      </c>
      <c r="D504" s="10" t="e">
        <f>VLOOKUP(A:A,'1级数据'!A:D,4,FALSE)</f>
        <v>#N/A</v>
      </c>
      <c r="E504" s="12">
        <f>VLOOKUP(A:A,'1级数据'!A:L,12,FALSE)</f>
        <v>80</v>
      </c>
      <c r="F504" s="10">
        <f>'1级数据'!O504*0.2+'1级数据'!T504*0.4+'1级数据'!Z504*0.2+'1级数据'!W504*0.2</f>
        <v>77.600000000000009</v>
      </c>
      <c r="G504" s="10">
        <f>AVERAGE('1级数据'!P504,'1级数据'!Q504)</f>
        <v>81.5</v>
      </c>
      <c r="H504" s="10">
        <f>AVERAGE('1级数据'!AA504,'1级数据'!AB504)</f>
        <v>72.5</v>
      </c>
      <c r="I504" s="10">
        <f>IF('1级数据'!C504="门将",AVERAGE('1级数据'!AG504,'1级数据'!AH504,'1级数据'!AI504,'1级数据'!AJ504,'1级数据'!AK504),AVERAGE('1级数据'!X504,'1级数据'!Y504))</f>
        <v>79.5</v>
      </c>
      <c r="J504" s="10">
        <f>'1级数据'!AC504*0.2+'1级数据'!AD504*0.3+'1级数据'!AE504*0.2+'1级数据'!AF504*0.3</f>
        <v>68</v>
      </c>
      <c r="K504" s="10">
        <f>AVERAGE('1级数据'!R504,'1级数据'!S504)</f>
        <v>81</v>
      </c>
    </row>
    <row r="505" spans="1:11" ht="15.75" x14ac:dyDescent="0.25">
      <c r="A505" s="10">
        <v>504</v>
      </c>
      <c r="B505" s="10" t="str">
        <f>VLOOKUP(A:A,'1级数据'!A:B,2,FALSE)</f>
        <v>K. GAMEIRO</v>
      </c>
      <c r="C505" s="11" t="str">
        <f>VLOOKUP(A:A,'1级数据'!A:C,3,FALSE)</f>
        <v>中锋</v>
      </c>
      <c r="D505" s="10">
        <f>VLOOKUP(A:A,'1级数据'!A:D,4,FALSE)</f>
        <v>2</v>
      </c>
      <c r="E505" s="12">
        <f>VLOOKUP(A:A,'1级数据'!A:L,12,FALSE)</f>
        <v>80</v>
      </c>
      <c r="F505" s="10">
        <f>'1级数据'!O505*0.2+'1级数据'!T505*0.4+'1级数据'!Z505*0.2+'1级数据'!W505*0.2</f>
        <v>74.8</v>
      </c>
      <c r="G505" s="10">
        <f>AVERAGE('1级数据'!P505,'1级数据'!Q505)</f>
        <v>76</v>
      </c>
      <c r="H505" s="10">
        <f>AVERAGE('1级数据'!AA505,'1级数据'!AB505)</f>
        <v>76.5</v>
      </c>
      <c r="I505" s="10">
        <f>IF('1级数据'!C505="门将",AVERAGE('1级数据'!AG505,'1级数据'!AH505,'1级数据'!AI505,'1级数据'!AJ505,'1级数据'!AK505),AVERAGE('1级数据'!X505,'1级数据'!Y505))</f>
        <v>80</v>
      </c>
      <c r="J505" s="10">
        <f>'1级数据'!AC505*0.2+'1级数据'!AD505*0.3+'1级数据'!AE505*0.2+'1级数据'!AF505*0.3</f>
        <v>72.300000000000011</v>
      </c>
      <c r="K505" s="10">
        <f>AVERAGE('1级数据'!R505,'1级数据'!S505)</f>
        <v>77</v>
      </c>
    </row>
    <row r="506" spans="1:11" ht="15.75" x14ac:dyDescent="0.25">
      <c r="A506" s="10">
        <v>505</v>
      </c>
      <c r="B506" s="10" t="str">
        <f>VLOOKUP(A:A,'1级数据'!A:B,2,FALSE)</f>
        <v>Y. CABAYE</v>
      </c>
      <c r="C506" s="11" t="str">
        <f>VLOOKUP(A:A,'1级数据'!A:C,3,FALSE)</f>
        <v>中场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75.400000000000006</v>
      </c>
      <c r="G506" s="10">
        <f>AVERAGE('1级数据'!P506,'1级数据'!Q506)</f>
        <v>78.5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72</v>
      </c>
      <c r="J506" s="10">
        <f>'1级数据'!AC506*0.2+'1级数据'!AD506*0.3+'1级数据'!AE506*0.2+'1级数据'!AF506*0.3</f>
        <v>74.7</v>
      </c>
      <c r="K506" s="10">
        <f>AVERAGE('1级数据'!R506,'1级数据'!S506)</f>
        <v>82</v>
      </c>
    </row>
    <row r="507" spans="1:11" ht="15.75" x14ac:dyDescent="0.25">
      <c r="A507" s="10">
        <v>506</v>
      </c>
      <c r="B507" s="10" t="str">
        <f>VLOOKUP(A:A,'1级数据'!A:B,2,FALSE)</f>
        <v>L. SCHÖNE</v>
      </c>
      <c r="C507" s="11" t="str">
        <f>VLOOKUP(A:A,'1级数据'!A:C,3,FALSE)</f>
        <v>中场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78.400000000000006</v>
      </c>
      <c r="G507" s="10">
        <f>AVERAGE('1级数据'!P507,'1级数据'!Q507)</f>
        <v>79</v>
      </c>
      <c r="H507" s="10">
        <f>AVERAGE('1级数据'!AA507,'1级数据'!AB507)</f>
        <v>80</v>
      </c>
      <c r="I507" s="10">
        <f>IF('1级数据'!C507="门将",AVERAGE('1级数据'!AG507,'1级数据'!AH507,'1级数据'!AI507,'1级数据'!AJ507,'1级数据'!AK507),AVERAGE('1级数据'!X507,'1级数据'!Y507))</f>
        <v>78</v>
      </c>
      <c r="J507" s="10">
        <f>'1级数据'!AC507*0.2+'1级数据'!AD507*0.3+'1级数据'!AE507*0.2+'1级数据'!AF507*0.3</f>
        <v>76.2</v>
      </c>
      <c r="K507" s="10">
        <f>AVERAGE('1级数据'!R507,'1级数据'!S507)</f>
        <v>79.5</v>
      </c>
    </row>
    <row r="508" spans="1:11" ht="15.75" x14ac:dyDescent="0.25">
      <c r="A508" s="10">
        <v>507</v>
      </c>
      <c r="B508" s="10" t="str">
        <f>VLOOKUP(A:A,'1级数据'!A:B,2,FALSE)</f>
        <v>A. PYATOV</v>
      </c>
      <c r="C508" s="11" t="str">
        <f>VLOOKUP(A:A,'1级数据'!A:C,3,FALSE)</f>
        <v>门将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55</v>
      </c>
      <c r="G508" s="10">
        <f>AVERAGE('1级数据'!P508,'1级数据'!Q508)</f>
        <v>50</v>
      </c>
      <c r="H508" s="10">
        <f>AVERAGE('1级数据'!AA508,'1级数据'!AB508)</f>
        <v>81</v>
      </c>
      <c r="I508" s="10">
        <f>IF('1级数据'!C508="门将",AVERAGE('1级数据'!AG508,'1级数据'!AH508,'1级数据'!AI508,'1级数据'!AJ508,'1级数据'!AK508),AVERAGE('1级数据'!X508,'1级数据'!Y508))</f>
        <v>72</v>
      </c>
      <c r="J508" s="10">
        <f>'1级数据'!AC508*0.2+'1级数据'!AD508*0.3+'1级数据'!AE508*0.2+'1级数据'!AF508*0.3</f>
        <v>61.79999999999999</v>
      </c>
      <c r="K508" s="10">
        <f>AVERAGE('1级数据'!R508,'1级数据'!S508)</f>
        <v>50.5</v>
      </c>
    </row>
    <row r="509" spans="1:11" ht="15.75" x14ac:dyDescent="0.25">
      <c r="A509" s="10">
        <v>508</v>
      </c>
      <c r="B509" s="10" t="str">
        <f>VLOOKUP(A:A,'1级数据'!A:B,2,FALSE)</f>
        <v>R. VORMER</v>
      </c>
      <c r="C509" s="11" t="str">
        <f>VLOOKUP(A:A,'1级数据'!A:C,3,FALSE)</f>
        <v>中场</v>
      </c>
      <c r="D509" s="10">
        <f>VLOOKUP(A:A,'1级数据'!A:D,4,FALSE)</f>
        <v>2</v>
      </c>
      <c r="E509" s="12">
        <f>VLOOKUP(A:A,'1级数据'!A:L,12,FALSE)</f>
        <v>80</v>
      </c>
      <c r="F509" s="10">
        <f>'1级数据'!O509*0.2+'1级数据'!T509*0.4+'1级数据'!Z509*0.2+'1级数据'!W509*0.2</f>
        <v>78.2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73</v>
      </c>
      <c r="J509" s="10">
        <f>'1级数据'!AC509*0.2+'1级数据'!AD509*0.3+'1级数据'!AE509*0.2+'1级数据'!AF509*0.3</f>
        <v>75.3</v>
      </c>
      <c r="K509" s="10">
        <f>AVERAGE('1级数据'!R509,'1级数据'!S509)</f>
        <v>81</v>
      </c>
    </row>
    <row r="510" spans="1:11" ht="15.75" x14ac:dyDescent="0.25">
      <c r="A510" s="10">
        <v>509</v>
      </c>
      <c r="B510" s="10" t="str">
        <f>VLOOKUP(A:A,'1级数据'!A:B,2,FALSE)</f>
        <v>ADRIEN SILVA</v>
      </c>
      <c r="C510" s="11" t="str">
        <f>VLOOKUP(A:A,'1级数据'!A:C,3,FALSE)</f>
        <v>中场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76.599999999999994</v>
      </c>
      <c r="G510" s="10">
        <f>AVERAGE('1级数据'!P510,'1级数据'!Q510)</f>
        <v>80.5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73.5</v>
      </c>
      <c r="J510" s="10">
        <f>'1级数据'!AC510*0.2+'1级数据'!AD510*0.3+'1级数据'!AE510*0.2+'1级数据'!AF510*0.3</f>
        <v>75.2</v>
      </c>
      <c r="K510" s="10">
        <f>AVERAGE('1级数据'!R510,'1级数据'!S510)</f>
        <v>79.5</v>
      </c>
    </row>
    <row r="511" spans="1:11" ht="15.75" x14ac:dyDescent="0.25">
      <c r="A511" s="10">
        <v>510</v>
      </c>
      <c r="B511" s="10" t="str">
        <f>VLOOKUP(A:A,'1级数据'!A:B,2,FALSE)</f>
        <v>DIEGO ALVES</v>
      </c>
      <c r="C511" s="11" t="str">
        <f>VLOOKUP(A:A,'1级数据'!A:C,3,FALSE)</f>
        <v>门将</v>
      </c>
      <c r="D511" s="10" t="e">
        <f>VLOOKUP(A:A,'1级数据'!A:D,4,FALSE)</f>
        <v>#N/A</v>
      </c>
      <c r="E511" s="12">
        <f>VLOOKUP(A:A,'1级数据'!A:L,12,FALSE)</f>
        <v>80</v>
      </c>
      <c r="F511" s="10">
        <f>'1级数据'!O511*0.2+'1级数据'!T511*0.4+'1级数据'!Z511*0.2+'1级数据'!W511*0.2</f>
        <v>53.800000000000004</v>
      </c>
      <c r="G511" s="10">
        <f>AVERAGE('1级数据'!P511,'1级数据'!Q511)</f>
        <v>53.5</v>
      </c>
      <c r="H511" s="10">
        <f>AVERAGE('1级数据'!AA511,'1级数据'!AB511)</f>
        <v>81</v>
      </c>
      <c r="I511" s="10">
        <f>IF('1级数据'!C511="门将",AVERAGE('1级数据'!AG511,'1级数据'!AH511,'1级数据'!AI511,'1级数据'!AJ511,'1级数据'!AK511),AVERAGE('1级数据'!X511,'1级数据'!Y511))</f>
        <v>70.400000000000006</v>
      </c>
      <c r="J511" s="10">
        <f>'1级数据'!AC511*0.2+'1级数据'!AD511*0.3+'1级数据'!AE511*0.2+'1级数据'!AF511*0.3</f>
        <v>62</v>
      </c>
      <c r="K511" s="10">
        <f>AVERAGE('1级数据'!R511,'1级数据'!S511)</f>
        <v>51.5</v>
      </c>
    </row>
    <row r="512" spans="1:11" ht="15.75" x14ac:dyDescent="0.25">
      <c r="A512" s="10">
        <v>511</v>
      </c>
      <c r="B512" s="10" t="str">
        <f>VLOOKUP(A:A,'1级数据'!A:B,2,FALSE)</f>
        <v>FÁGNER</v>
      </c>
      <c r="C512" s="11" t="str">
        <f>VLOOKUP(A:A,'1级数据'!A:C,3,FALSE)</f>
        <v>右后卫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74.599999999999994</v>
      </c>
      <c r="G512" s="10">
        <f>AVERAGE('1级数据'!P512,'1级数据'!Q512)</f>
        <v>77</v>
      </c>
      <c r="H512" s="10">
        <f>AVERAGE('1级数据'!AA512,'1级数据'!AB512)</f>
        <v>70.5</v>
      </c>
      <c r="I512" s="10">
        <f>IF('1级数据'!C512="门将",AVERAGE('1级数据'!AG512,'1级数据'!AH512,'1级数据'!AI512,'1级数据'!AJ512,'1级数据'!AK512),AVERAGE('1级数据'!X512,'1级数据'!Y512))</f>
        <v>76</v>
      </c>
      <c r="J512" s="10">
        <f>'1级数据'!AC512*0.2+'1级数据'!AD512*0.3+'1级数据'!AE512*0.2+'1级数据'!AF512*0.3</f>
        <v>77.900000000000006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LJ. FEJSA</v>
      </c>
      <c r="C513" s="11" t="str">
        <f>VLOOKUP(A:A,'1级数据'!A:C,3,FALSE)</f>
        <v>后腰</v>
      </c>
      <c r="D513" s="10">
        <f>VLOOKUP(A:A,'1级数据'!A:D,4,FALSE)</f>
        <v>2</v>
      </c>
      <c r="E513" s="12">
        <f>VLOOKUP(A:A,'1级数据'!A:L,12,FALSE)</f>
        <v>80</v>
      </c>
      <c r="F513" s="10">
        <f>'1级数据'!O513*0.2+'1级数据'!T513*0.4+'1级数据'!Z513*0.2+'1级数据'!W513*0.2</f>
        <v>69.599999999999994</v>
      </c>
      <c r="G513" s="10">
        <f>AVERAGE('1级数据'!P513,'1级数据'!Q513)</f>
        <v>77</v>
      </c>
      <c r="H513" s="10">
        <f>AVERAGE('1级数据'!AA513,'1级数据'!AB513)</f>
        <v>79</v>
      </c>
      <c r="I513" s="10">
        <f>IF('1级数据'!C513="门将",AVERAGE('1级数据'!AG513,'1级数据'!AH513,'1级数据'!AI513,'1级数据'!AJ513,'1级数据'!AK513),AVERAGE('1级数据'!X513,'1级数据'!Y513))</f>
        <v>65</v>
      </c>
      <c r="J513" s="10">
        <f>'1级数据'!AC513*0.2+'1级数据'!AD513*0.3+'1级数据'!AE513*0.2+'1级数据'!AF513*0.3</f>
        <v>82.600000000000009</v>
      </c>
      <c r="K513" s="10">
        <f>AVERAGE('1级数据'!R513,'1级数据'!S513)</f>
        <v>75</v>
      </c>
    </row>
    <row r="514" spans="1:11" ht="15.75" x14ac:dyDescent="0.25">
      <c r="A514" s="10">
        <v>513</v>
      </c>
      <c r="B514" s="10" t="str">
        <f>VLOOKUP(A:A,'1级数据'!A:B,2,FALSE)</f>
        <v>M. MUSACCHIO</v>
      </c>
      <c r="C514" s="11" t="str">
        <f>VLOOKUP(A:A,'1级数据'!A:C,3,FALSE)</f>
        <v>中后卫</v>
      </c>
      <c r="D514" s="10">
        <f>VLOOKUP(A:A,'1级数据'!A:D,4,FALSE)</f>
        <v>2</v>
      </c>
      <c r="E514" s="12">
        <f>VLOOKUP(A:A,'1级数据'!A:L,12,FALSE)</f>
        <v>80</v>
      </c>
      <c r="F514" s="10">
        <f>'1级数据'!O514*0.2+'1级数据'!T514*0.4+'1级数据'!Z514*0.2+'1级数据'!W514*0.2</f>
        <v>67.600000000000009</v>
      </c>
      <c r="G514" s="10">
        <f>AVERAGE('1级数据'!P514,'1级数据'!Q514)</f>
        <v>69</v>
      </c>
      <c r="H514" s="10">
        <f>AVERAGE('1级数据'!AA514,'1级数据'!AB514)</f>
        <v>76.5</v>
      </c>
      <c r="I514" s="10">
        <f>IF('1级数据'!C514="门将",AVERAGE('1级数据'!AG514,'1级数据'!AH514,'1级数据'!AI514,'1级数据'!AJ514,'1级数据'!AK514),AVERAGE('1级数据'!X514,'1级数据'!Y514))</f>
        <v>70</v>
      </c>
      <c r="J514" s="10">
        <f>'1级数据'!AC514*0.2+'1级数据'!AD514*0.3+'1级数据'!AE514*0.2+'1级数据'!AF514*0.3</f>
        <v>78.199999999999989</v>
      </c>
      <c r="K514" s="10">
        <f>AVERAGE('1级数据'!R514,'1级数据'!S514)</f>
        <v>71</v>
      </c>
    </row>
    <row r="515" spans="1:11" ht="15.75" x14ac:dyDescent="0.25">
      <c r="A515" s="10">
        <v>514</v>
      </c>
      <c r="B515" s="10" t="str">
        <f>VLOOKUP(A:A,'1级数据'!A:B,2,FALSE)</f>
        <v>VICENTE IBORRA</v>
      </c>
      <c r="C515" s="11" t="str">
        <f>VLOOKUP(A:A,'1级数据'!A:C,3,FALSE)</f>
        <v>中场</v>
      </c>
      <c r="D515" s="10">
        <f>VLOOKUP(A:A,'1级数据'!A:D,4,FALSE)</f>
        <v>2</v>
      </c>
      <c r="E515" s="12">
        <f>VLOOKUP(A:A,'1级数据'!A:L,12,FALSE)</f>
        <v>80</v>
      </c>
      <c r="F515" s="10">
        <f>'1级数据'!O515*0.2+'1级数据'!T515*0.4+'1级数据'!Z515*0.2+'1级数据'!W515*0.2</f>
        <v>69.2</v>
      </c>
      <c r="G515" s="10">
        <f>AVERAGE('1级数据'!P515,'1级数据'!Q515)</f>
        <v>75</v>
      </c>
      <c r="H515" s="10">
        <f>AVERAGE('1级数据'!AA515,'1级数据'!AB515)</f>
        <v>83.5</v>
      </c>
      <c r="I515" s="10">
        <f>IF('1级数据'!C515="门将",AVERAGE('1级数据'!AG515,'1级数据'!AH515,'1级数据'!AI515,'1级数据'!AJ515,'1级数据'!AK515),AVERAGE('1级数据'!X515,'1级数据'!Y515))</f>
        <v>64.5</v>
      </c>
      <c r="J515" s="10">
        <f>'1级数据'!AC515*0.2+'1级数据'!AD515*0.3+'1级数据'!AE515*0.2+'1级数据'!AF515*0.3</f>
        <v>80.800000000000011</v>
      </c>
      <c r="K515" s="10">
        <f>AVERAGE('1级数据'!R515,'1级数据'!S515)</f>
        <v>77.5</v>
      </c>
    </row>
    <row r="516" spans="1:11" ht="15.75" x14ac:dyDescent="0.25">
      <c r="A516" s="10">
        <v>515</v>
      </c>
      <c r="B516" s="10" t="str">
        <f>VLOOKUP(A:A,'1级数据'!A:B,2,FALSE)</f>
        <v>SERGIO ASENJO</v>
      </c>
      <c r="C516" s="11" t="str">
        <f>VLOOKUP(A:A,'1级数据'!A:C,3,FALSE)</f>
        <v>门将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58.400000000000006</v>
      </c>
      <c r="G516" s="10">
        <f>AVERAGE('1级数据'!P516,'1级数据'!Q516)</f>
        <v>58.5</v>
      </c>
      <c r="H516" s="10">
        <f>AVERAGE('1级数据'!AA516,'1级数据'!AB516)</f>
        <v>83</v>
      </c>
      <c r="I516" s="10">
        <f>IF('1级数据'!C516="门将",AVERAGE('1级数据'!AG516,'1级数据'!AH516,'1级数据'!AI516,'1级数据'!AJ516,'1级数据'!AK516),AVERAGE('1级数据'!X516,'1级数据'!Y516))</f>
        <v>69</v>
      </c>
      <c r="J516" s="10">
        <f>'1级数据'!AC516*0.2+'1级数据'!AD516*0.3+'1级数据'!AE516*0.2+'1级数据'!AF516*0.3</f>
        <v>66</v>
      </c>
      <c r="K516" s="10">
        <f>AVERAGE('1级数据'!R516,'1级数据'!S516)</f>
        <v>55.5</v>
      </c>
    </row>
    <row r="517" spans="1:11" ht="15.75" x14ac:dyDescent="0.25">
      <c r="A517" s="10">
        <v>516</v>
      </c>
      <c r="B517" s="10" t="str">
        <f>VLOOKUP(A:A,'1级数据'!A:B,2,FALSE)</f>
        <v>K. ASAMOAH</v>
      </c>
      <c r="C517" s="11" t="str">
        <f>VLOOKUP(A:A,'1级数据'!A:C,3,FALSE)</f>
        <v>左后卫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72.2</v>
      </c>
      <c r="G517" s="10">
        <f>AVERAGE('1级数据'!P517,'1级数据'!Q517)</f>
        <v>80</v>
      </c>
      <c r="H517" s="10">
        <f>AVERAGE('1级数据'!AA517,'1级数据'!AB517)</f>
        <v>78.5</v>
      </c>
      <c r="I517" s="10">
        <f>IF('1级数据'!C517="门将",AVERAGE('1级数据'!AG517,'1级数据'!AH517,'1级数据'!AI517,'1级数据'!AJ517,'1级数据'!AK517),AVERAGE('1级数据'!X517,'1级数据'!Y517))</f>
        <v>77</v>
      </c>
      <c r="J517" s="10">
        <f>'1级数据'!AC517*0.2+'1级数据'!AD517*0.3+'1级数据'!AE517*0.2+'1级数据'!AF517*0.3</f>
        <v>75.599999999999994</v>
      </c>
      <c r="K517" s="10">
        <f>AVERAGE('1级数据'!R517,'1级数据'!S517)</f>
        <v>78</v>
      </c>
    </row>
    <row r="518" spans="1:11" ht="15.75" x14ac:dyDescent="0.25">
      <c r="A518" s="10">
        <v>517</v>
      </c>
      <c r="B518" s="10" t="str">
        <f>VLOOKUP(A:A,'1级数据'!A:B,2,FALSE)</f>
        <v>A. YARMOLENKO</v>
      </c>
      <c r="C518" s="11" t="str">
        <f>VLOOKUP(A:A,'1级数据'!A:C,3,FALSE)</f>
        <v>右前卫</v>
      </c>
      <c r="D518" s="10">
        <f>VLOOKUP(A:A,'1级数据'!A:D,4,FALSE)</f>
        <v>2</v>
      </c>
      <c r="E518" s="12">
        <f>VLOOKUP(A:A,'1级数据'!A:L,12,FALSE)</f>
        <v>80</v>
      </c>
      <c r="F518" s="10">
        <f>'1级数据'!O518*0.2+'1级数据'!T518*0.4+'1级数据'!Z518*0.2+'1级数据'!W518*0.2</f>
        <v>78.8</v>
      </c>
      <c r="G518" s="10">
        <f>AVERAGE('1级数据'!P518,'1级数据'!Q518)</f>
        <v>85</v>
      </c>
      <c r="H518" s="10">
        <f>AVERAGE('1级数据'!AA518,'1级数据'!AB518)</f>
        <v>76</v>
      </c>
      <c r="I518" s="10">
        <f>IF('1级数据'!C518="门将",AVERAGE('1级数据'!AG518,'1级数据'!AH518,'1级数据'!AI518,'1级数据'!AJ518,'1级数据'!AK518),AVERAGE('1级数据'!X518,'1级数据'!Y518))</f>
        <v>79.5</v>
      </c>
      <c r="J518" s="10">
        <f>'1级数据'!AC518*0.2+'1级数据'!AD518*0.3+'1级数据'!AE518*0.2+'1级数据'!AF518*0.3</f>
        <v>71.899999999999991</v>
      </c>
      <c r="K518" s="10">
        <f>AVERAGE('1级数据'!R518,'1级数据'!S518)</f>
        <v>79.5</v>
      </c>
    </row>
    <row r="519" spans="1:11" ht="15.75" x14ac:dyDescent="0.25">
      <c r="A519" s="10">
        <v>518</v>
      </c>
      <c r="B519" s="10" t="str">
        <f>VLOOKUP(A:A,'1级数据'!A:B,2,FALSE)</f>
        <v>D. SUBAŠIĆ</v>
      </c>
      <c r="C519" s="11" t="str">
        <f>VLOOKUP(A:A,'1级数据'!A:C,3,FALSE)</f>
        <v>门将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60.2</v>
      </c>
      <c r="G519" s="10">
        <f>AVERAGE('1级数据'!P519,'1级数据'!Q519)</f>
        <v>50</v>
      </c>
      <c r="H519" s="10">
        <f>AVERAGE('1级数据'!AA519,'1级数据'!AB519)</f>
        <v>83</v>
      </c>
      <c r="I519" s="10">
        <f>IF('1级数据'!C519="门将",AVERAGE('1级数据'!AG519,'1级数据'!AH519,'1级数据'!AI519,'1级数据'!AJ519,'1级数据'!AK519),AVERAGE('1级数据'!X519,'1级数据'!Y519))</f>
        <v>70.2</v>
      </c>
      <c r="J519" s="10">
        <f>'1级数据'!AC519*0.2+'1级数据'!AD519*0.3+'1级数据'!AE519*0.2+'1级数据'!AF519*0.3</f>
        <v>66.599999999999994</v>
      </c>
      <c r="K519" s="10">
        <f>AVERAGE('1级数据'!R519,'1级数据'!S519)</f>
        <v>55</v>
      </c>
    </row>
    <row r="520" spans="1:11" ht="15.75" x14ac:dyDescent="0.25">
      <c r="A520" s="10">
        <v>519</v>
      </c>
      <c r="B520" s="10" t="str">
        <f>VLOOKUP(A:A,'1级数据'!A:B,2,FALSE)</f>
        <v>RENATO AUGUSTO</v>
      </c>
      <c r="C520" s="11" t="str">
        <f>VLOOKUP(A:A,'1级数据'!A:C,3,FALSE)</f>
        <v>中场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77.800000000000011</v>
      </c>
      <c r="G520" s="10">
        <f>AVERAGE('1级数据'!P520,'1级数据'!Q520)</f>
        <v>82.5</v>
      </c>
      <c r="H520" s="10">
        <f>AVERAGE('1级数据'!AA520,'1级数据'!AB520)</f>
        <v>70.5</v>
      </c>
      <c r="I520" s="10">
        <f>IF('1级数据'!C520="门将",AVERAGE('1级数据'!AG520,'1级数据'!AH520,'1级数据'!AI520,'1级数据'!AJ520,'1级数据'!AK520),AVERAGE('1级数据'!X520,'1级数据'!Y520))</f>
        <v>75</v>
      </c>
      <c r="J520" s="10">
        <f>'1级数据'!AC520*0.2+'1级数据'!AD520*0.3+'1级数据'!AE520*0.2+'1级数据'!AF520*0.3</f>
        <v>71.099999999999994</v>
      </c>
      <c r="K520" s="10">
        <f>AVERAGE('1级数据'!R520,'1级数据'!S520)</f>
        <v>83</v>
      </c>
    </row>
    <row r="521" spans="1:11" ht="15.75" x14ac:dyDescent="0.25">
      <c r="A521" s="10">
        <v>520</v>
      </c>
      <c r="B521" s="10" t="str">
        <f>VLOOKUP(A:A,'1级数据'!A:B,2,FALSE)</f>
        <v>V. MOSES</v>
      </c>
      <c r="C521" s="11" t="str">
        <f>VLOOKUP(A:A,'1级数据'!A:C,3,FALSE)</f>
        <v>右前卫</v>
      </c>
      <c r="D521" s="10" t="e">
        <f>VLOOKUP(A:A,'1级数据'!A:D,4,FALSE)</f>
        <v>#N/A</v>
      </c>
      <c r="E521" s="12">
        <f>VLOOKUP(A:A,'1级数据'!A:L,12,FALSE)</f>
        <v>80</v>
      </c>
      <c r="F521" s="10">
        <f>'1级数据'!O521*0.2+'1级数据'!T521*0.4+'1级数据'!Z521*0.2+'1级数据'!W521*0.2</f>
        <v>73.800000000000011</v>
      </c>
      <c r="G521" s="10">
        <f>AVERAGE('1级数据'!P521,'1级数据'!Q521)</f>
        <v>81.5</v>
      </c>
      <c r="H521" s="10">
        <f>AVERAGE('1级数据'!AA521,'1级数据'!AB521)</f>
        <v>72.5</v>
      </c>
      <c r="I521" s="10">
        <f>IF('1级数据'!C521="门将",AVERAGE('1级数据'!AG521,'1级数据'!AH521,'1级数据'!AI521,'1级数据'!AJ521,'1级数据'!AK521),AVERAGE('1级数据'!X521,'1级数据'!Y521))</f>
        <v>78.5</v>
      </c>
      <c r="J521" s="10">
        <f>'1级数据'!AC521*0.2+'1级数据'!AD521*0.3+'1级数据'!AE521*0.2+'1级数据'!AF521*0.3</f>
        <v>79</v>
      </c>
      <c r="K521" s="10">
        <f>AVERAGE('1级数据'!R521,'1级数据'!S521)</f>
        <v>73.5</v>
      </c>
    </row>
    <row r="522" spans="1:11" ht="15.75" x14ac:dyDescent="0.25">
      <c r="A522" s="10">
        <v>521</v>
      </c>
      <c r="B522" s="10" t="str">
        <f>VLOOKUP(A:A,'1级数据'!A:B,2,FALSE)</f>
        <v>C. ANSALDI</v>
      </c>
      <c r="C522" s="11" t="str">
        <f>VLOOKUP(A:A,'1级数据'!A:C,3,FALSE)</f>
        <v>左后卫</v>
      </c>
      <c r="D522" s="10" t="e">
        <f>VLOOKUP(A:A,'1级数据'!A:D,4,FALSE)</f>
        <v>#N/A</v>
      </c>
      <c r="E522" s="12">
        <f>VLOOKUP(A:A,'1级数据'!A:L,12,FALSE)</f>
        <v>80</v>
      </c>
      <c r="F522" s="10">
        <f>'1级数据'!O522*0.2+'1级数据'!T522*0.4+'1级数据'!Z522*0.2+'1级数据'!W522*0.2</f>
        <v>76</v>
      </c>
      <c r="G522" s="10">
        <f>AVERAGE('1级数据'!P522,'1级数据'!Q522)</f>
        <v>77.5</v>
      </c>
      <c r="H522" s="10">
        <f>AVERAGE('1级数据'!AA522,'1级数据'!AB522)</f>
        <v>74</v>
      </c>
      <c r="I522" s="10">
        <f>IF('1级数据'!C522="门将",AVERAGE('1级数据'!AG522,'1级数据'!AH522,'1级数据'!AI522,'1级数据'!AJ522,'1级数据'!AK522),AVERAGE('1级数据'!X522,'1级数据'!Y522))</f>
        <v>78</v>
      </c>
      <c r="J522" s="10">
        <f>'1级数据'!AC522*0.2+'1级数据'!AD522*0.3+'1级数据'!AE522*0.2+'1级数据'!AF522*0.3</f>
        <v>75.2</v>
      </c>
      <c r="K522" s="10">
        <f>AVERAGE('1级数据'!R522,'1级数据'!S522)</f>
        <v>72.5</v>
      </c>
    </row>
    <row r="523" spans="1:11" ht="15.75" x14ac:dyDescent="0.25">
      <c r="A523" s="10">
        <v>522</v>
      </c>
      <c r="B523" s="10" t="str">
        <f>VLOOKUP(A:A,'1级数据'!A:B,2,FALSE)</f>
        <v>MARCELO</v>
      </c>
      <c r="C523" s="11" t="str">
        <f>VLOOKUP(A:A,'1级数据'!A:C,3,FALSE)</f>
        <v>中后卫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67.8</v>
      </c>
      <c r="G523" s="10">
        <f>AVERAGE('1级数据'!P523,'1级数据'!Q523)</f>
        <v>66.5</v>
      </c>
      <c r="H523" s="10">
        <f>AVERAGE('1级数据'!AA523,'1级数据'!AB523)</f>
        <v>79.5</v>
      </c>
      <c r="I523" s="10">
        <f>IF('1级数据'!C523="门将",AVERAGE('1级数据'!AG523,'1级数据'!AH523,'1级数据'!AI523,'1级数据'!AJ523,'1级数据'!AK523),AVERAGE('1级数据'!X523,'1级数据'!Y523))</f>
        <v>62.5</v>
      </c>
      <c r="J523" s="10">
        <f>'1级数据'!AC523*0.2+'1级数据'!AD523*0.3+'1级数据'!AE523*0.2+'1级数据'!AF523*0.3</f>
        <v>80.099999999999994</v>
      </c>
      <c r="K523" s="10">
        <f>AVERAGE('1级数据'!R523,'1级数据'!S523)</f>
        <v>69</v>
      </c>
    </row>
    <row r="524" spans="1:11" ht="15.75" x14ac:dyDescent="0.25">
      <c r="A524" s="10">
        <v>523</v>
      </c>
      <c r="B524" s="10" t="str">
        <f>VLOOKUP(A:A,'1级数据'!A:B,2,FALSE)</f>
        <v>G. MEDEL</v>
      </c>
      <c r="C524" s="11" t="str">
        <f>VLOOKUP(A:A,'1级数据'!A:C,3,FALSE)</f>
        <v>后腰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70.400000000000006</v>
      </c>
      <c r="G524" s="10">
        <f>AVERAGE('1级数据'!P524,'1级数据'!Q524)</f>
        <v>71.5</v>
      </c>
      <c r="H524" s="10">
        <f>AVERAGE('1级数据'!AA524,'1级数据'!AB524)</f>
        <v>77</v>
      </c>
      <c r="I524" s="10">
        <f>IF('1级数据'!C524="门将",AVERAGE('1级数据'!AG524,'1级数据'!AH524,'1级数据'!AI524,'1级数据'!AJ524,'1级数据'!AK524),AVERAGE('1级数据'!X524,'1级数据'!Y524))</f>
        <v>68</v>
      </c>
      <c r="J524" s="10">
        <f>'1级数据'!AC524*0.2+'1级数据'!AD524*0.3+'1级数据'!AE524*0.2+'1级数据'!AF524*0.3</f>
        <v>82.6</v>
      </c>
      <c r="K524" s="10">
        <f>AVERAGE('1级数据'!R524,'1级数据'!S524)</f>
        <v>81</v>
      </c>
    </row>
    <row r="525" spans="1:11" ht="15.75" x14ac:dyDescent="0.25">
      <c r="A525" s="10">
        <v>524</v>
      </c>
      <c r="B525" s="10" t="str">
        <f>VLOOKUP(A:A,'1级数据'!A:B,2,FALSE)</f>
        <v>J. PASTORE</v>
      </c>
      <c r="C525" s="11" t="str">
        <f>VLOOKUP(A:A,'1级数据'!A:C,3,FALSE)</f>
        <v>前腰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78.600000000000009</v>
      </c>
      <c r="G525" s="10">
        <f>AVERAGE('1级数据'!P525,'1级数据'!Q525)</f>
        <v>82.5</v>
      </c>
      <c r="H525" s="10">
        <f>AVERAGE('1级数据'!AA525,'1级数据'!AB525)</f>
        <v>72</v>
      </c>
      <c r="I525" s="10">
        <f>IF('1级数据'!C525="门将",AVERAGE('1级数据'!AG525,'1级数据'!AH525,'1级数据'!AI525,'1级数据'!AJ525,'1级数据'!AK525),AVERAGE('1级数据'!X525,'1级数据'!Y525))</f>
        <v>78.5</v>
      </c>
      <c r="J525" s="10">
        <f>'1级数据'!AC525*0.2+'1级数据'!AD525*0.3+'1级数据'!AE525*0.2+'1级数据'!AF525*0.3</f>
        <v>67.7</v>
      </c>
      <c r="K525" s="10">
        <f>AVERAGE('1级数据'!R525,'1级数据'!S525)</f>
        <v>84</v>
      </c>
    </row>
    <row r="526" spans="1:11" ht="15.75" x14ac:dyDescent="0.25">
      <c r="A526" s="10">
        <v>525</v>
      </c>
      <c r="B526" s="10" t="str">
        <f>VLOOKUP(A:A,'1级数据'!A:B,2,FALSE)</f>
        <v>A. LJAJIĆ</v>
      </c>
      <c r="C526" s="11" t="str">
        <f>VLOOKUP(A:A,'1级数据'!A:C,3,FALSE)</f>
        <v>前腰</v>
      </c>
      <c r="D526" s="10">
        <f>VLOOKUP(A:A,'1级数据'!A:D,4,FALSE)</f>
        <v>2</v>
      </c>
      <c r="E526" s="12">
        <f>VLOOKUP(A:A,'1级数据'!A:L,12,FALSE)</f>
        <v>80</v>
      </c>
      <c r="F526" s="10">
        <f>'1级数据'!O526*0.2+'1级数据'!T526*0.4+'1级数据'!Z526*0.2+'1级数据'!W526*0.2</f>
        <v>80</v>
      </c>
      <c r="G526" s="10">
        <f>AVERAGE('1级数据'!P526,'1级数据'!Q526)</f>
        <v>85</v>
      </c>
      <c r="H526" s="10">
        <f>AVERAGE('1级数据'!AA526,'1级数据'!AB526)</f>
        <v>72.5</v>
      </c>
      <c r="I526" s="10">
        <f>IF('1级数据'!C526="门将",AVERAGE('1级数据'!AG526,'1级数据'!AH526,'1级数据'!AI526,'1级数据'!AJ526,'1级数据'!AK526),AVERAGE('1级数据'!X526,'1级数据'!Y526))</f>
        <v>80.5</v>
      </c>
      <c r="J526" s="10">
        <f>'1级数据'!AC526*0.2+'1级数据'!AD526*0.3+'1级数据'!AE526*0.2+'1级数据'!AF526*0.3</f>
        <v>65.199999999999989</v>
      </c>
      <c r="K526" s="10">
        <f>AVERAGE('1级数据'!R526,'1级数据'!S526)</f>
        <v>82.5</v>
      </c>
    </row>
    <row r="527" spans="1:11" ht="15.75" x14ac:dyDescent="0.25">
      <c r="A527" s="10">
        <v>526</v>
      </c>
      <c r="B527" s="10" t="str">
        <f>VLOOKUP(A:A,'1级数据'!A:B,2,FALSE)</f>
        <v>S. NZONZI</v>
      </c>
      <c r="C527" s="11" t="str">
        <f>VLOOKUP(A:A,'1级数据'!A:C,3,FALSE)</f>
        <v>后腰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68.599999999999994</v>
      </c>
      <c r="G527" s="10">
        <f>AVERAGE('1级数据'!P527,'1级数据'!Q527)</f>
        <v>72.5</v>
      </c>
      <c r="H527" s="10">
        <f>AVERAGE('1级数据'!AA527,'1级数据'!AB527)</f>
        <v>80</v>
      </c>
      <c r="I527" s="10">
        <f>IF('1级数据'!C527="门将",AVERAGE('1级数据'!AG527,'1级数据'!AH527,'1级数据'!AI527,'1级数据'!AJ527,'1级数据'!AK527),AVERAGE('1级数据'!X527,'1级数据'!Y527))</f>
        <v>68</v>
      </c>
      <c r="J527" s="10">
        <f>'1级数据'!AC527*0.2+'1级数据'!AD527*0.3+'1级数据'!AE527*0.2+'1级数据'!AF527*0.3</f>
        <v>78.8</v>
      </c>
      <c r="K527" s="10">
        <f>AVERAGE('1级数据'!R527,'1级数据'!S527)</f>
        <v>78.5</v>
      </c>
    </row>
    <row r="528" spans="1:11" ht="15.75" x14ac:dyDescent="0.25">
      <c r="A528" s="10">
        <v>527</v>
      </c>
      <c r="B528" s="10" t="str">
        <f>VLOOKUP(A:A,'1级数据'!A:B,2,FALSE)</f>
        <v>L. PRATTO</v>
      </c>
      <c r="C528" s="11" t="str">
        <f>VLOOKUP(A:A,'1级数据'!A:C,3,FALSE)</f>
        <v>中锋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72</v>
      </c>
      <c r="G528" s="10">
        <f>AVERAGE('1级数据'!P528,'1级数据'!Q528)</f>
        <v>75.5</v>
      </c>
      <c r="H528" s="10">
        <f>AVERAGE('1级数据'!AA528,'1级数据'!AB528)</f>
        <v>82</v>
      </c>
      <c r="I528" s="10">
        <f>IF('1级数据'!C528="门将",AVERAGE('1级数据'!AG528,'1级数据'!AH528,'1级数据'!AI528,'1级数据'!AJ528,'1级数据'!AK528),AVERAGE('1级数据'!X528,'1级数据'!Y528))</f>
        <v>77</v>
      </c>
      <c r="J528" s="10">
        <f>'1级数据'!AC528*0.2+'1级数据'!AD528*0.3+'1级数据'!AE528*0.2+'1级数据'!AF528*0.3</f>
        <v>72.599999999999994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E. LAMELA</v>
      </c>
      <c r="C529" s="11" t="str">
        <f>VLOOKUP(A:A,'1级数据'!A:C,3,FALSE)</f>
        <v>右边锋</v>
      </c>
      <c r="D529" s="10">
        <f>VLOOKUP(A:A,'1级数据'!A:D,4,FALSE)</f>
        <v>2</v>
      </c>
      <c r="E529" s="12">
        <f>VLOOKUP(A:A,'1级数据'!A:L,12,FALSE)</f>
        <v>80</v>
      </c>
      <c r="F529" s="10">
        <f>'1级数据'!O529*0.2+'1级数据'!T529*0.4+'1级数据'!Z529*0.2+'1级数据'!W529*0.2</f>
        <v>77.599999999999994</v>
      </c>
      <c r="G529" s="10">
        <f>AVERAGE('1级数据'!P529,'1级数据'!Q529)</f>
        <v>83</v>
      </c>
      <c r="H529" s="10">
        <f>AVERAGE('1级数据'!AA529,'1级数据'!AB529)</f>
        <v>74.5</v>
      </c>
      <c r="I529" s="10">
        <f>IF('1级数据'!C529="门将",AVERAGE('1级数据'!AG529,'1级数据'!AH529,'1级数据'!AI529,'1级数据'!AJ529,'1级数据'!AK529),AVERAGE('1级数据'!X529,'1级数据'!Y529))</f>
        <v>79</v>
      </c>
      <c r="J529" s="10">
        <f>'1级数据'!AC529*0.2+'1级数据'!AD529*0.3+'1级数据'!AE529*0.2+'1级数据'!AF529*0.3</f>
        <v>67.3</v>
      </c>
      <c r="K529" s="10">
        <f>AVERAGE('1级数据'!R529,'1级数据'!S529)</f>
        <v>81</v>
      </c>
    </row>
    <row r="530" spans="1:11" ht="15.75" x14ac:dyDescent="0.25">
      <c r="A530" s="10">
        <v>529</v>
      </c>
      <c r="B530" s="10" t="str">
        <f>VLOOKUP(A:A,'1级数据'!A:B,2,FALSE)</f>
        <v>ALEX TEIXEIRA</v>
      </c>
      <c r="C530" s="11" t="str">
        <f>VLOOKUP(A:A,'1级数据'!A:C,3,FALSE)</f>
        <v>中锋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76.2</v>
      </c>
      <c r="G530" s="10">
        <f>AVERAGE('1级数据'!P530,'1级数据'!Q530)</f>
        <v>82.5</v>
      </c>
      <c r="H530" s="10">
        <f>AVERAGE('1级数据'!AA530,'1级数据'!AB530)</f>
        <v>67</v>
      </c>
      <c r="I530" s="10">
        <f>IF('1级数据'!C530="门将",AVERAGE('1级数据'!AG530,'1级数据'!AH530,'1级数据'!AI530,'1级数据'!AJ530,'1级数据'!AK530),AVERAGE('1级数据'!X530,'1级数据'!Y530))</f>
        <v>80</v>
      </c>
      <c r="J530" s="10">
        <f>'1级数据'!AC530*0.2+'1级数据'!AD530*0.3+'1级数据'!AE530*0.2+'1级数据'!AF530*0.3</f>
        <v>73.5</v>
      </c>
      <c r="K530" s="10">
        <f>AVERAGE('1级数据'!R530,'1级数据'!S530)</f>
        <v>83</v>
      </c>
    </row>
    <row r="531" spans="1:11" ht="15.75" x14ac:dyDescent="0.25">
      <c r="A531" s="10">
        <v>530</v>
      </c>
      <c r="B531" s="10" t="str">
        <f>VLOOKUP(A:A,'1级数据'!A:B,2,FALSE)</f>
        <v>H. SEFEROVIĆ</v>
      </c>
      <c r="C531" s="11" t="str">
        <f>VLOOKUP(A:A,'1级数据'!A:C,3,FALSE)</f>
        <v>中锋</v>
      </c>
      <c r="D531" s="10" t="e">
        <f>VLOOKUP(A:A,'1级数据'!A:D,4,FALSE)</f>
        <v>#N/A</v>
      </c>
      <c r="E531" s="12">
        <f>VLOOKUP(A:A,'1级数据'!A:L,12,FALSE)</f>
        <v>80</v>
      </c>
      <c r="F531" s="10">
        <f>'1级数据'!O531*0.2+'1级数据'!T531*0.4+'1级数据'!Z531*0.2+'1级数据'!W531*0.2</f>
        <v>71.599999999999994</v>
      </c>
      <c r="G531" s="10">
        <f>AVERAGE('1级数据'!P531,'1级数据'!Q531)</f>
        <v>78</v>
      </c>
      <c r="H531" s="10">
        <f>AVERAGE('1级数据'!AA531,'1级数据'!AB531)</f>
        <v>81.5</v>
      </c>
      <c r="I531" s="10">
        <f>IF('1级数据'!C531="门将",AVERAGE('1级数据'!AG531,'1级数据'!AH531,'1级数据'!AI531,'1级数据'!AJ531,'1级数据'!AK531),AVERAGE('1级数据'!X531,'1级数据'!Y531))</f>
        <v>72.5</v>
      </c>
      <c r="J531" s="10">
        <f>'1级数据'!AC531*0.2+'1级数据'!AD531*0.3+'1级数据'!AE531*0.2+'1级数据'!AF531*0.3</f>
        <v>70.8</v>
      </c>
      <c r="K531" s="10">
        <f>AVERAGE('1级数据'!R531,'1级数据'!S531)</f>
        <v>73</v>
      </c>
    </row>
    <row r="532" spans="1:11" ht="15.75" x14ac:dyDescent="0.25">
      <c r="A532" s="10">
        <v>531</v>
      </c>
      <c r="B532" s="10" t="str">
        <f>VLOOKUP(A:A,'1级数据'!A:B,2,FALSE)</f>
        <v>E. SALVIO</v>
      </c>
      <c r="C532" s="11" t="str">
        <f>VLOOKUP(A:A,'1级数据'!A:C,3,FALSE)</f>
        <v>右边锋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74</v>
      </c>
      <c r="G532" s="10">
        <f>AVERAGE('1级数据'!P532,'1级数据'!Q532)</f>
        <v>84.5</v>
      </c>
      <c r="H532" s="10">
        <f>AVERAGE('1级数据'!AA532,'1级数据'!AB532)</f>
        <v>80.5</v>
      </c>
      <c r="I532" s="10">
        <f>IF('1级数据'!C532="门将",AVERAGE('1级数据'!AG532,'1级数据'!AH532,'1级数据'!AI532,'1级数据'!AJ532,'1级数据'!AK532),AVERAGE('1级数据'!X532,'1级数据'!Y532))</f>
        <v>74</v>
      </c>
      <c r="J532" s="10">
        <f>'1级数据'!AC532*0.2+'1级数据'!AD532*0.3+'1级数据'!AE532*0.2+'1级数据'!AF532*0.3</f>
        <v>69.2</v>
      </c>
      <c r="K532" s="10">
        <f>AVERAGE('1级数据'!R532,'1级数据'!S532)</f>
        <v>80</v>
      </c>
    </row>
    <row r="533" spans="1:11" ht="15.75" x14ac:dyDescent="0.25">
      <c r="A533" s="10">
        <v>532</v>
      </c>
      <c r="B533" s="10" t="str">
        <f>VLOOKUP(A:A,'1级数据'!A:B,2,FALSE)</f>
        <v>S. COATES</v>
      </c>
      <c r="C533" s="11" t="str">
        <f>VLOOKUP(A:A,'1级数据'!A:C,3,FALSE)</f>
        <v>中后卫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66</v>
      </c>
      <c r="G533" s="10">
        <f>AVERAGE('1级数据'!P533,'1级数据'!Q533)</f>
        <v>70</v>
      </c>
      <c r="H533" s="10">
        <f>AVERAGE('1级数据'!AA533,'1级数据'!AB533)</f>
        <v>78</v>
      </c>
      <c r="I533" s="10">
        <f>IF('1级数据'!C533="门将",AVERAGE('1级数据'!AG533,'1级数据'!AH533,'1级数据'!AI533,'1级数据'!AJ533,'1级数据'!AK533),AVERAGE('1级数据'!X533,'1级数据'!Y533))</f>
        <v>66.5</v>
      </c>
      <c r="J533" s="10">
        <f>'1级数据'!AC533*0.2+'1级数据'!AD533*0.3+'1级数据'!AE533*0.2+'1级数据'!AF533*0.3</f>
        <v>76.5</v>
      </c>
      <c r="K533" s="10">
        <f>AVERAGE('1级数据'!R533,'1级数据'!S533)</f>
        <v>73</v>
      </c>
    </row>
    <row r="534" spans="1:11" ht="15.75" x14ac:dyDescent="0.25">
      <c r="A534" s="10">
        <v>533</v>
      </c>
      <c r="B534" s="10" t="str">
        <f>VLOOKUP(A:A,'1级数据'!A:B,2,FALSE)</f>
        <v>C. ARÁNGUIZ</v>
      </c>
      <c r="C534" s="11" t="str">
        <f>VLOOKUP(A:A,'1级数据'!A:C,3,FALSE)</f>
        <v>中场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77.199999999999989</v>
      </c>
      <c r="G534" s="10">
        <f>AVERAGE('1级数据'!P534,'1级数据'!Q534)</f>
        <v>76.5</v>
      </c>
      <c r="H534" s="10">
        <f>AVERAGE('1级数据'!AA534,'1级数据'!AB534)</f>
        <v>75.5</v>
      </c>
      <c r="I534" s="10">
        <f>IF('1级数据'!C534="门将",AVERAGE('1级数据'!AG534,'1级数据'!AH534,'1级数据'!AI534,'1级数据'!AJ534,'1级数据'!AK534),AVERAGE('1级数据'!X534,'1级数据'!Y534))</f>
        <v>74.5</v>
      </c>
      <c r="J534" s="10">
        <f>'1级数据'!AC534*0.2+'1级数据'!AD534*0.3+'1级数据'!AE534*0.2+'1级数据'!AF534*0.3</f>
        <v>74.599999999999994</v>
      </c>
      <c r="K534" s="10">
        <f>AVERAGE('1级数据'!R534,'1级数据'!S534)</f>
        <v>79.5</v>
      </c>
    </row>
    <row r="535" spans="1:11" ht="15.75" x14ac:dyDescent="0.25">
      <c r="A535" s="10">
        <v>534</v>
      </c>
      <c r="B535" s="10" t="str">
        <f>VLOOKUP(A:A,'1级数据'!A:B,2,FALSE)</f>
        <v>E. ANDRADA</v>
      </c>
      <c r="C535" s="11" t="str">
        <f>VLOOKUP(A:A,'1级数据'!A:C,3,FALSE)</f>
        <v>门将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62.6</v>
      </c>
      <c r="G535" s="10">
        <f>AVERAGE('1级数据'!P535,'1级数据'!Q535)</f>
        <v>58</v>
      </c>
      <c r="H535" s="10">
        <f>AVERAGE('1级数据'!AA535,'1级数据'!AB535)</f>
        <v>84</v>
      </c>
      <c r="I535" s="10">
        <f>IF('1级数据'!C535="门将",AVERAGE('1级数据'!AG535,'1级数据'!AH535,'1级数据'!AI535,'1级数据'!AJ535,'1级数据'!AK535),AVERAGE('1级数据'!X535,'1级数据'!Y535))</f>
        <v>73.8</v>
      </c>
      <c r="J535" s="10">
        <f>'1级数据'!AC535*0.2+'1级数据'!AD535*0.3+'1级数据'!AE535*0.2+'1级数据'!AF535*0.3</f>
        <v>65.2</v>
      </c>
      <c r="K535" s="10">
        <f>AVERAGE('1级数据'!R535,'1级数据'!S535)</f>
        <v>63.5</v>
      </c>
    </row>
    <row r="536" spans="1:11" ht="15.75" x14ac:dyDescent="0.25">
      <c r="A536" s="10">
        <v>535</v>
      </c>
      <c r="B536" s="10" t="str">
        <f>VLOOKUP(A:A,'1级数据'!A:B,2,FALSE)</f>
        <v>V. ABOUBAKAR</v>
      </c>
      <c r="C536" s="11" t="str">
        <f>VLOOKUP(A:A,'1级数据'!A:C,3,FALSE)</f>
        <v>中锋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70.600000000000009</v>
      </c>
      <c r="G536" s="10">
        <f>AVERAGE('1级数据'!P536,'1级数据'!Q536)</f>
        <v>77</v>
      </c>
      <c r="H536" s="10">
        <f>AVERAGE('1级数据'!AA536,'1级数据'!AB536)</f>
        <v>81.5</v>
      </c>
      <c r="I536" s="10">
        <f>IF('1级数据'!C536="门将",AVERAGE('1级数据'!AG536,'1级数据'!AH536,'1级数据'!AI536,'1级数据'!AJ536,'1级数据'!AK536),AVERAGE('1级数据'!X536,'1级数据'!Y536))</f>
        <v>73</v>
      </c>
      <c r="J536" s="10">
        <f>'1级数据'!AC536*0.2+'1级数据'!AD536*0.3+'1级数据'!AE536*0.2+'1级数据'!AF536*0.3</f>
        <v>67.099999999999994</v>
      </c>
      <c r="K536" s="10">
        <f>AVERAGE('1级数据'!R536,'1级数据'!S536)</f>
        <v>73</v>
      </c>
    </row>
    <row r="537" spans="1:11" ht="15.75" x14ac:dyDescent="0.25">
      <c r="A537" s="10">
        <v>536</v>
      </c>
      <c r="B537" s="10" t="str">
        <f>VLOOKUP(A:A,'1级数据'!A:B,2,FALSE)</f>
        <v>MARIO GASPAR</v>
      </c>
      <c r="C537" s="11" t="str">
        <f>VLOOKUP(A:A,'1级数据'!A:C,3,FALSE)</f>
        <v>右后卫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73.800000000000011</v>
      </c>
      <c r="G537" s="10">
        <f>AVERAGE('1级数据'!P537,'1级数据'!Q537)</f>
        <v>74.5</v>
      </c>
      <c r="H537" s="10">
        <f>AVERAGE('1级数据'!AA537,'1级数据'!AB537)</f>
        <v>71</v>
      </c>
      <c r="I537" s="10">
        <f>IF('1级数据'!C537="门将",AVERAGE('1级数据'!AG537,'1级数据'!AH537,'1级数据'!AI537,'1级数据'!AJ537,'1级数据'!AK537),AVERAGE('1级数据'!X537,'1级数据'!Y537))</f>
        <v>78</v>
      </c>
      <c r="J537" s="10">
        <f>'1级数据'!AC537*0.2+'1级数据'!AD537*0.3+'1级数据'!AE537*0.2+'1级数据'!AF537*0.3</f>
        <v>74.8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K. MALCUIT</v>
      </c>
      <c r="C538" s="11" t="str">
        <f>VLOOKUP(A:A,'1级数据'!A:C,3,FALSE)</f>
        <v>右后卫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72.599999999999994</v>
      </c>
      <c r="G538" s="10">
        <f>AVERAGE('1级数据'!P538,'1级数据'!Q538)</f>
        <v>75.5</v>
      </c>
      <c r="H538" s="10">
        <f>AVERAGE('1级数据'!AA538,'1级数据'!AB538)</f>
        <v>72</v>
      </c>
      <c r="I538" s="10">
        <f>IF('1级数据'!C538="门将",AVERAGE('1级数据'!AG538,'1级数据'!AH538,'1级数据'!AI538,'1级数据'!AJ538,'1级数据'!AK538),AVERAGE('1级数据'!X538,'1级数据'!Y538))</f>
        <v>73.5</v>
      </c>
      <c r="J538" s="10">
        <f>'1级数据'!AC538*0.2+'1级数据'!AD538*0.3+'1级数据'!AE538*0.2+'1级数据'!AF538*0.3</f>
        <v>75.5</v>
      </c>
      <c r="K538" s="10">
        <f>AVERAGE('1级数据'!R538,'1级数据'!S538)</f>
        <v>74</v>
      </c>
    </row>
    <row r="539" spans="1:11" ht="15.75" x14ac:dyDescent="0.25">
      <c r="A539" s="10">
        <v>538</v>
      </c>
      <c r="B539" s="10" t="str">
        <f>VLOOKUP(A:A,'1级数据'!A:B,2,FALSE)</f>
        <v>T. STEPANENKO</v>
      </c>
      <c r="C539" s="11" t="str">
        <f>VLOOKUP(A:A,'1级数据'!A:C,3,FALSE)</f>
        <v>后腰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71.2</v>
      </c>
      <c r="G539" s="10">
        <f>AVERAGE('1级数据'!P539,'1级数据'!Q539)</f>
        <v>73.5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70.5</v>
      </c>
      <c r="J539" s="10">
        <f>'1级数据'!AC539*0.2+'1级数据'!AD539*0.3+'1级数据'!AE539*0.2+'1级数据'!AF539*0.3</f>
        <v>79.699999999999989</v>
      </c>
      <c r="K539" s="10">
        <f>AVERAGE('1级数据'!R539,'1级数据'!S539)</f>
        <v>73.5</v>
      </c>
    </row>
    <row r="540" spans="1:11" ht="15.75" x14ac:dyDescent="0.25">
      <c r="A540" s="10">
        <v>539</v>
      </c>
      <c r="B540" s="10" t="str">
        <f>VLOOKUP(A:A,'1级数据'!A:B,2,FALSE)</f>
        <v>K. GLIK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64.400000000000006</v>
      </c>
      <c r="G540" s="10">
        <f>AVERAGE('1级数据'!P540,'1级数据'!Q540)</f>
        <v>63</v>
      </c>
      <c r="H540" s="10">
        <f>AVERAGE('1级数据'!AA540,'1级数据'!AB540)</f>
        <v>76.5</v>
      </c>
      <c r="I540" s="10">
        <f>IF('1级数据'!C540="门将",AVERAGE('1级数据'!AG540,'1级数据'!AH540,'1级数据'!AI540,'1级数据'!AJ540,'1级数据'!AK540),AVERAGE('1级数据'!X540,'1级数据'!Y540))</f>
        <v>64</v>
      </c>
      <c r="J540" s="10">
        <f>'1级数据'!AC540*0.2+'1级数据'!AD540*0.3+'1级数据'!AE540*0.2+'1级数据'!AF540*0.3</f>
        <v>78.400000000000006</v>
      </c>
      <c r="K540" s="10">
        <f>AVERAGE('1级数据'!R540,'1级数据'!S540)</f>
        <v>66</v>
      </c>
    </row>
    <row r="541" spans="1:11" ht="15.75" x14ac:dyDescent="0.25">
      <c r="A541" s="10">
        <v>540</v>
      </c>
      <c r="B541" s="10" t="str">
        <f>VLOOKUP(A:A,'1级数据'!A:B,2,FALSE)</f>
        <v>M. LANZINI</v>
      </c>
      <c r="C541" s="11" t="str">
        <f>VLOOKUP(A:A,'1级数据'!A:C,3,FALSE)</f>
        <v>前腰</v>
      </c>
      <c r="D541" s="10">
        <f>VLOOKUP(A:A,'1级数据'!A:D,4,FALSE)</f>
        <v>2</v>
      </c>
      <c r="E541" s="12">
        <f>VLOOKUP(A:A,'1级数据'!A:L,12,FALSE)</f>
        <v>80</v>
      </c>
      <c r="F541" s="10">
        <f>'1级数据'!O541*0.2+'1级数据'!T541*0.4+'1级数据'!Z541*0.2+'1级数据'!W541*0.2</f>
        <v>79.600000000000009</v>
      </c>
      <c r="G541" s="10">
        <f>AVERAGE('1级数据'!P541,'1级数据'!Q541)</f>
        <v>85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77.5</v>
      </c>
      <c r="J541" s="10">
        <f>'1级数据'!AC541*0.2+'1级数据'!AD541*0.3+'1级数据'!AE541*0.2+'1级数据'!AF541*0.3</f>
        <v>67.400000000000006</v>
      </c>
      <c r="K541" s="10">
        <f>AVERAGE('1级数据'!R541,'1级数据'!S541)</f>
        <v>81</v>
      </c>
    </row>
    <row r="542" spans="1:11" ht="15.75" x14ac:dyDescent="0.25">
      <c r="A542" s="10">
        <v>541</v>
      </c>
      <c r="B542" s="10" t="str">
        <f>VLOOKUP(A:A,'1级数据'!A:B,2,FALSE)</f>
        <v>G. RAMÍREZ</v>
      </c>
      <c r="C542" s="11" t="str">
        <f>VLOOKUP(A:A,'1级数据'!A:C,3,FALSE)</f>
        <v>前腰</v>
      </c>
      <c r="D542" s="10">
        <f>VLOOKUP(A:A,'1级数据'!A:D,4,FALSE)</f>
        <v>2</v>
      </c>
      <c r="E542" s="12">
        <f>VLOOKUP(A:A,'1级数据'!A:L,12,FALSE)</f>
        <v>80</v>
      </c>
      <c r="F542" s="10">
        <f>'1级数据'!O542*0.2+'1级数据'!T542*0.4+'1级数据'!Z542*0.2+'1级数据'!W542*0.2</f>
        <v>77.800000000000011</v>
      </c>
      <c r="G542" s="10">
        <f>AVERAGE('1级数据'!P542,'1级数据'!Q542)</f>
        <v>82.5</v>
      </c>
      <c r="H542" s="10">
        <f>AVERAGE('1级数据'!AA542,'1级数据'!AB542)</f>
        <v>75.5</v>
      </c>
      <c r="I542" s="10">
        <f>IF('1级数据'!C542="门将",AVERAGE('1级数据'!AG542,'1级数据'!AH542,'1级数据'!AI542,'1级数据'!AJ542,'1级数据'!AK542),AVERAGE('1级数据'!X542,'1级数据'!Y542))</f>
        <v>76</v>
      </c>
      <c r="J542" s="10">
        <f>'1级数据'!AC542*0.2+'1级数据'!AD542*0.3+'1级数据'!AE542*0.2+'1级数据'!AF542*0.3</f>
        <v>66.3</v>
      </c>
      <c r="K542" s="10">
        <f>AVERAGE('1级数据'!R542,'1级数据'!S542)</f>
        <v>80.5</v>
      </c>
    </row>
    <row r="543" spans="1:11" ht="15.75" x14ac:dyDescent="0.25">
      <c r="A543" s="10">
        <v>542</v>
      </c>
      <c r="B543" s="10" t="str">
        <f>VLOOKUP(A:A,'1级数据'!A:B,2,FALSE)</f>
        <v>L. BENDER</v>
      </c>
      <c r="C543" s="11" t="str">
        <f>VLOOKUP(A:A,'1级数据'!A:C,3,FALSE)</f>
        <v>后腰</v>
      </c>
      <c r="D543" s="10" t="e">
        <f>VLOOKUP(A:A,'1级数据'!A:D,4,FALSE)</f>
        <v>#N/A</v>
      </c>
      <c r="E543" s="12">
        <f>VLOOKUP(A:A,'1级数据'!A:L,12,FALSE)</f>
        <v>80</v>
      </c>
      <c r="F543" s="10">
        <f>'1级数据'!O543*0.2+'1级数据'!T543*0.4+'1级数据'!Z543*0.2+'1级数据'!W543*0.2</f>
        <v>70.8</v>
      </c>
      <c r="G543" s="10">
        <f>AVERAGE('1级数据'!P543,'1级数据'!Q543)</f>
        <v>70.5</v>
      </c>
      <c r="H543" s="10">
        <f>AVERAGE('1级数据'!AA543,'1级数据'!AB543)</f>
        <v>78.5</v>
      </c>
      <c r="I543" s="10">
        <f>IF('1级数据'!C543="门将",AVERAGE('1级数据'!AG543,'1级数据'!AH543,'1级数据'!AI543,'1级数据'!AJ543,'1级数据'!AK543),AVERAGE('1级数据'!X543,'1级数据'!Y543))</f>
        <v>71</v>
      </c>
      <c r="J543" s="10">
        <f>'1级数据'!AC543*0.2+'1级数据'!AD543*0.3+'1级数据'!AE543*0.2+'1级数据'!AF543*0.3</f>
        <v>77.099999999999994</v>
      </c>
      <c r="K543" s="10">
        <f>AVERAGE('1级数据'!R543,'1级数据'!S543)</f>
        <v>75.5</v>
      </c>
    </row>
    <row r="544" spans="1:11" ht="15.75" x14ac:dyDescent="0.25">
      <c r="A544" s="10">
        <v>543</v>
      </c>
      <c r="B544" s="10" t="str">
        <f>VLOOKUP(A:A,'1级数据'!A:B,2,FALSE)</f>
        <v>D. VIDA</v>
      </c>
      <c r="C544" s="11" t="str">
        <f>VLOOKUP(A:A,'1级数据'!A:C,3,FALSE)</f>
        <v>中后卫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68.800000000000011</v>
      </c>
      <c r="G544" s="10">
        <f>AVERAGE('1级数据'!P544,'1级数据'!Q544)</f>
        <v>71</v>
      </c>
      <c r="H544" s="10">
        <f>AVERAGE('1级数据'!AA544,'1级数据'!AB544)</f>
        <v>78</v>
      </c>
      <c r="I544" s="10">
        <f>IF('1级数据'!C544="门将",AVERAGE('1级数据'!AG544,'1级数据'!AH544,'1级数据'!AI544,'1级数据'!AJ544,'1级数据'!AK544),AVERAGE('1级数据'!X544,'1级数据'!Y544))</f>
        <v>73</v>
      </c>
      <c r="J544" s="10">
        <f>'1级数据'!AC544*0.2+'1级数据'!AD544*0.3+'1级数据'!AE544*0.2+'1级数据'!AF544*0.3</f>
        <v>81.100000000000009</v>
      </c>
      <c r="K544" s="10">
        <f>AVERAGE('1级数据'!R544,'1级数据'!S544)</f>
        <v>74.5</v>
      </c>
    </row>
    <row r="545" spans="1:11" ht="15.75" x14ac:dyDescent="0.25">
      <c r="A545" s="10">
        <v>544</v>
      </c>
      <c r="B545" s="10" t="str">
        <f>VLOOKUP(A:A,'1级数据'!A:B,2,FALSE)</f>
        <v>DANILO</v>
      </c>
      <c r="C545" s="11" t="str">
        <f>VLOOKUP(A:A,'1级数据'!A:C,3,FALSE)</f>
        <v>右后卫</v>
      </c>
      <c r="D545" s="10">
        <f>VLOOKUP(A:A,'1级数据'!A:D,4,FALSE)</f>
        <v>2</v>
      </c>
      <c r="E545" s="12">
        <f>VLOOKUP(A:A,'1级数据'!A:L,12,FALSE)</f>
        <v>80</v>
      </c>
      <c r="F545" s="10">
        <f>'1级数据'!O545*0.2+'1级数据'!T545*0.4+'1级数据'!Z545*0.2+'1级数据'!W545*0.2</f>
        <v>76.200000000000017</v>
      </c>
      <c r="G545" s="10">
        <f>AVERAGE('1级数据'!P545,'1级数据'!Q545)</f>
        <v>76.5</v>
      </c>
      <c r="H545" s="10">
        <f>AVERAGE('1级数据'!AA545,'1级数据'!AB545)</f>
        <v>77</v>
      </c>
      <c r="I545" s="10">
        <f>IF('1级数据'!C545="门将",AVERAGE('1级数据'!AG545,'1级数据'!AH545,'1级数据'!AI545,'1级数据'!AJ545,'1级数据'!AK545),AVERAGE('1级数据'!X545,'1级数据'!Y545))</f>
        <v>80.5</v>
      </c>
      <c r="J545" s="10">
        <f>'1级数据'!AC545*0.2+'1级数据'!AD545*0.3+'1级数据'!AE545*0.2+'1级数据'!AF545*0.3</f>
        <v>72.7</v>
      </c>
      <c r="K545" s="10">
        <f>AVERAGE('1级数据'!R545,'1级数据'!S545)</f>
        <v>75.5</v>
      </c>
    </row>
    <row r="546" spans="1:11" ht="15.75" x14ac:dyDescent="0.25">
      <c r="A546" s="10">
        <v>545</v>
      </c>
      <c r="B546" s="10" t="str">
        <f>VLOOKUP(A:A,'1级数据'!A:B,2,FALSE)</f>
        <v>E. ZAHAVI</v>
      </c>
      <c r="C546" s="11" t="str">
        <f>VLOOKUP(A:A,'1级数据'!A:C,3,FALSE)</f>
        <v>中锋</v>
      </c>
      <c r="D546" s="10" t="e">
        <f>VLOOKUP(A:A,'1级数据'!A:D,4,FALSE)</f>
        <v>#N/A</v>
      </c>
      <c r="E546" s="12">
        <f>VLOOKUP(A:A,'1级数据'!A:L,12,FALSE)</f>
        <v>80</v>
      </c>
      <c r="F546" s="10">
        <f>'1级数据'!O546*0.2+'1级数据'!T546*0.4+'1级数据'!Z546*0.2+'1级数据'!W546*0.2</f>
        <v>77.2</v>
      </c>
      <c r="G546" s="10">
        <f>AVERAGE('1级数据'!P546,'1级数据'!Q546)</f>
        <v>80.5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72.5</v>
      </c>
      <c r="J546" s="10">
        <f>'1级数据'!AC546*0.2+'1级数据'!AD546*0.3+'1级数据'!AE546*0.2+'1级数据'!AF546*0.3</f>
        <v>69.2</v>
      </c>
      <c r="K546" s="10">
        <f>AVERAGE('1级数据'!R546,'1级数据'!S546)</f>
        <v>79</v>
      </c>
    </row>
    <row r="547" spans="1:11" ht="15.75" x14ac:dyDescent="0.25">
      <c r="A547" s="10">
        <v>546</v>
      </c>
      <c r="B547" s="10" t="str">
        <f>VLOOKUP(A:A,'1级数据'!A:B,2,FALSE)</f>
        <v>JARDEL</v>
      </c>
      <c r="C547" s="11" t="str">
        <f>VLOOKUP(A:A,'1级数据'!A:C,3,FALSE)</f>
        <v>中后卫</v>
      </c>
      <c r="D547" s="10" t="e">
        <f>VLOOKUP(A:A,'1级数据'!A:D,4,FALSE)</f>
        <v>#N/A</v>
      </c>
      <c r="E547" s="12">
        <f>VLOOKUP(A:A,'1级数据'!A:L,12,FALSE)</f>
        <v>80</v>
      </c>
      <c r="F547" s="10">
        <f>'1级数据'!O547*0.2+'1级数据'!T547*0.4+'1级数据'!Z547*0.2+'1级数据'!W547*0.2</f>
        <v>65.199999999999989</v>
      </c>
      <c r="G547" s="10">
        <f>AVERAGE('1级数据'!P547,'1级数据'!Q547)</f>
        <v>70</v>
      </c>
      <c r="H547" s="10">
        <f>AVERAGE('1级数据'!AA547,'1级数据'!AB547)</f>
        <v>78.5</v>
      </c>
      <c r="I547" s="10">
        <f>IF('1级数据'!C547="门将",AVERAGE('1级数据'!AG547,'1级数据'!AH547,'1级数据'!AI547,'1级数据'!AJ547,'1级数据'!AK547),AVERAGE('1级数据'!X547,'1级数据'!Y547))</f>
        <v>58</v>
      </c>
      <c r="J547" s="10">
        <f>'1级数据'!AC547*0.2+'1级数据'!AD547*0.3+'1级数据'!AE547*0.2+'1级数据'!AF547*0.3</f>
        <v>76.800000000000011</v>
      </c>
      <c r="K547" s="10">
        <f>AVERAGE('1级数据'!R547,'1级数据'!S547)</f>
        <v>67</v>
      </c>
    </row>
    <row r="548" spans="1:11" ht="15.75" x14ac:dyDescent="0.25">
      <c r="A548" s="10">
        <v>547</v>
      </c>
      <c r="B548" s="10" t="str">
        <f>VLOOKUP(A:A,'1级数据'!A:B,2,FALSE)</f>
        <v>B. ANDRÉ</v>
      </c>
      <c r="C548" s="11" t="str">
        <f>VLOOKUP(A:A,'1级数据'!A:C,3,FALSE)</f>
        <v>中场</v>
      </c>
      <c r="D548" s="10" t="e">
        <f>VLOOKUP(A:A,'1级数据'!A:D,4,FALSE)</f>
        <v>#N/A</v>
      </c>
      <c r="E548" s="12">
        <f>VLOOKUP(A:A,'1级数据'!A:L,12,FALSE)</f>
        <v>80</v>
      </c>
      <c r="F548" s="10">
        <f>'1级数据'!O548*0.2+'1级数据'!T548*0.4+'1级数据'!Z548*0.2+'1级数据'!W548*0.2</f>
        <v>74</v>
      </c>
      <c r="G548" s="10">
        <f>AVERAGE('1级数据'!P548,'1级数据'!Q548)</f>
        <v>76.5</v>
      </c>
      <c r="H548" s="10">
        <f>AVERAGE('1级数据'!AA548,'1级数据'!AB548)</f>
        <v>79.5</v>
      </c>
      <c r="I548" s="10">
        <f>IF('1级数据'!C548="门将",AVERAGE('1级数据'!AG548,'1级数据'!AH548,'1级数据'!AI548,'1级数据'!AJ548,'1级数据'!AK548),AVERAGE('1级数据'!X548,'1级数据'!Y548))</f>
        <v>73</v>
      </c>
      <c r="J548" s="10">
        <f>'1级数据'!AC548*0.2+'1级数据'!AD548*0.3+'1级数据'!AE548*0.2+'1级数据'!AF548*0.3</f>
        <v>76.699999999999989</v>
      </c>
      <c r="K548" s="10">
        <f>AVERAGE('1级数据'!R548,'1级数据'!S548)</f>
        <v>77</v>
      </c>
    </row>
    <row r="549" spans="1:11" ht="15.75" x14ac:dyDescent="0.25">
      <c r="A549" s="10">
        <v>548</v>
      </c>
      <c r="B549" s="10" t="str">
        <f>VLOOKUP(A:A,'1级数据'!A:B,2,FALSE)</f>
        <v>L. MURIEL</v>
      </c>
      <c r="C549" s="11" t="str">
        <f>VLOOKUP(A:A,'1级数据'!A:C,3,FALSE)</f>
        <v>中锋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74</v>
      </c>
      <c r="G549" s="10">
        <f>AVERAGE('1级数据'!P549,'1级数据'!Q549)</f>
        <v>81.5</v>
      </c>
      <c r="H549" s="10">
        <f>AVERAGE('1级数据'!AA549,'1级数据'!AB549)</f>
        <v>77</v>
      </c>
      <c r="I549" s="10">
        <f>IF('1级数据'!C549="门将",AVERAGE('1级数据'!AG549,'1级数据'!AH549,'1级数据'!AI549,'1级数据'!AJ549,'1级数据'!AK549),AVERAGE('1级数据'!X549,'1级数据'!Y549))</f>
        <v>77</v>
      </c>
      <c r="J549" s="10">
        <f>'1级数据'!AC549*0.2+'1级数据'!AD549*0.3+'1级数据'!AE549*0.2+'1级数据'!AF549*0.3</f>
        <v>69.099999999999994</v>
      </c>
      <c r="K549" s="10">
        <f>AVERAGE('1级数据'!R549,'1级数据'!S549)</f>
        <v>75</v>
      </c>
    </row>
    <row r="550" spans="1:11" ht="15.75" x14ac:dyDescent="0.25">
      <c r="A550" s="10">
        <v>549</v>
      </c>
      <c r="B550" s="10" t="str">
        <f>VLOOKUP(A:A,'1级数据'!A:B,2,FALSE)</f>
        <v>R. BARKLEY</v>
      </c>
      <c r="C550" s="11" t="str">
        <f>VLOOKUP(A:A,'1级数据'!A:C,3,FALSE)</f>
        <v>前腰</v>
      </c>
      <c r="D550" s="10">
        <f>VLOOKUP(A:A,'1级数据'!A:D,4,FALSE)</f>
        <v>2</v>
      </c>
      <c r="E550" s="12">
        <f>VLOOKUP(A:A,'1级数据'!A:L,12,FALSE)</f>
        <v>80</v>
      </c>
      <c r="F550" s="10">
        <f>'1级数据'!O550*0.2+'1级数据'!T550*0.4+'1级数据'!Z550*0.2+'1级数据'!W550*0.2</f>
        <v>75.599999999999994</v>
      </c>
      <c r="G550" s="10">
        <f>AVERAGE('1级数据'!P550,'1级数据'!Q550)</f>
        <v>85</v>
      </c>
      <c r="H550" s="10">
        <f>AVERAGE('1级数据'!AA550,'1级数据'!AB550)</f>
        <v>76</v>
      </c>
      <c r="I550" s="10">
        <f>IF('1级数据'!C550="门将",AVERAGE('1级数据'!AG550,'1级数据'!AH550,'1级数据'!AI550,'1级数据'!AJ550,'1级数据'!AK550),AVERAGE('1级数据'!X550,'1级数据'!Y550))</f>
        <v>74.5</v>
      </c>
      <c r="J550" s="10">
        <f>'1级数据'!AC550*0.2+'1级数据'!AD550*0.3+'1级数据'!AE550*0.2+'1级数据'!AF550*0.3</f>
        <v>71.400000000000006</v>
      </c>
      <c r="K550" s="10">
        <f>AVERAGE('1级数据'!R550,'1级数据'!S550)</f>
        <v>83.5</v>
      </c>
    </row>
    <row r="551" spans="1:11" ht="15.75" x14ac:dyDescent="0.25">
      <c r="A551" s="10">
        <v>550</v>
      </c>
      <c r="B551" s="10" t="str">
        <f>VLOOKUP(A:A,'1级数据'!A:B,2,FALSE)</f>
        <v>K. BELLARABI</v>
      </c>
      <c r="C551" s="11" t="str">
        <f>VLOOKUP(A:A,'1级数据'!A:C,3,FALSE)</f>
        <v>右前卫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72.8</v>
      </c>
      <c r="G551" s="10">
        <f>AVERAGE('1级数据'!P551,'1级数据'!Q551)</f>
        <v>81.5</v>
      </c>
      <c r="H551" s="10">
        <f>AVERAGE('1级数据'!AA551,'1级数据'!AB551)</f>
        <v>74</v>
      </c>
      <c r="I551" s="10">
        <f>IF('1级数据'!C551="门将",AVERAGE('1级数据'!AG551,'1级数据'!AH551,'1级数据'!AI551,'1级数据'!AJ551,'1级数据'!AK551),AVERAGE('1级数据'!X551,'1级数据'!Y551))</f>
        <v>78</v>
      </c>
      <c r="J551" s="10">
        <f>'1级数据'!AC551*0.2+'1级数据'!AD551*0.3+'1级数据'!AE551*0.2+'1级数据'!AF551*0.3</f>
        <v>71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K. ZOUMA</v>
      </c>
      <c r="C552" s="11" t="str">
        <f>VLOOKUP(A:A,'1级数据'!A:C,3,FALSE)</f>
        <v>中后卫</v>
      </c>
      <c r="D552" s="10" t="e">
        <f>VLOOKUP(A:A,'1级数据'!A:D,4,FALSE)</f>
        <v>#N/A</v>
      </c>
      <c r="E552" s="12">
        <f>VLOOKUP(A:A,'1级数据'!A:L,12,FALSE)</f>
        <v>80</v>
      </c>
      <c r="F552" s="10">
        <f>'1级数据'!O552*0.2+'1级数据'!T552*0.4+'1级数据'!Z552*0.2+'1级数据'!W552*0.2</f>
        <v>65.2</v>
      </c>
      <c r="G552" s="10">
        <f>AVERAGE('1级数据'!P552,'1级数据'!Q552)</f>
        <v>66.5</v>
      </c>
      <c r="H552" s="10">
        <f>AVERAGE('1级数据'!AA552,'1级数据'!AB552)</f>
        <v>81.5</v>
      </c>
      <c r="I552" s="10">
        <f>IF('1级数据'!C552="门将",AVERAGE('1级数据'!AG552,'1级数据'!AH552,'1级数据'!AI552,'1级数据'!AJ552,'1级数据'!AK552),AVERAGE('1级数据'!X552,'1级数据'!Y552))</f>
        <v>70</v>
      </c>
      <c r="J552" s="10">
        <f>'1级数据'!AC552*0.2+'1级数据'!AD552*0.3+'1级数据'!AE552*0.2+'1级数据'!AF552*0.3</f>
        <v>76.400000000000006</v>
      </c>
      <c r="K552" s="10">
        <f>AVERAGE('1级数据'!R552,'1级数据'!S552)</f>
        <v>65.5</v>
      </c>
    </row>
    <row r="553" spans="1:11" ht="15.75" x14ac:dyDescent="0.25">
      <c r="A553" s="10">
        <v>552</v>
      </c>
      <c r="B553" s="10" t="str">
        <f>VLOOKUP(A:A,'1级数据'!A:B,2,FALSE)</f>
        <v>K. LALA</v>
      </c>
      <c r="C553" s="11" t="str">
        <f>VLOOKUP(A:A,'1级数据'!A:C,3,FALSE)</f>
        <v>右后卫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75.600000000000009</v>
      </c>
      <c r="G553" s="10">
        <f>AVERAGE('1级数据'!P553,'1级数据'!Q553)</f>
        <v>73</v>
      </c>
      <c r="H553" s="10">
        <f>AVERAGE('1级数据'!AA553,'1级数据'!AB553)</f>
        <v>80</v>
      </c>
      <c r="I553" s="10">
        <f>IF('1级数据'!C553="门将",AVERAGE('1级数据'!AG553,'1级数据'!AH553,'1级数据'!AI553,'1级数据'!AJ553,'1级数据'!AK553),AVERAGE('1级数据'!X553,'1级数据'!Y553))</f>
        <v>81.5</v>
      </c>
      <c r="J553" s="10">
        <f>'1级数据'!AC553*0.2+'1级数据'!AD553*0.3+'1级数据'!AE553*0.2+'1级数据'!AF553*0.3</f>
        <v>75.7</v>
      </c>
      <c r="K553" s="10">
        <f>AVERAGE('1级数据'!R553,'1级数据'!S553)</f>
        <v>72</v>
      </c>
    </row>
    <row r="554" spans="1:11" ht="15.75" x14ac:dyDescent="0.25">
      <c r="A554" s="10">
        <v>553</v>
      </c>
      <c r="B554" s="10" t="str">
        <f>VLOOKUP(A:A,'1级数据'!A:B,2,FALSE)</f>
        <v>L. OCAMPOS</v>
      </c>
      <c r="C554" s="11" t="str">
        <f>VLOOKUP(A:A,'1级数据'!A:C,3,FALSE)</f>
        <v>左前卫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73.600000000000009</v>
      </c>
      <c r="G554" s="10">
        <f>AVERAGE('1级数据'!P554,'1级数据'!Q554)</f>
        <v>78.5</v>
      </c>
      <c r="H554" s="10">
        <f>AVERAGE('1级数据'!AA554,'1级数据'!AB554)</f>
        <v>82</v>
      </c>
      <c r="I554" s="10">
        <f>IF('1级数据'!C554="门将",AVERAGE('1级数据'!AG554,'1级数据'!AH554,'1级数据'!AI554,'1级数据'!AJ554,'1级数据'!AK554),AVERAGE('1级数据'!X554,'1级数据'!Y554))</f>
        <v>72</v>
      </c>
      <c r="J554" s="10">
        <f>'1级数据'!AC554*0.2+'1级数据'!AD554*0.3+'1级数据'!AE554*0.2+'1级数据'!AF554*0.3</f>
        <v>74.900000000000006</v>
      </c>
      <c r="K554" s="10">
        <f>AVERAGE('1级数据'!R554,'1级数据'!S554)</f>
        <v>71.5</v>
      </c>
    </row>
    <row r="555" spans="1:11" ht="15.75" x14ac:dyDescent="0.25">
      <c r="A555" s="10">
        <v>554</v>
      </c>
      <c r="B555" s="10" t="str">
        <f>VLOOKUP(A:A,'1级数据'!A:B,2,FALSE)</f>
        <v>ÍÑIGO MARTÍNEZ</v>
      </c>
      <c r="C555" s="11" t="str">
        <f>VLOOKUP(A:A,'1级数据'!A:C,3,FALSE)</f>
        <v>中后卫</v>
      </c>
      <c r="D555" s="10">
        <f>VLOOKUP(A:A,'1级数据'!A:D,4,FALSE)</f>
        <v>2</v>
      </c>
      <c r="E555" s="12">
        <f>VLOOKUP(A:A,'1级数据'!A:L,12,FALSE)</f>
        <v>80</v>
      </c>
      <c r="F555" s="10">
        <f>'1级数据'!O555*0.2+'1级数据'!T555*0.4+'1级数据'!Z555*0.2+'1级数据'!W555*0.2</f>
        <v>74.199999999999989</v>
      </c>
      <c r="G555" s="10">
        <f>AVERAGE('1级数据'!P555,'1级数据'!Q555)</f>
        <v>68</v>
      </c>
      <c r="H555" s="10">
        <f>AVERAGE('1级数据'!AA555,'1级数据'!AB555)</f>
        <v>80</v>
      </c>
      <c r="I555" s="10">
        <f>IF('1级数据'!C555="门将",AVERAGE('1级数据'!AG555,'1级数据'!AH555,'1级数据'!AI555,'1级数据'!AJ555,'1级数据'!AK555),AVERAGE('1级数据'!X555,'1级数据'!Y555))</f>
        <v>72.5</v>
      </c>
      <c r="J555" s="10">
        <f>'1级数据'!AC555*0.2+'1级数据'!AD555*0.3+'1级数据'!AE555*0.2+'1级数据'!AF555*0.3</f>
        <v>77.7</v>
      </c>
      <c r="K555" s="10">
        <f>AVERAGE('1级数据'!R555,'1级数据'!S555)</f>
        <v>68.5</v>
      </c>
    </row>
    <row r="556" spans="1:11" ht="15.75" x14ac:dyDescent="0.25">
      <c r="A556" s="10">
        <v>555</v>
      </c>
      <c r="B556" s="10" t="str">
        <f>VLOOKUP(A:A,'1级数据'!A:B,2,FALSE)</f>
        <v>M. DE SCIGLIO</v>
      </c>
      <c r="C556" s="11" t="str">
        <f>VLOOKUP(A:A,'1级数据'!A:C,3,FALSE)</f>
        <v>右后卫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71.8</v>
      </c>
      <c r="G556" s="10">
        <f>AVERAGE('1级数据'!P556,'1级数据'!Q556)</f>
        <v>73.5</v>
      </c>
      <c r="H556" s="10">
        <f>AVERAGE('1级数据'!AA556,'1级数据'!AB556)</f>
        <v>76</v>
      </c>
      <c r="I556" s="10">
        <f>IF('1级数据'!C556="门将",AVERAGE('1级数据'!AG556,'1级数据'!AH556,'1级数据'!AI556,'1级数据'!AJ556,'1级数据'!AK556),AVERAGE('1级数据'!X556,'1级数据'!Y556))</f>
        <v>77.5</v>
      </c>
      <c r="J556" s="10">
        <f>'1级数据'!AC556*0.2+'1级数据'!AD556*0.3+'1级数据'!AE556*0.2+'1级数据'!AF556*0.3</f>
        <v>75.400000000000006</v>
      </c>
      <c r="K556" s="10">
        <f>AVERAGE('1级数据'!R556,'1级数据'!S556)</f>
        <v>74</v>
      </c>
    </row>
    <row r="557" spans="1:11" ht="15.75" x14ac:dyDescent="0.25">
      <c r="A557" s="10">
        <v>556</v>
      </c>
      <c r="B557" s="10" t="str">
        <f>VLOOKUP(A:A,'1级数据'!A:B,2,FALSE)</f>
        <v>M. GRADEL</v>
      </c>
      <c r="C557" s="11" t="str">
        <f>VLOOKUP(A:A,'1级数据'!A:C,3,FALSE)</f>
        <v>左边锋</v>
      </c>
      <c r="D557" s="10">
        <f>VLOOKUP(A:A,'1级数据'!A:D,4,FALSE)</f>
        <v>2</v>
      </c>
      <c r="E557" s="12">
        <f>VLOOKUP(A:A,'1级数据'!A:L,12,FALSE)</f>
        <v>80</v>
      </c>
      <c r="F557" s="10">
        <f>'1级数据'!O557*0.2+'1级数据'!T557*0.4+'1级数据'!Z557*0.2+'1级数据'!W557*0.2</f>
        <v>73.400000000000006</v>
      </c>
      <c r="G557" s="10">
        <f>AVERAGE('1级数据'!P557,'1级数据'!Q557)</f>
        <v>81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79</v>
      </c>
      <c r="J557" s="10">
        <f>'1级数据'!AC557*0.2+'1级数据'!AD557*0.3+'1级数据'!AE557*0.2+'1级数据'!AF557*0.3</f>
        <v>65.599999999999994</v>
      </c>
      <c r="K557" s="10">
        <f>AVERAGE('1级数据'!R557,'1级数据'!S557)</f>
        <v>77</v>
      </c>
    </row>
    <row r="558" spans="1:11" ht="15.75" x14ac:dyDescent="0.25">
      <c r="A558" s="10">
        <v>557</v>
      </c>
      <c r="B558" s="10" t="str">
        <f>VLOOKUP(A:A,'1级数据'!A:B,2,FALSE)</f>
        <v>F. VÁZQUEZ</v>
      </c>
      <c r="C558" s="11" t="str">
        <f>VLOOKUP(A:A,'1级数据'!A:C,3,FALSE)</f>
        <v>前腰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72.599999999999994</v>
      </c>
      <c r="G558" s="10">
        <f>AVERAGE('1级数据'!P558,'1级数据'!Q558)</f>
        <v>92</v>
      </c>
      <c r="H558" s="10">
        <f>AVERAGE('1级数据'!AA558,'1级数据'!AB558)</f>
        <v>69</v>
      </c>
      <c r="I558" s="10">
        <f>IF('1级数据'!C558="门将",AVERAGE('1级数据'!AG558,'1级数据'!AH558,'1级数据'!AI558,'1级数据'!AJ558,'1级数据'!AK558),AVERAGE('1级数据'!X558,'1级数据'!Y558))</f>
        <v>72</v>
      </c>
      <c r="J558" s="10">
        <f>'1级数据'!AC558*0.2+'1级数据'!AD558*0.3+'1级数据'!AE558*0.2+'1级数据'!AF558*0.3</f>
        <v>69.8</v>
      </c>
      <c r="K558" s="10">
        <f>AVERAGE('1级数据'!R558,'1级数据'!S558)</f>
        <v>80.5</v>
      </c>
    </row>
    <row r="559" spans="1:11" ht="15.75" x14ac:dyDescent="0.25">
      <c r="A559" s="10">
        <v>558</v>
      </c>
      <c r="B559" s="10" t="str">
        <f>VLOOKUP(A:A,'1级数据'!A:B,2,FALSE)</f>
        <v>V. CUESTA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73.400000000000006</v>
      </c>
      <c r="G559" s="10">
        <f>AVERAGE('1级数据'!P559,'1级数据'!Q559)</f>
        <v>75</v>
      </c>
      <c r="H559" s="10">
        <f>AVERAGE('1级数据'!AA559,'1级数据'!AB559)</f>
        <v>75.5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78.599999999999994</v>
      </c>
      <c r="K559" s="10">
        <f>AVERAGE('1级数据'!R559,'1级数据'!S559)</f>
        <v>73.5</v>
      </c>
    </row>
    <row r="560" spans="1:11" ht="15.75" x14ac:dyDescent="0.25">
      <c r="A560" s="10">
        <v>559</v>
      </c>
      <c r="B560" s="10" t="str">
        <f>VLOOKUP(A:A,'1级数据'!A:B,2,FALSE)</f>
        <v>G. CANO</v>
      </c>
      <c r="C560" s="11" t="str">
        <f>VLOOKUP(A:A,'1级数据'!A:C,3,FALSE)</f>
        <v>中锋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73</v>
      </c>
      <c r="G560" s="10">
        <f>AVERAGE('1级数据'!P560,'1级数据'!Q560)</f>
        <v>75</v>
      </c>
      <c r="H560" s="10">
        <f>AVERAGE('1级数据'!AA560,'1级数据'!AB560)</f>
        <v>75</v>
      </c>
      <c r="I560" s="10">
        <f>IF('1级数据'!C560="门将",AVERAGE('1级数据'!AG560,'1级数据'!AH560,'1级数据'!AI560,'1级数据'!AJ560,'1级数据'!AK560),AVERAGE('1级数据'!X560,'1级数据'!Y560))</f>
        <v>75.5</v>
      </c>
      <c r="J560" s="10">
        <f>'1级数据'!AC560*0.2+'1级数据'!AD560*0.3+'1级数据'!AE560*0.2+'1级数据'!AF560*0.3</f>
        <v>70</v>
      </c>
      <c r="K560" s="10">
        <f>AVERAGE('1级数据'!R560,'1级数据'!S560)</f>
        <v>72.5</v>
      </c>
    </row>
    <row r="561" spans="1:11" ht="15.75" x14ac:dyDescent="0.25">
      <c r="A561" s="10">
        <v>560</v>
      </c>
      <c r="B561" s="10" t="str">
        <f>VLOOKUP(A:A,'1级数据'!A:B,2,FALSE)</f>
        <v>M. VECINO</v>
      </c>
      <c r="C561" s="11" t="str">
        <f>VLOOKUP(A:A,'1级数据'!A:C,3,FALSE)</f>
        <v>中场</v>
      </c>
      <c r="D561" s="10">
        <f>VLOOKUP(A:A,'1级数据'!A:D,4,FALSE)</f>
        <v>2</v>
      </c>
      <c r="E561" s="12">
        <f>VLOOKUP(A:A,'1级数据'!A:L,12,FALSE)</f>
        <v>80</v>
      </c>
      <c r="F561" s="10">
        <f>'1级数据'!O561*0.2+'1级数据'!T561*0.4+'1级数据'!Z561*0.2+'1级数据'!W561*0.2</f>
        <v>73.599999999999994</v>
      </c>
      <c r="G561" s="10">
        <f>AVERAGE('1级数据'!P561,'1级数据'!Q561)</f>
        <v>78.5</v>
      </c>
      <c r="H561" s="10">
        <f>AVERAGE('1级数据'!AA561,'1级数据'!AB561)</f>
        <v>79.5</v>
      </c>
      <c r="I561" s="10">
        <f>IF('1级数据'!C561="门将",AVERAGE('1级数据'!AG561,'1级数据'!AH561,'1级数据'!AI561,'1级数据'!AJ561,'1级数据'!AK561),AVERAGE('1级数据'!X561,'1级数据'!Y561))</f>
        <v>71</v>
      </c>
      <c r="J561" s="10">
        <f>'1级数据'!AC561*0.2+'1级数据'!AD561*0.3+'1级数据'!AE561*0.2+'1级数据'!AF561*0.3</f>
        <v>75.800000000000011</v>
      </c>
      <c r="K561" s="10">
        <f>AVERAGE('1级数据'!R561,'1级数据'!S561)</f>
        <v>78.5</v>
      </c>
    </row>
    <row r="562" spans="1:11" ht="15.75" x14ac:dyDescent="0.25">
      <c r="A562" s="10">
        <v>561</v>
      </c>
      <c r="B562" s="10" t="str">
        <f>VLOOKUP(A:A,'1级数据'!A:B,2,FALSE)</f>
        <v>A. MANDI</v>
      </c>
      <c r="C562" s="11" t="str">
        <f>VLOOKUP(A:A,'1级数据'!A:C,3,FALSE)</f>
        <v>中后卫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71</v>
      </c>
      <c r="G562" s="10">
        <f>AVERAGE('1级数据'!P562,'1级数据'!Q562)</f>
        <v>74</v>
      </c>
      <c r="H562" s="10">
        <f>AVERAGE('1级数据'!AA562,'1级数据'!AB562)</f>
        <v>70</v>
      </c>
      <c r="I562" s="10">
        <f>IF('1级数据'!C562="门将",AVERAGE('1级数据'!AG562,'1级数据'!AH562,'1级数据'!AI562,'1级数据'!AJ562,'1级数据'!AK562),AVERAGE('1级数据'!X562,'1级数据'!Y562))</f>
        <v>75</v>
      </c>
      <c r="J562" s="10">
        <f>'1级数据'!AC562*0.2+'1级数据'!AD562*0.3+'1级数据'!AE562*0.2+'1级数据'!AF562*0.3</f>
        <v>77.5</v>
      </c>
      <c r="K562" s="10">
        <f>AVERAGE('1级数据'!R562,'1级数据'!S562)</f>
        <v>73.5</v>
      </c>
    </row>
    <row r="563" spans="1:11" ht="15.75" x14ac:dyDescent="0.25">
      <c r="A563" s="10">
        <v>562</v>
      </c>
      <c r="B563" s="10" t="str">
        <f>VLOOKUP(A:A,'1级数据'!A:B,2,FALSE)</f>
        <v>R. FÄHRMANN</v>
      </c>
      <c r="C563" s="11" t="str">
        <f>VLOOKUP(A:A,'1级数据'!A:C,3,FALSE)</f>
        <v>门将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61</v>
      </c>
      <c r="G563" s="10">
        <f>AVERAGE('1级数据'!P563,'1级数据'!Q563)</f>
        <v>57</v>
      </c>
      <c r="H563" s="10">
        <f>AVERAGE('1级数据'!AA563,'1级数据'!AB563)</f>
        <v>79.5</v>
      </c>
      <c r="I563" s="10">
        <f>IF('1级数据'!C563="门将",AVERAGE('1级数据'!AG563,'1级数据'!AH563,'1级数据'!AI563,'1级数据'!AJ563,'1级数据'!AK563),AVERAGE('1级数据'!X563,'1级数据'!Y563))</f>
        <v>70.599999999999994</v>
      </c>
      <c r="J563" s="10">
        <f>'1级数据'!AC563*0.2+'1级数据'!AD563*0.3+'1级数据'!AE563*0.2+'1级数据'!AF563*0.3</f>
        <v>69.7</v>
      </c>
      <c r="K563" s="10">
        <f>AVERAGE('1级数据'!R563,'1级数据'!S563)</f>
        <v>52</v>
      </c>
    </row>
    <row r="564" spans="1:11" ht="15.75" x14ac:dyDescent="0.25">
      <c r="A564" s="10">
        <v>563</v>
      </c>
      <c r="B564" s="10" t="str">
        <f>VLOOKUP(A:A,'1级数据'!A:B,2,FALSE)</f>
        <v>SERGIO ESCUDERO</v>
      </c>
      <c r="C564" s="11" t="str">
        <f>VLOOKUP(A:A,'1级数据'!A:C,3,FALSE)</f>
        <v>左后卫</v>
      </c>
      <c r="D564" s="10">
        <f>VLOOKUP(A:A,'1级数据'!A:D,4,FALSE)</f>
        <v>2</v>
      </c>
      <c r="E564" s="12">
        <f>VLOOKUP(A:A,'1级数据'!A:L,12,FALSE)</f>
        <v>80</v>
      </c>
      <c r="F564" s="10">
        <f>'1级数据'!O564*0.2+'1级数据'!T564*0.4+'1级数据'!Z564*0.2+'1级数据'!W564*0.2</f>
        <v>73</v>
      </c>
      <c r="G564" s="10">
        <f>AVERAGE('1级数据'!P564,'1级数据'!Q564)</f>
        <v>78.5</v>
      </c>
      <c r="H564" s="10">
        <f>AVERAGE('1级数据'!AA564,'1级数据'!AB564)</f>
        <v>74.5</v>
      </c>
      <c r="I564" s="10">
        <f>IF('1级数据'!C564="门将",AVERAGE('1级数据'!AG564,'1级数据'!AH564,'1级数据'!AI564,'1级数据'!AJ564,'1级数据'!AK564),AVERAGE('1级数据'!X564,'1级数据'!Y564))</f>
        <v>81</v>
      </c>
      <c r="J564" s="10">
        <f>'1级数据'!AC564*0.2+'1级数据'!AD564*0.3+'1级数据'!AE564*0.2+'1级数据'!AF564*0.3</f>
        <v>74.900000000000006</v>
      </c>
      <c r="K564" s="10">
        <f>AVERAGE('1级数据'!R564,'1级数据'!S564)</f>
        <v>75.5</v>
      </c>
    </row>
    <row r="565" spans="1:11" ht="15.75" x14ac:dyDescent="0.25">
      <c r="A565" s="10">
        <v>564</v>
      </c>
      <c r="B565" s="10" t="str">
        <f>VLOOKUP(A:A,'1级数据'!A:B,2,FALSE)</f>
        <v>HUGO MALLO</v>
      </c>
      <c r="C565" s="11" t="str">
        <f>VLOOKUP(A:A,'1级数据'!A:C,3,FALSE)</f>
        <v>右后卫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72.400000000000006</v>
      </c>
      <c r="G565" s="10">
        <f>AVERAGE('1级数据'!P565,'1级数据'!Q565)</f>
        <v>75</v>
      </c>
      <c r="H565" s="10">
        <f>AVERAGE('1级数据'!AA565,'1级数据'!AB565)</f>
        <v>77.5</v>
      </c>
      <c r="I565" s="10">
        <f>IF('1级数据'!C565="门将",AVERAGE('1级数据'!AG565,'1级数据'!AH565,'1级数据'!AI565,'1级数据'!AJ565,'1级数据'!AK565),AVERAGE('1级数据'!X565,'1级数据'!Y565))</f>
        <v>78.5</v>
      </c>
      <c r="J565" s="10">
        <f>'1级数据'!AC565*0.2+'1级数据'!AD565*0.3+'1级数据'!AE565*0.2+'1级数据'!AF565*0.3</f>
        <v>74.399999999999991</v>
      </c>
      <c r="K565" s="10">
        <f>AVERAGE('1级数据'!R565,'1级数据'!S565)</f>
        <v>71.5</v>
      </c>
    </row>
    <row r="566" spans="1:11" ht="15.75" x14ac:dyDescent="0.25">
      <c r="A566" s="10">
        <v>565</v>
      </c>
      <c r="B566" s="10" t="str">
        <f>VLOOKUP(A:A,'1级数据'!A:B,2,FALSE)</f>
        <v>M. WEISER</v>
      </c>
      <c r="C566" s="11" t="str">
        <f>VLOOKUP(A:A,'1级数据'!A:C,3,FALSE)</f>
        <v>右后卫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74.400000000000006</v>
      </c>
      <c r="G566" s="10">
        <f>AVERAGE('1级数据'!P566,'1级数据'!Q566)</f>
        <v>81</v>
      </c>
      <c r="H566" s="10">
        <f>AVERAGE('1级数据'!AA566,'1级数据'!AB566)</f>
        <v>73</v>
      </c>
      <c r="I566" s="10">
        <f>IF('1级数据'!C566="门将",AVERAGE('1级数据'!AG566,'1级数据'!AH566,'1级数据'!AI566,'1级数据'!AJ566,'1级数据'!AK566),AVERAGE('1级数据'!X566,'1级数据'!Y566))</f>
        <v>80.5</v>
      </c>
      <c r="J566" s="10">
        <f>'1级数据'!AC566*0.2+'1级数据'!AD566*0.3+'1级数据'!AE566*0.2+'1级数据'!AF566*0.3</f>
        <v>73.2</v>
      </c>
      <c r="K566" s="10">
        <f>AVERAGE('1级数据'!R566,'1级数据'!S566)</f>
        <v>75.5</v>
      </c>
    </row>
    <row r="567" spans="1:11" ht="15.75" x14ac:dyDescent="0.25">
      <c r="A567" s="10">
        <v>566</v>
      </c>
      <c r="B567" s="10" t="str">
        <f>VLOOKUP(A:A,'1级数据'!A:B,2,FALSE)</f>
        <v>L. SHAW</v>
      </c>
      <c r="C567" s="11" t="str">
        <f>VLOOKUP(A:A,'1级数据'!A:C,3,FALSE)</f>
        <v>左后卫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74.800000000000011</v>
      </c>
      <c r="G567" s="10">
        <f>AVERAGE('1级数据'!P567,'1级数据'!Q567)</f>
        <v>78</v>
      </c>
      <c r="H567" s="10">
        <f>AVERAGE('1级数据'!AA567,'1级数据'!AB567)</f>
        <v>68</v>
      </c>
      <c r="I567" s="10">
        <f>IF('1级数据'!C567="门将",AVERAGE('1级数据'!AG567,'1级数据'!AH567,'1级数据'!AI567,'1级数据'!AJ567,'1级数据'!AK567),AVERAGE('1级数据'!X567,'1级数据'!Y567))</f>
        <v>78</v>
      </c>
      <c r="J567" s="10">
        <f>'1级数据'!AC567*0.2+'1级数据'!AD567*0.3+'1级数据'!AE567*0.2+'1级数据'!AF567*0.3</f>
        <v>75.3</v>
      </c>
      <c r="K567" s="10">
        <f>AVERAGE('1级数据'!R567,'1级数据'!S567)</f>
        <v>73</v>
      </c>
    </row>
    <row r="568" spans="1:11" ht="15.75" x14ac:dyDescent="0.25">
      <c r="A568" s="10">
        <v>567</v>
      </c>
      <c r="B568" s="10" t="str">
        <f>VLOOKUP(A:A,'1级数据'!A:B,2,FALSE)</f>
        <v>PEDRO GEROMEL</v>
      </c>
      <c r="C568" s="11" t="str">
        <f>VLOOKUP(A:A,'1级数据'!A:C,3,FALSE)</f>
        <v>中后卫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73.8</v>
      </c>
      <c r="G568" s="10">
        <f>AVERAGE('1级数据'!P568,'1级数据'!Q568)</f>
        <v>75</v>
      </c>
      <c r="H568" s="10">
        <f>AVERAGE('1级数据'!AA568,'1级数据'!AB568)</f>
        <v>76</v>
      </c>
      <c r="I568" s="10">
        <f>IF('1级数据'!C568="门将",AVERAGE('1级数据'!AG568,'1级数据'!AH568,'1级数据'!AI568,'1级数据'!AJ568,'1级数据'!AK568),AVERAGE('1级数据'!X568,'1级数据'!Y568))</f>
        <v>74</v>
      </c>
      <c r="J568" s="10">
        <f>'1级数据'!AC568*0.2+'1级数据'!AD568*0.3+'1级数据'!AE568*0.2+'1级数据'!AF568*0.3</f>
        <v>79.5</v>
      </c>
      <c r="K568" s="10">
        <f>AVERAGE('1级数据'!R568,'1级数据'!S568)</f>
        <v>77.5</v>
      </c>
    </row>
    <row r="569" spans="1:11" ht="15.75" x14ac:dyDescent="0.25">
      <c r="A569" s="10">
        <v>568</v>
      </c>
      <c r="B569" s="10" t="str">
        <f>VLOOKUP(A:A,'1级数据'!A:B,2,FALSE)</f>
        <v>TRIGUEROS</v>
      </c>
      <c r="C569" s="11" t="str">
        <f>VLOOKUP(A:A,'1级数据'!A:C,3,FALSE)</f>
        <v>中场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76</v>
      </c>
      <c r="G569" s="10">
        <f>AVERAGE('1级数据'!P569,'1级数据'!Q569)</f>
        <v>80.5</v>
      </c>
      <c r="H569" s="10">
        <f>AVERAGE('1级数据'!AA569,'1级数据'!AB569)</f>
        <v>79</v>
      </c>
      <c r="I569" s="10">
        <f>IF('1级数据'!C569="门将",AVERAGE('1级数据'!AG569,'1级数据'!AH569,'1级数据'!AI569,'1级数据'!AJ569,'1级数据'!AK569),AVERAGE('1级数据'!X569,'1级数据'!Y569))</f>
        <v>72.5</v>
      </c>
      <c r="J569" s="10">
        <f>'1级数据'!AC569*0.2+'1级数据'!AD569*0.3+'1级数据'!AE569*0.2+'1级数据'!AF569*0.3</f>
        <v>72.5</v>
      </c>
      <c r="K569" s="10">
        <f>AVERAGE('1级数据'!R569,'1级数据'!S569)</f>
        <v>80</v>
      </c>
    </row>
    <row r="570" spans="1:11" ht="15.75" x14ac:dyDescent="0.25">
      <c r="A570" s="10">
        <v>569</v>
      </c>
      <c r="B570" s="10" t="str">
        <f>VLOOKUP(A:A,'1级数据'!A:B,2,FALSE)</f>
        <v>JEMERSON</v>
      </c>
      <c r="C570" s="11" t="str">
        <f>VLOOKUP(A:A,'1级数据'!A:C,3,FALSE)</f>
        <v>中后卫</v>
      </c>
      <c r="D570" s="10">
        <f>VLOOKUP(A:A,'1级数据'!A:D,4,FALSE)</f>
        <v>2</v>
      </c>
      <c r="E570" s="12">
        <f>VLOOKUP(A:A,'1级数据'!A:L,12,FALSE)</f>
        <v>80</v>
      </c>
      <c r="F570" s="10">
        <f>'1级数据'!O570*0.2+'1级数据'!T570*0.4+'1级数据'!Z570*0.2+'1级数据'!W570*0.2</f>
        <v>69.8</v>
      </c>
      <c r="G570" s="10">
        <f>AVERAGE('1级数据'!P570,'1级数据'!Q570)</f>
        <v>67.5</v>
      </c>
      <c r="H570" s="10">
        <f>AVERAGE('1级数据'!AA570,'1级数据'!AB570)</f>
        <v>82.5</v>
      </c>
      <c r="I570" s="10">
        <f>IF('1级数据'!C570="门将",AVERAGE('1级数据'!AG570,'1级数据'!AH570,'1级数据'!AI570,'1级数据'!AJ570,'1级数据'!AK570),AVERAGE('1级数据'!X570,'1级数据'!Y570))</f>
        <v>70</v>
      </c>
      <c r="J570" s="10">
        <f>'1级数据'!AC570*0.2+'1级数据'!AD570*0.3+'1级数据'!AE570*0.2+'1级数据'!AF570*0.3</f>
        <v>78.5</v>
      </c>
      <c r="K570" s="10">
        <f>AVERAGE('1级数据'!R570,'1级数据'!S570)</f>
        <v>67</v>
      </c>
    </row>
    <row r="571" spans="1:11" ht="15.75" x14ac:dyDescent="0.25">
      <c r="A571" s="10">
        <v>570</v>
      </c>
      <c r="B571" s="10" t="str">
        <f>VLOOKUP(A:A,'1级数据'!A:B,2,FALSE)</f>
        <v>GABRIEL</v>
      </c>
      <c r="C571" s="11" t="str">
        <f>VLOOKUP(A:A,'1级数据'!A:C,3,FALSE)</f>
        <v>中后卫</v>
      </c>
      <c r="D571" s="10">
        <f>VLOOKUP(A:A,'1级数据'!A:D,4,FALSE)</f>
        <v>2</v>
      </c>
      <c r="E571" s="12">
        <f>VLOOKUP(A:A,'1级数据'!A:L,12,FALSE)</f>
        <v>80</v>
      </c>
      <c r="F571" s="10">
        <f>'1级数据'!O571*0.2+'1级数据'!T571*0.4+'1级数据'!Z571*0.2+'1级数据'!W571*0.2</f>
        <v>68.800000000000011</v>
      </c>
      <c r="G571" s="10">
        <f>AVERAGE('1级数据'!P571,'1级数据'!Q571)</f>
        <v>65.5</v>
      </c>
      <c r="H571" s="10">
        <f>AVERAGE('1级数据'!AA571,'1级数据'!AB571)</f>
        <v>75.5</v>
      </c>
      <c r="I571" s="10">
        <f>IF('1级数据'!C571="门将",AVERAGE('1级数据'!AG571,'1级数据'!AH571,'1级数据'!AI571,'1级数据'!AJ571,'1级数据'!AK571),AVERAGE('1级数据'!X571,'1级数据'!Y571))</f>
        <v>67</v>
      </c>
      <c r="J571" s="10">
        <f>'1级数据'!AC571*0.2+'1级数据'!AD571*0.3+'1级数据'!AE571*0.2+'1级数据'!AF571*0.3</f>
        <v>79.5</v>
      </c>
      <c r="K571" s="10">
        <f>AVERAGE('1级数据'!R571,'1级数据'!S571)</f>
        <v>66</v>
      </c>
    </row>
    <row r="572" spans="1:11" ht="15.75" x14ac:dyDescent="0.25">
      <c r="A572" s="10">
        <v>571</v>
      </c>
      <c r="B572" s="10" t="str">
        <f>VLOOKUP(A:A,'1级数据'!A:B,2,FALSE)</f>
        <v>D. BERARDI</v>
      </c>
      <c r="C572" s="11" t="str">
        <f>VLOOKUP(A:A,'1级数据'!A:C,3,FALSE)</f>
        <v>右边锋</v>
      </c>
      <c r="D572" s="10" t="e">
        <f>VLOOKUP(A:A,'1级数据'!A:D,4,FALSE)</f>
        <v>#N/A</v>
      </c>
      <c r="E572" s="12">
        <f>VLOOKUP(A:A,'1级数据'!A:L,12,FALSE)</f>
        <v>80</v>
      </c>
      <c r="F572" s="10">
        <f>'1级数据'!O572*0.2+'1级数据'!T572*0.4+'1级数据'!Z572*0.2+'1级数据'!W572*0.2</f>
        <v>79.400000000000006</v>
      </c>
      <c r="G572" s="10">
        <f>AVERAGE('1级数据'!P572,'1级数据'!Q572)</f>
        <v>80.5</v>
      </c>
      <c r="H572" s="10">
        <f>AVERAGE('1级数据'!AA572,'1级数据'!AB572)</f>
        <v>73</v>
      </c>
      <c r="I572" s="10">
        <f>IF('1级数据'!C572="门将",AVERAGE('1级数据'!AG572,'1级数据'!AH572,'1级数据'!AI572,'1级数据'!AJ572,'1级数据'!AK572),AVERAGE('1级数据'!X572,'1级数据'!Y572))</f>
        <v>80.5</v>
      </c>
      <c r="J572" s="10">
        <f>'1级数据'!AC572*0.2+'1级数据'!AD572*0.3+'1级数据'!AE572*0.2+'1级数据'!AF572*0.3</f>
        <v>67.900000000000006</v>
      </c>
      <c r="K572" s="10">
        <f>AVERAGE('1级数据'!R572,'1级数据'!S572)</f>
        <v>77.5</v>
      </c>
    </row>
    <row r="573" spans="1:11" ht="15.75" x14ac:dyDescent="0.25">
      <c r="A573" s="10">
        <v>572</v>
      </c>
      <c r="B573" s="10" t="str">
        <f>VLOOKUP(A:A,'1级数据'!A:B,2,FALSE)</f>
        <v>L. PAVOLETTI</v>
      </c>
      <c r="C573" s="11" t="str">
        <f>VLOOKUP(A:A,'1级数据'!A:C,3,FALSE)</f>
        <v>中锋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70.400000000000006</v>
      </c>
      <c r="G573" s="10">
        <f>AVERAGE('1级数据'!P573,'1级数据'!Q573)</f>
        <v>76</v>
      </c>
      <c r="H573" s="10">
        <f>AVERAGE('1级数据'!AA573,'1级数据'!AB573)</f>
        <v>85</v>
      </c>
      <c r="I573" s="10">
        <f>IF('1级数据'!C573="门将",AVERAGE('1级数据'!AG573,'1级数据'!AH573,'1级数据'!AI573,'1级数据'!AJ573,'1级数据'!AK573),AVERAGE('1级数据'!X573,'1级数据'!Y573))</f>
        <v>70</v>
      </c>
      <c r="J573" s="10">
        <f>'1级数据'!AC573*0.2+'1级数据'!AD573*0.3+'1级数据'!AE573*0.2+'1级数据'!AF573*0.3</f>
        <v>66.099999999999994</v>
      </c>
      <c r="K573" s="10">
        <f>AVERAGE('1级数据'!R573,'1级数据'!S573)</f>
        <v>70.5</v>
      </c>
    </row>
    <row r="574" spans="1:11" ht="15.75" x14ac:dyDescent="0.25">
      <c r="A574" s="10">
        <v>573</v>
      </c>
      <c r="B574" s="10" t="str">
        <f>VLOOKUP(A:A,'1级数据'!A:B,2,FALSE)</f>
        <v>A. SAMARIS</v>
      </c>
      <c r="C574" s="11" t="str">
        <f>VLOOKUP(A:A,'1级数据'!A:C,3,FALSE)</f>
        <v>后腰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72.600000000000009</v>
      </c>
      <c r="G574" s="10">
        <f>AVERAGE('1级数据'!P574,'1级数据'!Q574)</f>
        <v>76</v>
      </c>
      <c r="H574" s="10">
        <f>AVERAGE('1级数据'!AA574,'1级数据'!AB574)</f>
        <v>78.5</v>
      </c>
      <c r="I574" s="10">
        <f>IF('1级数据'!C574="门将",AVERAGE('1级数据'!AG574,'1级数据'!AH574,'1级数据'!AI574,'1级数据'!AJ574,'1级数据'!AK574),AVERAGE('1级数据'!X574,'1级数据'!Y574))</f>
        <v>65.5</v>
      </c>
      <c r="J574" s="10">
        <f>'1级数据'!AC574*0.2+'1级数据'!AD574*0.3+'1级数据'!AE574*0.2+'1级数据'!AF574*0.3</f>
        <v>79</v>
      </c>
      <c r="K574" s="10">
        <f>AVERAGE('1级数据'!R574,'1级数据'!S574)</f>
        <v>76</v>
      </c>
    </row>
    <row r="575" spans="1:11" ht="15.75" x14ac:dyDescent="0.25">
      <c r="A575" s="10">
        <v>574</v>
      </c>
      <c r="B575" s="10" t="str">
        <f>VLOOKUP(A:A,'1级数据'!A:B,2,FALSE)</f>
        <v>F. SMOLOV</v>
      </c>
      <c r="C575" s="11" t="str">
        <f>VLOOKUP(A:A,'1级数据'!A:C,3,FALSE)</f>
        <v>中锋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75.2</v>
      </c>
      <c r="G575" s="10">
        <f>AVERAGE('1级数据'!P575,'1级数据'!Q575)</f>
        <v>80</v>
      </c>
      <c r="H575" s="10">
        <f>AVERAGE('1级数据'!AA575,'1级数据'!AB575)</f>
        <v>78.5</v>
      </c>
      <c r="I575" s="10">
        <f>IF('1级数据'!C575="门将",AVERAGE('1级数据'!AG575,'1级数据'!AH575,'1级数据'!AI575,'1级数据'!AJ575,'1级数据'!AK575),AVERAGE('1级数据'!X575,'1级数据'!Y575))</f>
        <v>75</v>
      </c>
      <c r="J575" s="10">
        <f>'1级数据'!AC575*0.2+'1级数据'!AD575*0.3+'1级数据'!AE575*0.2+'1级数据'!AF575*0.3</f>
        <v>66.3</v>
      </c>
      <c r="K575" s="10">
        <f>AVERAGE('1级数据'!R575,'1级数据'!S575)</f>
        <v>75.5</v>
      </c>
    </row>
    <row r="576" spans="1:11" ht="15.75" x14ac:dyDescent="0.25">
      <c r="A576" s="10">
        <v>575</v>
      </c>
      <c r="B576" s="10" t="str">
        <f>VLOOKUP(A:A,'1级数据'!A:B,2,FALSE)</f>
        <v>J. KING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73.400000000000006</v>
      </c>
      <c r="G576" s="10">
        <f>AVERAGE('1级数据'!P576,'1级数据'!Q576)</f>
        <v>78</v>
      </c>
      <c r="H576" s="10">
        <f>AVERAGE('1级数据'!AA576,'1级数据'!AB576)</f>
        <v>81</v>
      </c>
      <c r="I576" s="10">
        <f>IF('1级数据'!C576="门将",AVERAGE('1级数据'!AG576,'1级数据'!AH576,'1级数据'!AI576,'1级数据'!AJ576,'1级数据'!AK576),AVERAGE('1级数据'!X576,'1级数据'!Y576))</f>
        <v>78.5</v>
      </c>
      <c r="J576" s="10">
        <f>'1级数据'!AC576*0.2+'1级数据'!AD576*0.3+'1级数据'!AE576*0.2+'1级数据'!AF576*0.3</f>
        <v>69.399999999999991</v>
      </c>
      <c r="K576" s="10">
        <f>AVERAGE('1级数据'!R576,'1级数据'!S576)</f>
        <v>75</v>
      </c>
    </row>
    <row r="577" spans="1:11" ht="15.75" x14ac:dyDescent="0.25">
      <c r="A577" s="10">
        <v>576</v>
      </c>
      <c r="B577" s="10" t="str">
        <f>VLOOKUP(A:A,'1级数据'!A:B,2,FALSE)</f>
        <v>L. MILIVOJEVIĆ</v>
      </c>
      <c r="C577" s="11" t="str">
        <f>VLOOKUP(A:A,'1级数据'!A:C,3,FALSE)</f>
        <v>后腰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73.400000000000006</v>
      </c>
      <c r="G577" s="10">
        <f>AVERAGE('1级数据'!P577,'1级数据'!Q577)</f>
        <v>71.5</v>
      </c>
      <c r="H577" s="10">
        <f>AVERAGE('1级数据'!AA577,'1级数据'!AB577)</f>
        <v>74</v>
      </c>
      <c r="I577" s="10">
        <f>IF('1级数据'!C577="门将",AVERAGE('1级数据'!AG577,'1级数据'!AH577,'1级数据'!AI577,'1级数据'!AJ577,'1级数据'!AK577),AVERAGE('1级数据'!X577,'1级数据'!Y577))</f>
        <v>71.5</v>
      </c>
      <c r="J577" s="10">
        <f>'1级数据'!AC577*0.2+'1级数据'!AD577*0.3+'1级数据'!AE577*0.2+'1级数据'!AF577*0.3</f>
        <v>77.399999999999991</v>
      </c>
      <c r="K577" s="10">
        <f>AVERAGE('1级数据'!R577,'1级数据'!S577)</f>
        <v>75</v>
      </c>
    </row>
    <row r="578" spans="1:11" ht="15.75" x14ac:dyDescent="0.25">
      <c r="A578" s="10">
        <v>577</v>
      </c>
      <c r="B578" s="10" t="str">
        <f>VLOOKUP(A:A,'1级数据'!A:B,2,FALSE)</f>
        <v>N. MAKSIMOVIĆ</v>
      </c>
      <c r="C578" s="11" t="str">
        <f>VLOOKUP(A:A,'1级数据'!A:C,3,FALSE)</f>
        <v>中后卫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63.800000000000011</v>
      </c>
      <c r="G578" s="10">
        <f>AVERAGE('1级数据'!P578,'1级数据'!Q578)</f>
        <v>65</v>
      </c>
      <c r="H578" s="10">
        <f>AVERAGE('1级数据'!AA578,'1级数据'!AB578)</f>
        <v>73</v>
      </c>
      <c r="I578" s="10">
        <f>IF('1级数据'!C578="门将",AVERAGE('1级数据'!AG578,'1级数据'!AH578,'1级数据'!AI578,'1级数据'!AJ578,'1级数据'!AK578),AVERAGE('1级数据'!X578,'1级数据'!Y578))</f>
        <v>65.5</v>
      </c>
      <c r="J578" s="10">
        <f>'1级数据'!AC578*0.2+'1级数据'!AD578*0.3+'1级数据'!AE578*0.2+'1级数据'!AF578*0.3</f>
        <v>79.599999999999994</v>
      </c>
      <c r="K578" s="10">
        <f>AVERAGE('1级数据'!R578,'1级数据'!S578)</f>
        <v>70.5</v>
      </c>
    </row>
    <row r="579" spans="1:11" ht="15.75" x14ac:dyDescent="0.25">
      <c r="A579" s="10">
        <v>578</v>
      </c>
      <c r="B579" s="10" t="str">
        <f>VLOOKUP(A:A,'1级数据'!A:B,2,FALSE)</f>
        <v>J. HENDRIX</v>
      </c>
      <c r="C579" s="11" t="str">
        <f>VLOOKUP(A:A,'1级数据'!A:C,3,FALSE)</f>
        <v>后腰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75.400000000000006</v>
      </c>
      <c r="G579" s="10">
        <f>AVERAGE('1级数据'!P579,'1级数据'!Q579)</f>
        <v>74.5</v>
      </c>
      <c r="H579" s="10">
        <f>AVERAGE('1级数据'!AA579,'1级数据'!AB579)</f>
        <v>73</v>
      </c>
      <c r="I579" s="10">
        <f>IF('1级数据'!C579="门将",AVERAGE('1级数据'!AG579,'1级数据'!AH579,'1级数据'!AI579,'1级数据'!AJ579,'1级数据'!AK579),AVERAGE('1级数据'!X579,'1级数据'!Y579))</f>
        <v>75</v>
      </c>
      <c r="J579" s="10">
        <f>'1级数据'!AC579*0.2+'1级数据'!AD579*0.3+'1级数据'!AE579*0.2+'1级数据'!AF579*0.3</f>
        <v>75.400000000000006</v>
      </c>
      <c r="K579" s="10">
        <f>AVERAGE('1级数据'!R579,'1级数据'!S579)</f>
        <v>75.5</v>
      </c>
    </row>
    <row r="580" spans="1:11" ht="15.75" x14ac:dyDescent="0.25">
      <c r="A580" s="10">
        <v>579</v>
      </c>
      <c r="B580" s="10" t="str">
        <f>VLOOKUP(A:A,'1级数据'!A:B,2,FALSE)</f>
        <v>J. SERI</v>
      </c>
      <c r="C580" s="11" t="str">
        <f>VLOOKUP(A:A,'1级数据'!A:C,3,FALSE)</f>
        <v>中场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78.400000000000006</v>
      </c>
      <c r="G580" s="10">
        <f>AVERAGE('1级数据'!P580,'1级数据'!Q580)</f>
        <v>78.5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76.5</v>
      </c>
      <c r="J580" s="10">
        <f>'1级数据'!AC580*0.2+'1级数据'!AD580*0.3+'1级数据'!AE580*0.2+'1级数据'!AF580*0.3</f>
        <v>73.7</v>
      </c>
      <c r="K580" s="10">
        <f>AVERAGE('1级数据'!R580,'1级数据'!S580)</f>
        <v>81.5</v>
      </c>
    </row>
    <row r="581" spans="1:11" ht="15.75" x14ac:dyDescent="0.25">
      <c r="A581" s="10">
        <v>580</v>
      </c>
      <c r="B581" s="10" t="str">
        <f>VLOOKUP(A:A,'1级数据'!A:B,2,FALSE)</f>
        <v>B. TRAORÉ</v>
      </c>
      <c r="C581" s="11" t="str">
        <f>VLOOKUP(A:A,'1级数据'!A:C,3,FALSE)</f>
        <v>右边锋</v>
      </c>
      <c r="D581" s="10">
        <f>VLOOKUP(A:A,'1级数据'!A:D,4,FALSE)</f>
        <v>2</v>
      </c>
      <c r="E581" s="12">
        <f>VLOOKUP(A:A,'1级数据'!A:L,12,FALSE)</f>
        <v>80</v>
      </c>
      <c r="F581" s="10">
        <f>'1级数据'!O581*0.2+'1级数据'!T581*0.4+'1级数据'!Z581*0.2+'1级数据'!W581*0.2</f>
        <v>76.400000000000006</v>
      </c>
      <c r="G581" s="10">
        <f>AVERAGE('1级数据'!P581,'1级数据'!Q581)</f>
        <v>77.5</v>
      </c>
      <c r="H581" s="10">
        <f>AVERAGE('1级数据'!AA581,'1级数据'!AB581)</f>
        <v>76.5</v>
      </c>
      <c r="I581" s="10">
        <f>IF('1级数据'!C581="门将",AVERAGE('1级数据'!AG581,'1级数据'!AH581,'1级数据'!AI581,'1级数据'!AJ581,'1级数据'!AK581),AVERAGE('1级数据'!X581,'1级数据'!Y581))</f>
        <v>83</v>
      </c>
      <c r="J581" s="10">
        <f>'1级数据'!AC581*0.2+'1级数据'!AD581*0.3+'1级数据'!AE581*0.2+'1级数据'!AF581*0.3</f>
        <v>68.7</v>
      </c>
      <c r="K581" s="10">
        <f>AVERAGE('1级数据'!R581,'1级数据'!S581)</f>
        <v>76</v>
      </c>
    </row>
    <row r="582" spans="1:11" ht="15.75" x14ac:dyDescent="0.25">
      <c r="A582" s="10">
        <v>581</v>
      </c>
      <c r="B582" s="10" t="str">
        <f>VLOOKUP(A:A,'1级数据'!A:B,2,FALSE)</f>
        <v>N. BENTALEB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77.8</v>
      </c>
      <c r="G582" s="10">
        <f>AVERAGE('1级数据'!P582,'1级数据'!Q582)</f>
        <v>80.5</v>
      </c>
      <c r="H582" s="10">
        <f>AVERAGE('1级数据'!AA582,'1级数据'!AB582)</f>
        <v>78</v>
      </c>
      <c r="I582" s="10">
        <f>IF('1级数据'!C582="门将",AVERAGE('1级数据'!AG582,'1级数据'!AH582,'1级数据'!AI582,'1级数据'!AJ582,'1级数据'!AK582),AVERAGE('1级数据'!X582,'1级数据'!Y582))</f>
        <v>76</v>
      </c>
      <c r="J582" s="10">
        <f>'1级数据'!AC582*0.2+'1级数据'!AD582*0.3+'1级数据'!AE582*0.2+'1级数据'!AF582*0.3</f>
        <v>73.600000000000009</v>
      </c>
      <c r="K582" s="10">
        <f>AVERAGE('1级数据'!R582,'1级数据'!S582)</f>
        <v>81.5</v>
      </c>
    </row>
    <row r="583" spans="1:11" ht="15.75" x14ac:dyDescent="0.25">
      <c r="A583" s="10">
        <v>582</v>
      </c>
      <c r="B583" s="10" t="str">
        <f>VLOOKUP(A:A,'1级数据'!A:B,2,FALSE)</f>
        <v>Y. MINA</v>
      </c>
      <c r="C583" s="11" t="str">
        <f>VLOOKUP(A:A,'1级数据'!A:C,3,FALSE)</f>
        <v>中后卫</v>
      </c>
      <c r="D583" s="10">
        <f>VLOOKUP(A:A,'1级数据'!A:D,4,FALSE)</f>
        <v>2</v>
      </c>
      <c r="E583" s="12">
        <f>VLOOKUP(A:A,'1级数据'!A:L,12,FALSE)</f>
        <v>80</v>
      </c>
      <c r="F583" s="10">
        <f>'1级数据'!O583*0.2+'1级数据'!T583*0.4+'1级数据'!Z583*0.2+'1级数据'!W583*0.2</f>
        <v>65.2</v>
      </c>
      <c r="G583" s="10">
        <f>AVERAGE('1级数据'!P583,'1级数据'!Q583)</f>
        <v>66.5</v>
      </c>
      <c r="H583" s="10">
        <f>AVERAGE('1级数据'!AA583,'1级数据'!AB583)</f>
        <v>82.5</v>
      </c>
      <c r="I583" s="10">
        <f>IF('1级数据'!C583="门将",AVERAGE('1级数据'!AG583,'1级数据'!AH583,'1级数据'!AI583,'1级数据'!AJ583,'1级数据'!AK583),AVERAGE('1级数据'!X583,'1级数据'!Y583))</f>
        <v>63.5</v>
      </c>
      <c r="J583" s="10">
        <f>'1级数据'!AC583*0.2+'1级数据'!AD583*0.3+'1级数据'!AE583*0.2+'1级数据'!AF583*0.3</f>
        <v>75</v>
      </c>
      <c r="K583" s="10">
        <f>AVERAGE('1级数据'!R583,'1级数据'!S583)</f>
        <v>71.5</v>
      </c>
    </row>
    <row r="584" spans="1:11" ht="15.75" x14ac:dyDescent="0.25">
      <c r="A584" s="10">
        <v>583</v>
      </c>
      <c r="B584" s="10" t="str">
        <f>VLOOKUP(A:A,'1级数据'!A:B,2,FALSE)</f>
        <v>Y. GAZINSKIY</v>
      </c>
      <c r="C584" s="11" t="str">
        <f>VLOOKUP(A:A,'1级数据'!A:C,3,FALSE)</f>
        <v>中场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73.2</v>
      </c>
      <c r="G584" s="10">
        <f>AVERAGE('1级数据'!P584,'1级数据'!Q584)</f>
        <v>76.5</v>
      </c>
      <c r="H584" s="10">
        <f>AVERAGE('1级数据'!AA584,'1级数据'!AB584)</f>
        <v>78</v>
      </c>
      <c r="I584" s="10">
        <f>IF('1级数据'!C584="门将",AVERAGE('1级数据'!AG584,'1级数据'!AH584,'1级数据'!AI584,'1级数据'!AJ584,'1级数据'!AK584),AVERAGE('1级数据'!X584,'1级数据'!Y584))</f>
        <v>76</v>
      </c>
      <c r="J584" s="10">
        <f>'1级数据'!AC584*0.2+'1级数据'!AD584*0.3+'1级数据'!AE584*0.2+'1级数据'!AF584*0.3</f>
        <v>78.599999999999994</v>
      </c>
      <c r="K584" s="10">
        <f>AVERAGE('1级数据'!R584,'1级数据'!S584)</f>
        <v>78</v>
      </c>
    </row>
    <row r="585" spans="1:11" ht="15.75" x14ac:dyDescent="0.25">
      <c r="A585" s="10">
        <v>584</v>
      </c>
      <c r="B585" s="10" t="str">
        <f>VLOOKUP(A:A,'1级数据'!A:B,2,FALSE)</f>
        <v>IAGO FALQUÉ</v>
      </c>
      <c r="C585" s="11" t="str">
        <f>VLOOKUP(A:A,'1级数据'!A:C,3,FALSE)</f>
        <v>右边锋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77.800000000000011</v>
      </c>
      <c r="G585" s="10">
        <f>AVERAGE('1级数据'!P585,'1级数据'!Q585)</f>
        <v>82</v>
      </c>
      <c r="H585" s="10">
        <f>AVERAGE('1级数据'!AA585,'1级数据'!AB585)</f>
        <v>71</v>
      </c>
      <c r="I585" s="10">
        <f>IF('1级数据'!C585="门将",AVERAGE('1级数据'!AG585,'1级数据'!AH585,'1级数据'!AI585,'1级数据'!AJ585,'1级数据'!AK585),AVERAGE('1级数据'!X585,'1级数据'!Y585))</f>
        <v>79</v>
      </c>
      <c r="J585" s="10">
        <f>'1级数据'!AC585*0.2+'1级数据'!AD585*0.3+'1级数据'!AE585*0.2+'1级数据'!AF585*0.3</f>
        <v>69</v>
      </c>
      <c r="K585" s="10">
        <f>AVERAGE('1级数据'!R585,'1级数据'!S585)</f>
        <v>78.5</v>
      </c>
    </row>
    <row r="586" spans="1:11" ht="15.75" x14ac:dyDescent="0.25">
      <c r="A586" s="10">
        <v>585</v>
      </c>
      <c r="B586" s="10" t="str">
        <f>VLOOKUP(A:A,'1级数据'!A:B,2,FALSE)</f>
        <v>YURI</v>
      </c>
      <c r="C586" s="11" t="str">
        <f>VLOOKUP(A:A,'1级数据'!A:C,3,FALSE)</f>
        <v>左后卫</v>
      </c>
      <c r="D586" s="10">
        <f>VLOOKUP(A:A,'1级数据'!A:D,4,FALSE)</f>
        <v>2</v>
      </c>
      <c r="E586" s="12">
        <f>VLOOKUP(A:A,'1级数据'!A:L,12,FALSE)</f>
        <v>80</v>
      </c>
      <c r="F586" s="10">
        <f>'1级数据'!O586*0.2+'1级数据'!T586*0.4+'1级数据'!Z586*0.2+'1级数据'!W586*0.2</f>
        <v>73.2</v>
      </c>
      <c r="G586" s="10">
        <f>AVERAGE('1级数据'!P586,'1级数据'!Q586)</f>
        <v>69</v>
      </c>
      <c r="H586" s="10">
        <f>AVERAGE('1级数据'!AA586,'1级数据'!AB586)</f>
        <v>79.5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77.5</v>
      </c>
      <c r="K586" s="10">
        <f>AVERAGE('1级数据'!R586,'1级数据'!S586)</f>
        <v>62.5</v>
      </c>
    </row>
    <row r="587" spans="1:11" ht="15.75" x14ac:dyDescent="0.25">
      <c r="A587" s="10">
        <v>586</v>
      </c>
      <c r="B587" s="10" t="str">
        <f>VLOOKUP(A:A,'1级数据'!A:B,2,FALSE)</f>
        <v>W. CYPRIEN</v>
      </c>
      <c r="C587" s="11" t="str">
        <f>VLOOKUP(A:A,'1级数据'!A:C,3,FALSE)</f>
        <v>中场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79.800000000000011</v>
      </c>
      <c r="G587" s="10">
        <f>AVERAGE('1级数据'!P587,'1级数据'!Q587)</f>
        <v>78</v>
      </c>
      <c r="H587" s="10">
        <f>AVERAGE('1级数据'!AA587,'1级数据'!AB587)</f>
        <v>78.5</v>
      </c>
      <c r="I587" s="10">
        <f>IF('1级数据'!C587="门将",AVERAGE('1级数据'!AG587,'1级数据'!AH587,'1级数据'!AI587,'1级数据'!AJ587,'1级数据'!AK587),AVERAGE('1级数据'!X587,'1级数据'!Y587))</f>
        <v>80</v>
      </c>
      <c r="J587" s="10">
        <f>'1级数据'!AC587*0.2+'1级数据'!AD587*0.3+'1级数据'!AE587*0.2+'1级数据'!AF587*0.3</f>
        <v>76.199999999999989</v>
      </c>
      <c r="K587" s="10">
        <f>AVERAGE('1级数据'!R587,'1级数据'!S587)</f>
        <v>75.5</v>
      </c>
    </row>
    <row r="588" spans="1:11" ht="15.75" x14ac:dyDescent="0.25">
      <c r="A588" s="10">
        <v>587</v>
      </c>
      <c r="B588" s="10" t="str">
        <f>VLOOKUP(A:A,'1级数据'!A:B,2,FALSE)</f>
        <v>G. DEFREL</v>
      </c>
      <c r="C588" s="11" t="str">
        <f>VLOOKUP(A:A,'1级数据'!A:C,3,FALSE)</f>
        <v>中锋</v>
      </c>
      <c r="D588" s="10" t="e">
        <f>VLOOKUP(A:A,'1级数据'!A:D,4,FALSE)</f>
        <v>#N/A</v>
      </c>
      <c r="E588" s="12">
        <f>VLOOKUP(A:A,'1级数据'!A:L,12,FALSE)</f>
        <v>80</v>
      </c>
      <c r="F588" s="10">
        <f>'1级数据'!O588*0.2+'1级数据'!T588*0.4+'1级数据'!Z588*0.2+'1级数据'!W588*0.2</f>
        <v>73</v>
      </c>
      <c r="G588" s="10">
        <f>AVERAGE('1级数据'!P588,'1级数据'!Q588)</f>
        <v>82</v>
      </c>
      <c r="H588" s="10">
        <f>AVERAGE('1级数据'!AA588,'1级数据'!AB588)</f>
        <v>75</v>
      </c>
      <c r="I588" s="10">
        <f>IF('1级数据'!C588="门将",AVERAGE('1级数据'!AG588,'1级数据'!AH588,'1级数据'!AI588,'1级数据'!AJ588,'1级数据'!AK588),AVERAGE('1级数据'!X588,'1级数据'!Y588))</f>
        <v>79</v>
      </c>
      <c r="J588" s="10">
        <f>'1级数据'!AC588*0.2+'1级数据'!AD588*0.3+'1级数据'!AE588*0.2+'1级数据'!AF588*0.3</f>
        <v>66.3</v>
      </c>
      <c r="K588" s="10">
        <f>AVERAGE('1级数据'!R588,'1级数据'!S588)</f>
        <v>74</v>
      </c>
    </row>
    <row r="589" spans="1:11" ht="15.75" x14ac:dyDescent="0.25">
      <c r="A589" s="10">
        <v>588</v>
      </c>
      <c r="B589" s="10" t="str">
        <f>VLOOKUP(A:A,'1级数据'!A:B,2,FALSE)</f>
        <v>M. BERG</v>
      </c>
      <c r="C589" s="11" t="str">
        <f>VLOOKUP(A:A,'1级数据'!A:C,3,FALSE)</f>
        <v>中锋</v>
      </c>
      <c r="D589" s="10" t="e">
        <f>VLOOKUP(A:A,'1级数据'!A:D,4,FALSE)</f>
        <v>#N/A</v>
      </c>
      <c r="E589" s="12">
        <f>VLOOKUP(A:A,'1级数据'!A:L,12,FALSE)</f>
        <v>80</v>
      </c>
      <c r="F589" s="10">
        <f>'1级数据'!O589*0.2+'1级数据'!T589*0.4+'1级数据'!Z589*0.2+'1级数据'!W589*0.2</f>
        <v>77</v>
      </c>
      <c r="G589" s="10">
        <f>AVERAGE('1级数据'!P589,'1级数据'!Q589)</f>
        <v>77.5</v>
      </c>
      <c r="H589" s="10">
        <f>AVERAGE('1级数据'!AA589,'1级数据'!AB589)</f>
        <v>77.5</v>
      </c>
      <c r="I589" s="10">
        <f>IF('1级数据'!C589="门将",AVERAGE('1级数据'!AG589,'1级数据'!AH589,'1级数据'!AI589,'1级数据'!AJ589,'1级数据'!AK589),AVERAGE('1级数据'!X589,'1级数据'!Y589))</f>
        <v>74</v>
      </c>
      <c r="J589" s="10">
        <f>'1级数据'!AC589*0.2+'1级数据'!AD589*0.3+'1级数据'!AE589*0.2+'1级数据'!AF589*0.3</f>
        <v>67.400000000000006</v>
      </c>
      <c r="K589" s="10">
        <f>AVERAGE('1级数据'!R589,'1级数据'!S589)</f>
        <v>75</v>
      </c>
    </row>
    <row r="590" spans="1:11" ht="15.75" x14ac:dyDescent="0.25">
      <c r="A590" s="10">
        <v>589</v>
      </c>
      <c r="B590" s="10" t="str">
        <f>VLOOKUP(A:A,'1级数据'!A:B,2,FALSE)</f>
        <v>R. FRASER</v>
      </c>
      <c r="C590" s="11" t="str">
        <f>VLOOKUP(A:A,'1级数据'!A:C,3,FALSE)</f>
        <v>左前卫</v>
      </c>
      <c r="D590" s="10" t="e">
        <f>VLOOKUP(A:A,'1级数据'!A:D,4,FALSE)</f>
        <v>#N/A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T. SAVANIER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K. TOKO EKAMBI</v>
      </c>
      <c r="C592" s="11" t="str">
        <f>VLOOKUP(A:A,'1级数据'!A:C,3,FALSE)</f>
        <v>中锋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M. LOPEZ</v>
      </c>
      <c r="C593" s="11" t="str">
        <f>VLOOKUP(A:A,'1级数据'!A:C,3,FALSE)</f>
        <v>中场</v>
      </c>
      <c r="D593" s="10" t="e">
        <f>VLOOKUP(A:A,'1级数据'!A:D,4,FALSE)</f>
        <v>#N/A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J. ANDERSEN</v>
      </c>
      <c r="C594" s="11" t="str">
        <f>VLOOKUP(A:A,'1级数据'!A:C,3,FALSE)</f>
        <v>中后卫</v>
      </c>
      <c r="D594" s="10" t="e">
        <f>VLOOKUP(A:A,'1级数据'!A:D,4,FALSE)</f>
        <v>#N/A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L. DUBOIS</v>
      </c>
      <c r="C595" s="11" t="str">
        <f>VLOOKUP(A:A,'1级数据'!A:C,3,FALSE)</f>
        <v>右后卫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V. RONGIER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J. BAMBA</v>
      </c>
      <c r="C597" s="11" t="str">
        <f>VLOOKUP(A:A,'1级数据'!A:C,3,FALSE)</f>
        <v>左边锋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N. NÁNDEZ</v>
      </c>
      <c r="C598" s="11" t="str">
        <f>VLOOKUP(A:A,'1级数据'!A:C,3,FALSE)</f>
        <v>中场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E. BAILLY</v>
      </c>
      <c r="C599" s="11" t="str">
        <f>VLOOKUP(A:A,'1级数据'!A:C,3,FALSE)</f>
        <v>中后卫</v>
      </c>
      <c r="D599" s="10">
        <f>VLOOKUP(A:A,'1级数据'!A:D,4,FALSE)</f>
        <v>2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A. IWOBI</v>
      </c>
      <c r="C600" s="11" t="str">
        <f>VLOOKUP(A:A,'1级数据'!A:C,3,FALSE)</f>
        <v>左前卫</v>
      </c>
      <c r="D600" s="10">
        <f>VLOOKUP(A:A,'1级数据'!A:D,4,FALSE)</f>
        <v>2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JOELINTON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MAREGA</v>
      </c>
      <c r="C602" s="11" t="str">
        <f>VLOOKUP(A:A,'1级数据'!A:C,3,FALSE)</f>
        <v>影锋</v>
      </c>
      <c r="D602" s="10">
        <f>VLOOKUP(A:A,'1级数据'!A:D,4,FALSE)</f>
        <v>2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L. TOUSART</v>
      </c>
      <c r="C603" s="11" t="str">
        <f>VLOOKUP(A:A,'1级数据'!A:C,3,FALSE)</f>
        <v>后腰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ALFONSO PEDRAZA</v>
      </c>
      <c r="C604" s="11" t="str">
        <f>VLOOKUP(A:A,'1级数据'!A:C,3,FALSE)</f>
        <v>左前卫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JÚNIOR MORAES</v>
      </c>
      <c r="C605" s="11" t="str">
        <f>VLOOKUP(A:A,'1级数据'!A:C,3,FALSE)</f>
        <v>中锋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K. TRAPP</v>
      </c>
      <c r="C606" s="11" t="str">
        <f>VLOOKUP(A:A,'1级数据'!A:C,3,FALSE)</f>
        <v>门将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ANDRÉ SILVA</v>
      </c>
      <c r="C607" s="11" t="str">
        <f>VLOOKUP(A:A,'1级数据'!A:C,3,FALSE)</f>
        <v>中锋</v>
      </c>
      <c r="D607" s="10">
        <f>VLOOKUP(A:A,'1级数据'!A:D,4,FALSE)</f>
        <v>2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I. DIOP</v>
      </c>
      <c r="C608" s="11" t="str">
        <f>VLOOKUP(A:A,'1级数据'!A:C,3,FALSE)</f>
        <v>中后卫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M. DÍAZ</v>
      </c>
      <c r="C609" s="11" t="str">
        <f>VLOOKUP(A:A,'1级数据'!A:C,3,FALSE)</f>
        <v>中锋</v>
      </c>
      <c r="D609" s="10" t="e">
        <f>VLOOKUP(A:A,'1级数据'!A:D,4,FALSE)</f>
        <v>#N/A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CARLOS SOLER</v>
      </c>
      <c r="C610" s="11" t="str">
        <f>VLOOKUP(A:A,'1级数据'!A:C,3,FALSE)</f>
        <v>右前卫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C. PULISIC</v>
      </c>
      <c r="C611" s="11" t="str">
        <f>VLOOKUP(A:A,'1级数据'!A:C,3,FALSE)</f>
        <v>右边锋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O. ZINCHENKO</v>
      </c>
      <c r="C612" s="11" t="str">
        <f>VLOOKUP(A:A,'1级数据'!A:C,3,FALSE)</f>
        <v>左后卫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V. CLAESSON</v>
      </c>
      <c r="C613" s="11" t="str">
        <f>VLOOKUP(A:A,'1级数据'!A:C,3,FALSE)</f>
        <v>左前卫</v>
      </c>
      <c r="D613" s="10">
        <f>VLOOKUP(A:A,'1级数据'!A:D,4,FALSE)</f>
        <v>2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A. EROKHIN</v>
      </c>
      <c r="C614" s="11" t="str">
        <f>VLOOKUP(A:A,'1级数据'!A:C,3,FALSE)</f>
        <v>中场</v>
      </c>
      <c r="D614" s="10">
        <f>VLOOKUP(A:A,'1级数据'!A:D,4,FALSE)</f>
        <v>2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M. SAMATTA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JUNIOR FIRPO</v>
      </c>
      <c r="C616" s="11" t="str">
        <f>VLOOKUP(A:A,'1级数据'!A:C,3,FALSE)</f>
        <v>左后卫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A. MARTYNOVICH</v>
      </c>
      <c r="C617" s="11" t="str">
        <f>VLOOKUP(A:A,'1级数据'!A:C,3,FALSE)</f>
        <v>中后卫</v>
      </c>
      <c r="D617" s="10" t="e">
        <f>VLOOKUP(A:A,'1级数据'!A:D,4,FALSE)</f>
        <v>#N/A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JOÃO FÉLIX</v>
      </c>
      <c r="C618" s="11" t="str">
        <f>VLOOKUP(A:A,'1级数据'!A:C,3,FALSE)</f>
        <v>影锋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XAVI</v>
      </c>
      <c r="C619" s="11" t="str">
        <f>VLOOKUP(A:A,'1级数据'!A:C,3,FALSE)</f>
        <v>中场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B. GOMIS</v>
      </c>
      <c r="C620" s="11" t="str">
        <f>VLOOKUP(A:A,'1级数据'!A:C,3,FALSE)</f>
        <v>中锋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SOUZA</v>
      </c>
      <c r="C621" s="11" t="str">
        <f>VLOOKUP(A:A,'1级数据'!A:C,3,FALSE)</f>
        <v>后腰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e">
        <f>VLOOKUP(A:A,'1级数据'!A:B,2,FALSE)</f>
        <v>#N/A</v>
      </c>
      <c r="C622" s="11" t="e">
        <f>VLOOKUP(A:A,'1级数据'!A:C,3,FALSE)</f>
        <v>#N/A</v>
      </c>
      <c r="D622" s="10" t="e">
        <f>VLOOKUP(A:A,'1级数据'!A:D,4,FALSE)</f>
        <v>#N/A</v>
      </c>
      <c r="E622" s="12" t="e">
        <f>VLOOKUP(A:A,'1级数据'!A:L,12,FALSE)</f>
        <v>#N/A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e">
        <f>VLOOKUP(A:A,'1级数据'!A:B,2,FALSE)</f>
        <v>#N/A</v>
      </c>
      <c r="C623" s="11" t="e">
        <f>VLOOKUP(A:A,'1级数据'!A:C,3,FALSE)</f>
        <v>#N/A</v>
      </c>
      <c r="D623" s="10" t="e">
        <f>VLOOKUP(A:A,'1级数据'!A:D,4,FALSE)</f>
        <v>#N/A</v>
      </c>
      <c r="E623" s="12" t="e">
        <f>VLOOKUP(A:A,'1级数据'!A:L,12,FALSE)</f>
        <v>#N/A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e">
        <f>VLOOKUP(A:A,'1级数据'!A:B,2,FALSE)</f>
        <v>#N/A</v>
      </c>
      <c r="C624" s="11" t="e">
        <f>VLOOKUP(A:A,'1级数据'!A:C,3,FALSE)</f>
        <v>#N/A</v>
      </c>
      <c r="D624" s="10" t="e">
        <f>VLOOKUP(A:A,'1级数据'!A:D,4,FALSE)</f>
        <v>#N/A</v>
      </c>
      <c r="E624" s="12" t="e">
        <f>VLOOKUP(A:A,'1级数据'!A:L,12,FALSE)</f>
        <v>#N/A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e">
        <f>VLOOKUP(A:A,'1级数据'!A:B,2,FALSE)</f>
        <v>#N/A</v>
      </c>
      <c r="C625" s="11" t="e">
        <f>VLOOKUP(A:A,'1级数据'!A:C,3,FALSE)</f>
        <v>#N/A</v>
      </c>
      <c r="D625" s="10" t="e">
        <f>VLOOKUP(A:A,'1级数据'!A:D,4,FALSE)</f>
        <v>#N/A</v>
      </c>
      <c r="E625" s="12" t="e">
        <f>VLOOKUP(A:A,'1级数据'!A:L,12,FALSE)</f>
        <v>#N/A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e">
        <f>VLOOKUP(A:A,'1级数据'!A:B,2,FALSE)</f>
        <v>#N/A</v>
      </c>
      <c r="C626" s="11" t="e">
        <f>VLOOKUP(A:A,'1级数据'!A:C,3,FALSE)</f>
        <v>#N/A</v>
      </c>
      <c r="D626" s="10" t="e">
        <f>VLOOKUP(A:A,'1级数据'!A:D,4,FALSE)</f>
        <v>#N/A</v>
      </c>
      <c r="E626" s="12" t="e">
        <f>VLOOKUP(A:A,'1级数据'!A:L,12,FALSE)</f>
        <v>#N/A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e">
        <f>VLOOKUP(A:A,'1级数据'!A:B,2,FALSE)</f>
        <v>#N/A</v>
      </c>
      <c r="C627" s="11" t="e">
        <f>VLOOKUP(A:A,'1级数据'!A:C,3,FALSE)</f>
        <v>#N/A</v>
      </c>
      <c r="D627" s="10" t="e">
        <f>VLOOKUP(A:A,'1级数据'!A:D,4,FALSE)</f>
        <v>#N/A</v>
      </c>
      <c r="E627" s="12" t="e">
        <f>VLOOKUP(A:A,'1级数据'!A:L,12,FALSE)</f>
        <v>#N/A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e">
        <f>VLOOKUP(A:A,'1级数据'!A:B,2,FALSE)</f>
        <v>#N/A</v>
      </c>
      <c r="C628" s="11" t="e">
        <f>VLOOKUP(A:A,'1级数据'!A:C,3,FALSE)</f>
        <v>#N/A</v>
      </c>
      <c r="D628" s="10" t="e">
        <f>VLOOKUP(A:A,'1级数据'!A:D,4,FALSE)</f>
        <v>#N/A</v>
      </c>
      <c r="E628" s="12" t="e">
        <f>VLOOKUP(A:A,'1级数据'!A:L,12,FALSE)</f>
        <v>#N/A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e">
        <f>VLOOKUP(A:A,'1级数据'!A:B,2,FALSE)</f>
        <v>#N/A</v>
      </c>
      <c r="C629" s="11" t="e">
        <f>VLOOKUP(A:A,'1级数据'!A:C,3,FALSE)</f>
        <v>#N/A</v>
      </c>
      <c r="D629" s="10" t="e">
        <f>VLOOKUP(A:A,'1级数据'!A:D,4,FALSE)</f>
        <v>#N/A</v>
      </c>
      <c r="E629" s="12" t="e">
        <f>VLOOKUP(A:A,'1级数据'!A:L,12,FALSE)</f>
        <v>#N/A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e">
        <f>VLOOKUP(A:A,'1级数据'!A:B,2,FALSE)</f>
        <v>#N/A</v>
      </c>
      <c r="C630" s="11" t="e">
        <f>VLOOKUP(A:A,'1级数据'!A:C,3,FALSE)</f>
        <v>#N/A</v>
      </c>
      <c r="D630" s="10" t="e">
        <f>VLOOKUP(A:A,'1级数据'!A:D,4,FALSE)</f>
        <v>#N/A</v>
      </c>
      <c r="E630" s="12" t="e">
        <f>VLOOKUP(A:A,'1级数据'!A:L,12,FALSE)</f>
        <v>#N/A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e">
        <f>VLOOKUP(A:A,'1级数据'!A:B,2,FALSE)</f>
        <v>#N/A</v>
      </c>
      <c r="C631" s="11" t="e">
        <f>VLOOKUP(A:A,'1级数据'!A:C,3,FALSE)</f>
        <v>#N/A</v>
      </c>
      <c r="D631" s="10" t="e">
        <f>VLOOKUP(A:A,'1级数据'!A:D,4,FALSE)</f>
        <v>#N/A</v>
      </c>
      <c r="E631" s="12" t="e">
        <f>VLOOKUP(A:A,'1级数据'!A:L,12,FALSE)</f>
        <v>#N/A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1290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SERGIO 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DANIEL 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3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3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WILLIAN</v>
      </c>
      <c r="C86" s="7" t="str">
        <f>VLOOKUP(A:A,精英球员!A:C,3,FALSE)</f>
        <v>右边锋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87</v>
      </c>
      <c r="G86" s="6">
        <f>AVERAGE(精英球员!P86,精英球员!Q86)</f>
        <v>91.5</v>
      </c>
      <c r="H86" s="6">
        <f>AVERAGE(精英球员!AA86,精英球员!AB86)</f>
        <v>73</v>
      </c>
      <c r="I86" s="6">
        <f>IF(精英球员!C86="门将",AVERAGE(精英球员!AG86,精英球员!AH86,精英球员!AI86,精英球员!AJ86,精英球员!AK86),AVERAGE(精英球员!X86,精英球员!Y86))</f>
        <v>89.5</v>
      </c>
      <c r="J86" s="6">
        <f>精英球员!AC86*0.2+精英球员!AD86*0.3+精英球员!AE86*0.2+精英球员!AF86*0.3</f>
        <v>76.7</v>
      </c>
      <c r="K86" s="6">
        <f>AVERAGE(精英球员!R86,精英球员!S86)</f>
        <v>87</v>
      </c>
    </row>
    <row r="87" spans="1:11" ht="15.75" x14ac:dyDescent="0.25">
      <c r="A87" s="6">
        <v>86</v>
      </c>
      <c r="B87" s="6" t="str">
        <f>VLOOKUP(A:A,精英球员!A:B,2,FALSE)</f>
        <v>K. MANOLAS</v>
      </c>
      <c r="C87" s="7" t="str">
        <f>VLOOKUP(A:A,精英球员!A:C,3,FALSE)</f>
        <v>中后卫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71.2</v>
      </c>
      <c r="G87" s="6">
        <f>AVERAGE(精英球员!P87,精英球员!Q87)</f>
        <v>69.5</v>
      </c>
      <c r="H87" s="6">
        <f>AVERAGE(精英球员!AA87,精英球员!AB87)</f>
        <v>86</v>
      </c>
      <c r="I87" s="6">
        <f>IF(精英球员!C87="门将",AVERAGE(精英球员!AG87,精英球员!AH87,精英球员!AI87,精英球员!AJ87,精英球员!AK87),AVERAGE(精英球员!X87,精英球员!Y87))</f>
        <v>75.5</v>
      </c>
      <c r="J87" s="6">
        <f>精英球员!AC87*0.2+精英球员!AD87*0.3+精英球员!AE87*0.2+精英球员!AF87*0.3</f>
        <v>87.5</v>
      </c>
      <c r="K87" s="6">
        <f>AVERAGE(精英球员!R87,精英球员!S87)</f>
        <v>72</v>
      </c>
    </row>
    <row r="88" spans="1:11" ht="15.75" x14ac:dyDescent="0.25">
      <c r="A88" s="6">
        <v>87</v>
      </c>
      <c r="B88" s="6" t="str">
        <f>VLOOKUP(A:A,精英球员!A:B,2,FALSE)</f>
        <v>R. LUKAKU</v>
      </c>
      <c r="C88" s="7" t="str">
        <f>VLOOKUP(A:A,精英球员!A:C,3,FALSE)</f>
        <v>中锋</v>
      </c>
      <c r="D88" s="6">
        <f>VLOOKUP(A:A,精英球员!A:D,4,FALSE)</f>
        <v>3</v>
      </c>
      <c r="E88" s="9">
        <f>VLOOKUP(A:A,精英球员!A:N,14,FALSE)</f>
        <v>92</v>
      </c>
      <c r="F88" s="6">
        <f>精英球员!O88*0.2+精英球员!T88*0.4+精英球员!Z88*0.2+精英球员!W88*0.2</f>
        <v>83.2</v>
      </c>
      <c r="G88" s="6">
        <f>AVERAGE(精英球员!P88,精英球员!Q88)</f>
        <v>81</v>
      </c>
      <c r="H88" s="6">
        <f>AVERAGE(精英球员!AA88,精英球员!AB88)</f>
        <v>90.5</v>
      </c>
      <c r="I88" s="6">
        <f>IF(精英球员!C88="门将",AVERAGE(精英球员!AG88,精英球员!AH88,精英球员!AI88,精英球员!AJ88,精英球员!AK88),AVERAGE(精英球员!X88,精英球员!Y88))</f>
        <v>88</v>
      </c>
      <c r="J88" s="6">
        <f>精英球员!AC88*0.2+精英球员!AD88*0.3+精英球员!AE88*0.2+精英球员!AF88*0.3</f>
        <v>76.7</v>
      </c>
      <c r="K88" s="6">
        <f>AVERAGE(精英球员!R88,精英球员!S88)</f>
        <v>77.5</v>
      </c>
    </row>
    <row r="89" spans="1:11" ht="15.75" x14ac:dyDescent="0.25">
      <c r="A89" s="6">
        <v>88</v>
      </c>
      <c r="B89" s="6" t="str">
        <f>VLOOKUP(A:A,精英球员!A:B,2,FALSE)</f>
        <v>DOUGLAS COSTA</v>
      </c>
      <c r="C89" s="7" t="str">
        <f>VLOOKUP(A:A,精英球员!A:C,3,FALSE)</f>
        <v>右边锋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86.2</v>
      </c>
      <c r="G89" s="6">
        <f>AVERAGE(精英球员!P89,精英球员!Q89)</f>
        <v>94</v>
      </c>
      <c r="H89" s="6">
        <f>AVERAGE(精英球员!AA89,精英球员!AB89)</f>
        <v>79</v>
      </c>
      <c r="I89" s="6">
        <f>IF(精英球员!C89="门将",AVERAGE(精英球员!AG89,精英球员!AH89,精英球员!AI89,精英球员!AJ89,精英球员!AK89),AVERAGE(精英球员!X89,精英球员!Y89))</f>
        <v>87</v>
      </c>
      <c r="J89" s="6">
        <f>精英球员!AC89*0.2+精英球员!AD89*0.3+精英球员!AE89*0.2+精英球员!AF89*0.3</f>
        <v>75.3</v>
      </c>
      <c r="K89" s="6">
        <f>AVERAGE(精英球员!R89,精英球员!S89)</f>
        <v>90</v>
      </c>
    </row>
    <row r="90" spans="1:11" ht="15.75" x14ac:dyDescent="0.25">
      <c r="A90" s="6">
        <v>89</v>
      </c>
      <c r="B90" s="6" t="str">
        <f>VLOOKUP(A:A,精英球员!A:B,2,FALSE)</f>
        <v>S. DE VRIJ</v>
      </c>
      <c r="C90" s="7" t="str">
        <f>VLOOKUP(A:A,精英球员!A:C,3,FALSE)</f>
        <v>中后卫</v>
      </c>
      <c r="D90" s="6">
        <f>VLOOKUP(A:A,精英球员!A:D,4,FALSE)</f>
        <v>3</v>
      </c>
      <c r="E90" s="9">
        <f>VLOOKUP(A:A,精英球员!A:N,14,FALSE)</f>
        <v>92</v>
      </c>
      <c r="F90" s="6">
        <f>精英球员!O90*0.2+精英球员!T90*0.4+精英球员!Z90*0.2+精英球员!W90*0.2</f>
        <v>75</v>
      </c>
      <c r="G90" s="6">
        <f>AVERAGE(精英球员!P90,精英球员!Q90)</f>
        <v>78.5</v>
      </c>
      <c r="H90" s="6">
        <f>AVERAGE(精英球员!AA90,精英球员!AB90)</f>
        <v>87</v>
      </c>
      <c r="I90" s="6">
        <f>IF(精英球员!C90="门将",AVERAGE(精英球员!AG90,精英球员!AH90,精英球员!AI90,精英球员!AJ90,精英球员!AK90),AVERAGE(精英球员!X90,精英球员!Y90))</f>
        <v>73</v>
      </c>
      <c r="J90" s="6">
        <f>精英球员!AC90*0.2+精英球员!AD90*0.3+精英球员!AE90*0.2+精英球员!AF90*0.3</f>
        <v>85.4</v>
      </c>
      <c r="K90" s="6">
        <f>AVERAGE(精英球员!R90,精英球员!S90)</f>
        <v>82</v>
      </c>
    </row>
    <row r="91" spans="1:11" ht="15.75" x14ac:dyDescent="0.25">
      <c r="A91" s="6">
        <v>90</v>
      </c>
      <c r="B91" s="6" t="str">
        <f>VLOOKUP(A:A,精英球员!A:B,2,FALSE)</f>
        <v>ALEX SANDRO</v>
      </c>
      <c r="C91" s="7" t="str">
        <f>VLOOKUP(A:A,精英球员!A:C,3,FALSE)</f>
        <v>左后卫</v>
      </c>
      <c r="D91" s="6" t="e">
        <f>VLOOKUP(A:A,精英球员!A:D,4,FALSE)</f>
        <v>#N/A</v>
      </c>
      <c r="E91" s="9">
        <f>VLOOKUP(A:A,精英球员!A:N,14,FALSE)</f>
        <v>92</v>
      </c>
      <c r="F91" s="6">
        <f>精英球员!O91*0.2+精英球员!T91*0.4+精英球员!Z91*0.2+精英球员!W91*0.2</f>
        <v>80.599999999999994</v>
      </c>
      <c r="G91" s="6">
        <f>AVERAGE(精英球员!P91,精英球员!Q91)</f>
        <v>85.5</v>
      </c>
      <c r="H91" s="6">
        <f>AVERAGE(精英球员!AA91,精英球员!AB91)</f>
        <v>85</v>
      </c>
      <c r="I91" s="6">
        <f>IF(精英球员!C91="门将",AVERAGE(精英球员!AG91,精英球员!AH91,精英球员!AI91,精英球员!AJ91,精英球员!AK91),AVERAGE(精英球员!X91,精英球员!Y91))</f>
        <v>84.5</v>
      </c>
      <c r="J91" s="6">
        <f>精英球员!AC91*0.2+精英球员!AD91*0.3+精英球员!AE91*0.2+精英球员!AF91*0.3</f>
        <v>82.199999999999989</v>
      </c>
      <c r="K91" s="6">
        <f>AVERAGE(精英球员!R91,精英球员!S91)</f>
        <v>84.5</v>
      </c>
    </row>
    <row r="92" spans="1:11" ht="15.75" x14ac:dyDescent="0.25">
      <c r="A92" s="6">
        <v>91</v>
      </c>
      <c r="B92" s="6" t="str">
        <f>VLOOKUP(A:A,精英球员!A:B,2,FALSE)</f>
        <v>M. DEPAY</v>
      </c>
      <c r="C92" s="7" t="str">
        <f>VLOOKUP(A:A,精英球员!A:C,3,FALSE)</f>
        <v>中锋</v>
      </c>
      <c r="D92" s="6">
        <f>VLOOKUP(A:A,精英球员!A:D,4,FALSE)</f>
        <v>2</v>
      </c>
      <c r="E92" s="9">
        <f>VLOOKUP(A:A,精英球员!A:N,14,FALSE)</f>
        <v>92</v>
      </c>
      <c r="F92" s="6">
        <f>精英球员!O92*0.2+精英球员!T92*0.4+精英球员!Z92*0.2+精英球员!W92*0.2</f>
        <v>87.2</v>
      </c>
      <c r="G92" s="6">
        <f>AVERAGE(精英球员!P92,精英球员!Q92)</f>
        <v>91.5</v>
      </c>
      <c r="H92" s="6">
        <f>AVERAGE(精英球员!AA92,精英球员!AB92)</f>
        <v>83</v>
      </c>
      <c r="I92" s="6">
        <f>IF(精英球员!C92="门将",AVERAGE(精英球员!AG92,精英球员!AH92,精英球员!AI92,精英球员!AJ92,精英球员!AK92),AVERAGE(精英球员!X92,精英球员!Y92))</f>
        <v>92</v>
      </c>
      <c r="J92" s="6">
        <f>精英球员!AC92*0.2+精英球员!AD92*0.3+精英球员!AE92*0.2+精英球员!AF92*0.3</f>
        <v>74.5</v>
      </c>
      <c r="K92" s="6">
        <f>AVERAGE(精英球员!R92,精英球员!S92)</f>
        <v>90</v>
      </c>
    </row>
    <row r="93" spans="1:11" ht="15.75" x14ac:dyDescent="0.25">
      <c r="A93" s="6">
        <v>92</v>
      </c>
      <c r="B93" s="6" t="str">
        <f>VLOOKUP(A:A,精英球员!A:B,2,FALSE)</f>
        <v>A. ROMAGNOLI</v>
      </c>
      <c r="C93" s="7" t="str">
        <f>VLOOKUP(A:A,精英球员!A:C,3,FALSE)</f>
        <v>中后卫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75.2</v>
      </c>
      <c r="G93" s="6">
        <f>AVERAGE(精英球员!P93,精英球员!Q93)</f>
        <v>76.5</v>
      </c>
      <c r="H93" s="6">
        <f>AVERAGE(精英球员!AA93,精英球员!AB93)</f>
        <v>85.5</v>
      </c>
      <c r="I93" s="6">
        <f>IF(精英球员!C93="门将",AVERAGE(精英球员!AG93,精英球员!AH93,精英球员!AI93,精英球员!AJ93,精英球员!AK93),AVERAGE(精英球员!X93,精英球员!Y93))</f>
        <v>76.5</v>
      </c>
      <c r="J93" s="6">
        <f>精英球员!AC93*0.2+精英球员!AD93*0.3+精英球员!AE93*0.2+精英球员!AF93*0.3</f>
        <v>88.1</v>
      </c>
      <c r="K93" s="6">
        <f>AVERAGE(精英球员!R93,精英球员!S93)</f>
        <v>78</v>
      </c>
    </row>
    <row r="94" spans="1:11" ht="15.75" x14ac:dyDescent="0.25">
      <c r="A94" s="6">
        <v>93</v>
      </c>
      <c r="B94" s="6" t="str">
        <f>VLOOKUP(A:A,精英球员!A:B,2,FALSE)</f>
        <v>J. STONES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</v>
      </c>
      <c r="G94" s="6">
        <f>AVERAGE(精英球员!P94,精英球员!Q94)</f>
        <v>82</v>
      </c>
      <c r="H94" s="6">
        <f>AVERAGE(精英球员!AA94,精英球员!AB94)</f>
        <v>83.5</v>
      </c>
      <c r="I94" s="6">
        <f>IF(精英球员!C94="门将",AVERAGE(精英球员!AG94,精英球员!AH94,精英球员!AI94,精英球员!AJ94,精英球员!AK94),AVERAGE(精英球员!X94,精英球员!Y94))</f>
        <v>77</v>
      </c>
      <c r="J94" s="6">
        <f>精英球员!AC94*0.2+精英球员!AD94*0.3+精英球员!AE94*0.2+精英球员!AF94*0.3</f>
        <v>88.199999999999989</v>
      </c>
      <c r="K94" s="6">
        <f>AVERAGE(精英球员!R94,精英球员!S94)</f>
        <v>88.5</v>
      </c>
    </row>
    <row r="95" spans="1:11" ht="15.75" x14ac:dyDescent="0.25">
      <c r="A95" s="6">
        <v>94</v>
      </c>
      <c r="B95" s="6" t="str">
        <f>VLOOKUP(A:A,精英球员!A:B,2,FALSE)</f>
        <v>J. GIMÉNEZ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71.600000000000009</v>
      </c>
      <c r="G95" s="6">
        <f>AVERAGE(精英球员!P95,精英球员!Q95)</f>
        <v>73.5</v>
      </c>
      <c r="H95" s="6">
        <f>AVERAGE(精英球员!AA95,精英球员!AB95)</f>
        <v>91</v>
      </c>
      <c r="I95" s="6">
        <f>IF(精英球员!C95="门将",AVERAGE(精英球员!AG95,精英球员!AH95,精英球员!AI95,精英球员!AJ95,精英球员!AK95),AVERAGE(精英球员!X95,精英球员!Y95))</f>
        <v>74</v>
      </c>
      <c r="J95" s="6">
        <f>精英球员!AC95*0.2+精英球员!AD95*0.3+精英球员!AE95*0.2+精英球员!AF95*0.3</f>
        <v>86.3</v>
      </c>
      <c r="K95" s="6">
        <f>AVERAGE(精英球员!R95,精英球员!S95)</f>
        <v>77.5</v>
      </c>
    </row>
    <row r="96" spans="1:11" ht="15.75" x14ac:dyDescent="0.25">
      <c r="A96" s="6">
        <v>95</v>
      </c>
      <c r="B96" s="6" t="str">
        <f>VLOOKUP(A:A,精英球员!A:B,2,FALSE)</f>
        <v>JORGINHO</v>
      </c>
      <c r="C96" s="7" t="str">
        <f>VLOOKUP(A:A,精英球员!A:C,3,FALSE)</f>
        <v>后腰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83.6</v>
      </c>
      <c r="G96" s="6">
        <f>AVERAGE(精英球员!P96,精英球员!Q96)</f>
        <v>86</v>
      </c>
      <c r="H96" s="6">
        <f>AVERAGE(精英球员!AA96,精英球员!AB96)</f>
        <v>76</v>
      </c>
      <c r="I96" s="6">
        <f>IF(精英球员!C96="门将",AVERAGE(精英球员!AG96,精英球员!AH96,精英球员!AI96,精英球员!AJ96,精英球员!AK96),AVERAGE(精英球员!X96,精英球员!Y96))</f>
        <v>79</v>
      </c>
      <c r="J96" s="6">
        <f>精英球员!AC96*0.2+精英球员!AD96*0.3+精英球员!AE96*0.2+精英球员!AF96*0.3</f>
        <v>81.5</v>
      </c>
      <c r="K96" s="6">
        <f>AVERAGE(精英球员!R96,精英球员!S96)</f>
        <v>93.5</v>
      </c>
    </row>
    <row r="97" spans="1:11" ht="15.75" x14ac:dyDescent="0.25">
      <c r="A97" s="6">
        <v>96</v>
      </c>
      <c r="B97" s="6" t="str">
        <f>VLOOKUP(A:A,精英球员!A:B,2,FALSE)</f>
        <v>BRUNO FERNANDES</v>
      </c>
      <c r="C97" s="7" t="str">
        <f>VLOOKUP(A:A,精英球员!A:C,3,FALSE)</f>
        <v>前腰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87.800000000000011</v>
      </c>
      <c r="G97" s="6">
        <f>AVERAGE(精英球员!P97,精英球员!Q97)</f>
        <v>89</v>
      </c>
      <c r="H97" s="6">
        <f>AVERAGE(精英球员!AA97,精英球员!AB97)</f>
        <v>80.5</v>
      </c>
      <c r="I97" s="6">
        <f>IF(精英球员!C97="门将",AVERAGE(精英球员!AG97,精英球员!AH97,精英球员!AI97,精英球员!AJ97,精英球员!AK97),AVERAGE(精英球员!X97,精英球员!Y97))</f>
        <v>86.5</v>
      </c>
      <c r="J97" s="6">
        <f>精英球员!AC97*0.2+精英球员!AD97*0.3+精英球员!AE97*0.2+精英球员!AF97*0.3</f>
        <v>80.600000000000009</v>
      </c>
      <c r="K97" s="6">
        <f>AVERAGE(精英球员!R97,精英球员!S97)</f>
        <v>89.5</v>
      </c>
    </row>
    <row r="98" spans="1:11" ht="15.75" x14ac:dyDescent="0.25">
      <c r="A98" s="6">
        <v>97</v>
      </c>
      <c r="B98" s="6" t="str">
        <f>VLOOKUP(A:A,精英球员!A:B,2,FALSE)</f>
        <v>R. MAHREZ</v>
      </c>
      <c r="C98" s="7" t="str">
        <f>VLOOKUP(A:A,精英球员!A:C,3,FALSE)</f>
        <v>右边锋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85.800000000000011</v>
      </c>
      <c r="G98" s="6">
        <f>AVERAGE(精英球员!P98,精英球员!Q98)</f>
        <v>93.5</v>
      </c>
      <c r="H98" s="6">
        <f>AVERAGE(精英球员!AA98,精英球员!AB98)</f>
        <v>76</v>
      </c>
      <c r="I98" s="6">
        <f>IF(精英球员!C98="门将",AVERAGE(精英球员!AG98,精英球员!AH98,精英球员!AI98,精英球员!AJ98,精英球员!AK98),AVERAGE(精英球员!X98,精英球员!Y98))</f>
        <v>87</v>
      </c>
      <c r="J98" s="6">
        <f>精英球员!AC98*0.2+精英球员!AD98*0.3+精英球员!AE98*0.2+精英球员!AF98*0.3</f>
        <v>75.400000000000006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FABINHO</v>
      </c>
      <c r="C99" s="7" t="str">
        <f>VLOOKUP(A:A,精英球员!A:C,3,FALSE)</f>
        <v>后腰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80</v>
      </c>
      <c r="G99" s="6">
        <f>AVERAGE(精英球员!P99,精英球员!Q99)</f>
        <v>83</v>
      </c>
      <c r="H99" s="6">
        <f>AVERAGE(精英球员!AA99,精英球员!AB99)</f>
        <v>81.5</v>
      </c>
      <c r="I99" s="6">
        <f>IF(精英球员!C99="门将",AVERAGE(精英球员!AG99,精英球员!AH99,精英球员!AI99,精英球员!AJ99,精英球员!AK99),AVERAGE(精英球员!X99,精英球员!Y99))</f>
        <v>80.5</v>
      </c>
      <c r="J99" s="6">
        <f>精英球员!AC99*0.2+精英球员!AD99*0.3+精英球员!AE99*0.2+精英球员!AF99*0.3</f>
        <v>83.9</v>
      </c>
      <c r="K99" s="6">
        <f>AVERAGE(精英球员!R99,精英球员!S99)</f>
        <v>89</v>
      </c>
    </row>
    <row r="100" spans="1:11" ht="15.75" x14ac:dyDescent="0.25">
      <c r="A100" s="6">
        <v>99</v>
      </c>
      <c r="B100" s="6" t="str">
        <f>VLOOKUP(A:A,精英球员!A:B,2,FALSE)</f>
        <v>C. LENGLET</v>
      </c>
      <c r="C100" s="7" t="str">
        <f>VLOOKUP(A:A,精英球员!A:C,3,FALSE)</f>
        <v>中后卫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74.599999999999994</v>
      </c>
      <c r="G100" s="6">
        <f>AVERAGE(精英球员!P100,精英球员!Q100)</f>
        <v>76</v>
      </c>
      <c r="H100" s="6">
        <f>AVERAGE(精英球员!AA100,精英球员!AB100)</f>
        <v>88.5</v>
      </c>
      <c r="I100" s="6">
        <f>IF(精英球员!C100="门将",AVERAGE(精英球员!AG100,精英球员!AH100,精英球员!AI100,精英球员!AJ100,精英球员!AK100),AVERAGE(精英球员!X100,精英球员!Y100))</f>
        <v>74.5</v>
      </c>
      <c r="J100" s="6">
        <f>精英球员!AC100*0.2+精英球员!AD100*0.3+精英球员!AE100*0.2+精英球员!AF100*0.3</f>
        <v>87.4</v>
      </c>
      <c r="K100" s="6">
        <f>AVERAGE(精英球员!R100,精英球员!S100)</f>
        <v>84</v>
      </c>
    </row>
    <row r="101" spans="1:11" ht="15.75" x14ac:dyDescent="0.25">
      <c r="A101" s="6">
        <v>100</v>
      </c>
      <c r="B101" s="6" t="str">
        <f>VLOOKUP(A:A,精英球员!A:B,2,FALSE)</f>
        <v>N. SÜLE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73</v>
      </c>
      <c r="G101" s="6">
        <f>AVERAGE(精英球员!P101,精英球员!Q101)</f>
        <v>73.5</v>
      </c>
      <c r="H101" s="6">
        <f>AVERAGE(精英球员!AA101,精英球员!AB101)</f>
        <v>89.5</v>
      </c>
      <c r="I101" s="6">
        <f>IF(精英球员!C101="门将",AVERAGE(精英球员!AG101,精英球员!AH101,精英球员!AI101,精英球员!AJ101,精英球员!AK101),AVERAGE(精英球员!X101,精英球员!Y101))</f>
        <v>76</v>
      </c>
      <c r="J101" s="6">
        <f>精英球员!AC101*0.2+精英球员!AD101*0.3+精英球员!AE101*0.2+精英球员!AF101*0.3</f>
        <v>85.9</v>
      </c>
      <c r="K101" s="6">
        <f>AVERAGE(精英球员!R101,精英球员!S101)</f>
        <v>74.5</v>
      </c>
    </row>
    <row r="102" spans="1:11" ht="15.75" x14ac:dyDescent="0.25">
      <c r="A102" s="6">
        <v>101</v>
      </c>
      <c r="B102" s="6" t="str">
        <f>VLOOKUP(A:A,精英球员!A:B,2,FALSE)</f>
        <v>J. VERTONGHEN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91</v>
      </c>
      <c r="F102" s="6">
        <f>精英球员!O102*0.2+精英球员!T102*0.4+精英球员!Z102*0.2+精英球员!W102*0.2</f>
        <v>79.800000000000011</v>
      </c>
      <c r="G102" s="6">
        <f>AVERAGE(精英球员!P102,精英球员!Q102)</f>
        <v>78.5</v>
      </c>
      <c r="H102" s="6">
        <f>AVERAGE(精英球员!AA102,精英球员!AB102)</f>
        <v>88</v>
      </c>
      <c r="I102" s="6">
        <f>IF(精英球员!C102="门将",AVERAGE(精英球员!AG102,精英球员!AH102,精英球员!AI102,精英球员!AJ102,精英球员!AK102),AVERAGE(精英球员!X102,精英球员!Y102))</f>
        <v>70.5</v>
      </c>
      <c r="J102" s="6">
        <f>精英球员!AC102*0.2+精英球员!AD102*0.3+精英球员!AE102*0.2+精英球员!AF102*0.3</f>
        <v>83.100000000000009</v>
      </c>
      <c r="K102" s="6">
        <f>AVERAGE(精英球员!R102,精英球员!S102)</f>
        <v>80.5</v>
      </c>
    </row>
    <row r="103" spans="1:11" ht="15.75" x14ac:dyDescent="0.25">
      <c r="A103" s="6">
        <v>102</v>
      </c>
      <c r="B103" s="6" t="str">
        <f>VLOOKUP(A:A,精英球员!A:B,2,FALSE)</f>
        <v>A. VIDAL</v>
      </c>
      <c r="C103" s="7" t="str">
        <f>VLOOKUP(A:A,精英球员!A:C,3,FALSE)</f>
        <v>中场</v>
      </c>
      <c r="D103" s="6" t="e">
        <f>VLOOKUP(A:A,精英球员!A:D,4,FALSE)</f>
        <v>#N/A</v>
      </c>
      <c r="E103" s="9">
        <f>VLOOKUP(A:A,精英球员!A:N,14,FALSE)</f>
        <v>91</v>
      </c>
      <c r="F103" s="6">
        <f>精英球员!O103*0.2+精英球员!T103*0.4+精英球员!Z103*0.2+精英球员!W103*0.2</f>
        <v>81.599999999999994</v>
      </c>
      <c r="G103" s="6">
        <f>AVERAGE(精英球员!P103,精英球员!Q103)</f>
        <v>84</v>
      </c>
      <c r="H103" s="6">
        <f>AVERAGE(精英球员!AA103,精英球员!AB103)</f>
        <v>89.5</v>
      </c>
      <c r="I103" s="6">
        <f>IF(精英球员!C103="门将",AVERAGE(精英球员!AG103,精英球员!AH103,精英球员!AI103,精英球员!AJ103,精英球员!AK103),AVERAGE(精英球员!X103,精英球员!Y103))</f>
        <v>82</v>
      </c>
      <c r="J103" s="6">
        <f>精英球员!AC103*0.2+精英球员!AD103*0.3+精英球员!AE103*0.2+精英球员!AF103*0.3</f>
        <v>87.3</v>
      </c>
      <c r="K103" s="6">
        <f>AVERAGE(精英球员!R103,精英球员!S103)</f>
        <v>87</v>
      </c>
    </row>
    <row r="104" spans="1:11" ht="15.75" x14ac:dyDescent="0.25">
      <c r="A104" s="6">
        <v>103</v>
      </c>
      <c r="B104" s="6" t="str">
        <f>VLOOKUP(A:A,精英球员!A:B,2,FALSE)</f>
        <v>T. ALDERWEIRELD</v>
      </c>
      <c r="C104" s="7" t="str">
        <f>VLOOKUP(A:A,精英球员!A:C,3,FALSE)</f>
        <v>中后卫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77.400000000000006</v>
      </c>
      <c r="G104" s="6">
        <f>AVERAGE(精英球员!P104,精英球员!Q104)</f>
        <v>76</v>
      </c>
      <c r="H104" s="6">
        <f>AVERAGE(精英球员!AA104,精英球员!AB104)</f>
        <v>89</v>
      </c>
      <c r="I104" s="6">
        <f>IF(精英球员!C104="门将",AVERAGE(精英球员!AG104,精英球员!AH104,精英球员!AI104,精英球员!AJ104,精英球员!AK104),AVERAGE(精英球员!X104,精英球员!Y104))</f>
        <v>72</v>
      </c>
      <c r="J104" s="6">
        <f>精英球员!AC104*0.2+精英球员!AD104*0.3+精英球员!AE104*0.2+精英球员!AF104*0.3</f>
        <v>84.5</v>
      </c>
      <c r="K104" s="6">
        <f>AVERAGE(精英球员!R104,精英球员!S104)</f>
        <v>77</v>
      </c>
    </row>
    <row r="105" spans="1:11" ht="15.75" x14ac:dyDescent="0.25">
      <c r="A105" s="6">
        <v>104</v>
      </c>
      <c r="B105" s="6" t="str">
        <f>VLOOKUP(A:A,精英球员!A:B,2,FALSE)</f>
        <v>THIAGO SILVA</v>
      </c>
      <c r="C105" s="7" t="str">
        <f>VLOOKUP(A:A,精英球员!A:C,3,FALSE)</f>
        <v>中后卫</v>
      </c>
      <c r="D105" s="6">
        <f>VLOOKUP(A:A,精英球员!A:D,4,FALSE)</f>
        <v>3</v>
      </c>
      <c r="E105" s="9">
        <f>VLOOKUP(A:A,精英球员!A:N,14,FALSE)</f>
        <v>91</v>
      </c>
      <c r="F105" s="6">
        <f>精英球员!O105*0.2+精英球员!T105*0.4+精英球员!Z105*0.2+精英球员!W105*0.2</f>
        <v>76</v>
      </c>
      <c r="G105" s="6">
        <f>AVERAGE(精英球员!P105,精英球员!Q105)</f>
        <v>76.5</v>
      </c>
      <c r="H105" s="6">
        <f>AVERAGE(精英球员!AA105,精英球员!AB105)</f>
        <v>87.5</v>
      </c>
      <c r="I105" s="6">
        <f>IF(精英球员!C105="门将",AVERAGE(精英球员!AG105,精英球员!AH105,精英球员!AI105,精英球员!AJ105,精英球员!AK105),AVERAGE(精英球员!X105,精英球员!Y105))</f>
        <v>73.5</v>
      </c>
      <c r="J105" s="6">
        <f>精英球员!AC105*0.2+精英球员!AD105*0.3+精英球员!AE105*0.2+精英球员!AF105*0.3</f>
        <v>84.1</v>
      </c>
      <c r="K105" s="6">
        <f>AVERAGE(精英球员!R105,精英球员!S105)</f>
        <v>83.5</v>
      </c>
    </row>
    <row r="106" spans="1:11" ht="15.75" x14ac:dyDescent="0.25">
      <c r="A106" s="6">
        <v>105</v>
      </c>
      <c r="B106" s="6" t="str">
        <f>VLOOKUP(A:A,精英球员!A:B,2,FALSE)</f>
        <v>T. MÜLLER</v>
      </c>
      <c r="C106" s="7" t="str">
        <f>VLOOKUP(A:A,精英球员!A:C,3,FALSE)</f>
        <v>影锋</v>
      </c>
      <c r="D106" s="6" t="e">
        <f>VLOOKUP(A:A,精英球员!A:D,4,FALSE)</f>
        <v>#N/A</v>
      </c>
      <c r="E106" s="9">
        <f>VLOOKUP(A:A,精英球员!A:N,14,FALSE)</f>
        <v>91</v>
      </c>
      <c r="F106" s="6">
        <f>精英球员!O106*0.2+精英球员!T106*0.4+精英球员!Z106*0.2+精英球员!W106*0.2</f>
        <v>83</v>
      </c>
      <c r="G106" s="6">
        <f>AVERAGE(精英球员!P106,精英球员!Q106)</f>
        <v>86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85</v>
      </c>
      <c r="J106" s="6">
        <f>精英球员!AC106*0.2+精英球员!AD106*0.3+精英球员!AE106*0.2+精英球员!AF106*0.3</f>
        <v>78.8</v>
      </c>
      <c r="K106" s="6">
        <f>AVERAGE(精英球员!R106,精英球员!S106)</f>
        <v>80</v>
      </c>
    </row>
    <row r="107" spans="1:11" ht="15.75" x14ac:dyDescent="0.25">
      <c r="A107" s="6">
        <v>106</v>
      </c>
      <c r="B107" s="6" t="str">
        <f>VLOOKUP(A:A,精英球员!A:B,2,FALSE)</f>
        <v>W. SZCZĘSNY</v>
      </c>
      <c r="C107" s="7" t="str">
        <f>VLOOKUP(A:A,精英球员!A:C,3,FALSE)</f>
        <v>门将</v>
      </c>
      <c r="D107" s="6">
        <f>VLOOKUP(A:A,精英球员!A:D,4,FALSE)</f>
        <v>2</v>
      </c>
      <c r="E107" s="9">
        <f>VLOOKUP(A:A,精英球员!A:N,14,FALSE)</f>
        <v>91</v>
      </c>
      <c r="F107" s="6">
        <f>精英球员!O107*0.2+精英球员!T107*0.4+精英球员!Z107*0.2+精英球员!W107*0.2</f>
        <v>65</v>
      </c>
      <c r="G107" s="6">
        <f>AVERAGE(精英球员!P107,精英球员!Q107)</f>
        <v>65.5</v>
      </c>
      <c r="H107" s="6">
        <f>AVERAGE(精英球员!AA107,精英球员!AB107)</f>
        <v>83</v>
      </c>
      <c r="I107" s="6">
        <f>IF(精英球员!C107="门将",AVERAGE(精英球员!AG107,精英球员!AH107,精英球员!AI107,精英球员!AJ107,精英球员!AK107),AVERAGE(精英球员!X107,精英球员!Y107))</f>
        <v>79</v>
      </c>
      <c r="J107" s="6">
        <f>精英球员!AC107*0.2+精英球员!AD107*0.3+精英球员!AE107*0.2+精英球员!AF107*0.3</f>
        <v>67.3</v>
      </c>
      <c r="K107" s="6">
        <f>AVERAGE(精英球员!R107,精英球员!S107)</f>
        <v>63.5</v>
      </c>
    </row>
    <row r="108" spans="1:11" ht="15.75" x14ac:dyDescent="0.25">
      <c r="A108" s="6">
        <v>107</v>
      </c>
      <c r="B108" s="6" t="str">
        <f>VLOOKUP(A:A,精英球员!A:B,2,FALSE)</f>
        <v>C. IMMOBILE</v>
      </c>
      <c r="C108" s="7" t="str">
        <f>VLOOKUP(A:A,精英球员!A:C,3,FALSE)</f>
        <v>中锋</v>
      </c>
      <c r="D108" s="6">
        <f>VLOOKUP(A:A,精英球员!A:D,4,FALSE)</f>
        <v>3</v>
      </c>
      <c r="E108" s="9">
        <f>VLOOKUP(A:A,精英球员!A:N,14,FALSE)</f>
        <v>91</v>
      </c>
      <c r="F108" s="6">
        <f>精英球员!O108*0.2+精英球员!T108*0.4+精英球员!Z108*0.2+精英球员!W108*0.2</f>
        <v>79</v>
      </c>
      <c r="G108" s="6">
        <f>AVERAGE(精英球员!P108,精英球员!Q108)</f>
        <v>82</v>
      </c>
      <c r="H108" s="6">
        <f>AVERAGE(精英球员!AA108,精英球员!AB108)</f>
        <v>88</v>
      </c>
      <c r="I108" s="6">
        <f>IF(精英球员!C108="门将",AVERAGE(精英球员!AG108,精英球员!AH108,精英球员!AI108,精英球员!AJ108,精英球员!AK108),AVERAGE(精英球员!X108,精英球员!Y108))</f>
        <v>84</v>
      </c>
      <c r="J108" s="6">
        <f>精英球员!AC108*0.2+精英球员!AD108*0.3+精英球员!AE108*0.2+精英球员!AF108*0.3</f>
        <v>77.399999999999991</v>
      </c>
      <c r="K108" s="6">
        <f>AVERAGE(精英球员!R108,精英球员!S108)</f>
        <v>80.5</v>
      </c>
    </row>
    <row r="109" spans="1:11" ht="15.75" x14ac:dyDescent="0.25">
      <c r="A109" s="6">
        <v>108</v>
      </c>
      <c r="B109" s="6" t="str">
        <f>VLOOKUP(A:A,精英球员!A:B,2,FALSE)</f>
        <v>KEPA</v>
      </c>
      <c r="C109" s="7" t="str">
        <f>VLOOKUP(A:A,精英球员!A:C,3,FALSE)</f>
        <v>门将</v>
      </c>
      <c r="D109" s="6">
        <f>VLOOKUP(A:A,精英球员!A:D,4,FALSE)</f>
        <v>3</v>
      </c>
      <c r="E109" s="9">
        <f>VLOOKUP(A:A,精英球员!A:N,14,FALSE)</f>
        <v>91</v>
      </c>
      <c r="F109" s="6">
        <f>精英球员!O109*0.2+精英球员!T109*0.4+精英球员!Z109*0.2+精英球员!W109*0.2</f>
        <v>63.2</v>
      </c>
      <c r="G109" s="6">
        <f>AVERAGE(精英球员!P109,精英球员!Q109)</f>
        <v>57.5</v>
      </c>
      <c r="H109" s="6">
        <f>AVERAGE(精英球员!AA109,精英球员!AB109)</f>
        <v>83</v>
      </c>
      <c r="I109" s="6">
        <f>IF(精英球员!C109="门将",AVERAGE(精英球员!AG109,精英球员!AH109,精英球员!AI109,精英球员!AJ109,精英球员!AK109),AVERAGE(精英球员!X109,精英球员!Y109))</f>
        <v>78.599999999999994</v>
      </c>
      <c r="J109" s="6">
        <f>精英球员!AC109*0.2+精英球员!AD109*0.3+精英球员!AE109*0.2+精英球员!AF109*0.3</f>
        <v>64.900000000000006</v>
      </c>
      <c r="K109" s="6">
        <f>AVERAGE(精英球员!R109,精英球员!S109)</f>
        <v>58.5</v>
      </c>
    </row>
    <row r="110" spans="1:11" ht="15.75" x14ac:dyDescent="0.25">
      <c r="A110" s="6">
        <v>109</v>
      </c>
      <c r="B110" s="6" t="str">
        <f>VLOOKUP(A:A,精英球员!A:B,2,FALSE)</f>
        <v>L. BONUCCI</v>
      </c>
      <c r="C110" s="7" t="str">
        <f>VLOOKUP(A:A,精英球员!A:C,3,FALSE)</f>
        <v>中后卫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78.2</v>
      </c>
      <c r="G110" s="6">
        <f>AVERAGE(精英球员!P110,精英球员!Q110)</f>
        <v>77.5</v>
      </c>
      <c r="H110" s="6">
        <f>AVERAGE(精英球员!AA110,精英球员!AB110)</f>
        <v>85.5</v>
      </c>
      <c r="I110" s="6">
        <f>IF(精英球员!C110="门将",AVERAGE(精英球员!AG110,精英球员!AH110,精英球员!AI110,精英球员!AJ110,精英球员!AK110),AVERAGE(精英球员!X110,精英球员!Y110))</f>
        <v>73</v>
      </c>
      <c r="J110" s="6">
        <f>精英球员!AC110*0.2+精英球员!AD110*0.3+精英球员!AE110*0.2+精英球员!AF110*0.3</f>
        <v>84</v>
      </c>
      <c r="K110" s="6">
        <f>AVERAGE(精英球员!R110,精英球员!S110)</f>
        <v>79.5</v>
      </c>
    </row>
    <row r="111" spans="1:11" ht="15.75" x14ac:dyDescent="0.25">
      <c r="A111" s="6">
        <v>110</v>
      </c>
      <c r="B111" s="6" t="str">
        <f>VLOOKUP(A:A,精英球员!A:B,2,FALSE)</f>
        <v>JAVI MARTÍNEZ</v>
      </c>
      <c r="C111" s="7" t="str">
        <f>VLOOKUP(A:A,精英球员!A:C,3,FALSE)</f>
        <v>后腰</v>
      </c>
      <c r="D111" s="6" t="e">
        <f>VLOOKUP(A:A,精英球员!A:D,4,FALSE)</f>
        <v>#N/A</v>
      </c>
      <c r="E111" s="9">
        <f>VLOOKUP(A:A,精英球员!A:N,14,FALSE)</f>
        <v>91</v>
      </c>
      <c r="F111" s="6">
        <f>精英球员!O111*0.2+精英球员!T111*0.4+精英球员!Z111*0.2+精英球员!W111*0.2</f>
        <v>77.400000000000006</v>
      </c>
      <c r="G111" s="6">
        <f>AVERAGE(精英球员!P111,精英球员!Q111)</f>
        <v>84</v>
      </c>
      <c r="H111" s="6">
        <f>AVERAGE(精英球员!AA111,精英球员!AB111)</f>
        <v>85</v>
      </c>
      <c r="I111" s="6">
        <f>IF(精英球员!C111="门将",AVERAGE(精英球员!AG111,精英球员!AH111,精英球员!AI111,精英球员!AJ111,精英球员!AK111),AVERAGE(精英球员!X111,精英球员!Y111))</f>
        <v>70.5</v>
      </c>
      <c r="J111" s="6">
        <f>精英球员!AC111*0.2+精英球员!AD111*0.3+精英球员!AE111*0.2+精英球员!AF111*0.3</f>
        <v>84.1</v>
      </c>
      <c r="K111" s="6">
        <f>AVERAGE(精英球员!R111,精英球员!S111)</f>
        <v>83</v>
      </c>
    </row>
    <row r="112" spans="1:11" ht="15.75" x14ac:dyDescent="0.25">
      <c r="A112" s="6">
        <v>111</v>
      </c>
      <c r="B112" s="6" t="str">
        <f>VLOOKUP(A:A,精英球员!A:B,2,FALSE)</f>
        <v>AZPILICUETA</v>
      </c>
      <c r="C112" s="7" t="str">
        <f>VLOOKUP(A:A,精英球员!A:C,3,FALSE)</f>
        <v>右后卫</v>
      </c>
      <c r="D112" s="6">
        <f>VLOOKUP(A:A,精英球员!A:D,4,FALSE)</f>
        <v>2</v>
      </c>
      <c r="E112" s="9">
        <f>VLOOKUP(A:A,精英球员!A:N,14,FALSE)</f>
        <v>91</v>
      </c>
      <c r="F112" s="6">
        <f>精英球员!O112*0.2+精英球员!T112*0.4+精英球员!Z112*0.2+精英球员!W112*0.2</f>
        <v>77.800000000000011</v>
      </c>
      <c r="G112" s="6">
        <f>AVERAGE(精英球员!P112,精英球员!Q112)</f>
        <v>79</v>
      </c>
      <c r="H112" s="6">
        <f>AVERAGE(精英球员!AA112,精英球员!AB112)</f>
        <v>79.5</v>
      </c>
      <c r="I112" s="6">
        <f>IF(精英球员!C112="门将",AVERAGE(精英球员!AG112,精英球员!AH112,精英球员!AI112,精英球员!AJ112,精英球员!AK112),AVERAGE(精英球员!X112,精英球员!Y112))</f>
        <v>77.5</v>
      </c>
      <c r="J112" s="6">
        <f>精英球员!AC112*0.2+精英球员!AD112*0.3+精英球员!AE112*0.2+精英球员!AF112*0.3</f>
        <v>89.8</v>
      </c>
      <c r="K112" s="6">
        <f>AVERAGE(精英球员!R112,精英球员!S112)</f>
        <v>78</v>
      </c>
    </row>
    <row r="113" spans="1:11" ht="15.75" x14ac:dyDescent="0.25">
      <c r="A113" s="6">
        <v>112</v>
      </c>
      <c r="B113" s="6" t="str">
        <f>VLOOKUP(A:A,精英球员!A:B,2,FALSE)</f>
        <v>SOKRATIS</v>
      </c>
      <c r="C113" s="7" t="str">
        <f>VLOOKUP(A:A,精英球员!A:C,3,FALSE)</f>
        <v>中后卫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67.600000000000009</v>
      </c>
      <c r="G113" s="6">
        <f>AVERAGE(精英球员!P113,精英球员!Q113)</f>
        <v>68</v>
      </c>
      <c r="H113" s="6">
        <f>AVERAGE(精英球员!AA113,精英球员!AB113)</f>
        <v>89</v>
      </c>
      <c r="I113" s="6">
        <f>IF(精英球员!C113="门将",AVERAGE(精英球员!AG113,精英球员!AH113,精英球员!AI113,精英球员!AJ113,精英球员!AK113),AVERAGE(精英球员!X113,精英球员!Y113))</f>
        <v>71.5</v>
      </c>
      <c r="J113" s="6">
        <f>精英球员!AC113*0.2+精英球员!AD113*0.3+精英球员!AE113*0.2+精英球员!AF113*0.3</f>
        <v>85.3</v>
      </c>
      <c r="K113" s="6">
        <f>AVERAGE(精英球员!R113,精英球员!S113)</f>
        <v>72</v>
      </c>
    </row>
    <row r="114" spans="1:11" ht="15.75" x14ac:dyDescent="0.25">
      <c r="A114" s="6">
        <v>113</v>
      </c>
      <c r="B114" s="6" t="str">
        <f>VLOOKUP(A:A,精英球员!A:B,2,FALSE)</f>
        <v>A. SÁNCHEZ</v>
      </c>
      <c r="C114" s="7" t="str">
        <f>VLOOKUP(A:A,精英球员!A:C,3,FALSE)</f>
        <v>左边锋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83.6</v>
      </c>
      <c r="G114" s="6">
        <f>AVERAGE(精英球员!P114,精英球员!Q114)</f>
        <v>89</v>
      </c>
      <c r="H114" s="6">
        <f>AVERAGE(精英球员!AA114,精英球员!AB114)</f>
        <v>90.5</v>
      </c>
      <c r="I114" s="6">
        <f>IF(精英球员!C114="门将",AVERAGE(精英球员!AG114,精英球员!AH114,精英球员!AI114,精英球员!AJ114,精英球员!AK114),AVERAGE(精英球员!X114,精英球员!Y114))</f>
        <v>83.5</v>
      </c>
      <c r="J114" s="6">
        <f>精英球员!AC114*0.2+精英球员!AD114*0.3+精英球员!AE114*0.2+精英球员!AF114*0.3</f>
        <v>78.699999999999989</v>
      </c>
      <c r="K114" s="6">
        <f>AVERAGE(精英球员!R114,精英球员!S114)</f>
        <v>82.5</v>
      </c>
    </row>
    <row r="115" spans="1:11" ht="15.75" x14ac:dyDescent="0.25">
      <c r="A115" s="6">
        <v>114</v>
      </c>
      <c r="B115" s="6" t="str">
        <f>VLOOKUP(A:A,精英球员!A:B,2,FALSE)</f>
        <v>DIEGO COSTA</v>
      </c>
      <c r="C115" s="7" t="str">
        <f>VLOOKUP(A:A,精英球员!A:C,3,FALSE)</f>
        <v>中锋</v>
      </c>
      <c r="D115" s="6" t="e">
        <f>VLOOKUP(A:A,精英球员!A:D,4,FALSE)</f>
        <v>#N/A</v>
      </c>
      <c r="E115" s="9">
        <f>VLOOKUP(A:A,精英球员!A:N,14,FALSE)</f>
        <v>91</v>
      </c>
      <c r="F115" s="6">
        <f>精英球员!O115*0.2+精英球员!T115*0.4+精英球员!Z115*0.2+精英球员!W115*0.2</f>
        <v>75.2</v>
      </c>
      <c r="G115" s="6">
        <f>AVERAGE(精英球员!P115,精英球员!Q115)</f>
        <v>83</v>
      </c>
      <c r="H115" s="6">
        <f>AVERAGE(精英球员!AA115,精英球员!AB115)</f>
        <v>87.5</v>
      </c>
      <c r="I115" s="6">
        <f>IF(精英球员!C115="门将",AVERAGE(精英球员!AG115,精英球员!AH115,精英球员!AI115,精英球员!AJ115,精英球员!AK115),AVERAGE(精英球员!X115,精英球员!Y115))</f>
        <v>79</v>
      </c>
      <c r="J115" s="6">
        <f>精英球员!AC115*0.2+精英球员!AD115*0.3+精英球员!AE115*0.2+精英球员!AF115*0.3</f>
        <v>79.900000000000006</v>
      </c>
      <c r="K115" s="6">
        <f>AVERAGE(精英球员!R115,精英球员!S115)</f>
        <v>77.5</v>
      </c>
    </row>
    <row r="116" spans="1:11" ht="15.75" x14ac:dyDescent="0.25">
      <c r="A116" s="6">
        <v>115</v>
      </c>
      <c r="B116" s="6" t="str">
        <f>VLOOKUP(A:A,精英球员!A:B,2,FALSE)</f>
        <v>A. WITSEL</v>
      </c>
      <c r="C116" s="7" t="str">
        <f>VLOOKUP(A:A,精英球员!A:C,3,FALSE)</f>
        <v>后腰</v>
      </c>
      <c r="D116" s="6">
        <f>VLOOKUP(A:A,精英球员!A:D,4,FALSE)</f>
        <v>2</v>
      </c>
      <c r="E116" s="9">
        <f>VLOOKUP(A:A,精英球员!A:N,14,FALSE)</f>
        <v>91</v>
      </c>
      <c r="F116" s="6">
        <f>精英球员!O116*0.2+精英球员!T116*0.4+精英球员!Z116*0.2+精英球员!W116*0.2</f>
        <v>80.600000000000009</v>
      </c>
      <c r="G116" s="6">
        <f>AVERAGE(精英球员!P116,精英球员!Q116)</f>
        <v>86.5</v>
      </c>
      <c r="H116" s="6">
        <f>AVERAGE(精英球员!AA116,精英球员!AB116)</f>
        <v>83</v>
      </c>
      <c r="I116" s="6">
        <f>IF(精英球员!C116="门将",AVERAGE(精英球员!AG116,精英球员!AH116,精英球员!AI116,精英球员!AJ116,精英球员!AK116),AVERAGE(精英球员!X116,精英球员!Y116))</f>
        <v>77</v>
      </c>
      <c r="J116" s="6">
        <f>精英球员!AC116*0.2+精英球员!AD116*0.3+精英球员!AE116*0.2+精英球员!AF116*0.3</f>
        <v>79.300000000000011</v>
      </c>
      <c r="K116" s="6">
        <f>AVERAGE(精英球员!R116,精英球员!S116)</f>
        <v>84.5</v>
      </c>
    </row>
    <row r="117" spans="1:11" ht="15.75" x14ac:dyDescent="0.25">
      <c r="A117" s="6">
        <v>116</v>
      </c>
      <c r="B117" s="6" t="str">
        <f>VLOOKUP(A:A,精英球员!A:B,2,FALSE)</f>
        <v>A. RAMSEY</v>
      </c>
      <c r="C117" s="7" t="str">
        <f>VLOOKUP(A:A,精英球员!A:C,3,FALSE)</f>
        <v>中场</v>
      </c>
      <c r="D117" s="6">
        <f>VLOOKUP(A:A,精英球员!A:D,4,FALSE)</f>
        <v>2</v>
      </c>
      <c r="E117" s="9">
        <f>VLOOKUP(A:A,精英球员!A:N,14,FALSE)</f>
        <v>91</v>
      </c>
      <c r="F117" s="6">
        <f>精英球员!O117*0.2+精英球员!T117*0.4+精英球员!Z117*0.2+精英球员!W117*0.2</f>
        <v>82.200000000000017</v>
      </c>
      <c r="G117" s="6">
        <f>AVERAGE(精英球员!P117,精英球员!Q117)</f>
        <v>89.5</v>
      </c>
      <c r="H117" s="6">
        <f>AVERAGE(精英球员!AA117,精英球员!AB117)</f>
        <v>81</v>
      </c>
      <c r="I117" s="6">
        <f>IF(精英球员!C117="门将",AVERAGE(精英球员!AG117,精英球员!AH117,精英球员!AI117,精英球员!AJ117,精英球员!AK117),AVERAGE(精英球员!X117,精英球员!Y117))</f>
        <v>75.5</v>
      </c>
      <c r="J117" s="6">
        <f>精英球员!AC117*0.2+精英球员!AD117*0.3+精英球员!AE117*0.2+精英球员!AF117*0.3</f>
        <v>82.899999999999991</v>
      </c>
      <c r="K117" s="6">
        <f>AVERAGE(精英球员!R117,精英球员!S117)</f>
        <v>87.5</v>
      </c>
    </row>
    <row r="118" spans="1:11" ht="15.75" x14ac:dyDescent="0.25">
      <c r="A118" s="6">
        <v>117</v>
      </c>
      <c r="B118" s="6" t="str">
        <f>VLOOKUP(A:A,精英球员!A:B,2,FALSE)</f>
        <v>M. ÖZIL</v>
      </c>
      <c r="C118" s="7" t="str">
        <f>VLOOKUP(A:A,精英球员!A:C,3,FALSE)</f>
        <v>前腰</v>
      </c>
      <c r="D118" s="6" t="e">
        <f>VLOOKUP(A:A,精英球员!A:D,4,FALSE)</f>
        <v>#N/A</v>
      </c>
      <c r="E118" s="9">
        <f>VLOOKUP(A:A,精英球员!A:N,14,FALSE)</f>
        <v>91</v>
      </c>
      <c r="F118" s="6">
        <f>精英球员!O118*0.2+精英球员!T118*0.4+精英球员!Z118*0.2+精英球员!W118*0.2</f>
        <v>87</v>
      </c>
      <c r="G118" s="6">
        <f>AVERAGE(精英球员!P118,精英球员!Q118)</f>
        <v>93.5</v>
      </c>
      <c r="H118" s="6">
        <f>AVERAGE(精英球员!AA118,精英球员!AB118)</f>
        <v>71.5</v>
      </c>
      <c r="I118" s="6">
        <f>IF(精英球员!C118="门将",AVERAGE(精英球员!AG118,精英球员!AH118,精英球员!AI118,精英球员!AJ118,精英球员!AK118),AVERAGE(精英球员!X118,精英球员!Y118))</f>
        <v>82.5</v>
      </c>
      <c r="J118" s="6">
        <f>精英球员!AC118*0.2+精英球员!AD118*0.3+精英球员!AE118*0.2+精英球员!AF118*0.3</f>
        <v>75.900000000000006</v>
      </c>
      <c r="K118" s="6">
        <f>AVERAGE(精英球员!R118,精英球员!S118)</f>
        <v>91.5</v>
      </c>
    </row>
    <row r="119" spans="1:11" ht="15.75" x14ac:dyDescent="0.25">
      <c r="A119" s="6">
        <v>118</v>
      </c>
      <c r="B119" s="6" t="str">
        <f>VLOOKUP(A:A,精英球员!A:B,2,FALSE)</f>
        <v>D. MERTENS</v>
      </c>
      <c r="C119" s="7" t="str">
        <f>VLOOKUP(A:A,精英球员!A:C,3,FALSE)</f>
        <v>中锋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85.8</v>
      </c>
      <c r="G119" s="6">
        <f>AVERAGE(精英球员!P119,精英球员!Q119)</f>
        <v>91.5</v>
      </c>
      <c r="H119" s="6">
        <f>AVERAGE(精英球员!AA119,精英球员!AB119)</f>
        <v>76</v>
      </c>
      <c r="I119" s="6">
        <f>IF(精英球员!C119="门将",AVERAGE(精英球员!AG119,精英球员!AH119,精英球员!AI119,精英球员!AJ119,精英球员!AK119),AVERAGE(精英球员!X119,精英球员!Y119))</f>
        <v>87</v>
      </c>
      <c r="J119" s="6">
        <f>精英球员!AC119*0.2+精英球员!AD119*0.3+精英球员!AE119*0.2+精英球员!AF119*0.3</f>
        <v>72.8</v>
      </c>
      <c r="K119" s="6">
        <f>AVERAGE(精英球员!R119,精英球员!S119)</f>
        <v>91</v>
      </c>
    </row>
    <row r="120" spans="1:11" ht="15.75" x14ac:dyDescent="0.25">
      <c r="A120" s="6">
        <v>119</v>
      </c>
      <c r="B120" s="6" t="str">
        <f>VLOOKUP(A:A,精英球员!A:B,2,FALSE)</f>
        <v>J. BOATENG</v>
      </c>
      <c r="C120" s="7" t="str">
        <f>VLOOKUP(A:A,精英球员!A:C,3,FALSE)</f>
        <v>中后卫</v>
      </c>
      <c r="D120" s="6">
        <f>VLOOKUP(A:A,精英球员!A:D,4,FALSE)</f>
        <v>3</v>
      </c>
      <c r="E120" s="9">
        <f>VLOOKUP(A:A,精英球员!A:N,14,FALSE)</f>
        <v>91</v>
      </c>
      <c r="F120" s="6">
        <f>精英球员!O120*0.2+精英球员!T120*0.4+精英球员!Z120*0.2+精英球员!W120*0.2</f>
        <v>74.2</v>
      </c>
      <c r="G120" s="6">
        <f>AVERAGE(精英球员!P120,精英球员!Q120)</f>
        <v>75.5</v>
      </c>
      <c r="H120" s="6">
        <f>AVERAGE(精英球员!AA120,精英球员!AB120)</f>
        <v>87</v>
      </c>
      <c r="I120" s="6">
        <f>IF(精英球员!C120="门将",AVERAGE(精英球员!AG120,精英球员!AH120,精英球员!AI120,精英球员!AJ120,精英球员!AK120),AVERAGE(精英球员!X120,精英球员!Y120))</f>
        <v>72</v>
      </c>
      <c r="J120" s="6">
        <f>精英球员!AC120*0.2+精英球员!AD120*0.3+精英球员!AE120*0.2+精英球员!AF120*0.3</f>
        <v>82.3</v>
      </c>
      <c r="K120" s="6">
        <f>AVERAGE(精英球员!R120,精英球员!S120)</f>
        <v>76</v>
      </c>
    </row>
    <row r="121" spans="1:11" ht="15.75" x14ac:dyDescent="0.25">
      <c r="A121" s="6">
        <v>120</v>
      </c>
      <c r="B121" s="6" t="str">
        <f>VLOOKUP(A:A,精英球员!A:B,2,FALSE)</f>
        <v>K. WALKER</v>
      </c>
      <c r="C121" s="7" t="str">
        <f>VLOOKUP(A:A,精英球员!A:C,3,FALSE)</f>
        <v>右后卫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79.8</v>
      </c>
      <c r="G121" s="6">
        <f>AVERAGE(精英球员!P121,精英球员!Q121)</f>
        <v>80.5</v>
      </c>
      <c r="H121" s="6">
        <f>AVERAGE(精英球员!AA121,精英球员!AB121)</f>
        <v>87.5</v>
      </c>
      <c r="I121" s="6">
        <f>IF(精英球员!C121="门将",AVERAGE(精英球员!AG121,精英球员!AH121,精英球员!AI121,精英球员!AJ121,精英球员!AK121),AVERAGE(精英球员!X121,精英球员!Y121))</f>
        <v>87.5</v>
      </c>
      <c r="J121" s="6">
        <f>精英球员!AC121*0.2+精英球员!AD121*0.3+精英球员!AE121*0.2+精英球员!AF121*0.3</f>
        <v>80.599999999999994</v>
      </c>
      <c r="K121" s="6">
        <f>AVERAGE(精英球员!R121,精英球员!S121)</f>
        <v>76.5</v>
      </c>
    </row>
    <row r="122" spans="1:11" ht="15.75" x14ac:dyDescent="0.25">
      <c r="A122" s="6">
        <v>121</v>
      </c>
      <c r="B122" s="6" t="str">
        <f>VLOOKUP(A:A,精英球员!A:B,2,FALSE)</f>
        <v>A. GÓMEZ</v>
      </c>
      <c r="C122" s="7" t="str">
        <f>VLOOKUP(A:A,精英球员!A:C,3,FALSE)</f>
        <v>影锋</v>
      </c>
      <c r="D122" s="6" t="e">
        <f>VLOOKUP(A:A,精英球员!A:D,4,FALSE)</f>
        <v>#N/A</v>
      </c>
      <c r="E122" s="9">
        <f>VLOOKUP(A:A,精英球员!A:N,14,FALSE)</f>
        <v>91</v>
      </c>
      <c r="F122" s="6">
        <f>精英球员!O122*0.2+精英球员!T122*0.4+精英球员!Z122*0.2+精英球员!W122*0.2</f>
        <v>87.800000000000011</v>
      </c>
      <c r="G122" s="6">
        <f>AVERAGE(精英球员!P122,精英球员!Q122)</f>
        <v>91</v>
      </c>
      <c r="H122" s="6">
        <f>AVERAGE(精英球员!AA122,精英球员!AB122)</f>
        <v>77.5</v>
      </c>
      <c r="I122" s="6">
        <f>IF(精英球员!C122="门将",AVERAGE(精英球员!AG122,精英球员!AH122,精英球员!AI122,精英球员!AJ122,精英球员!AK122),AVERAGE(精英球员!X122,精英球员!Y122))</f>
        <v>86.5</v>
      </c>
      <c r="J122" s="6">
        <f>精英球员!AC122*0.2+精英球员!AD122*0.3+精英球员!AE122*0.2+精英球员!AF122*0.3</f>
        <v>72.099999999999994</v>
      </c>
      <c r="K122" s="6">
        <f>AVERAGE(精英球员!R122,精英球员!S122)</f>
        <v>88</v>
      </c>
    </row>
    <row r="123" spans="1:11" ht="15.75" x14ac:dyDescent="0.25">
      <c r="A123" s="6">
        <v>122</v>
      </c>
      <c r="B123" s="6" t="str">
        <f>VLOOKUP(A:A,精英球员!A:B,2,FALSE)</f>
        <v>İ. GÜNDOĞAN</v>
      </c>
      <c r="C123" s="7" t="str">
        <f>VLOOKUP(A:A,精英球员!A:C,3,FALSE)</f>
        <v>中场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83.2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81.5</v>
      </c>
      <c r="J123" s="6">
        <f>精英球员!AC123*0.2+精英球员!AD123*0.3+精英球员!AE123*0.2+精英球员!AF123*0.3</f>
        <v>83.699999999999989</v>
      </c>
      <c r="K123" s="6">
        <f>AVERAGE(精英球员!R123,精英球员!S123)</f>
        <v>90.5</v>
      </c>
    </row>
    <row r="124" spans="1:11" ht="15.75" x14ac:dyDescent="0.25">
      <c r="A124" s="6">
        <v>123</v>
      </c>
      <c r="B124" s="6" t="str">
        <f>VLOOKUP(A:A,精英球员!A:B,2,FALSE)</f>
        <v>F. THAUVIN</v>
      </c>
      <c r="C124" s="7" t="str">
        <f>VLOOKUP(A:A,精英球员!A:C,3,FALSE)</f>
        <v>右前卫</v>
      </c>
      <c r="D124" s="6">
        <f>VLOOKUP(A:A,精英球员!A:D,4,FALSE)</f>
        <v>2</v>
      </c>
      <c r="E124" s="9">
        <f>VLOOKUP(A:A,精英球员!A:N,14,FALSE)</f>
        <v>91</v>
      </c>
      <c r="F124" s="6">
        <f>精英球员!O124*0.2+精英球员!T124*0.4+精英球员!Z124*0.2+精英球员!W124*0.2</f>
        <v>87.800000000000011</v>
      </c>
      <c r="G124" s="6">
        <f>AVERAGE(精英球员!P124,精英球员!Q124)</f>
        <v>91</v>
      </c>
      <c r="H124" s="6">
        <f>AVERAGE(精英球员!AA124,精英球员!AB124)</f>
        <v>82</v>
      </c>
      <c r="I124" s="6">
        <f>IF(精英球员!C124="门将",AVERAGE(精英球员!AG124,精英球员!AH124,精英球员!AI124,精英球员!AJ124,精英球员!AK124),AVERAGE(精英球员!X124,精英球员!Y124))</f>
        <v>86.5</v>
      </c>
      <c r="J124" s="6">
        <f>精英球员!AC124*0.2+精英球员!AD124*0.3+精英球员!AE124*0.2+精英球员!AF124*0.3</f>
        <v>77.400000000000006</v>
      </c>
      <c r="K124" s="6">
        <f>AVERAGE(精英球员!R124,精英球员!S124)</f>
        <v>89.5</v>
      </c>
    </row>
    <row r="125" spans="1:11" ht="15.75" x14ac:dyDescent="0.25">
      <c r="A125" s="6">
        <v>124</v>
      </c>
      <c r="B125" s="6" t="str">
        <f>VLOOKUP(A:A,精英球员!A:B,2,FALSE)</f>
        <v>IAGO ASPAS</v>
      </c>
      <c r="C125" s="7" t="str">
        <f>VLOOKUP(A:A,精英球员!A:C,3,FALSE)</f>
        <v>中锋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82</v>
      </c>
      <c r="G125" s="6">
        <f>AVERAGE(精英球员!P125,精英球员!Q125)</f>
        <v>89.5</v>
      </c>
      <c r="H125" s="6">
        <f>AVERAGE(精英球员!AA125,精英球员!AB125)</f>
        <v>78.5</v>
      </c>
      <c r="I125" s="6">
        <f>IF(精英球员!C125="门将",AVERAGE(精英球员!AG125,精英球员!AH125,精英球员!AI125,精英球员!AJ125,精英球员!AK125),AVERAGE(精英球员!X125,精英球员!Y125))</f>
        <v>82.5</v>
      </c>
      <c r="J125" s="6">
        <f>精英球员!AC125*0.2+精英球员!AD125*0.3+精英球员!AE125*0.2+精英球员!AF125*0.3</f>
        <v>70.5</v>
      </c>
      <c r="K125" s="6">
        <f>AVERAGE(精英球员!R125,精英球员!S125)</f>
        <v>87.5</v>
      </c>
    </row>
    <row r="126" spans="1:11" ht="15.75" x14ac:dyDescent="0.25">
      <c r="A126" s="6">
        <v>125</v>
      </c>
      <c r="B126" s="6" t="str">
        <f>VLOOKUP(A:A,精英球员!A:B,2,FALSE)</f>
        <v>H. ZIYECH</v>
      </c>
      <c r="C126" s="7" t="str">
        <f>VLOOKUP(A:A,精英球员!A:C,3,FALSE)</f>
        <v>前腰</v>
      </c>
      <c r="D126" s="6" t="e">
        <f>VLOOKUP(A:A,精英球员!A:D,4,FALSE)</f>
        <v>#N/A</v>
      </c>
      <c r="E126" s="9">
        <f>VLOOKUP(A:A,精英球员!A:N,14,FALSE)</f>
        <v>91</v>
      </c>
      <c r="F126" s="6">
        <f>精英球员!O126*0.2+精英球员!T126*0.4+精英球员!Z126*0.2+精英球员!W126*0.2</f>
        <v>87.800000000000011</v>
      </c>
      <c r="G126" s="6">
        <f>AVERAGE(精英球员!P126,精英球员!Q126)</f>
        <v>87</v>
      </c>
      <c r="H126" s="6">
        <f>AVERAGE(精英球员!AA126,精英球员!AB126)</f>
        <v>81.5</v>
      </c>
      <c r="I126" s="6">
        <f>IF(精英球员!C126="门将",AVERAGE(精英球员!AG126,精英球员!AH126,精英球员!AI126,精英球员!AJ126,精英球员!AK126),AVERAGE(精英球员!X126,精英球员!Y126))</f>
        <v>87</v>
      </c>
      <c r="J126" s="6">
        <f>精英球员!AC126*0.2+精英球员!AD126*0.3+精英球员!AE126*0.2+精英球员!AF126*0.3</f>
        <v>78.800000000000011</v>
      </c>
      <c r="K126" s="6">
        <f>AVERAGE(精英球员!R126,精英球员!S126)</f>
        <v>89.5</v>
      </c>
    </row>
    <row r="127" spans="1:11" ht="15.75" x14ac:dyDescent="0.25">
      <c r="A127" s="6">
        <v>126</v>
      </c>
      <c r="B127" s="6" t="str">
        <f>VLOOKUP(A:A,精英球员!A:B,2,FALSE)</f>
        <v>J. PICKFORD</v>
      </c>
      <c r="C127" s="7" t="str">
        <f>VLOOKUP(A:A,精英球员!A:C,3,FALSE)</f>
        <v>门将</v>
      </c>
      <c r="D127" s="6">
        <f>VLOOKUP(A:A,精英球员!A:D,4,FALSE)</f>
        <v>2</v>
      </c>
      <c r="E127" s="9">
        <f>VLOOKUP(A:A,精英球员!A:N,14,FALSE)</f>
        <v>91</v>
      </c>
      <c r="F127" s="6">
        <f>精英球员!O127*0.2+精英球员!T127*0.4+精英球员!Z127*0.2+精英球员!W127*0.2</f>
        <v>65.2</v>
      </c>
      <c r="G127" s="6">
        <f>AVERAGE(精英球员!P127,精英球员!Q127)</f>
        <v>56.5</v>
      </c>
      <c r="H127" s="6">
        <f>AVERAGE(精英球员!AA127,精英球员!AB127)</f>
        <v>87.5</v>
      </c>
      <c r="I127" s="6">
        <f>IF(精英球员!C127="门将",AVERAGE(精英球员!AG127,精英球员!AH127,精英球员!AI127,精英球员!AJ127,精英球员!AK127),AVERAGE(精英球员!X127,精英球员!Y127))</f>
        <v>83.8</v>
      </c>
      <c r="J127" s="6">
        <f>精英球员!AC127*0.2+精英球员!AD127*0.3+精英球员!AE127*0.2+精英球员!AF127*0.3</f>
        <v>69.7</v>
      </c>
      <c r="K127" s="6">
        <f>AVERAGE(精英球员!R127,精英球员!S127)</f>
        <v>58</v>
      </c>
    </row>
    <row r="128" spans="1:11" ht="15.75" x14ac:dyDescent="0.25">
      <c r="A128" s="6">
        <v>127</v>
      </c>
      <c r="B128" s="6" t="str">
        <f>VLOOKUP(A:A,精英球员!A:B,2,FALSE)</f>
        <v>H. LLORIS</v>
      </c>
      <c r="C128" s="7" t="str">
        <f>VLOOKUP(A:A,精英球员!A:C,3,FALSE)</f>
        <v>门将</v>
      </c>
      <c r="D128" s="6" t="e">
        <f>VLOOKUP(A:A,精英球员!A:D,4,FALSE)</f>
        <v>#N/A</v>
      </c>
      <c r="E128" s="9">
        <f>VLOOKUP(A:A,精英球员!A:N,14,FALSE)</f>
        <v>90</v>
      </c>
      <c r="F128" s="6">
        <f>精英球员!O128*0.2+精英球员!T128*0.4+精英球员!Z128*0.2+精英球员!W128*0.2</f>
        <v>61.599999999999994</v>
      </c>
      <c r="G128" s="6">
        <f>AVERAGE(精英球员!P128,精英球员!Q128)</f>
        <v>56.5</v>
      </c>
      <c r="H128" s="6">
        <f>AVERAGE(精英球员!AA128,精英球员!AB128)</f>
        <v>85</v>
      </c>
      <c r="I128" s="6">
        <f>IF(精英球员!C128="门将",AVERAGE(精英球员!AG128,精英球员!AH128,精英球员!AI128,精英球员!AJ128,精英球员!AK128),AVERAGE(精英球员!X128,精英球员!Y128))</f>
        <v>76.8</v>
      </c>
      <c r="J128" s="6">
        <f>精英球员!AC128*0.2+精英球员!AD128*0.3+精英球员!AE128*0.2+精英球员!AF128*0.3</f>
        <v>66.5</v>
      </c>
      <c r="K128" s="6">
        <f>AVERAGE(精英球员!R128,精英球员!S128)</f>
        <v>57.5</v>
      </c>
    </row>
    <row r="129" spans="1:11" ht="15.75" x14ac:dyDescent="0.25">
      <c r="A129" s="6">
        <v>128</v>
      </c>
      <c r="B129" s="6" t="str">
        <f>VLOOKUP(A:A,精英球员!A:B,2,FALSE)</f>
        <v>B. LENO</v>
      </c>
      <c r="C129" s="7" t="str">
        <f>VLOOKUP(A:A,精英球员!A:C,3,FALSE)</f>
        <v>门将</v>
      </c>
      <c r="D129" s="6">
        <f>VLOOKUP(A:A,精英球员!A:D,4,FALSE)</f>
        <v>2</v>
      </c>
      <c r="E129" s="9">
        <f>VLOOKUP(A:A,精英球员!A:N,14,FALSE)</f>
        <v>90</v>
      </c>
      <c r="F129" s="6">
        <f>精英球员!O129*0.2+精英球员!T129*0.4+精英球员!Z129*0.2+精英球员!W129*0.2</f>
        <v>61</v>
      </c>
      <c r="G129" s="6">
        <f>AVERAGE(精英球员!P129,精英球员!Q129)</f>
        <v>57.5</v>
      </c>
      <c r="H129" s="6">
        <f>AVERAGE(精英球员!AA129,精英球员!AB129)</f>
        <v>87.5</v>
      </c>
      <c r="I129" s="6">
        <f>IF(精英球员!C129="门将",AVERAGE(精英球员!AG129,精英球员!AH129,精英球员!AI129,精英球员!AJ129,精英球员!AK129),AVERAGE(精英球员!X129,精英球员!Y129))</f>
        <v>77</v>
      </c>
      <c r="J129" s="6">
        <f>精英球员!AC129*0.2+精英球员!AD129*0.3+精英球员!AE129*0.2+精英球员!AF129*0.3</f>
        <v>64.099999999999994</v>
      </c>
      <c r="K129" s="6">
        <f>AVERAGE(精英球员!R129,精英球员!S129)</f>
        <v>63</v>
      </c>
    </row>
    <row r="130" spans="1:11" ht="15.75" x14ac:dyDescent="0.25">
      <c r="A130" s="6">
        <v>129</v>
      </c>
      <c r="B130" s="6" t="str">
        <f>VLOOKUP(A:A,精英球员!A:B,2,FALSE)</f>
        <v>DAVID LUIZ</v>
      </c>
      <c r="C130" s="7" t="str">
        <f>VLOOKUP(A:A,精英球员!A:C,3,FALSE)</f>
        <v>中后卫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79.400000000000006</v>
      </c>
      <c r="G130" s="6">
        <f>AVERAGE(精英球员!P130,精英球员!Q130)</f>
        <v>80.5</v>
      </c>
      <c r="H130" s="6">
        <f>AVERAGE(精英球员!AA130,精英球员!AB130)</f>
        <v>88.5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79.7</v>
      </c>
      <c r="K130" s="6">
        <f>AVERAGE(精英球员!R130,精英球员!S130)</f>
        <v>83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1291</v>
      </c>
      <c r="B1" s="1" t="s">
        <v>1292</v>
      </c>
    </row>
    <row r="2" spans="1:2" x14ac:dyDescent="0.25">
      <c r="A2" s="5" t="s">
        <v>1293</v>
      </c>
      <c r="B2" s="2" t="s">
        <v>385</v>
      </c>
    </row>
    <row r="3" spans="1:2" x14ac:dyDescent="0.25">
      <c r="A3" s="5" t="s">
        <v>2115</v>
      </c>
      <c r="B3" s="30" t="s">
        <v>2181</v>
      </c>
    </row>
    <row r="4" spans="1:2" x14ac:dyDescent="0.25">
      <c r="A4" s="5" t="s">
        <v>1294</v>
      </c>
      <c r="B4" s="2" t="s">
        <v>157</v>
      </c>
    </row>
    <row r="5" spans="1:2" x14ac:dyDescent="0.25">
      <c r="A5" s="5" t="s">
        <v>1295</v>
      </c>
      <c r="B5" s="2" t="s">
        <v>65</v>
      </c>
    </row>
    <row r="6" spans="1:2" x14ac:dyDescent="0.25">
      <c r="A6" s="5" t="s">
        <v>1296</v>
      </c>
      <c r="B6" s="2" t="s">
        <v>284</v>
      </c>
    </row>
    <row r="7" spans="1:2" x14ac:dyDescent="0.25">
      <c r="A7" s="5" t="s">
        <v>1297</v>
      </c>
      <c r="B7" s="2" t="s">
        <v>68</v>
      </c>
    </row>
    <row r="8" spans="1:2" x14ac:dyDescent="0.25">
      <c r="A8" s="5" t="s">
        <v>1298</v>
      </c>
      <c r="B8" s="2" t="s">
        <v>534</v>
      </c>
    </row>
    <row r="9" spans="1:2" x14ac:dyDescent="0.25">
      <c r="A9" s="5" t="s">
        <v>2130</v>
      </c>
      <c r="B9" s="30" t="s">
        <v>2182</v>
      </c>
    </row>
    <row r="10" spans="1:2" x14ac:dyDescent="0.25">
      <c r="A10" s="5" t="s">
        <v>1299</v>
      </c>
      <c r="B10" s="2" t="s">
        <v>229</v>
      </c>
    </row>
    <row r="11" spans="1:2" x14ac:dyDescent="0.25">
      <c r="A11" s="5" t="s">
        <v>1300</v>
      </c>
      <c r="B11" s="2" t="s">
        <v>56</v>
      </c>
    </row>
    <row r="12" spans="1:2" x14ac:dyDescent="0.25">
      <c r="A12" s="5" t="s">
        <v>1301</v>
      </c>
      <c r="B12" s="2" t="s">
        <v>279</v>
      </c>
    </row>
    <row r="13" spans="1:2" x14ac:dyDescent="0.25">
      <c r="A13" s="5" t="s">
        <v>1302</v>
      </c>
      <c r="B13" s="2" t="s">
        <v>334</v>
      </c>
    </row>
    <row r="14" spans="1:2" x14ac:dyDescent="0.25">
      <c r="A14" s="5" t="s">
        <v>2091</v>
      </c>
      <c r="B14" s="30" t="s">
        <v>2180</v>
      </c>
    </row>
    <row r="15" spans="1:2" x14ac:dyDescent="0.25">
      <c r="A15" s="5" t="s">
        <v>2110</v>
      </c>
      <c r="B15" s="30" t="s">
        <v>2135</v>
      </c>
    </row>
    <row r="16" spans="1:2" x14ac:dyDescent="0.25">
      <c r="A16" s="5" t="s">
        <v>1303</v>
      </c>
      <c r="B16" s="2" t="s">
        <v>51</v>
      </c>
    </row>
    <row r="17" spans="1:2" x14ac:dyDescent="0.25">
      <c r="A17" s="5" t="s">
        <v>1304</v>
      </c>
      <c r="B17" s="2" t="s">
        <v>388</v>
      </c>
    </row>
    <row r="18" spans="1:2" x14ac:dyDescent="0.25">
      <c r="A18" s="5" t="s">
        <v>2108</v>
      </c>
      <c r="B18" s="30" t="s">
        <v>2133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1291</v>
      </c>
      <c r="B1" s="27" t="s">
        <v>1292</v>
      </c>
    </row>
    <row r="2" spans="1:2" x14ac:dyDescent="0.25">
      <c r="A2" s="31" t="s">
        <v>1305</v>
      </c>
      <c r="B2" s="31" t="s">
        <v>283</v>
      </c>
    </row>
    <row r="3" spans="1:2" x14ac:dyDescent="0.25">
      <c r="A3" s="31" t="s">
        <v>2132</v>
      </c>
      <c r="B3" s="35" t="s">
        <v>2179</v>
      </c>
    </row>
    <row r="4" spans="1:2" x14ac:dyDescent="0.25">
      <c r="A4" s="31" t="s">
        <v>1306</v>
      </c>
      <c r="B4" s="31" t="s">
        <v>1307</v>
      </c>
    </row>
    <row r="5" spans="1:2" x14ac:dyDescent="0.25">
      <c r="A5" s="31" t="s">
        <v>2121</v>
      </c>
      <c r="B5" s="35" t="s">
        <v>2168</v>
      </c>
    </row>
    <row r="6" spans="1:2" x14ac:dyDescent="0.25">
      <c r="A6" s="31" t="s">
        <v>2122</v>
      </c>
      <c r="B6" s="35" t="s">
        <v>2170</v>
      </c>
    </row>
    <row r="7" spans="1:2" x14ac:dyDescent="0.25">
      <c r="A7" s="31" t="s">
        <v>1308</v>
      </c>
      <c r="B7" s="31" t="s">
        <v>785</v>
      </c>
    </row>
    <row r="8" spans="1:2" x14ac:dyDescent="0.25">
      <c r="A8" s="31" t="s">
        <v>1309</v>
      </c>
      <c r="B8" s="31" t="s">
        <v>809</v>
      </c>
    </row>
    <row r="9" spans="1:2" x14ac:dyDescent="0.25">
      <c r="A9" s="31" t="s">
        <v>1310</v>
      </c>
      <c r="B9" s="31" t="s">
        <v>109</v>
      </c>
    </row>
    <row r="10" spans="1:2" x14ac:dyDescent="0.25">
      <c r="A10" s="31" t="s">
        <v>2128</v>
      </c>
      <c r="B10" s="35" t="s">
        <v>2174</v>
      </c>
    </row>
    <row r="11" spans="1:2" x14ac:dyDescent="0.25">
      <c r="A11" s="31" t="s">
        <v>1311</v>
      </c>
      <c r="B11" s="31" t="s">
        <v>261</v>
      </c>
    </row>
    <row r="12" spans="1:2" x14ac:dyDescent="0.25">
      <c r="A12" s="31" t="s">
        <v>1312</v>
      </c>
      <c r="B12" s="31" t="s">
        <v>50</v>
      </c>
    </row>
    <row r="13" spans="1:2" x14ac:dyDescent="0.25">
      <c r="A13" s="31" t="s">
        <v>1313</v>
      </c>
      <c r="B13" s="31" t="s">
        <v>303</v>
      </c>
    </row>
    <row r="14" spans="1:2" x14ac:dyDescent="0.25">
      <c r="A14" s="31" t="s">
        <v>2095</v>
      </c>
      <c r="B14" s="35" t="s">
        <v>2141</v>
      </c>
    </row>
    <row r="15" spans="1:2" x14ac:dyDescent="0.25">
      <c r="A15" s="31" t="s">
        <v>2129</v>
      </c>
      <c r="B15" s="35" t="s">
        <v>2175</v>
      </c>
    </row>
    <row r="16" spans="1:2" x14ac:dyDescent="0.25">
      <c r="A16" s="31" t="s">
        <v>1314</v>
      </c>
      <c r="B16" s="31" t="s">
        <v>423</v>
      </c>
    </row>
    <row r="17" spans="1:2" x14ac:dyDescent="0.25">
      <c r="A17" s="31" t="s">
        <v>1315</v>
      </c>
      <c r="B17" s="31" t="s">
        <v>312</v>
      </c>
    </row>
    <row r="18" spans="1:2" x14ac:dyDescent="0.25">
      <c r="A18" s="31" t="s">
        <v>2124</v>
      </c>
      <c r="B18" s="31" t="s">
        <v>392</v>
      </c>
    </row>
    <row r="19" spans="1:2" x14ac:dyDescent="0.25">
      <c r="A19" s="31" t="s">
        <v>2127</v>
      </c>
      <c r="B19" s="35" t="s">
        <v>2173</v>
      </c>
    </row>
    <row r="20" spans="1:2" x14ac:dyDescent="0.25">
      <c r="A20" s="31" t="s">
        <v>1316</v>
      </c>
      <c r="B20" s="31" t="s">
        <v>374</v>
      </c>
    </row>
    <row r="21" spans="1:2" x14ac:dyDescent="0.25">
      <c r="A21" s="31" t="s">
        <v>1317</v>
      </c>
      <c r="B21" s="31" t="s">
        <v>815</v>
      </c>
    </row>
    <row r="22" spans="1:2" x14ac:dyDescent="0.25">
      <c r="A22" s="31" t="s">
        <v>1318</v>
      </c>
      <c r="B22" s="31" t="s">
        <v>667</v>
      </c>
    </row>
    <row r="23" spans="1:2" x14ac:dyDescent="0.25">
      <c r="A23" s="31" t="s">
        <v>2126</v>
      </c>
      <c r="B23" s="35" t="s">
        <v>2172</v>
      </c>
    </row>
    <row r="24" spans="1:2" x14ac:dyDescent="0.25">
      <c r="A24" s="31" t="s">
        <v>2116</v>
      </c>
      <c r="B24" s="35" t="s">
        <v>2162</v>
      </c>
    </row>
    <row r="25" spans="1:2" x14ac:dyDescent="0.25">
      <c r="A25" s="31" t="s">
        <v>1319</v>
      </c>
      <c r="B25" s="31" t="s">
        <v>639</v>
      </c>
    </row>
    <row r="26" spans="1:2" x14ac:dyDescent="0.25">
      <c r="A26" s="31" t="s">
        <v>2099</v>
      </c>
      <c r="B26" s="35" t="s">
        <v>2145</v>
      </c>
    </row>
    <row r="27" spans="1:2" x14ac:dyDescent="0.25">
      <c r="A27" s="31" t="s">
        <v>1320</v>
      </c>
      <c r="B27" s="31" t="s">
        <v>533</v>
      </c>
    </row>
    <row r="28" spans="1:2" x14ac:dyDescent="0.25">
      <c r="A28" s="31" t="s">
        <v>1321</v>
      </c>
      <c r="B28" s="31" t="s">
        <v>678</v>
      </c>
    </row>
    <row r="29" spans="1:2" x14ac:dyDescent="0.25">
      <c r="A29" s="31" t="s">
        <v>1322</v>
      </c>
      <c r="B29" s="31" t="s">
        <v>512</v>
      </c>
    </row>
    <row r="30" spans="1:2" x14ac:dyDescent="0.25">
      <c r="A30" s="31" t="s">
        <v>2112</v>
      </c>
      <c r="B30" s="35" t="s">
        <v>2159</v>
      </c>
    </row>
    <row r="31" spans="1:2" x14ac:dyDescent="0.25">
      <c r="A31" s="31" t="s">
        <v>1323</v>
      </c>
      <c r="B31" s="31" t="s">
        <v>548</v>
      </c>
    </row>
    <row r="32" spans="1:2" x14ac:dyDescent="0.25">
      <c r="A32" s="31" t="s">
        <v>1324</v>
      </c>
      <c r="B32" s="31" t="s">
        <v>156</v>
      </c>
    </row>
    <row r="33" spans="1:2" x14ac:dyDescent="0.25">
      <c r="A33" s="31" t="s">
        <v>1325</v>
      </c>
      <c r="B33" s="31" t="s">
        <v>793</v>
      </c>
    </row>
    <row r="34" spans="1:2" x14ac:dyDescent="0.25">
      <c r="A34" s="31" t="s">
        <v>2101</v>
      </c>
      <c r="B34" s="35" t="s">
        <v>2148</v>
      </c>
    </row>
    <row r="35" spans="1:2" x14ac:dyDescent="0.25">
      <c r="A35" s="31" t="s">
        <v>1326</v>
      </c>
      <c r="B35" s="31" t="s">
        <v>551</v>
      </c>
    </row>
    <row r="36" spans="1:2" x14ac:dyDescent="0.25">
      <c r="A36" s="31" t="s">
        <v>1327</v>
      </c>
      <c r="B36" s="31" t="s">
        <v>579</v>
      </c>
    </row>
    <row r="37" spans="1:2" x14ac:dyDescent="0.25">
      <c r="A37" s="31" t="s">
        <v>1328</v>
      </c>
      <c r="B37" s="31" t="s">
        <v>510</v>
      </c>
    </row>
    <row r="38" spans="1:2" x14ac:dyDescent="0.25">
      <c r="A38" s="31" t="s">
        <v>1329</v>
      </c>
      <c r="B38" s="31" t="s">
        <v>458</v>
      </c>
    </row>
    <row r="39" spans="1:2" x14ac:dyDescent="0.25">
      <c r="A39" s="31" t="s">
        <v>1330</v>
      </c>
      <c r="B39" s="31" t="s">
        <v>68</v>
      </c>
    </row>
    <row r="40" spans="1:2" x14ac:dyDescent="0.25">
      <c r="A40" s="31" t="s">
        <v>1331</v>
      </c>
      <c r="B40" s="31" t="s">
        <v>400</v>
      </c>
    </row>
    <row r="41" spans="1:2" x14ac:dyDescent="0.25">
      <c r="A41" s="31" t="s">
        <v>1332</v>
      </c>
      <c r="B41" s="31" t="s">
        <v>789</v>
      </c>
    </row>
    <row r="42" spans="1:2" x14ac:dyDescent="0.25">
      <c r="A42" s="31" t="s">
        <v>1333</v>
      </c>
      <c r="B42" s="31" t="s">
        <v>539</v>
      </c>
    </row>
    <row r="43" spans="1:2" x14ac:dyDescent="0.25">
      <c r="A43" s="31" t="s">
        <v>2113</v>
      </c>
      <c r="B43" s="35" t="s">
        <v>2160</v>
      </c>
    </row>
    <row r="44" spans="1:2" x14ac:dyDescent="0.25">
      <c r="A44" s="31" t="s">
        <v>2109</v>
      </c>
      <c r="B44" s="31" t="s">
        <v>2157</v>
      </c>
    </row>
    <row r="45" spans="1:2" x14ac:dyDescent="0.25">
      <c r="A45" s="31" t="s">
        <v>2120</v>
      </c>
      <c r="B45" s="35" t="s">
        <v>2166</v>
      </c>
    </row>
    <row r="46" spans="1:2" x14ac:dyDescent="0.25">
      <c r="A46" s="31" t="s">
        <v>1334</v>
      </c>
      <c r="B46" s="31" t="s">
        <v>180</v>
      </c>
    </row>
    <row r="47" spans="1:2" x14ac:dyDescent="0.25">
      <c r="A47" s="31" t="s">
        <v>1335</v>
      </c>
      <c r="B47" s="31" t="s">
        <v>235</v>
      </c>
    </row>
    <row r="48" spans="1:2" x14ac:dyDescent="0.25">
      <c r="A48" s="31" t="s">
        <v>1336</v>
      </c>
      <c r="B48" s="31" t="s">
        <v>821</v>
      </c>
    </row>
    <row r="49" spans="1:2" x14ac:dyDescent="0.25">
      <c r="A49" s="31" t="s">
        <v>1337</v>
      </c>
      <c r="B49" s="31" t="s">
        <v>717</v>
      </c>
    </row>
    <row r="50" spans="1:2" x14ac:dyDescent="0.25">
      <c r="A50" s="31" t="s">
        <v>1338</v>
      </c>
      <c r="B50" s="31" t="s">
        <v>144</v>
      </c>
    </row>
    <row r="51" spans="1:2" x14ac:dyDescent="0.25">
      <c r="A51" s="31" t="s">
        <v>2118</v>
      </c>
      <c r="B51" s="31" t="s">
        <v>387</v>
      </c>
    </row>
    <row r="52" spans="1:2" x14ac:dyDescent="0.25">
      <c r="A52" s="31" t="s">
        <v>1339</v>
      </c>
      <c r="B52" s="31" t="s">
        <v>563</v>
      </c>
    </row>
    <row r="53" spans="1:2" x14ac:dyDescent="0.25">
      <c r="A53" s="31" t="s">
        <v>2090</v>
      </c>
      <c r="B53" s="31" t="s">
        <v>2136</v>
      </c>
    </row>
    <row r="54" spans="1:2" x14ac:dyDescent="0.25">
      <c r="A54" s="31" t="s">
        <v>2123</v>
      </c>
      <c r="B54" s="31" t="s">
        <v>804</v>
      </c>
    </row>
    <row r="55" spans="1:2" x14ac:dyDescent="0.25">
      <c r="A55" s="31" t="s">
        <v>1340</v>
      </c>
      <c r="B55" s="31" t="s">
        <v>624</v>
      </c>
    </row>
    <row r="56" spans="1:2" x14ac:dyDescent="0.25">
      <c r="A56" s="31" t="s">
        <v>1341</v>
      </c>
      <c r="B56" s="31" t="s">
        <v>174</v>
      </c>
    </row>
    <row r="57" spans="1:2" x14ac:dyDescent="0.25">
      <c r="A57" s="31" t="s">
        <v>2103</v>
      </c>
      <c r="B57" s="35" t="s">
        <v>2150</v>
      </c>
    </row>
    <row r="58" spans="1:2" x14ac:dyDescent="0.25">
      <c r="A58" s="31" t="s">
        <v>2125</v>
      </c>
      <c r="B58" s="35" t="s">
        <v>2171</v>
      </c>
    </row>
    <row r="59" spans="1:2" x14ac:dyDescent="0.25">
      <c r="A59" s="31" t="s">
        <v>1342</v>
      </c>
      <c r="B59" s="31" t="s">
        <v>769</v>
      </c>
    </row>
    <row r="60" spans="1:2" x14ac:dyDescent="0.25">
      <c r="A60" s="31" t="s">
        <v>2094</v>
      </c>
      <c r="B60" s="35" t="s">
        <v>2139</v>
      </c>
    </row>
    <row r="61" spans="1:2" x14ac:dyDescent="0.25">
      <c r="A61" s="31" t="s">
        <v>1343</v>
      </c>
      <c r="B61" s="31" t="s">
        <v>333</v>
      </c>
    </row>
    <row r="62" spans="1:2" x14ac:dyDescent="0.25">
      <c r="A62" s="31" t="s">
        <v>2093</v>
      </c>
      <c r="B62" s="35" t="s">
        <v>2138</v>
      </c>
    </row>
    <row r="63" spans="1:2" x14ac:dyDescent="0.25">
      <c r="A63" s="31" t="s">
        <v>2097</v>
      </c>
      <c r="B63" s="35" t="s">
        <v>2143</v>
      </c>
    </row>
    <row r="64" spans="1:2" x14ac:dyDescent="0.25">
      <c r="A64" s="31" t="s">
        <v>2092</v>
      </c>
      <c r="B64" s="35" t="s">
        <v>2137</v>
      </c>
    </row>
    <row r="65" spans="1:2" x14ac:dyDescent="0.25">
      <c r="A65" s="31" t="s">
        <v>2096</v>
      </c>
      <c r="B65" s="35" t="s">
        <v>2142</v>
      </c>
    </row>
    <row r="66" spans="1:2" x14ac:dyDescent="0.25">
      <c r="A66" s="31" t="s">
        <v>1344</v>
      </c>
      <c r="B66" s="31" t="s">
        <v>314</v>
      </c>
    </row>
    <row r="67" spans="1:2" x14ac:dyDescent="0.25">
      <c r="A67" s="31" t="s">
        <v>1345</v>
      </c>
      <c r="B67" s="31" t="s">
        <v>198</v>
      </c>
    </row>
    <row r="68" spans="1:2" x14ac:dyDescent="0.25">
      <c r="A68" s="31" t="s">
        <v>1346</v>
      </c>
      <c r="B68" s="31" t="s">
        <v>426</v>
      </c>
    </row>
    <row r="69" spans="1:2" x14ac:dyDescent="0.25">
      <c r="A69" s="31" t="s">
        <v>1347</v>
      </c>
      <c r="B69" s="31" t="s">
        <v>142</v>
      </c>
    </row>
    <row r="70" spans="1:2" x14ac:dyDescent="0.25">
      <c r="A70" s="31" t="s">
        <v>2119</v>
      </c>
      <c r="B70" s="35" t="s">
        <v>2164</v>
      </c>
    </row>
    <row r="71" spans="1:2" x14ac:dyDescent="0.25">
      <c r="A71" s="31" t="s">
        <v>1348</v>
      </c>
      <c r="B71" s="31" t="s">
        <v>742</v>
      </c>
    </row>
    <row r="72" spans="1:2" x14ac:dyDescent="0.25">
      <c r="A72" s="31" t="s">
        <v>2131</v>
      </c>
      <c r="B72" s="35" t="s">
        <v>2177</v>
      </c>
    </row>
    <row r="73" spans="1:2" x14ac:dyDescent="0.25">
      <c r="A73" s="31" t="s">
        <v>1349</v>
      </c>
      <c r="B73" s="31" t="s">
        <v>188</v>
      </c>
    </row>
    <row r="74" spans="1:2" x14ac:dyDescent="0.25">
      <c r="A74" s="31" t="s">
        <v>1350</v>
      </c>
      <c r="B74" s="31" t="s">
        <v>219</v>
      </c>
    </row>
    <row r="75" spans="1:2" x14ac:dyDescent="0.25">
      <c r="A75" s="31" t="s">
        <v>1351</v>
      </c>
      <c r="B75" s="31" t="s">
        <v>438</v>
      </c>
    </row>
    <row r="76" spans="1:2" x14ac:dyDescent="0.25">
      <c r="A76" s="31" t="s">
        <v>1352</v>
      </c>
      <c r="B76" s="31" t="s">
        <v>681</v>
      </c>
    </row>
    <row r="77" spans="1:2" x14ac:dyDescent="0.25">
      <c r="A77" s="31" t="s">
        <v>1353</v>
      </c>
      <c r="B77" s="31" t="s">
        <v>228</v>
      </c>
    </row>
    <row r="78" spans="1:2" x14ac:dyDescent="0.25">
      <c r="A78" s="31" t="s">
        <v>1354</v>
      </c>
      <c r="B78" s="31" t="s">
        <v>55</v>
      </c>
    </row>
    <row r="79" spans="1:2" x14ac:dyDescent="0.25">
      <c r="A79" s="31" t="s">
        <v>1355</v>
      </c>
      <c r="B79" s="31" t="s">
        <v>384</v>
      </c>
    </row>
    <row r="80" spans="1:2" x14ac:dyDescent="0.25">
      <c r="A80" s="31" t="s">
        <v>1356</v>
      </c>
      <c r="B80" s="31" t="s">
        <v>611</v>
      </c>
    </row>
    <row r="81" spans="1:2" x14ac:dyDescent="0.25">
      <c r="A81" s="31" t="s">
        <v>1357</v>
      </c>
      <c r="B81" s="31" t="s">
        <v>455</v>
      </c>
    </row>
    <row r="82" spans="1:2" x14ac:dyDescent="0.25">
      <c r="A82" s="31" t="s">
        <v>1358</v>
      </c>
      <c r="B82" s="31" t="s">
        <v>164</v>
      </c>
    </row>
    <row r="83" spans="1:2" x14ac:dyDescent="0.25">
      <c r="A83" s="31" t="s">
        <v>1359</v>
      </c>
      <c r="B83" s="31" t="s">
        <v>243</v>
      </c>
    </row>
    <row r="84" spans="1:2" x14ac:dyDescent="0.25">
      <c r="A84" s="31" t="s">
        <v>1360</v>
      </c>
      <c r="B84" s="31" t="s">
        <v>527</v>
      </c>
    </row>
    <row r="85" spans="1:2" x14ac:dyDescent="0.25">
      <c r="A85" s="31" t="s">
        <v>1361</v>
      </c>
      <c r="B85" s="31" t="s">
        <v>732</v>
      </c>
    </row>
    <row r="86" spans="1:2" x14ac:dyDescent="0.25">
      <c r="A86" s="31" t="s">
        <v>1362</v>
      </c>
      <c r="B86" s="31" t="s">
        <v>278</v>
      </c>
    </row>
    <row r="87" spans="1:2" x14ac:dyDescent="0.25">
      <c r="A87" s="31" t="s">
        <v>2114</v>
      </c>
      <c r="B87" s="35" t="s">
        <v>2161</v>
      </c>
    </row>
    <row r="88" spans="1:2" x14ac:dyDescent="0.25">
      <c r="A88" s="31" t="s">
        <v>2102</v>
      </c>
      <c r="B88" s="35" t="s">
        <v>2149</v>
      </c>
    </row>
    <row r="89" spans="1:2" x14ac:dyDescent="0.25">
      <c r="A89" s="31" t="s">
        <v>1363</v>
      </c>
      <c r="B89" s="31" t="s">
        <v>408</v>
      </c>
    </row>
    <row r="90" spans="1:2" x14ac:dyDescent="0.25">
      <c r="A90" s="31" t="s">
        <v>1364</v>
      </c>
      <c r="B90" s="31" t="s">
        <v>231</v>
      </c>
    </row>
    <row r="91" spans="1:2" x14ac:dyDescent="0.25">
      <c r="A91" s="31" t="s">
        <v>1365</v>
      </c>
      <c r="B91" s="31" t="s">
        <v>536</v>
      </c>
    </row>
    <row r="92" spans="1:2" x14ac:dyDescent="0.25">
      <c r="A92" s="31" t="s">
        <v>1366</v>
      </c>
      <c r="B92" s="31" t="s">
        <v>616</v>
      </c>
    </row>
    <row r="93" spans="1:2" x14ac:dyDescent="0.25">
      <c r="A93" s="31" t="s">
        <v>1367</v>
      </c>
      <c r="B93" s="31" t="s">
        <v>810</v>
      </c>
    </row>
    <row r="94" spans="1:2" x14ac:dyDescent="0.25">
      <c r="A94" s="31" t="s">
        <v>1368</v>
      </c>
      <c r="B94" s="31" t="s">
        <v>480</v>
      </c>
    </row>
    <row r="95" spans="1:2" x14ac:dyDescent="0.25">
      <c r="A95" s="31" t="s">
        <v>2098</v>
      </c>
      <c r="B95" s="35" t="s">
        <v>2144</v>
      </c>
    </row>
    <row r="96" spans="1:2" x14ac:dyDescent="0.25">
      <c r="A96" s="31" t="s">
        <v>1369</v>
      </c>
      <c r="B96" s="31" t="s">
        <v>450</v>
      </c>
    </row>
    <row r="97" spans="1:2" x14ac:dyDescent="0.25">
      <c r="A97" s="31" t="s">
        <v>1370</v>
      </c>
      <c r="B97" s="31" t="s">
        <v>613</v>
      </c>
    </row>
    <row r="98" spans="1:2" x14ac:dyDescent="0.25">
      <c r="A98" s="31" t="s">
        <v>2106</v>
      </c>
      <c r="B98" s="35" t="s">
        <v>2154</v>
      </c>
    </row>
    <row r="99" spans="1:2" x14ac:dyDescent="0.25">
      <c r="A99" s="31" t="s">
        <v>2111</v>
      </c>
      <c r="B99" s="35" t="s">
        <v>2158</v>
      </c>
    </row>
    <row r="100" spans="1:2" x14ac:dyDescent="0.25">
      <c r="A100" s="31" t="s">
        <v>2100</v>
      </c>
      <c r="B100" s="35" t="s">
        <v>2147</v>
      </c>
    </row>
    <row r="101" spans="1:2" x14ac:dyDescent="0.25">
      <c r="A101" s="31" t="s">
        <v>2107</v>
      </c>
      <c r="B101" s="35" t="s">
        <v>2155</v>
      </c>
    </row>
    <row r="102" spans="1:2" x14ac:dyDescent="0.25">
      <c r="A102" s="31" t="s">
        <v>2117</v>
      </c>
      <c r="B102" s="35" t="s">
        <v>2163</v>
      </c>
    </row>
    <row r="103" spans="1:2" x14ac:dyDescent="0.25">
      <c r="A103" s="31" t="s">
        <v>2105</v>
      </c>
      <c r="B103" s="35" t="s">
        <v>2153</v>
      </c>
    </row>
    <row r="104" spans="1:2" x14ac:dyDescent="0.25">
      <c r="A104" s="31" t="s">
        <v>2104</v>
      </c>
      <c r="B104" s="35" t="s">
        <v>2152</v>
      </c>
    </row>
    <row r="105" spans="1:2" x14ac:dyDescent="0.25">
      <c r="A105" s="31" t="s">
        <v>1371</v>
      </c>
      <c r="B105" s="31" t="s">
        <v>397</v>
      </c>
    </row>
    <row r="106" spans="1:2" x14ac:dyDescent="0.25">
      <c r="A106" s="31"/>
      <c r="B106" s="31"/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2019-10-19T01:50:24Z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