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D0D653A5-567E-46D5-9779-19A01A083DAC}" xr6:coauthVersionLast="45" xr6:coauthVersionMax="45" xr10:uidLastSave="{00000000-0000-0000-0000-000000000000}"/>
  <bookViews>
    <workbookView xWindow="-109" yWindow="-109" windowWidth="23452" windowHeight="12682" tabRatio="747" activeTab="2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球员!$A$1:$G$432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88" i="8" l="1"/>
  <c r="G288" i="8"/>
  <c r="A145" i="8"/>
  <c r="G145" i="8"/>
  <c r="A108" i="8"/>
  <c r="A412" i="8"/>
  <c r="A109" i="8"/>
  <c r="A384" i="8"/>
  <c r="A201" i="8"/>
  <c r="A48" i="8"/>
  <c r="A202" i="8"/>
  <c r="A355" i="8"/>
  <c r="A303" i="8"/>
  <c r="A151" i="8"/>
  <c r="A152" i="8"/>
  <c r="A356" i="8"/>
  <c r="A10" i="8"/>
  <c r="A247" i="8"/>
  <c r="A385" i="8"/>
  <c r="A304" i="8"/>
  <c r="A203" i="8"/>
  <c r="A413" i="8"/>
  <c r="A153" i="8"/>
  <c r="A248" i="8"/>
  <c r="A31" i="8"/>
  <c r="A357" i="8"/>
  <c r="A49" i="8"/>
  <c r="A305" i="8"/>
  <c r="A154" i="8"/>
  <c r="A414" i="8"/>
  <c r="A70" i="8"/>
  <c r="A71" i="8"/>
  <c r="A72" i="8"/>
  <c r="A415" i="8"/>
  <c r="A73" i="8"/>
  <c r="A306" i="8"/>
  <c r="A386" i="8"/>
  <c r="A204" i="8"/>
  <c r="A307" i="8"/>
  <c r="A404" i="8"/>
  <c r="A249" i="8"/>
  <c r="A308" i="8"/>
  <c r="A155" i="8"/>
  <c r="A11" i="8"/>
  <c r="A110" i="8"/>
  <c r="A205" i="8"/>
  <c r="A309" i="8"/>
  <c r="A111" i="8"/>
  <c r="A112" i="8"/>
  <c r="A310" i="8"/>
  <c r="A156" i="8"/>
  <c r="A74" i="8"/>
  <c r="A416" i="8"/>
  <c r="A250" i="8"/>
  <c r="A50" i="8"/>
  <c r="A75" i="8"/>
  <c r="A157" i="8"/>
  <c r="A387" i="8"/>
  <c r="A113" i="8"/>
  <c r="A311" i="8"/>
  <c r="A251" i="8"/>
  <c r="A358" i="8"/>
  <c r="A76" i="8"/>
  <c r="A388" i="8"/>
  <c r="A252" i="8"/>
  <c r="A22" i="8"/>
  <c r="A51" i="8"/>
  <c r="A77" i="8"/>
  <c r="A359" i="8"/>
  <c r="A253" i="8"/>
  <c r="A312" i="8"/>
  <c r="A78" i="8"/>
  <c r="A52" i="8"/>
  <c r="A254" i="8"/>
  <c r="A206" i="8"/>
  <c r="A389" i="8"/>
  <c r="A158" i="8"/>
  <c r="A207" i="8"/>
  <c r="A32" i="8"/>
  <c r="A255" i="8"/>
  <c r="A256" i="8"/>
  <c r="A159" i="8"/>
  <c r="A114" i="8"/>
  <c r="A208" i="8"/>
  <c r="A115" i="8"/>
  <c r="A313" i="8"/>
  <c r="A390" i="8"/>
  <c r="A116" i="8"/>
  <c r="A257" i="8"/>
  <c r="A314" i="8"/>
  <c r="A79" i="8"/>
  <c r="A23" i="8"/>
  <c r="A258" i="8"/>
  <c r="A391" i="8"/>
  <c r="A259" i="8"/>
  <c r="A80" i="8"/>
  <c r="A160" i="8"/>
  <c r="A315" i="8"/>
  <c r="A209" i="8"/>
  <c r="A161" i="8"/>
  <c r="A260" i="8"/>
  <c r="A53" i="8"/>
  <c r="A162" i="8"/>
  <c r="A6" i="8"/>
  <c r="A360" i="8"/>
  <c r="A316" i="8"/>
  <c r="A361" i="8"/>
  <c r="A317" i="8"/>
  <c r="A210" i="8"/>
  <c r="A19" i="8"/>
  <c r="A318" i="8"/>
  <c r="A211" i="8"/>
  <c r="A117" i="8"/>
  <c r="A163" i="8"/>
  <c r="A362" i="8"/>
  <c r="A164" i="8"/>
  <c r="A392" i="8"/>
  <c r="A212" i="8"/>
  <c r="A261" i="8"/>
  <c r="A262" i="8"/>
  <c r="A165" i="8"/>
  <c r="A81" i="8"/>
  <c r="A213" i="8"/>
  <c r="A82" i="8"/>
  <c r="A319" i="8"/>
  <c r="A166" i="8"/>
  <c r="A263" i="8"/>
  <c r="A54" i="8"/>
  <c r="A393" i="8"/>
  <c r="A214" i="8"/>
  <c r="A264" i="8"/>
  <c r="A33" i="8"/>
  <c r="A215" i="8"/>
  <c r="A118" i="8"/>
  <c r="A363" i="8"/>
  <c r="A83" i="8"/>
  <c r="A119" i="8"/>
  <c r="A167" i="8"/>
  <c r="A265" i="8"/>
  <c r="A168" i="8"/>
  <c r="A320" i="8"/>
  <c r="A216" i="8"/>
  <c r="A169" i="8"/>
  <c r="A364" i="8"/>
  <c r="A120" i="8"/>
  <c r="A84" i="8"/>
  <c r="A321" i="8"/>
  <c r="A266" i="8"/>
  <c r="A267" i="8"/>
  <c r="A268" i="8"/>
  <c r="A12" i="8"/>
  <c r="A121" i="8"/>
  <c r="A55" i="8"/>
  <c r="A269" i="8"/>
  <c r="A270" i="8"/>
  <c r="A170" i="8"/>
  <c r="A322" i="8"/>
  <c r="A171" i="8"/>
  <c r="A323" i="8"/>
  <c r="A172" i="8"/>
  <c r="A122" i="8"/>
  <c r="A34" i="8"/>
  <c r="A365" i="8"/>
  <c r="A85" i="8"/>
  <c r="A324" i="8"/>
  <c r="A325" i="8"/>
  <c r="A217" i="8"/>
  <c r="A417" i="8"/>
  <c r="A326" i="8"/>
  <c r="A366" i="8"/>
  <c r="A86" i="8"/>
  <c r="A123" i="8"/>
  <c r="A218" i="8"/>
  <c r="A173" i="8"/>
  <c r="A124" i="8"/>
  <c r="A87" i="8"/>
  <c r="A418" i="8"/>
  <c r="A327" i="8"/>
  <c r="A174" i="8"/>
  <c r="A219" i="8"/>
  <c r="A175" i="8"/>
  <c r="A176" i="8"/>
  <c r="A13" i="8"/>
  <c r="A328" i="8"/>
  <c r="A88" i="8"/>
  <c r="A329" i="8"/>
  <c r="A89" i="8"/>
  <c r="A177" i="8"/>
  <c r="A56" i="8"/>
  <c r="A178" i="8"/>
  <c r="A411" i="8"/>
  <c r="A330" i="8"/>
  <c r="A90" i="8"/>
  <c r="A367" i="8"/>
  <c r="A125" i="8"/>
  <c r="A419" i="8"/>
  <c r="A35" i="8"/>
  <c r="A91" i="8"/>
  <c r="A179" i="8"/>
  <c r="A405" i="8"/>
  <c r="A271" i="8"/>
  <c r="A14" i="8"/>
  <c r="A331" i="8"/>
  <c r="A332" i="8"/>
  <c r="A420" i="8"/>
  <c r="A24" i="8"/>
  <c r="A92" i="8"/>
  <c r="A15" i="8"/>
  <c r="A394" i="8"/>
  <c r="A126" i="8"/>
  <c r="A127" i="8"/>
  <c r="A220" i="8"/>
  <c r="A93" i="8"/>
  <c r="A57" i="8"/>
  <c r="A58" i="8"/>
  <c r="A272" i="8"/>
  <c r="A221" i="8"/>
  <c r="A94" i="8"/>
  <c r="A395" i="8"/>
  <c r="A333" i="8"/>
  <c r="A95" i="8"/>
  <c r="A222" i="8"/>
  <c r="A59" i="8"/>
  <c r="A368" i="8"/>
  <c r="A128" i="8"/>
  <c r="A223" i="8"/>
  <c r="A3" i="8"/>
  <c r="A334" i="8"/>
  <c r="A20" i="8"/>
  <c r="A180" i="8"/>
  <c r="A273" i="8"/>
  <c r="A274" i="8"/>
  <c r="A421" i="8"/>
  <c r="A60" i="8"/>
  <c r="A7" i="8"/>
  <c r="A129" i="8"/>
  <c r="A335" i="8"/>
  <c r="A130" i="8"/>
  <c r="A131" i="8"/>
  <c r="A275" i="8"/>
  <c r="A276" i="8"/>
  <c r="A181" i="8"/>
  <c r="A422" i="8"/>
  <c r="A277" i="8"/>
  <c r="A182" i="8"/>
  <c r="A224" i="8"/>
  <c r="A225" i="8"/>
  <c r="A132" i="8"/>
  <c r="A183" i="8"/>
  <c r="A278" i="8"/>
  <c r="A61" i="8"/>
  <c r="A369" i="8"/>
  <c r="A96" i="8"/>
  <c r="A406" i="8"/>
  <c r="A226" i="8"/>
  <c r="A279" i="8"/>
  <c r="A336" i="8"/>
  <c r="A133" i="8"/>
  <c r="A423" i="8"/>
  <c r="A62" i="8"/>
  <c r="A227" i="8"/>
  <c r="A337" i="8"/>
  <c r="A134" i="8"/>
  <c r="A338" i="8"/>
  <c r="A339" i="8"/>
  <c r="A280" i="8"/>
  <c r="A135" i="8"/>
  <c r="A36" i="8"/>
  <c r="A184" i="8"/>
  <c r="A185" i="8"/>
  <c r="A37" i="8"/>
  <c r="A396" i="8"/>
  <c r="A281" i="8"/>
  <c r="A397" i="8"/>
  <c r="A16" i="8"/>
  <c r="A228" i="8"/>
  <c r="A38" i="8"/>
  <c r="A398" i="8"/>
  <c r="A399" i="8"/>
  <c r="A340" i="8"/>
  <c r="A39" i="8"/>
  <c r="A186" i="8"/>
  <c r="A341" i="8"/>
  <c r="A63" i="8"/>
  <c r="A229" i="8"/>
  <c r="A342" i="8"/>
  <c r="A230" i="8"/>
  <c r="A64" i="8"/>
  <c r="A282" i="8"/>
  <c r="A231" i="8"/>
  <c r="A283" i="8"/>
  <c r="A407" i="8"/>
  <c r="A97" i="8"/>
  <c r="A370" i="8"/>
  <c r="A25" i="8"/>
  <c r="A187" i="8"/>
  <c r="A136" i="8"/>
  <c r="A137" i="8"/>
  <c r="A400" i="8"/>
  <c r="A424" i="8"/>
  <c r="A425" i="8"/>
  <c r="A98" i="8"/>
  <c r="A138" i="8"/>
  <c r="A232" i="8"/>
  <c r="A371" i="8"/>
  <c r="A343" i="8"/>
  <c r="A233" i="8"/>
  <c r="A234" i="8"/>
  <c r="A5" i="8"/>
  <c r="A139" i="8"/>
  <c r="A408" i="8"/>
  <c r="A372" i="8"/>
  <c r="A426" i="8"/>
  <c r="A401" i="8"/>
  <c r="A284" i="8"/>
  <c r="A235" i="8"/>
  <c r="A40" i="8"/>
  <c r="A41" i="8"/>
  <c r="A373" i="8"/>
  <c r="A26" i="8"/>
  <c r="A188" i="8"/>
  <c r="A189" i="8"/>
  <c r="A140" i="8"/>
  <c r="A190" i="8"/>
  <c r="A236" i="8"/>
  <c r="A17" i="8"/>
  <c r="A374" i="8"/>
  <c r="A285" i="8"/>
  <c r="A286" i="8"/>
  <c r="A344" i="8"/>
  <c r="A237" i="8"/>
  <c r="A375" i="8"/>
  <c r="A191" i="8"/>
  <c r="A427" i="8"/>
  <c r="A192" i="8"/>
  <c r="A238" i="8"/>
  <c r="A18" i="8"/>
  <c r="A99" i="8"/>
  <c r="A100" i="8"/>
  <c r="A287" i="8"/>
  <c r="A21" i="8"/>
  <c r="A42" i="8"/>
  <c r="A345" i="8"/>
  <c r="A409" i="8"/>
  <c r="A289" i="8"/>
  <c r="A376" i="8"/>
  <c r="A346" i="8"/>
  <c r="A428" i="8"/>
  <c r="A141" i="8"/>
  <c r="A43" i="8"/>
  <c r="A101" i="8"/>
  <c r="A290" i="8"/>
  <c r="A291" i="8"/>
  <c r="A193" i="8"/>
  <c r="A142" i="8"/>
  <c r="A8" i="8"/>
  <c r="A194" i="8"/>
  <c r="A377" i="8"/>
  <c r="A378" i="8"/>
  <c r="A292" i="8"/>
  <c r="A347" i="8"/>
  <c r="A379" i="8"/>
  <c r="A102" i="8"/>
  <c r="A429" i="8"/>
  <c r="A380" i="8"/>
  <c r="A44" i="8"/>
  <c r="A402" i="8"/>
  <c r="A293" i="8"/>
  <c r="A195" i="8"/>
  <c r="A294" i="8"/>
  <c r="A430" i="8"/>
  <c r="A65" i="8"/>
  <c r="A239" i="8"/>
  <c r="A295" i="8"/>
  <c r="A348" i="8"/>
  <c r="A431" i="8"/>
  <c r="A143" i="8"/>
  <c r="A240" i="8"/>
  <c r="A196" i="8"/>
  <c r="A197" i="8"/>
  <c r="A381" i="8"/>
  <c r="A410" i="8"/>
  <c r="A296" i="8"/>
  <c r="A45" i="8"/>
  <c r="A198" i="8"/>
  <c r="A103" i="8"/>
  <c r="A66" i="8"/>
  <c r="A241" i="8"/>
  <c r="A46" i="8"/>
  <c r="A297" i="8"/>
  <c r="A27" i="8"/>
  <c r="A144" i="8"/>
  <c r="A199" i="8"/>
  <c r="A146" i="8"/>
  <c r="A349" i="8"/>
  <c r="A242" i="8"/>
  <c r="A243" i="8"/>
  <c r="A382" i="8"/>
  <c r="A104" i="8"/>
  <c r="A28" i="8"/>
  <c r="A67" i="8"/>
  <c r="A350" i="8"/>
  <c r="A351" i="8"/>
  <c r="A147" i="8"/>
  <c r="A9" i="8"/>
  <c r="A298" i="8"/>
  <c r="A383" i="8"/>
  <c r="A299" i="8"/>
  <c r="A244" i="8"/>
  <c r="A148" i="8"/>
  <c r="A245" i="8"/>
  <c r="A432" i="8"/>
  <c r="A68" i="8"/>
  <c r="A200" i="8"/>
  <c r="A403" i="8"/>
  <c r="A246" i="8"/>
  <c r="A300" i="8"/>
  <c r="A105" i="8"/>
  <c r="A301" i="8"/>
  <c r="A352" i="8"/>
  <c r="A353" i="8"/>
  <c r="A302" i="8"/>
  <c r="A149" i="8"/>
  <c r="A354" i="8"/>
  <c r="A106" i="8"/>
  <c r="A29" i="8"/>
  <c r="A4" i="8"/>
  <c r="A2" i="8"/>
  <c r="A69" i="8"/>
  <c r="A47" i="8"/>
  <c r="A30" i="8"/>
  <c r="A150" i="8"/>
  <c r="A107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2" i="6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G312" i="8"/>
  <c r="G269" i="8"/>
  <c r="G148" i="8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G398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55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6" i="8"/>
  <c r="G147" i="8"/>
  <c r="G149" i="8"/>
  <c r="G150" i="8"/>
  <c r="G151" i="8"/>
  <c r="G152" i="8"/>
  <c r="G153" i="8"/>
  <c r="G154" i="8"/>
  <c r="G155" i="8"/>
  <c r="G157" i="8"/>
  <c r="G158" i="8"/>
  <c r="G159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5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16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7" i="8"/>
  <c r="G268" i="8"/>
  <c r="G270" i="8"/>
  <c r="G300" i="8"/>
  <c r="G266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9" i="8"/>
  <c r="G428" i="8"/>
  <c r="G290" i="8"/>
  <c r="G291" i="8"/>
  <c r="G292" i="8"/>
  <c r="G293" i="8"/>
  <c r="G294" i="8"/>
  <c r="G295" i="8"/>
  <c r="G296" i="8"/>
  <c r="G297" i="8"/>
  <c r="G298" i="8"/>
  <c r="G299" i="8"/>
  <c r="G301" i="8"/>
  <c r="G302" i="8"/>
  <c r="G303" i="8"/>
  <c r="G304" i="8"/>
  <c r="G305" i="8"/>
  <c r="G306" i="8"/>
  <c r="G307" i="8"/>
  <c r="G308" i="8"/>
  <c r="G309" i="8"/>
  <c r="G311" i="8"/>
  <c r="G313" i="8"/>
  <c r="G314" i="8"/>
  <c r="G315" i="8"/>
  <c r="G316" i="8"/>
  <c r="G317" i="8"/>
  <c r="G319" i="8"/>
  <c r="G320" i="8"/>
  <c r="G321" i="8"/>
  <c r="G322" i="8"/>
  <c r="G323" i="8"/>
  <c r="G324" i="8"/>
  <c r="G326" i="8"/>
  <c r="G327" i="8"/>
  <c r="G328" i="8"/>
  <c r="G329" i="8"/>
  <c r="G330" i="8"/>
  <c r="G343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4" i="8"/>
  <c r="G345" i="8"/>
  <c r="G346" i="8"/>
  <c r="G347" i="8"/>
  <c r="G348" i="8"/>
  <c r="G310" i="8"/>
  <c r="G318" i="8"/>
  <c r="G349" i="8"/>
  <c r="G350" i="8"/>
  <c r="G351" i="8"/>
  <c r="G325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9" i="8"/>
  <c r="G430" i="8"/>
  <c r="G431" i="8"/>
  <c r="G432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<sst xmlns="http://schemas.openxmlformats.org/spreadsheetml/2006/main" count="7602" uniqueCount="2283">
  <si>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</si>
  <si>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</si>
  <si>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</si>
  <si>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</si>
  <si>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</si>
  <si>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</si>
  <si>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</si>
  <si>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</si>
  <si>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</si>
  <si>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</si>
  <si>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</si>
  <si>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</si>
  <si>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</si>
  <si>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</si>
  <si>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</si>
  <si>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</si>
  <si>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</si>
  <si>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</si>
  <si>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</si>
  <si>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</si>
  <si>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</si>
  <si>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</si>
  <si>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</si>
  <si>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</si>
  <si>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</si>
  <si>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</si>
  <si>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</si>
  <si>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</si>
  <si>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</si>
  <si>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</si>
  <si>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</si>
  <si>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</si>
  <si>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</si>
  <si>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</si>
  <si>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</si>
  <si>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</si>
  <si>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</si>
  <si>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</si>
  <si>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</si>
  <si>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</si>
  <si>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</si>
  <si>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</si>
  <si>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</si>
  <si>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</si>
  <si>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</si>
  <si>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</si>
  <si>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</si>
  <si>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</si>
  <si>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</si>
  <si>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</si>
  <si>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</si>
  <si>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</si>
  <si>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</si>
  <si>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</si>
  <si>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</si>
  <si>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</si>
  <si>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</si>
  <si>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</si>
  <si>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</si>
  <si>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</si>
  <si>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</si>
  <si>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</si>
  <si>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</si>
  <si>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</si>
  <si>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</si>
  <si>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</si>
  <si>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</si>
  <si>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</si>
  <si>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</si>
  <si>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</si>
  <si>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</si>
  <si>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</si>
  <si>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</si>
  <si>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</si>
  <si>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</si>
  <si>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</si>
  <si>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</si>
  <si>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</si>
  <si>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</si>
  <si>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</si>
  <si>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</si>
  <si>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</si>
  <si>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</si>
  <si>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</si>
  <si>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</si>
  <si>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</si>
  <si>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</si>
  <si>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</si>
  <si>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</si>
  <si>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</si>
  <si>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</si>
  <si>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</si>
  <si>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</si>
  <si>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M. HUMMELS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</si>
  <si>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</si>
  <si>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</si>
  <si>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</si>
  <si>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</si>
  <si>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</si>
  <si>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</si>
  <si>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</si>
  <si>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</si>
  <si>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</si>
  <si>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</si>
  <si>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</si>
  <si>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</si>
  <si>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</si>
  <si>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</si>
  <si>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</si>
  <si>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</si>
  <si>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</si>
  <si>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</si>
  <si>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</si>
  <si>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</si>
  <si>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</si>
  <si>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</si>
  <si>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INIESTA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</si>
  <si>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</si>
  <si>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</si>
  <si>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</si>
  <si>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</si>
  <si>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</si>
  <si>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</si>
  <si>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</si>
  <si>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</si>
  <si>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</si>
  <si>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</si>
  <si>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</si>
  <si>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</si>
  <si>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</si>
  <si>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</si>
  <si>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</si>
  <si>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</si>
  <si>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</si>
  <si>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</si>
  <si>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</si>
  <si>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</si>
  <si>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</si>
  <si>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</si>
  <si>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</si>
  <si>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</si>
  <si>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</si>
  <si>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</si>
  <si>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</si>
  <si>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</si>
  <si>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</si>
  <si>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</si>
  <si>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</si>
  <si>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</si>
  <si>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</si>
  <si>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</si>
  <si>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</si>
  <si>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</si>
  <si>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</si>
  <si>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</si>
  <si>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</si>
  <si>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</si>
  <si>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</si>
  <si>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</si>
  <si>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</si>
  <si>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</si>
  <si>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</si>
  <si>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</si>
  <si>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</si>
  <si>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</si>
  <si>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</si>
  <si>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</si>
  <si>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</si>
  <si>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</si>
  <si>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</si>
  <si>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</si>
  <si>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</si>
  <si>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</si>
  <si>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</si>
  <si>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</si>
  <si>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</si>
  <si>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</si>
  <si>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</si>
  <si>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</si>
  <si>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</si>
  <si>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</si>
  <si>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</si>
  <si>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</si>
  <si>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</si>
  <si>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</si>
  <si>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</si>
  <si>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</si>
  <si>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</si>
  <si>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</si>
  <si>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</si>
  <si>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</si>
  <si>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</si>
  <si>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</si>
  <si>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</si>
  <si>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</si>
  <si>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</si>
  <si>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</si>
  <si>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</si>
  <si>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</si>
  <si>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</si>
  <si>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</si>
  <si>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</si>
  <si>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</si>
  <si>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</si>
  <si>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</si>
  <si>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</si>
  <si>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</si>
  <si>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</si>
  <si>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</si>
  <si>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</si>
  <si>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</si>
  <si>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</si>
  <si>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</si>
  <si>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</si>
  <si>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</si>
  <si>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</si>
  <si>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</si>
  <si>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</si>
  <si>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</si>
  <si>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</si>
  <si>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</si>
  <si>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</si>
  <si>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</si>
  <si>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</si>
  <si>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</si>
  <si>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</si>
  <si>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</si>
  <si>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</si>
  <si>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</si>
  <si>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</si>
  <si>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</si>
  <si>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</si>
  <si>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</si>
  <si>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</si>
  <si>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</si>
  <si>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</si>
  <si>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</si>
  <si>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</si>
  <si>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</si>
  <si>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</si>
  <si>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</si>
  <si>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</si>
  <si>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</si>
  <si>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</si>
  <si>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</si>
  <si>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</si>
  <si>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</si>
  <si>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</si>
  <si>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</si>
  <si>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</si>
  <si>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</si>
  <si>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</si>
  <si>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</si>
  <si>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</si>
  <si>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</si>
  <si>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</si>
  <si>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</si>
  <si>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</si>
  <si>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</si>
  <si>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</si>
  <si>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</si>
  <si>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</si>
  <si>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</si>
  <si>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</si>
  <si>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</si>
  <si>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</si>
  <si>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</si>
  <si>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</si>
  <si>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</si>
  <si>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</si>
  <si>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</si>
  <si>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</si>
  <si>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</si>
  <si>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</si>
  <si>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</si>
  <si>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</si>
  <si>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</si>
  <si>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</si>
  <si>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</si>
  <si>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</si>
  <si>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</si>
  <si>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</si>
  <si>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</si>
  <si>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</si>
  <si>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</si>
  <si>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</si>
  <si>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</si>
  <si>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</si>
  <si>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</si>
  <si>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</si>
  <si>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</si>
  <si>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</si>
  <si>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</si>
  <si>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</si>
  <si>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</si>
  <si>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</si>
  <si>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</si>
  <si>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</si>
  <si>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</si>
  <si>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</si>
  <si>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</si>
  <si>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</si>
  <si>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</si>
  <si>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</si>
  <si>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</si>
  <si>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</si>
  <si>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A. VALENCIA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</si>
  <si>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</si>
  <si>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</si>
  <si>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</si>
  <si>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</si>
  <si>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</si>
  <si>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</si>
  <si>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</si>
  <si>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</si>
  <si>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</si>
  <si>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</si>
  <si>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</si>
  <si>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</si>
  <si>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</si>
  <si>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</si>
  <si>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</si>
  <si>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</si>
  <si>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</si>
  <si>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</si>
  <si>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</si>
  <si>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</si>
  <si>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</si>
  <si>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</si>
  <si>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</si>
  <si>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</si>
  <si>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</si>
  <si>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</si>
  <si>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</si>
  <si>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</si>
  <si>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</si>
  <si>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</si>
  <si>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</si>
  <si>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</si>
  <si>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</si>
  <si>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</si>
  <si>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</si>
  <si>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</si>
  <si>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</si>
  <si>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</si>
  <si>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</si>
  <si>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</si>
  <si>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</si>
  <si>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</si>
  <si>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</si>
  <si>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</si>
  <si>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</si>
  <si>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</si>
  <si>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</si>
  <si>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</si>
  <si>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</si>
  <si>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</si>
  <si>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</si>
  <si>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</si>
  <si>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</si>
  <si>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</si>
  <si>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</si>
  <si>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</si>
  <si>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</si>
  <si>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</si>
  <si>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</si>
  <si>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</si>
  <si>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</si>
  <si>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</si>
  <si>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</si>
  <si>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</si>
  <si>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</si>
  <si>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</si>
  <si>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</si>
  <si>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</si>
  <si>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</si>
  <si>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</si>
  <si>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</si>
  <si>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</si>
  <si>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</si>
  <si>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</si>
  <si>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</si>
  <si>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</si>
  <si>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</si>
  <si>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</si>
  <si>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</si>
  <si>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</si>
  <si>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</si>
  <si>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</si>
  <si>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</si>
  <si>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</si>
  <si>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</si>
  <si>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</si>
  <si>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</si>
  <si>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</si>
  <si>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</si>
  <si>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</si>
  <si>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</si>
  <si>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</si>
  <si>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</si>
  <si>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</si>
  <si>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</si>
  <si>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</si>
  <si>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</si>
  <si>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</si>
  <si>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</si>
  <si>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</si>
  <si>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</si>
  <si>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</si>
  <si>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</si>
  <si>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</si>
  <si>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</si>
  <si>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</si>
  <si>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</si>
  <si>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</si>
  <si>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</si>
  <si>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</si>
  <si>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</si>
  <si>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</si>
  <si>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</si>
  <si>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</si>
  <si>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</si>
  <si>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</si>
  <si>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</si>
  <si>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</si>
  <si>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</si>
  <si>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</si>
  <si>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</si>
  <si>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</si>
  <si>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</si>
  <si>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</si>
  <si>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</si>
  <si>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</si>
  <si>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</si>
  <si>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</si>
  <si>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Ö. TOPRAK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</si>
  <si>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</si>
  <si>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</si>
  <si>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</si>
  <si>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</si>
  <si>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</si>
  <si>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</si>
  <si>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</si>
  <si>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</si>
  <si>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</si>
  <si>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</si>
  <si>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</si>
  <si>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</si>
  <si>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</si>
  <si>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</si>
  <si>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</si>
  <si>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</si>
  <si>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</si>
  <si>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</si>
  <si>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</si>
  <si>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</si>
  <si>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</si>
  <si>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</si>
  <si>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</si>
  <si>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</si>
  <si>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</si>
  <si>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</si>
  <si>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</si>
  <si>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</si>
  <si>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</si>
  <si>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</si>
  <si>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</si>
  <si>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</si>
  <si>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</si>
  <si>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</si>
  <si>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</si>
  <si>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</si>
  <si>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</si>
  <si>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</si>
  <si>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</si>
  <si>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</si>
  <si>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</si>
  <si>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</si>
  <si>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</si>
  <si>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</si>
  <si>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</si>
  <si>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</si>
  <si>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</si>
  <si>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</si>
  <si>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</si>
  <si>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</si>
  <si>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</si>
  <si>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</si>
  <si>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</si>
  <si>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</si>
  <si>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</si>
  <si>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</si>
  <si>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</si>
  <si>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</si>
  <si>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</si>
  <si>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</si>
  <si>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</si>
  <si>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</si>
  <si>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</si>
  <si>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</si>
  <si>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</si>
  <si>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</si>
  <si>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</si>
  <si>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</si>
  <si>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</si>
  <si>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</si>
  <si>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</si>
  <si>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</si>
  <si>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</si>
  <si>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</si>
  <si>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</si>
  <si>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</si>
  <si>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</si>
  <si>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</si>
  <si>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</si>
  <si>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</si>
  <si>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</si>
  <si>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</si>
  <si>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</si>
  <si>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</si>
  <si>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LICHTSTEINER</t>
  </si>
  <si>
    <t>S. SIRIGU</t>
  </si>
  <si>
    <t>A. GUARDADO</t>
  </si>
  <si>
    <t>Ł. FABIAŃSKI</t>
  </si>
  <si>
    <t>R. VORMER</t>
  </si>
  <si>
    <t>布鲁日</t>
  </si>
  <si>
    <t>比甲</t>
  </si>
  <si>
    <t>LUIZ ADRIANO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</si>
  <si>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</si>
  <si>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</si>
  <si>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</si>
  <si>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</si>
  <si>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</si>
  <si>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</si>
  <si>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</si>
  <si>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</si>
  <si>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</si>
  <si>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</si>
  <si>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</si>
  <si>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</si>
  <si>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</si>
  <si>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</si>
  <si>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</si>
  <si>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</si>
  <si>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</si>
  <si>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</si>
  <si>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</si>
  <si>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</si>
  <si>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</si>
  <si>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</si>
  <si>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</si>
  <si>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</si>
  <si>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</si>
  <si>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</si>
  <si>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</si>
  <si>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</si>
  <si>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</si>
  <si>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</si>
  <si>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</si>
  <si>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</si>
  <si>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</si>
  <si>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</si>
  <si>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</si>
  <si>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</si>
  <si>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</si>
  <si>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</si>
  <si>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</si>
  <si>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</si>
  <si>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</si>
  <si>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</si>
  <si>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</si>
  <si>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</si>
  <si>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</si>
  <si>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</si>
  <si>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</si>
  <si>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</si>
  <si>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</si>
  <si>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</si>
  <si>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</si>
  <si>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</si>
  <si>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</si>
  <si>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</si>
  <si>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</si>
  <si>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</si>
  <si>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</si>
  <si>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</si>
  <si>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</si>
  <si>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</si>
  <si>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</si>
  <si>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</si>
  <si>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</si>
  <si>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</si>
  <si>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</si>
  <si>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</si>
  <si>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</si>
  <si>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</si>
  <si>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</si>
  <si>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</si>
  <si>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</si>
  <si>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</si>
  <si>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</si>
  <si>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</si>
  <si>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R. CENTURIÓN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</si>
  <si>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</si>
  <si>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</si>
  <si>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</si>
  <si>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</si>
  <si>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</si>
  <si>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</si>
  <si>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</si>
  <si>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</si>
  <si>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</si>
  <si>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</si>
  <si>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</si>
  <si>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</si>
  <si>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</si>
  <si>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</si>
  <si>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</si>
  <si>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</si>
  <si>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</si>
  <si>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</si>
  <si>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</si>
  <si>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</si>
  <si>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K. KAMPL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</si>
  <si>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</si>
  <si>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</si>
  <si>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</si>
  <si>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</si>
  <si>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</si>
  <si>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</si>
  <si>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</si>
  <si>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</si>
  <si>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</si>
  <si>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</si>
  <si>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</si>
  <si>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</si>
  <si>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J. HECTOR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</si>
  <si>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</si>
  <si>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</si>
  <si>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</si>
  <si>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</si>
  <si>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</si>
  <si>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</si>
  <si>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</si>
  <si>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</si>
  <si>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</si>
  <si>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</si>
  <si>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</si>
  <si>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</si>
  <si>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</si>
  <si>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</si>
  <si>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</si>
  <si>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</si>
  <si>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</si>
  <si>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</si>
  <si>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</si>
  <si>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</si>
  <si>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</si>
  <si>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</si>
  <si>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</si>
  <si>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</si>
  <si>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</si>
  <si>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</si>
  <si>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</si>
  <si>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</si>
  <si>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</si>
  <si>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</si>
  <si>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</si>
  <si>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</si>
  <si>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</si>
  <si>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</si>
  <si>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</si>
  <si>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</si>
  <si>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</si>
  <si>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</si>
  <si>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</si>
  <si>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</si>
  <si>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</si>
  <si>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</si>
  <si>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</si>
  <si>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</si>
  <si>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</si>
  <si>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N. SUBOTIĆ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</si>
  <si>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</si>
  <si>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</si>
  <si>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</si>
  <si>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</si>
  <si>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</si>
  <si>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</si>
  <si>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</si>
  <si>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</si>
  <si>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</si>
  <si>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</si>
  <si>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</si>
  <si>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</si>
  <si>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</si>
  <si>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</si>
  <si>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</si>
  <si>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</si>
  <si>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</si>
  <si>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</si>
  <si>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</si>
  <si>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</si>
  <si>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</si>
  <si>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</si>
  <si>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</si>
  <si>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</si>
  <si>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</si>
  <si>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</si>
  <si>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</si>
  <si>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</si>
  <si>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</si>
  <si>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</si>
  <si>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</si>
  <si>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</si>
  <si>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</si>
  <si>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</si>
  <si>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</si>
  <si>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</si>
  <si>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</si>
  <si>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</si>
  <si>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</si>
  <si>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</si>
  <si>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</si>
  <si>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</si>
  <si>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</si>
  <si>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</si>
  <si>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</si>
  <si>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</si>
  <si>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</si>
  <si>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</si>
  <si>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</si>
  <si>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</si>
  <si>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</si>
  <si>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</si>
  <si>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</si>
  <si>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</si>
  <si>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</si>
  <si>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</si>
  <si>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</si>
  <si>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</si>
  <si>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</si>
  <si>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</si>
  <si>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</si>
  <si>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</si>
  <si>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</si>
  <si>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</si>
  <si>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</si>
  <si>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</si>
  <si>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</si>
  <si>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</si>
  <si>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S. RUDY</t>
  </si>
  <si>
    <t>R. BENTANCUR</t>
  </si>
  <si>
    <t>A. IWOBI</t>
  </si>
  <si>
    <t>N. SLITI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</si>
  <si>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</si>
  <si>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</si>
  <si>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</si>
  <si>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</si>
  <si>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</si>
  <si>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</si>
  <si>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</si>
  <si>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</si>
  <si>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</si>
  <si>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</si>
  <si>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</si>
  <si>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</si>
  <si>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</si>
  <si>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</si>
  <si>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</si>
  <si>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</si>
  <si>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</si>
  <si>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</si>
  <si>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</si>
  <si>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</si>
  <si>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</si>
  <si>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</si>
  <si>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</si>
  <si>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</si>
  <si>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</si>
  <si>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</si>
  <si>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</si>
  <si>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</si>
  <si>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</si>
  <si>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</si>
  <si>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</si>
  <si>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</si>
  <si>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</si>
  <si>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</si>
  <si>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</si>
  <si>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</si>
  <si>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</si>
  <si>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</si>
  <si>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</si>
  <si>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</si>
  <si>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</si>
  <si>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</si>
  <si>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</si>
  <si>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</si>
  <si>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</si>
  <si>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</si>
  <si>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</si>
  <si>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</si>
  <si>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</si>
  <si>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</si>
  <si>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</si>
  <si>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</si>
  <si>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</si>
  <si>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</si>
  <si>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</si>
  <si>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</si>
  <si>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</si>
  <si>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</si>
  <si>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</si>
  <si>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</si>
  <si>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</si>
  <si>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</si>
  <si>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</si>
  <si>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</si>
  <si>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</si>
  <si>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</si>
  <si>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</si>
  <si>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</si>
  <si>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</si>
  <si>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</si>
  <si>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</si>
  <si>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</si>
  <si>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</si>
  <si>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</si>
  <si>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</si>
  <si>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</si>
  <si>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</si>
  <si>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</si>
  <si>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</si>
  <si>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</si>
  <si>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</si>
  <si>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</si>
  <si>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</si>
  <si>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</si>
  <si>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</si>
  <si>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</si>
  <si>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</si>
  <si>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</si>
  <si>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</si>
  <si>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</si>
  <si>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</si>
  <si>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</si>
  <si>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</si>
  <si>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</si>
  <si>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</si>
  <si>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</si>
  <si>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</si>
  <si>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</si>
  <si>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</si>
  <si>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</si>
  <si>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</si>
  <si>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</si>
  <si>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</si>
  <si>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</si>
  <si>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</si>
  <si>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</si>
  <si>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</si>
  <si>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</si>
  <si>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</si>
  <si>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</si>
  <si>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</si>
  <si>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</si>
  <si>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</si>
  <si>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</si>
  <si>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</si>
  <si>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</si>
  <si>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</si>
  <si>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</si>
  <si>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</si>
  <si>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</si>
  <si>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</si>
  <si>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</si>
  <si>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</si>
  <si>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</si>
  <si>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</si>
  <si>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</si>
  <si>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</si>
  <si>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</si>
  <si>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</si>
  <si>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</si>
  <si>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</si>
  <si>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</si>
  <si>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</si>
  <si>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</si>
  <si>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</si>
  <si>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</si>
  <si>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</si>
  <si>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</si>
  <si>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</si>
  <si>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</si>
  <si>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</si>
  <si>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</si>
  <si>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</si>
  <si>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</si>
  <si>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</si>
  <si>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</si>
  <si>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</si>
  <si>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</si>
  <si>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</si>
  <si>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</si>
  <si>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</si>
  <si>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</si>
  <si>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</si>
  <si>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</si>
  <si>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</si>
  <si>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</si>
  <si>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</si>
  <si>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</si>
  <si>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</si>
  <si>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</si>
  <si>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</si>
  <si>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</si>
  <si>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</si>
  <si>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</si>
  <si>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</si>
  <si>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</si>
  <si>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</si>
  <si>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</si>
  <si>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</si>
  <si>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</si>
  <si>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</si>
  <si>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</si>
  <si>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</si>
  <si>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</si>
  <si>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</si>
  <si>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</si>
  <si>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</si>
  <si>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</si>
  <si>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</si>
  <si>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</si>
  <si>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</si>
  <si>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</si>
  <si>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</si>
  <si>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</si>
  <si>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</si>
  <si>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</si>
  <si>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</si>
  <si>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</si>
  <si>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</si>
  <si>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</si>
  <si>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</si>
  <si>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</si>
  <si>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</si>
  <si>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</si>
  <si>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</si>
  <si>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</si>
  <si>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</si>
  <si>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</si>
  <si>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</si>
  <si>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</si>
  <si>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</si>
  <si>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</si>
  <si>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</si>
  <si>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</si>
  <si>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</si>
  <si>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</si>
  <si>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</si>
  <si>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</si>
  <si>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</si>
  <si>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</si>
  <si>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</si>
  <si>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</si>
  <si>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</si>
  <si>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</si>
  <si>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</si>
  <si>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</si>
  <si>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</si>
  <si>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</si>
  <si>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</si>
  <si>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</si>
  <si>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</si>
  <si>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</si>
  <si>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</si>
  <si>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</si>
  <si>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</si>
  <si>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</si>
  <si>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</si>
  <si>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</si>
  <si>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</si>
  <si>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</si>
  <si>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</si>
  <si>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</si>
  <si>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</si>
  <si>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</si>
  <si>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</si>
  <si>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</si>
  <si>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</si>
  <si>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</si>
  <si>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</si>
  <si>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</si>
  <si>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</si>
  <si>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</si>
  <si>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</si>
  <si>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</si>
  <si>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</si>
  <si>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</si>
  <si>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</si>
  <si>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</si>
  <si>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</si>
  <si>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</si>
  <si>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</si>
  <si>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</si>
  <si>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</si>
  <si>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</si>
  <si>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</si>
  <si>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</si>
  <si>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</si>
  <si>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</si>
  <si>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</si>
  <si>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</si>
  <si>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</si>
  <si>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</si>
  <si>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</si>
  <si>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</si>
  <si>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</si>
  <si>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</si>
  <si>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</si>
  <si>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</si>
  <si>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</si>
  <si>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</si>
  <si>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</si>
  <si>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</si>
  <si>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</si>
  <si>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</si>
  <si>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</si>
  <si>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</si>
  <si>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</si>
  <si>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</si>
  <si>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</si>
  <si>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</si>
  <si>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</si>
  <si>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</si>
  <si>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</si>
  <si>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</si>
  <si>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</si>
  <si>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</si>
  <si>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</si>
  <si>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</si>
  <si>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</si>
  <si>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</si>
  <si>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</si>
  <si>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</si>
  <si>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</si>
  <si>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</si>
  <si>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</si>
  <si>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</si>
  <si>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</si>
  <si>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</si>
  <si>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</si>
  <si>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</si>
  <si>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</si>
  <si>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</si>
  <si>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</si>
  <si>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</si>
  <si>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</si>
  <si>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</si>
  <si>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</si>
  <si>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</si>
  <si>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</si>
  <si>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</si>
  <si>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</si>
  <si>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</si>
  <si>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</si>
  <si>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</si>
  <si>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</si>
  <si>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</si>
  <si>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</si>
  <si>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</si>
  <si>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</si>
  <si>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</si>
  <si>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</si>
  <si>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</si>
  <si>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</si>
  <si>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</si>
  <si>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</si>
  <si>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</si>
  <si>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</si>
  <si>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</si>
  <si>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</si>
  <si>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</si>
  <si>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</si>
  <si>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</si>
  <si>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</si>
  <si>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</si>
  <si>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</si>
  <si>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</si>
  <si>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</si>
  <si>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</si>
  <si>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</si>
  <si>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</si>
  <si>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</si>
  <si>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</si>
  <si>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</si>
  <si>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</si>
  <si>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</si>
  <si>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</si>
  <si>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</si>
  <si>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</si>
  <si>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</si>
  <si>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</si>
  <si>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</si>
  <si>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</si>
  <si>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</si>
  <si>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</si>
  <si>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</si>
  <si>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</si>
  <si>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</si>
  <si>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</si>
  <si>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</si>
  <si>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</si>
  <si>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</si>
  <si>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</si>
  <si>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</si>
  <si>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</si>
  <si>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</si>
  <si>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</si>
  <si>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</si>
  <si>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</si>
  <si>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</si>
  <si>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</si>
  <si>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</si>
  <si>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</si>
  <si>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</si>
  <si>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</si>
  <si>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</si>
  <si>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</si>
  <si>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</si>
  <si>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</si>
  <si>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</si>
  <si>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</si>
  <si>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</si>
  <si>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</si>
  <si>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</si>
  <si>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</si>
  <si>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</si>
  <si>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</si>
  <si>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</si>
  <si>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</si>
  <si>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</si>
  <si>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</si>
  <si>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</si>
  <si>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</si>
  <si>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</si>
  <si>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</si>
  <si>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</si>
  <si>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</si>
  <si>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</si>
  <si>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</si>
  <si>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</si>
  <si>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</si>
  <si>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</si>
  <si>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</si>
  <si>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</si>
  <si>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</si>
  <si>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</si>
  <si>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</si>
  <si>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</si>
  <si>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</si>
  <si>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</si>
  <si>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</si>
  <si>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</si>
  <si>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</si>
  <si>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</si>
  <si>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</si>
  <si>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</si>
  <si>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</si>
  <si>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</si>
  <si>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</si>
  <si>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</si>
  <si>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</si>
  <si>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</si>
  <si>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</si>
  <si>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</si>
  <si>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</si>
  <si>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</si>
  <si>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</si>
  <si>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</si>
  <si>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</si>
  <si>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</si>
  <si>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</si>
  <si>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</si>
  <si>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</si>
  <si>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</si>
  <si>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</si>
  <si>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</si>
  <si>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</si>
  <si>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</si>
  <si>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</si>
  <si>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</si>
  <si>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</si>
  <si>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</si>
  <si>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</si>
  <si>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</si>
  <si>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</si>
  <si>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</si>
  <si>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</si>
  <si>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</si>
  <si>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</si>
  <si>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</si>
  <si>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</si>
  <si>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</si>
  <si>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</si>
  <si>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</si>
  <si>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</si>
  <si>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</si>
  <si>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</si>
  <si>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</si>
  <si>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</si>
  <si>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</si>
  <si>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</si>
  <si>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</si>
  <si>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</si>
  <si>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</si>
  <si>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</si>
  <si>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</si>
  <si>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</si>
  <si>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</si>
  <si>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</si>
  <si>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</si>
  <si>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</si>
  <si>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</si>
  <si>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</si>
  <si>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</si>
  <si>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</si>
  <si>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</si>
  <si>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</si>
  <si>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</si>
  <si>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</si>
  <si>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</si>
  <si>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</si>
  <si>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</si>
  <si>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</si>
  <si>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</si>
  <si>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</si>
  <si>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</si>
  <si>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</si>
  <si>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</si>
  <si>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</si>
  <si>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</si>
  <si>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</si>
  <si>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</si>
  <si>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</si>
  <si>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</si>
  <si>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</si>
  <si>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</si>
  <si>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</si>
  <si>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</si>
  <si>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</si>
  <si>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</si>
  <si>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</si>
  <si>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</si>
  <si>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</si>
  <si>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</si>
  <si>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</si>
  <si>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</si>
  <si>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</si>
  <si>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</si>
  <si>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</si>
  <si>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</si>
  <si>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</si>
  <si>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</si>
  <si>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</si>
  <si>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</si>
  <si>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</si>
  <si>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</si>
  <si>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</si>
  <si>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</si>
  <si>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</si>
  <si>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</si>
  <si>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</si>
  <si>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</si>
  <si>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</si>
  <si>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</si>
  <si>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</si>
  <si>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</si>
  <si>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</si>
  <si>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</si>
  <si>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</si>
  <si>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</si>
  <si>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</si>
  <si>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</si>
  <si>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</si>
  <si>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</si>
  <si>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</si>
  <si>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</si>
  <si>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</si>
  <si>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</si>
  <si>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</si>
  <si>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</si>
  <si>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</si>
  <si>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</si>
  <si>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</si>
  <si>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</si>
  <si>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</si>
  <si>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</si>
  <si>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</si>
  <si>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</si>
  <si>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</si>
  <si>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</si>
  <si>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</si>
  <si>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</si>
  <si>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</si>
  <si>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</si>
  <si>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</si>
  <si>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</si>
  <si>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</si>
  <si>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</si>
  <si>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</si>
  <si>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</si>
  <si>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</si>
  <si>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</si>
  <si>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</si>
  <si>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</si>
  <si>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</si>
  <si>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</si>
  <si>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</si>
  <si>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</si>
  <si>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</si>
  <si>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</si>
  <si>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</si>
  <si>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</si>
  <si>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</si>
  <si>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</si>
  <si>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</si>
  <si>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</si>
  <si>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</si>
  <si>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</si>
  <si>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</si>
  <si>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</si>
  <si>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</si>
  <si>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</si>
  <si>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</si>
  <si>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</si>
  <si>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</si>
  <si>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</si>
  <si>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</si>
  <si>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</si>
  <si>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</si>
  <si>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</si>
  <si>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</si>
  <si>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</si>
  <si>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</si>
  <si>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</si>
  <si>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</si>
  <si>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</si>
  <si>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</si>
  <si>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</si>
  <si>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</si>
  <si>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</si>
  <si>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</si>
  <si>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</si>
  <si>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</si>
  <si>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</si>
  <si>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</si>
  <si>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</si>
  <si>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</si>
  <si>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</si>
  <si>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</si>
  <si>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</si>
  <si>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</si>
  <si>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</si>
  <si>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</si>
  <si>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</si>
  <si>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</si>
  <si>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</si>
  <si>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</si>
  <si>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</si>
  <si>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</si>
  <si>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</si>
  <si>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</si>
  <si>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</si>
  <si>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</si>
  <si>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</si>
  <si>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</si>
  <si>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</si>
  <si>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</si>
  <si>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</si>
  <si>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</si>
  <si>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</si>
  <si>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</si>
  <si>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</si>
  <si>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</si>
  <si>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</si>
  <si>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</si>
  <si>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</si>
  <si>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</si>
  <si>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</si>
  <si>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</si>
  <si>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</si>
  <si>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</si>
  <si>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</si>
  <si>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</si>
  <si>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</si>
  <si>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</si>
  <si>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</si>
  <si>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</si>
  <si>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</si>
  <si>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</si>
  <si>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</si>
  <si>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</si>
  <si>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</si>
  <si>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</si>
  <si>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</si>
  <si>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</si>
  <si>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</si>
  <si>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</si>
  <si>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</si>
  <si>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</si>
  <si>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</si>
  <si>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</si>
  <si>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</si>
  <si>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</si>
  <si>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</si>
  <si>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</si>
  <si>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</si>
  <si>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</si>
  <si>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</si>
  <si>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</si>
  <si>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</si>
  <si>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</si>
  <si>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</si>
  <si>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</si>
  <si>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</si>
  <si>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</si>
  <si>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</si>
  <si>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</si>
  <si>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</si>
  <si>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</si>
  <si>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</si>
  <si>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</si>
  <si>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</si>
  <si>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</si>
  <si>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</si>
  <si>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</si>
  <si>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</si>
  <si>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</si>
  <si>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</si>
  <si>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</si>
  <si>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</si>
  <si>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</si>
  <si>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</si>
  <si>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</si>
  <si>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</si>
  <si>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</si>
  <si>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</si>
  <si>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</si>
  <si>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</si>
  <si>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</si>
  <si>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</si>
  <si>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</si>
  <si>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</si>
  <si>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</si>
  <si>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</si>
  <si>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</si>
  <si>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</si>
  <si>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</si>
  <si>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</si>
  <si>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</si>
  <si>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</si>
  <si>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</si>
  <si>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</si>
  <si>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</si>
  <si>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</si>
  <si>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</si>
  <si>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</si>
  <si>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</si>
  <si>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</si>
  <si>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</si>
  <si>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</si>
  <si>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</si>
  <si>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</si>
  <si>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</si>
  <si>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</si>
  <si>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</si>
  <si>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</si>
  <si>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</si>
  <si>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</si>
  <si>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</si>
  <si>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</si>
  <si>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</si>
  <si>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</si>
  <si>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</si>
  <si>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</si>
  <si>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</si>
  <si>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</si>
  <si>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</si>
  <si>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</si>
  <si>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</si>
  <si>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</si>
  <si>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</si>
  <si>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</si>
  <si>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</si>
  <si>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</si>
  <si>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</si>
  <si>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</si>
  <si>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</si>
  <si>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</si>
  <si>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</si>
  <si>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</si>
  <si>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</si>
  <si>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</si>
  <si>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</si>
  <si>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</si>
  <si>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</si>
  <si>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</si>
  <si>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</si>
  <si>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</si>
  <si>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</si>
  <si>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</si>
  <si>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</si>
  <si>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</si>
  <si>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</si>
  <si>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</si>
  <si>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</si>
  <si>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</si>
  <si>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</si>
  <si>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</si>
  <si>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</si>
  <si>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</si>
  <si>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</si>
  <si>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</si>
  <si>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</si>
  <si>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</si>
  <si>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</si>
  <si>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</si>
  <si>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</si>
  <si>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</si>
  <si>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</si>
  <si>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</si>
  <si>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</si>
  <si>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</si>
  <si>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</si>
  <si>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</si>
  <si>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</si>
  <si>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</si>
  <si>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</si>
  <si>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</si>
  <si>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</si>
  <si>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</si>
  <si>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</si>
  <si>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</si>
  <si>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</si>
  <si>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</si>
  <si>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</si>
  <si>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</si>
  <si>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</si>
  <si>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</si>
  <si>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</si>
  <si>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</si>
  <si>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</si>
  <si>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</si>
  <si>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</si>
  <si>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</si>
  <si>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</si>
  <si>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</si>
  <si>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</si>
  <si>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</si>
  <si>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</si>
  <si>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</si>
  <si>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</si>
  <si>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</si>
  <si>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</si>
  <si>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</si>
  <si>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</si>
  <si>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</si>
  <si>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</si>
  <si>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</si>
  <si>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</si>
  <si>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</si>
  <si>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</si>
  <si>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</si>
  <si>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</si>
  <si>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</si>
  <si>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</si>
  <si>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</si>
  <si>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</si>
  <si>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</si>
  <si>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</si>
  <si>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</si>
  <si>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</si>
  <si>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</si>
  <si>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</si>
  <si>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</si>
  <si>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</si>
  <si>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</si>
  <si>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</si>
  <si>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</si>
  <si>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</si>
  <si>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</si>
  <si>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</si>
  <si>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</si>
  <si>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</si>
  <si>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</si>
  <si>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</si>
  <si>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</si>
  <si>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</si>
  <si>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</si>
  <si>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</si>
  <si>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</si>
  <si>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</si>
  <si>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</si>
  <si>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</si>
  <si>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</si>
  <si>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</si>
  <si>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</si>
  <si>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</si>
  <si>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</si>
  <si>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</si>
  <si>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</si>
  <si>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</si>
  <si>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</si>
  <si>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</si>
  <si>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</si>
  <si>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</si>
  <si>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</si>
  <si>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</si>
  <si>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</si>
  <si>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</si>
  <si>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</si>
  <si>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</si>
  <si>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</si>
  <si>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</si>
  <si>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</si>
  <si>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</si>
  <si>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</si>
  <si>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</si>
  <si>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</si>
  <si>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</si>
  <si>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</si>
  <si>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</si>
  <si>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</si>
  <si>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</si>
  <si>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</si>
  <si>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</si>
  <si>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</si>
  <si>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</si>
  <si>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</si>
  <si>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</si>
  <si>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</si>
  <si>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</si>
  <si>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</si>
  <si>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</si>
  <si>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</si>
  <si>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</si>
  <si>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</si>
  <si>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</si>
  <si>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</si>
  <si>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</si>
  <si>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</si>
  <si>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</si>
  <si>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</si>
  <si>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</si>
  <si>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</si>
  <si>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</si>
  <si>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</si>
  <si>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</si>
  <si>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</si>
  <si>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</si>
  <si>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</si>
  <si>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</si>
  <si>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</si>
  <si>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</si>
  <si>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</si>
  <si>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</si>
  <si>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</si>
  <si>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</si>
  <si>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</si>
  <si>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</si>
  <si>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</si>
  <si>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</si>
  <si>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</si>
  <si>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</si>
  <si>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</si>
  <si>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</si>
  <si>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</si>
  <si>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</si>
  <si>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</si>
  <si>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</si>
  <si>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</si>
  <si>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</si>
  <si>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</si>
  <si>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</si>
  <si>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</si>
  <si>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</si>
  <si>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</si>
  <si>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</si>
  <si>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</si>
  <si>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</si>
  <si>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</si>
  <si>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</si>
  <si>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</si>
  <si>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</si>
  <si>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</si>
  <si>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</si>
  <si>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</si>
  <si>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</si>
  <si>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</si>
  <si>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</si>
  <si>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</si>
  <si>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</si>
  <si>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</si>
  <si>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</si>
  <si>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</si>
  <si>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</si>
  <si>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</si>
  <si>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</si>
  <si>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</si>
  <si>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</si>
  <si>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</si>
  <si>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</si>
  <si>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</si>
  <si>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</si>
  <si>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</si>
  <si>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</si>
  <si>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</si>
  <si>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</si>
  <si>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</si>
  <si>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</si>
  <si>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</si>
  <si>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</si>
  <si>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</si>
  <si>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</si>
  <si>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</si>
  <si>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</si>
  <si>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</si>
  <si>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</si>
  <si>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</si>
  <si>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</si>
  <si>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</si>
  <si>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</si>
  <si>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</si>
  <si>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</si>
  <si>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</si>
  <si>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</si>
  <si>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</si>
  <si>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</si>
  <si>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</si>
  <si>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</si>
  <si>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</si>
  <si>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</si>
  <si>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</si>
  <si>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</si>
  <si>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</si>
  <si>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</si>
  <si>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</si>
  <si>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</si>
  <si>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</si>
  <si>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</si>
  <si>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</si>
  <si>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</si>
  <si>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</si>
  <si>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</si>
  <si>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</si>
  <si>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</si>
  <si>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</si>
  <si>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</si>
  <si>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</si>
  <si>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</si>
  <si>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</si>
  <si>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</si>
  <si>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</si>
  <si>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</si>
  <si>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</si>
  <si>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</si>
  <si>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</si>
  <si>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</si>
  <si>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</si>
  <si>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</si>
  <si>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</si>
  <si>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</si>
  <si>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</si>
  <si>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</si>
  <si>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</si>
  <si>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</si>
  <si>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</si>
  <si>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</si>
  <si>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</si>
  <si>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</si>
  <si>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</si>
  <si>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</si>
  <si>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</si>
  <si>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</si>
  <si>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</si>
  <si>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</si>
  <si>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</si>
  <si>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</si>
  <si>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</si>
  <si>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</si>
  <si>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</si>
  <si>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</si>
  <si>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</si>
  <si>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</si>
  <si>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</si>
  <si>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</si>
  <si>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</si>
  <si>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</si>
  <si>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</si>
  <si>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</si>
  <si>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</si>
  <si>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</si>
  <si>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</si>
  <si>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</si>
  <si>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</si>
  <si>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</si>
  <si>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</si>
  <si>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</si>
  <si>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</si>
  <si>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</si>
  <si>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</si>
  <si>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</si>
  <si>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</si>
  <si>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</si>
  <si>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</si>
  <si>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</si>
  <si>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</si>
  <si>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</si>
  <si>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</si>
  <si>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</si>
  <si>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</si>
  <si>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</si>
  <si>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</si>
  <si>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</si>
  <si>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</si>
  <si>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</si>
  <si>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</si>
  <si>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</si>
  <si>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</si>
  <si>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</si>
  <si>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</si>
  <si>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</si>
  <si>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</si>
  <si>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</si>
  <si>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</si>
  <si>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</si>
  <si>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</si>
  <si>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</si>
  <si>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</si>
  <si>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</si>
  <si>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</si>
  <si>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</si>
  <si>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</si>
  <si>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</si>
  <si>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</si>
  <si>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</si>
  <si>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</si>
  <si>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</si>
  <si>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</si>
  <si>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</si>
  <si>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</si>
  <si>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</si>
  <si>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</si>
  <si>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</si>
  <si>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</si>
  <si>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</si>
  <si>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</si>
  <si>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</si>
  <si>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</si>
  <si>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</si>
  <si>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</si>
  <si>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</si>
  <si>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</si>
  <si>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</si>
  <si>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</si>
  <si>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</si>
  <si>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</si>
  <si>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</si>
  <si>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</si>
  <si>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</si>
  <si>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</si>
  <si>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</si>
  <si>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</si>
  <si>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</si>
  <si>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</si>
  <si>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</si>
  <si>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</si>
  <si>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</si>
  <si>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</si>
  <si>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</si>
  <si>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</si>
  <si>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</si>
  <si>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</si>
  <si>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</si>
  <si>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</si>
  <si>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</si>
  <si>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</si>
  <si>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</si>
  <si>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</si>
  <si>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</si>
  <si>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</si>
  <si>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</si>
  <si>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</si>
  <si>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</si>
  <si>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</si>
  <si>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</si>
  <si>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</si>
  <si>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</si>
  <si>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</si>
  <si>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</si>
  <si>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</si>
  <si>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</si>
  <si>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</si>
  <si>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</si>
  <si>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</si>
  <si>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</si>
  <si>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</si>
  <si>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</si>
  <si>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</si>
  <si>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</si>
  <si>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</si>
  <si>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</si>
  <si>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</si>
  <si>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</si>
  <si>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</si>
  <si>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</si>
  <si>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</si>
  <si>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</si>
  <si>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</si>
  <si>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</si>
  <si>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</si>
  <si>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</si>
  <si>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</si>
  <si>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</si>
  <si>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</si>
  <si>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</si>
  <si>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</si>
  <si>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</si>
  <si>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</si>
  <si>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</si>
  <si>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</si>
  <si>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</si>
  <si>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</si>
  <si>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</si>
  <si>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</si>
  <si>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</si>
  <si>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</si>
  <si>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</si>
  <si>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</si>
  <si>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</si>
  <si>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</si>
  <si>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</si>
  <si>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</si>
  <si>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</si>
  <si>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</si>
  <si>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</si>
  <si>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</si>
  <si>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</si>
  <si>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</si>
  <si>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</si>
  <si>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</si>
  <si>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</si>
  <si>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</si>
  <si>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</si>
  <si>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</si>
  <si>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</si>
  <si>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</si>
  <si>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</si>
  <si>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</si>
  <si>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</si>
  <si>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</si>
  <si>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</si>
  <si>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</si>
  <si>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</si>
  <si>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</si>
  <si>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</si>
  <si>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</si>
  <si>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</si>
  <si>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</si>
  <si>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</si>
  <si>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</si>
  <si>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</si>
  <si>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</si>
  <si>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</si>
  <si>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</si>
  <si>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</si>
  <si>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</si>
  <si>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</si>
  <si>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</si>
  <si>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</si>
  <si>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</si>
  <si>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</si>
  <si>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</si>
  <si>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</si>
  <si>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</si>
  <si>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</si>
  <si>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</si>
  <si>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</si>
  <si>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</si>
  <si>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</si>
  <si>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</si>
  <si>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</si>
  <si>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</si>
  <si>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</si>
  <si>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</si>
  <si>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</si>
  <si>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</si>
  <si>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</si>
  <si>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</si>
  <si>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</si>
  <si>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</si>
  <si>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</si>
  <si>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</si>
  <si>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</si>
  <si>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</si>
  <si>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</si>
  <si>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</si>
  <si>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</si>
  <si>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</si>
  <si>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</si>
  <si>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</si>
  <si>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</si>
  <si>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</si>
  <si>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</si>
  <si>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</si>
  <si>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</si>
  <si>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</si>
  <si>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</si>
  <si>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</si>
  <si>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</si>
  <si>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</si>
  <si>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</si>
  <si>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</si>
  <si>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</si>
  <si>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</si>
  <si>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</si>
  <si>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</si>
  <si>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</si>
  <si>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</si>
  <si>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</si>
  <si>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</si>
  <si>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</si>
  <si>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</si>
  <si>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</si>
  <si>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</si>
  <si>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</si>
  <si>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</si>
  <si>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</si>
  <si>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</si>
  <si>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</si>
  <si>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</si>
  <si>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</si>
  <si>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</si>
  <si>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</si>
  <si>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</si>
  <si>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</si>
  <si>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</si>
  <si>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</si>
  <si>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</si>
  <si>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</si>
  <si>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</si>
  <si>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</si>
  <si>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</si>
  <si>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</si>
  <si>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</si>
  <si>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</si>
  <si>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</si>
  <si>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</si>
  <si>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</si>
  <si>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</si>
  <si>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</si>
  <si>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</si>
  <si>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</si>
  <si>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</si>
  <si>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</si>
  <si>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</si>
  <si>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</si>
  <si>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</si>
  <si>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</si>
  <si>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</si>
  <si>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</si>
  <si>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</si>
  <si>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</si>
  <si>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</si>
  <si>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</si>
  <si>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</si>
  <si>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</si>
  <si>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</si>
  <si>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</si>
  <si>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</si>
  <si>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</si>
  <si>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</si>
  <si>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</si>
  <si>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</si>
  <si>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</si>
  <si>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</si>
  <si>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</si>
  <si>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</si>
  <si>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</si>
  <si>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</si>
  <si>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</si>
  <si>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</si>
  <si>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</si>
  <si>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</si>
  <si>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</si>
  <si>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</si>
  <si>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</si>
  <si>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</si>
  <si>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</si>
  <si>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</si>
  <si>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</si>
  <si>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</si>
  <si>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</si>
  <si>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</si>
  <si>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</si>
  <si>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</si>
  <si>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</si>
  <si>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</si>
  <si>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</si>
  <si>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</si>
  <si>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</si>
  <si>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</si>
  <si>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</si>
  <si>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</si>
  <si>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</si>
  <si>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</si>
  <si>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</si>
  <si>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</si>
  <si>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</si>
  <si>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</si>
  <si>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</si>
  <si>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</si>
  <si>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</si>
  <si>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</si>
  <si>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</si>
  <si>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</si>
  <si>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</si>
  <si>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</si>
  <si>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</si>
  <si>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</si>
  <si>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</si>
  <si>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</si>
  <si>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</si>
  <si>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</si>
  <si>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</si>
  <si>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</si>
  <si>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</si>
  <si>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</si>
  <si>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</si>
  <si>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</si>
  <si>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</si>
  <si>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</si>
  <si>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</si>
  <si>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</si>
  <si>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</si>
  <si>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</si>
  <si>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</si>
  <si>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</si>
  <si>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</si>
  <si>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</si>
  <si>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</si>
  <si>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</si>
  <si>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</si>
  <si>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</si>
  <si>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</si>
  <si>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</si>
  <si>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</si>
  <si>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</si>
  <si>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</si>
  <si>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</si>
  <si>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</si>
  <si>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</si>
  <si>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</si>
  <si>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</si>
  <si>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</si>
  <si>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</si>
  <si>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</si>
  <si>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</si>
  <si>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</si>
  <si>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</si>
  <si>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</si>
  <si>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</si>
  <si>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</si>
  <si>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</si>
  <si>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</si>
  <si>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</si>
  <si>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</si>
  <si>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</si>
  <si>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</si>
  <si>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</si>
  <si>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</si>
  <si>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</si>
  <si>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</si>
  <si>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</si>
  <si>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</si>
  <si>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</si>
  <si>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</si>
  <si>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</si>
  <si>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</si>
  <si>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</si>
  <si>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</si>
  <si>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</si>
  <si>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</si>
  <si>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</si>
  <si>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</si>
  <si>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</si>
  <si>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</si>
  <si>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</si>
  <si>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</si>
  <si>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</si>
  <si>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</si>
  <si>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</si>
  <si>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</si>
  <si>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</si>
  <si>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</si>
  <si>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AN_中场_85</t>
    </r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</si>
  <si>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</si>
  <si>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</si>
  <si>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</si>
  <si>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</si>
  <si>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</si>
  <si>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</si>
  <si>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</si>
  <si>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</si>
  <si>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</si>
  <si>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</si>
  <si>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</si>
  <si>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</si>
  <si>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</si>
  <si>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</si>
  <si>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</si>
  <si>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</si>
  <si>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</si>
  <si>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</si>
  <si>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</si>
  <si>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</si>
  <si>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</si>
  <si>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</si>
  <si>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</si>
  <si>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</si>
  <si>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</si>
  <si>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</si>
  <si>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</si>
  <si>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</si>
  <si>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</si>
  <si>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</si>
  <si>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</si>
  <si>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</si>
  <si>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</si>
  <si>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</si>
  <si>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M. EGGESTEIN_中场_81</t>
  </si>
  <si>
    <t>FÁBIO</t>
  </si>
  <si>
    <t>FÁBIO_门将_80</t>
  </si>
  <si>
    <t>NAVAS</t>
  </si>
  <si>
    <t>NAVAS_右前卫_80</t>
  </si>
  <si>
    <t>IBORRA</t>
  </si>
  <si>
    <t>IBORRA_中场_80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</si>
  <si>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</si>
  <si>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</si>
  <si>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</si>
  <si>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</si>
  <si>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</si>
  <si>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</si>
  <si>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</si>
  <si>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</si>
  <si>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MANU TRIGUEROS_中场_80</t>
  </si>
  <si>
    <t>Y. TIELEMANS</t>
  </si>
  <si>
    <t>Y. TIELEMANS_中场_80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</si>
  <si>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</si>
  <si>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</si>
  <si>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</si>
  <si>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</si>
  <si>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</si>
  <si>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</si>
  <si>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</si>
  <si>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</si>
  <si>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</si>
  <si>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</si>
  <si>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</si>
  <si>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</si>
  <si>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</si>
  <si>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</si>
  <si>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RICARDO GOULART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</si>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</sst>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2"/>
      <name val="黑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1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2055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2056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2148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1433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1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1434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1435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1436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1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1437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1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1438</v>
      </c>
    </row>
    <row r="8" spans="1:44" x14ac:dyDescent="0.25">
      <c r="A8" s="19">
        <v>7</v>
      </c>
      <c r="B8" s="19" t="s">
        <v>137</v>
      </c>
      <c r="C8" s="20" t="s">
        <v>90</v>
      </c>
      <c r="D8" s="22">
        <f>VLOOKUP(AR:AR,球员!A:F,6,FALSE)</f>
        <v>1</v>
      </c>
      <c r="E8" s="16" t="s">
        <v>87</v>
      </c>
      <c r="F8" s="16" t="s">
        <v>65</v>
      </c>
      <c r="G8" s="16" t="s">
        <v>138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1439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1440</v>
      </c>
    </row>
    <row r="10" spans="1:44" x14ac:dyDescent="0.25">
      <c r="A10" s="19">
        <v>9</v>
      </c>
      <c r="B10" s="19" t="s">
        <v>99</v>
      </c>
      <c r="C10" s="20" t="s">
        <v>90</v>
      </c>
      <c r="D10" s="22">
        <f>VLOOKUP(AR:AR,球员!A:F,6,FALSE)</f>
        <v>1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1441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1</v>
      </c>
      <c r="E11" s="16" t="s">
        <v>2106</v>
      </c>
      <c r="F11" s="16" t="s">
        <v>277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1442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1443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1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1444</v>
      </c>
    </row>
    <row r="14" spans="1:44" x14ac:dyDescent="0.25">
      <c r="A14" s="19">
        <v>13</v>
      </c>
      <c r="B14" s="19" t="s">
        <v>94</v>
      </c>
      <c r="C14" s="20" t="s">
        <v>63</v>
      </c>
      <c r="D14" s="22">
        <f>VLOOKUP(AR:AR,球员!A:F,6,FALSE)</f>
        <v>1</v>
      </c>
      <c r="E14" s="16" t="s">
        <v>80</v>
      </c>
      <c r="F14" s="16" t="s">
        <v>51</v>
      </c>
      <c r="G14" s="16" t="s">
        <v>95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1445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1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1446</v>
      </c>
    </row>
    <row r="16" spans="1:44" x14ac:dyDescent="0.25">
      <c r="A16" s="19">
        <v>15</v>
      </c>
      <c r="B16" s="19" t="s">
        <v>96</v>
      </c>
      <c r="C16" s="20" t="s">
        <v>71</v>
      </c>
      <c r="D16" s="22">
        <f>VLOOKUP(AR:AR,球员!A:F,6,FALSE)</f>
        <v>1</v>
      </c>
      <c r="E16" s="16" t="s">
        <v>97</v>
      </c>
      <c r="F16" s="16" t="s">
        <v>65</v>
      </c>
      <c r="G16" s="16" t="s">
        <v>98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1447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1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1448</v>
      </c>
    </row>
    <row r="18" spans="1:44" x14ac:dyDescent="0.25">
      <c r="A18" s="19">
        <v>17</v>
      </c>
      <c r="B18" s="19" t="s">
        <v>145</v>
      </c>
      <c r="C18" s="20" t="s">
        <v>63</v>
      </c>
      <c r="D18" s="22">
        <f>VLOOKUP(AR:AR,球员!A:F,6,FALSE)</f>
        <v>1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1449</v>
      </c>
    </row>
    <row r="19" spans="1:44" x14ac:dyDescent="0.25">
      <c r="A19" s="19">
        <v>18</v>
      </c>
      <c r="B19" s="19" t="s">
        <v>148</v>
      </c>
      <c r="C19" s="20" t="s">
        <v>71</v>
      </c>
      <c r="D19" s="22">
        <f>VLOOKUP(AR:AR,球员!A:F,6,FALSE)</f>
        <v>1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1450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2106</v>
      </c>
      <c r="F20" s="16" t="s">
        <v>277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1451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1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1452</v>
      </c>
    </row>
    <row r="22" spans="1:44" x14ac:dyDescent="0.25">
      <c r="A22" s="15">
        <v>21</v>
      </c>
      <c r="B22" s="15" t="s">
        <v>2217</v>
      </c>
      <c r="C22" s="16" t="s">
        <v>125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2218</v>
      </c>
    </row>
    <row r="23" spans="1:44" x14ac:dyDescent="0.25">
      <c r="A23" s="19">
        <v>22</v>
      </c>
      <c r="B23" s="19" t="s">
        <v>214</v>
      </c>
      <c r="C23" s="37" t="s">
        <v>43</v>
      </c>
      <c r="D23" s="22">
        <f>VLOOKUP(AR:AR,球员!A:F,6,FALSE)</f>
        <v>1</v>
      </c>
      <c r="E23" s="16" t="s">
        <v>84</v>
      </c>
      <c r="F23" s="16" t="s">
        <v>65</v>
      </c>
      <c r="G23" s="16" t="s">
        <v>98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1453</v>
      </c>
    </row>
    <row r="24" spans="1:44" x14ac:dyDescent="0.25">
      <c r="A24" s="19">
        <v>23</v>
      </c>
      <c r="B24" s="19" t="s">
        <v>144</v>
      </c>
      <c r="C24" s="37" t="s">
        <v>63</v>
      </c>
      <c r="D24" s="22">
        <f>VLOOKUP(AR:AR,球员!A:F,6,FALSE)</f>
        <v>1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1454</v>
      </c>
    </row>
    <row r="25" spans="1:44" x14ac:dyDescent="0.25">
      <c r="A25" s="15">
        <v>24</v>
      </c>
      <c r="B25" s="15" t="s">
        <v>185</v>
      </c>
      <c r="C25" s="16" t="s">
        <v>43</v>
      </c>
      <c r="D25" s="22" t="e">
        <f>VLOOKUP(AR:AR,球员!A:F,6,FALSE)</f>
        <v>#N/A</v>
      </c>
      <c r="E25" s="16" t="s">
        <v>87</v>
      </c>
      <c r="F25" s="16" t="s">
        <v>65</v>
      </c>
      <c r="G25" s="16" t="s">
        <v>147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1455</v>
      </c>
    </row>
    <row r="26" spans="1:44" x14ac:dyDescent="0.25">
      <c r="A26" s="15">
        <v>25</v>
      </c>
      <c r="B26" s="15" t="s">
        <v>114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1456</v>
      </c>
    </row>
    <row r="27" spans="1:44" x14ac:dyDescent="0.25">
      <c r="A27" s="15">
        <v>26</v>
      </c>
      <c r="B27" s="15" t="s">
        <v>118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1457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1458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1459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1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1460</v>
      </c>
    </row>
    <row r="31" spans="1:44" x14ac:dyDescent="0.25">
      <c r="A31" s="15">
        <v>30</v>
      </c>
      <c r="B31" s="15" t="s">
        <v>108</v>
      </c>
      <c r="C31" s="16" t="s">
        <v>71</v>
      </c>
      <c r="D31" s="22" t="e">
        <f>VLOOKUP(AR:AR,球员!A:F,6,FALSE)</f>
        <v>#N/A</v>
      </c>
      <c r="E31" s="16" t="s">
        <v>109</v>
      </c>
      <c r="F31" s="16" t="s">
        <v>65</v>
      </c>
      <c r="G31" s="16" t="s">
        <v>110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1461</v>
      </c>
    </row>
    <row r="32" spans="1:44" x14ac:dyDescent="0.25">
      <c r="A32" s="19">
        <v>31</v>
      </c>
      <c r="B32" s="19" t="s">
        <v>130</v>
      </c>
      <c r="C32" s="20" t="s">
        <v>83</v>
      </c>
      <c r="D32" s="22">
        <f>VLOOKUP(AR:AR,球员!A:F,6,FALSE)</f>
        <v>1</v>
      </c>
      <c r="E32" s="16" t="s">
        <v>97</v>
      </c>
      <c r="F32" s="16" t="s">
        <v>65</v>
      </c>
      <c r="G32" s="16" t="s">
        <v>131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1462</v>
      </c>
    </row>
    <row r="33" spans="1:44" x14ac:dyDescent="0.25">
      <c r="A33" s="19">
        <v>32</v>
      </c>
      <c r="B33" s="19" t="s">
        <v>132</v>
      </c>
      <c r="C33" s="37" t="s">
        <v>59</v>
      </c>
      <c r="D33" s="22">
        <f>VLOOKUP(AR:AR,球员!A:F,6,FALSE)</f>
        <v>1</v>
      </c>
      <c r="E33" s="16" t="s">
        <v>2106</v>
      </c>
      <c r="F33" s="16" t="s">
        <v>277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1463</v>
      </c>
    </row>
    <row r="34" spans="1:44" x14ac:dyDescent="0.25">
      <c r="A34" s="19">
        <v>33</v>
      </c>
      <c r="B34" s="19" t="s">
        <v>182</v>
      </c>
      <c r="C34" s="20" t="s">
        <v>59</v>
      </c>
      <c r="D34" s="22">
        <f>VLOOKUP(AR:AR,球员!A:F,6,FALSE)</f>
        <v>1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1464</v>
      </c>
    </row>
    <row r="35" spans="1:44" x14ac:dyDescent="0.25">
      <c r="A35" s="19">
        <v>34</v>
      </c>
      <c r="B35" s="19" t="s">
        <v>115</v>
      </c>
      <c r="C35" s="20" t="s">
        <v>59</v>
      </c>
      <c r="D35" s="22">
        <f>VLOOKUP(AR:AR,球员!A:F,6,FALSE)</f>
        <v>1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1465</v>
      </c>
    </row>
    <row r="36" spans="1:44" x14ac:dyDescent="0.25">
      <c r="A36" s="19">
        <v>35</v>
      </c>
      <c r="B36" s="19" t="s">
        <v>146</v>
      </c>
      <c r="C36" s="20" t="s">
        <v>90</v>
      </c>
      <c r="D36" s="22">
        <f>VLOOKUP(AR:AR,球员!A:F,6,FALSE)</f>
        <v>1</v>
      </c>
      <c r="E36" s="16" t="s">
        <v>141</v>
      </c>
      <c r="F36" s="16" t="s">
        <v>45</v>
      </c>
      <c r="G36" s="16" t="s">
        <v>147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1466</v>
      </c>
    </row>
    <row r="37" spans="1:44" x14ac:dyDescent="0.25">
      <c r="A37" s="15">
        <v>36</v>
      </c>
      <c r="B37" s="15" t="s">
        <v>191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1467</v>
      </c>
    </row>
    <row r="38" spans="1:44" x14ac:dyDescent="0.25">
      <c r="A38" s="15">
        <v>37</v>
      </c>
      <c r="B38" s="15" t="s">
        <v>117</v>
      </c>
      <c r="C38" s="16" t="s">
        <v>63</v>
      </c>
      <c r="D38" s="22" t="e">
        <f>VLOOKUP(AR:AR,球员!A:F,6,FALSE)</f>
        <v>#N/A</v>
      </c>
      <c r="E38" s="16" t="s">
        <v>97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1468</v>
      </c>
    </row>
    <row r="39" spans="1:44" x14ac:dyDescent="0.25">
      <c r="A39" s="15">
        <v>38</v>
      </c>
      <c r="B39" s="15" t="s">
        <v>100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101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1469</v>
      </c>
    </row>
    <row r="40" spans="1:44" x14ac:dyDescent="0.25">
      <c r="A40" s="19">
        <v>39</v>
      </c>
      <c r="B40" s="19" t="s">
        <v>150</v>
      </c>
      <c r="C40" s="20" t="s">
        <v>63</v>
      </c>
      <c r="D40" s="22">
        <f>VLOOKUP(AR:AR,球员!A:F,6,FALSE)</f>
        <v>1</v>
      </c>
      <c r="E40" s="16" t="s">
        <v>143</v>
      </c>
      <c r="F40" s="16" t="s">
        <v>45</v>
      </c>
      <c r="G40" s="16" t="s">
        <v>95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1470</v>
      </c>
    </row>
    <row r="41" spans="1:44" x14ac:dyDescent="0.25">
      <c r="A41" s="19">
        <v>40</v>
      </c>
      <c r="B41" s="19" t="s">
        <v>119</v>
      </c>
      <c r="C41" s="20" t="s">
        <v>90</v>
      </c>
      <c r="D41" s="22">
        <f>VLOOKUP(AR:AR,球员!A:F,6,FALSE)</f>
        <v>1</v>
      </c>
      <c r="E41" s="16" t="s">
        <v>143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1471</v>
      </c>
    </row>
    <row r="42" spans="1:44" x14ac:dyDescent="0.25">
      <c r="A42" s="19">
        <v>41</v>
      </c>
      <c r="B42" s="19" t="s">
        <v>106</v>
      </c>
      <c r="C42" s="20" t="s">
        <v>86</v>
      </c>
      <c r="D42" s="22">
        <f>VLOOKUP(AR:AR,球员!A:F,6,FALSE)</f>
        <v>1</v>
      </c>
      <c r="E42" s="16" t="s">
        <v>60</v>
      </c>
      <c r="F42" s="16" t="s">
        <v>51</v>
      </c>
      <c r="G42" s="16" t="s">
        <v>107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1472</v>
      </c>
    </row>
    <row r="43" spans="1:44" x14ac:dyDescent="0.25">
      <c r="A43" s="19">
        <v>42</v>
      </c>
      <c r="B43" s="19" t="s">
        <v>158</v>
      </c>
      <c r="C43" s="20" t="s">
        <v>59</v>
      </c>
      <c r="D43" s="22">
        <f>VLOOKUP(AR:AR,球员!A:F,6,FALSE)</f>
        <v>1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1473</v>
      </c>
    </row>
    <row r="44" spans="1:44" x14ac:dyDescent="0.25">
      <c r="A44" s="19">
        <v>43</v>
      </c>
      <c r="B44" s="19" t="s">
        <v>160</v>
      </c>
      <c r="C44" s="20" t="s">
        <v>125</v>
      </c>
      <c r="D44" s="22">
        <f>VLOOKUP(AR:AR,球员!A:F,6,FALSE)</f>
        <v>1</v>
      </c>
      <c r="E44" s="16" t="s">
        <v>44</v>
      </c>
      <c r="F44" s="16" t="s">
        <v>45</v>
      </c>
      <c r="G44" s="16" t="s">
        <v>161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1474</v>
      </c>
    </row>
    <row r="45" spans="1:44" x14ac:dyDescent="0.25">
      <c r="A45" s="19">
        <v>44</v>
      </c>
      <c r="B45" s="19" t="s">
        <v>209</v>
      </c>
      <c r="C45" s="20" t="s">
        <v>105</v>
      </c>
      <c r="D45" s="22">
        <f>VLOOKUP(AR:AR,球员!A:F,6,FALSE)</f>
        <v>1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1475</v>
      </c>
    </row>
    <row r="46" spans="1:44" x14ac:dyDescent="0.25">
      <c r="A46" s="19">
        <v>45</v>
      </c>
      <c r="B46" s="19" t="s">
        <v>169</v>
      </c>
      <c r="C46" s="20" t="s">
        <v>71</v>
      </c>
      <c r="D46" s="22">
        <f>VLOOKUP(AR:AR,球员!A:F,6,FALSE)</f>
        <v>1</v>
      </c>
      <c r="E46" s="16" t="s">
        <v>109</v>
      </c>
      <c r="F46" s="16" t="s">
        <v>65</v>
      </c>
      <c r="G46" s="16" t="s">
        <v>81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1476</v>
      </c>
    </row>
    <row r="47" spans="1:44" x14ac:dyDescent="0.25">
      <c r="A47" s="19">
        <v>46</v>
      </c>
      <c r="B47" s="19" t="s">
        <v>111</v>
      </c>
      <c r="C47" s="20" t="s">
        <v>43</v>
      </c>
      <c r="D47" s="22">
        <f>VLOOKUP(AR:AR,球员!A:F,6,FALSE)</f>
        <v>1</v>
      </c>
      <c r="E47" s="16" t="s">
        <v>2106</v>
      </c>
      <c r="F47" s="16" t="s">
        <v>277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1477</v>
      </c>
    </row>
    <row r="48" spans="1:44" x14ac:dyDescent="0.25">
      <c r="A48" s="19">
        <v>47</v>
      </c>
      <c r="B48" s="19" t="s">
        <v>180</v>
      </c>
      <c r="C48" s="37" t="s">
        <v>90</v>
      </c>
      <c r="D48" s="22">
        <f>VLOOKUP(AR:AR,球员!A:F,6,FALSE)</f>
        <v>1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1478</v>
      </c>
    </row>
    <row r="49" spans="1:44" x14ac:dyDescent="0.25">
      <c r="A49" s="19">
        <v>48</v>
      </c>
      <c r="B49" s="19" t="s">
        <v>136</v>
      </c>
      <c r="C49" s="20" t="s">
        <v>63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1479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1480</v>
      </c>
    </row>
    <row r="51" spans="1:44" x14ac:dyDescent="0.25">
      <c r="A51" s="19">
        <v>50</v>
      </c>
      <c r="B51" s="19" t="s">
        <v>216</v>
      </c>
      <c r="C51" s="20" t="s">
        <v>59</v>
      </c>
      <c r="D51" s="22">
        <f>VLOOKUP(AR:AR,球员!A:F,6,FALSE)</f>
        <v>1</v>
      </c>
      <c r="E51" s="16" t="s">
        <v>55</v>
      </c>
      <c r="F51" s="16" t="s">
        <v>56</v>
      </c>
      <c r="G51" s="16" t="s">
        <v>101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1481</v>
      </c>
    </row>
    <row r="52" spans="1:44" x14ac:dyDescent="0.25">
      <c r="A52" s="19">
        <v>51</v>
      </c>
      <c r="B52" s="19" t="s">
        <v>113</v>
      </c>
      <c r="C52" s="20" t="s">
        <v>49</v>
      </c>
      <c r="D52" s="22">
        <f>VLOOKUP(AR:AR,球员!A:F,6,FALSE)</f>
        <v>1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1482</v>
      </c>
    </row>
    <row r="53" spans="1:44" x14ac:dyDescent="0.25">
      <c r="A53" s="19">
        <v>52</v>
      </c>
      <c r="B53" s="19" t="s">
        <v>190</v>
      </c>
      <c r="C53" s="20" t="s">
        <v>59</v>
      </c>
      <c r="D53" s="22">
        <f>VLOOKUP(AR:AR,球员!A:F,6,FALSE)</f>
        <v>1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1483</v>
      </c>
    </row>
    <row r="54" spans="1:44" x14ac:dyDescent="0.25">
      <c r="A54" s="19">
        <v>53</v>
      </c>
      <c r="B54" s="19" t="s">
        <v>192</v>
      </c>
      <c r="C54" s="20" t="s">
        <v>71</v>
      </c>
      <c r="D54" s="22">
        <f>VLOOKUP(AR:AR,球员!A:F,6,FALSE)</f>
        <v>1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1484</v>
      </c>
    </row>
    <row r="55" spans="1:44" x14ac:dyDescent="0.25">
      <c r="A55" s="15">
        <v>54</v>
      </c>
      <c r="B55" s="15" t="s">
        <v>193</v>
      </c>
      <c r="C55" s="16" t="s">
        <v>194</v>
      </c>
      <c r="D55" s="22" t="e">
        <f>VLOOKUP(AR:AR,球员!A:F,6,FALSE)</f>
        <v>#N/A</v>
      </c>
      <c r="E55" s="16" t="s">
        <v>2106</v>
      </c>
      <c r="F55" s="16" t="s">
        <v>277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1485</v>
      </c>
    </row>
    <row r="56" spans="1:44" x14ac:dyDescent="0.25">
      <c r="A56" s="19">
        <v>55</v>
      </c>
      <c r="B56" s="19" t="s">
        <v>297</v>
      </c>
      <c r="C56" s="20" t="s">
        <v>90</v>
      </c>
      <c r="D56" s="22">
        <f>VLOOKUP(AR:AR,球员!A:F,6,FALSE)</f>
        <v>1</v>
      </c>
      <c r="E56" s="16" t="s">
        <v>143</v>
      </c>
      <c r="F56" s="16" t="s">
        <v>45</v>
      </c>
      <c r="G56" s="16" t="s">
        <v>157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1486</v>
      </c>
    </row>
    <row r="57" spans="1:44" x14ac:dyDescent="0.25">
      <c r="A57" s="19">
        <v>56</v>
      </c>
      <c r="B57" s="19" t="s">
        <v>199</v>
      </c>
      <c r="C57" s="20" t="s">
        <v>125</v>
      </c>
      <c r="D57" s="22">
        <f>VLOOKUP(AR:AR,球员!A:F,6,FALSE)</f>
        <v>1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1487</v>
      </c>
    </row>
    <row r="58" spans="1:44" x14ac:dyDescent="0.25">
      <c r="A58" s="19">
        <v>57</v>
      </c>
      <c r="B58" s="19" t="s">
        <v>240</v>
      </c>
      <c r="C58" s="20" t="s">
        <v>90</v>
      </c>
      <c r="D58" s="22">
        <f>VLOOKUP(AR:AR,球员!A:F,6,FALSE)</f>
        <v>1</v>
      </c>
      <c r="E58" s="16" t="s">
        <v>97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1488</v>
      </c>
    </row>
    <row r="59" spans="1:44" x14ac:dyDescent="0.25">
      <c r="A59" s="19">
        <v>58</v>
      </c>
      <c r="B59" s="19" t="s">
        <v>104</v>
      </c>
      <c r="C59" s="20" t="s">
        <v>105</v>
      </c>
      <c r="D59" s="22">
        <f>VLOOKUP(AR:AR,球员!A:F,6,FALSE)</f>
        <v>1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1489</v>
      </c>
    </row>
    <row r="60" spans="1:44" x14ac:dyDescent="0.25">
      <c r="A60" s="15">
        <v>59</v>
      </c>
      <c r="B60" s="15" t="s">
        <v>120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121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1490</v>
      </c>
    </row>
    <row r="61" spans="1:44" x14ac:dyDescent="0.25">
      <c r="A61" s="19">
        <v>60</v>
      </c>
      <c r="B61" s="19" t="s">
        <v>159</v>
      </c>
      <c r="C61" s="20" t="s">
        <v>86</v>
      </c>
      <c r="D61" s="22">
        <f>VLOOKUP(AR:AR,球员!A:F,6,FALSE)</f>
        <v>1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1491</v>
      </c>
    </row>
    <row r="62" spans="1:44" x14ac:dyDescent="0.25">
      <c r="A62" s="19">
        <v>61</v>
      </c>
      <c r="B62" s="19" t="s">
        <v>162</v>
      </c>
      <c r="C62" s="20" t="s">
        <v>71</v>
      </c>
      <c r="D62" s="22">
        <f>VLOOKUP(AR:AR,球员!A:F,6,FALSE)</f>
        <v>1</v>
      </c>
      <c r="E62" s="16" t="s">
        <v>163</v>
      </c>
      <c r="F62" s="16" t="s">
        <v>45</v>
      </c>
      <c r="G62" s="16" t="s">
        <v>161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1492</v>
      </c>
    </row>
    <row r="63" spans="1:44" x14ac:dyDescent="0.25">
      <c r="A63" s="15">
        <v>62</v>
      </c>
      <c r="B63" s="15" t="s">
        <v>203</v>
      </c>
      <c r="C63" s="16" t="s">
        <v>90</v>
      </c>
      <c r="D63" s="22" t="e">
        <f>VLOOKUP(AR:AR,球员!A:F,6,FALSE)</f>
        <v>#N/A</v>
      </c>
      <c r="E63" s="16" t="s">
        <v>97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1493</v>
      </c>
    </row>
    <row r="64" spans="1:44" x14ac:dyDescent="0.25">
      <c r="A64" s="19">
        <v>63</v>
      </c>
      <c r="B64" s="19" t="s">
        <v>126</v>
      </c>
      <c r="C64" s="20" t="s">
        <v>90</v>
      </c>
      <c r="D64" s="22">
        <f>VLOOKUP(AR:AR,球员!A:F,6,FALSE)</f>
        <v>1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1494</v>
      </c>
    </row>
    <row r="65" spans="1:44" x14ac:dyDescent="0.25">
      <c r="A65" s="15">
        <v>64</v>
      </c>
      <c r="B65" s="15" t="s">
        <v>170</v>
      </c>
      <c r="C65" s="16" t="s">
        <v>49</v>
      </c>
      <c r="D65" s="22" t="e">
        <f>VLOOKUP(AR:AR,球员!A:F,6,FALSE)</f>
        <v>#N/A</v>
      </c>
      <c r="E65" s="16" t="s">
        <v>2106</v>
      </c>
      <c r="F65" s="16" t="s">
        <v>277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1495</v>
      </c>
    </row>
    <row r="66" spans="1:44" x14ac:dyDescent="0.25">
      <c r="A66" s="19">
        <v>65</v>
      </c>
      <c r="B66" s="19" t="s">
        <v>211</v>
      </c>
      <c r="C66" s="20" t="s">
        <v>63</v>
      </c>
      <c r="D66" s="22">
        <f>VLOOKUP(AR:AR,球员!A:F,6,FALSE)</f>
        <v>1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1496</v>
      </c>
    </row>
    <row r="67" spans="1:44" x14ac:dyDescent="0.25">
      <c r="A67" s="19">
        <v>66</v>
      </c>
      <c r="B67" s="19" t="s">
        <v>172</v>
      </c>
      <c r="C67" s="20" t="s">
        <v>71</v>
      </c>
      <c r="D67" s="22">
        <f>VLOOKUP(AR:AR,球员!A:F,6,FALSE)</f>
        <v>1</v>
      </c>
      <c r="E67" s="16" t="s">
        <v>173</v>
      </c>
      <c r="F67" s="16" t="s">
        <v>45</v>
      </c>
      <c r="G67" s="16" t="s">
        <v>101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1497</v>
      </c>
    </row>
    <row r="68" spans="1:44" x14ac:dyDescent="0.25">
      <c r="A68" s="19">
        <v>67</v>
      </c>
      <c r="B68" s="19" t="s">
        <v>174</v>
      </c>
      <c r="C68" s="20" t="s">
        <v>59</v>
      </c>
      <c r="D68" s="22">
        <f>VLOOKUP(AR:AR,球员!A:F,6,FALSE)</f>
        <v>1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1498</v>
      </c>
    </row>
    <row r="69" spans="1:44" x14ac:dyDescent="0.25">
      <c r="A69" s="19">
        <v>68</v>
      </c>
      <c r="B69" s="19" t="s">
        <v>175</v>
      </c>
      <c r="C69" s="20" t="s">
        <v>105</v>
      </c>
      <c r="D69" s="22">
        <f>VLOOKUP(AR:AR,球员!A:F,6,FALSE)</f>
        <v>1</v>
      </c>
      <c r="E69" s="16" t="s">
        <v>2106</v>
      </c>
      <c r="F69" s="16" t="s">
        <v>277</v>
      </c>
      <c r="G69" s="16" t="s">
        <v>176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1499</v>
      </c>
    </row>
    <row r="70" spans="1:44" x14ac:dyDescent="0.25">
      <c r="A70" s="15">
        <v>69</v>
      </c>
      <c r="B70" s="15" t="s">
        <v>133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134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1500</v>
      </c>
    </row>
    <row r="71" spans="1:44" x14ac:dyDescent="0.25">
      <c r="A71" s="15">
        <v>70</v>
      </c>
      <c r="B71" s="15" t="s">
        <v>177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1501</v>
      </c>
    </row>
    <row r="72" spans="1:44" x14ac:dyDescent="0.25">
      <c r="A72" s="15">
        <v>71</v>
      </c>
      <c r="B72" s="15" t="s">
        <v>135</v>
      </c>
      <c r="C72" s="16" t="s">
        <v>125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1502</v>
      </c>
    </row>
    <row r="73" spans="1:44" x14ac:dyDescent="0.25">
      <c r="A73" s="19">
        <v>72</v>
      </c>
      <c r="B73" s="19" t="s">
        <v>261</v>
      </c>
      <c r="C73" s="20" t="s">
        <v>43</v>
      </c>
      <c r="D73" s="22">
        <f>VLOOKUP(AR:AR,球员!A:F,6,FALSE)</f>
        <v>1</v>
      </c>
      <c r="E73" s="16" t="s">
        <v>97</v>
      </c>
      <c r="F73" s="16" t="s">
        <v>65</v>
      </c>
      <c r="G73" s="16" t="s">
        <v>262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1503</v>
      </c>
    </row>
    <row r="74" spans="1:44" x14ac:dyDescent="0.25">
      <c r="A74" s="19">
        <v>73</v>
      </c>
      <c r="B74" s="19" t="s">
        <v>213</v>
      </c>
      <c r="C74" s="20" t="s">
        <v>63</v>
      </c>
      <c r="D74" s="22">
        <f>VLOOKUP(AR:AR,球员!A:F,6,FALSE)</f>
        <v>1</v>
      </c>
      <c r="E74" s="16" t="s">
        <v>109</v>
      </c>
      <c r="F74" s="16" t="s">
        <v>65</v>
      </c>
      <c r="G74" s="16" t="s">
        <v>69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1504</v>
      </c>
    </row>
    <row r="75" spans="1:44" x14ac:dyDescent="0.25">
      <c r="A75" s="15">
        <v>74</v>
      </c>
      <c r="B75" s="15" t="s">
        <v>139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1505</v>
      </c>
    </row>
    <row r="76" spans="1:44" x14ac:dyDescent="0.25">
      <c r="A76" s="19">
        <v>75</v>
      </c>
      <c r="B76" s="19" t="s">
        <v>215</v>
      </c>
      <c r="C76" s="20" t="s">
        <v>90</v>
      </c>
      <c r="D76" s="22">
        <f>VLOOKUP(AR:AR,球员!A:F,6,FALSE)</f>
        <v>1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1506</v>
      </c>
    </row>
    <row r="77" spans="1:44" x14ac:dyDescent="0.25">
      <c r="A77" s="19">
        <v>76</v>
      </c>
      <c r="B77" s="19" t="s">
        <v>140</v>
      </c>
      <c r="C77" s="20" t="s">
        <v>43</v>
      </c>
      <c r="D77" s="22">
        <f>VLOOKUP(AR:AR,球员!A:F,6,FALSE)</f>
        <v>1</v>
      </c>
      <c r="E77" s="16" t="s">
        <v>141</v>
      </c>
      <c r="F77" s="16" t="s">
        <v>45</v>
      </c>
      <c r="G77" s="16" t="s">
        <v>101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1507</v>
      </c>
    </row>
    <row r="78" spans="1:44" x14ac:dyDescent="0.25">
      <c r="A78" s="19">
        <v>77</v>
      </c>
      <c r="B78" s="19" t="s">
        <v>142</v>
      </c>
      <c r="C78" s="20" t="s">
        <v>71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1508</v>
      </c>
    </row>
    <row r="79" spans="1:44" x14ac:dyDescent="0.25">
      <c r="A79" s="19">
        <v>78</v>
      </c>
      <c r="B79" s="19" t="s">
        <v>219</v>
      </c>
      <c r="C79" s="20" t="s">
        <v>63</v>
      </c>
      <c r="D79" s="22">
        <f>VLOOKUP(AR:AR,球员!A:F,6,FALSE)</f>
        <v>1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1509</v>
      </c>
    </row>
    <row r="80" spans="1:44" x14ac:dyDescent="0.25">
      <c r="A80" s="19">
        <v>79</v>
      </c>
      <c r="B80" s="19" t="s">
        <v>220</v>
      </c>
      <c r="C80" s="20" t="s">
        <v>90</v>
      </c>
      <c r="D80" s="22">
        <f>VLOOKUP(AR:AR,球员!A:F,6,FALSE)</f>
        <v>1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1510</v>
      </c>
    </row>
    <row r="81" spans="1:44" x14ac:dyDescent="0.25">
      <c r="A81" s="19">
        <v>80</v>
      </c>
      <c r="B81" s="19" t="s">
        <v>222</v>
      </c>
      <c r="C81" s="20" t="s">
        <v>43</v>
      </c>
      <c r="D81" s="22">
        <f>VLOOKUP(AR:AR,球员!A:F,6,FALSE)</f>
        <v>1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1511</v>
      </c>
    </row>
    <row r="82" spans="1:44" x14ac:dyDescent="0.25">
      <c r="A82" s="19">
        <v>81</v>
      </c>
      <c r="B82" s="19" t="s">
        <v>376</v>
      </c>
      <c r="C82" s="20" t="s">
        <v>90</v>
      </c>
      <c r="D82" s="22">
        <f>VLOOKUP(AR:AR,球员!A:F,6,FALSE)</f>
        <v>1</v>
      </c>
      <c r="E82" s="16" t="s">
        <v>64</v>
      </c>
      <c r="F82" s="16" t="s">
        <v>65</v>
      </c>
      <c r="G82" s="16" t="s">
        <v>98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2219</v>
      </c>
    </row>
    <row r="83" spans="1:44" x14ac:dyDescent="0.25">
      <c r="A83" s="19">
        <v>82</v>
      </c>
      <c r="B83" s="19" t="s">
        <v>224</v>
      </c>
      <c r="C83" s="20" t="s">
        <v>59</v>
      </c>
      <c r="D83" s="22">
        <f>VLOOKUP(AR:AR,球员!A:F,6,FALSE)</f>
        <v>1</v>
      </c>
      <c r="E83" s="16" t="s">
        <v>173</v>
      </c>
      <c r="F83" s="16" t="s">
        <v>45</v>
      </c>
      <c r="G83" s="16" t="s">
        <v>208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1512</v>
      </c>
    </row>
    <row r="84" spans="1:44" x14ac:dyDescent="0.25">
      <c r="A84" s="15">
        <v>83</v>
      </c>
      <c r="B84" s="15" t="s">
        <v>377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81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1513</v>
      </c>
    </row>
    <row r="85" spans="1:44" x14ac:dyDescent="0.25">
      <c r="A85" s="19">
        <v>84</v>
      </c>
      <c r="B85" s="19" t="s">
        <v>651</v>
      </c>
      <c r="C85" s="20" t="s">
        <v>90</v>
      </c>
      <c r="D85" s="22">
        <f>VLOOKUP(AR:AR,球员!A:F,6,FALSE)</f>
        <v>1</v>
      </c>
      <c r="E85" s="16" t="s">
        <v>44</v>
      </c>
      <c r="F85" s="16" t="s">
        <v>45</v>
      </c>
      <c r="G85" s="16" t="s">
        <v>138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1514</v>
      </c>
    </row>
    <row r="86" spans="1:44" x14ac:dyDescent="0.25">
      <c r="A86" s="19">
        <v>85</v>
      </c>
      <c r="B86" s="19" t="s">
        <v>232</v>
      </c>
      <c r="C86" s="20" t="s">
        <v>59</v>
      </c>
      <c r="D86" s="22">
        <f>VLOOKUP(AR:AR,球员!A:F,6,FALSE)</f>
        <v>1</v>
      </c>
      <c r="E86" s="16" t="s">
        <v>44</v>
      </c>
      <c r="F86" s="16" t="s">
        <v>45</v>
      </c>
      <c r="G86" s="16" t="s">
        <v>81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1515</v>
      </c>
    </row>
    <row r="87" spans="1:44" x14ac:dyDescent="0.25">
      <c r="A87" s="19">
        <v>86</v>
      </c>
      <c r="B87" s="19" t="s">
        <v>151</v>
      </c>
      <c r="C87" s="20" t="s">
        <v>90</v>
      </c>
      <c r="D87" s="22">
        <f>VLOOKUP(AR:AR,球员!A:F,6,FALSE)</f>
        <v>1</v>
      </c>
      <c r="E87" s="16" t="s">
        <v>44</v>
      </c>
      <c r="F87" s="16" t="s">
        <v>45</v>
      </c>
      <c r="G87" s="16" t="s">
        <v>101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1516</v>
      </c>
    </row>
    <row r="88" spans="1:44" x14ac:dyDescent="0.25">
      <c r="A88" s="15">
        <v>87</v>
      </c>
      <c r="B88" s="15" t="s">
        <v>1517</v>
      </c>
      <c r="C88" s="16" t="s">
        <v>125</v>
      </c>
      <c r="D88" s="22" t="e">
        <f>VLOOKUP(AR:AR,球员!A:F,6,FALSE)</f>
        <v>#N/A</v>
      </c>
      <c r="E88" s="16" t="s">
        <v>2106</v>
      </c>
      <c r="F88" s="16" t="s">
        <v>277</v>
      </c>
      <c r="G88" s="16" t="s">
        <v>66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1518</v>
      </c>
    </row>
    <row r="89" spans="1:44" x14ac:dyDescent="0.25">
      <c r="A89" s="19">
        <v>88</v>
      </c>
      <c r="B89" s="19" t="s">
        <v>313</v>
      </c>
      <c r="C89" s="20" t="s">
        <v>90</v>
      </c>
      <c r="D89" s="22">
        <f>VLOOKUP(AR:AR,球员!A:F,6,FALSE)</f>
        <v>1</v>
      </c>
      <c r="E89" s="16" t="s">
        <v>109</v>
      </c>
      <c r="F89" s="16" t="s">
        <v>65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1519</v>
      </c>
    </row>
    <row r="90" spans="1:44" x14ac:dyDescent="0.25">
      <c r="A90" s="19">
        <v>89</v>
      </c>
      <c r="B90" s="19" t="s">
        <v>201</v>
      </c>
      <c r="C90" s="20" t="s">
        <v>194</v>
      </c>
      <c r="D90" s="22">
        <f>VLOOKUP(AR:AR,球员!A:F,6,FALSE)</f>
        <v>1</v>
      </c>
      <c r="E90" s="16" t="s">
        <v>75</v>
      </c>
      <c r="F90" s="16" t="s">
        <v>65</v>
      </c>
      <c r="G90" s="16" t="s">
        <v>66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1520</v>
      </c>
    </row>
    <row r="91" spans="1:44" x14ac:dyDescent="0.25">
      <c r="A91" s="19">
        <v>90</v>
      </c>
      <c r="B91" s="19" t="s">
        <v>244</v>
      </c>
      <c r="C91" s="20" t="s">
        <v>90</v>
      </c>
      <c r="D91" s="22">
        <f>VLOOKUP(AR:AR,球员!A:F,6,FALSE)</f>
        <v>1</v>
      </c>
      <c r="E91" s="16" t="s">
        <v>109</v>
      </c>
      <c r="F91" s="16" t="s">
        <v>65</v>
      </c>
      <c r="G91" s="16" t="s">
        <v>168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1521</v>
      </c>
    </row>
    <row r="92" spans="1:44" x14ac:dyDescent="0.25">
      <c r="A92" s="19">
        <v>91</v>
      </c>
      <c r="B92" s="19" t="s">
        <v>122</v>
      </c>
      <c r="C92" s="20" t="s">
        <v>43</v>
      </c>
      <c r="D92" s="22">
        <f>VLOOKUP(AR:AR,球员!A:F,6,FALSE)</f>
        <v>1</v>
      </c>
      <c r="E92" s="16" t="s">
        <v>143</v>
      </c>
      <c r="F92" s="16" t="s">
        <v>45</v>
      </c>
      <c r="G92" s="16" t="s">
        <v>121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1522</v>
      </c>
    </row>
    <row r="93" spans="1:44" x14ac:dyDescent="0.25">
      <c r="A93" s="15">
        <v>92</v>
      </c>
      <c r="B93" s="15" t="s">
        <v>123</v>
      </c>
      <c r="C93" s="16" t="s">
        <v>71</v>
      </c>
      <c r="D93" s="22" t="e">
        <f>VLOOKUP(AR:AR,球员!A:F,6,FALSE)</f>
        <v>#N/A</v>
      </c>
      <c r="E93" s="16" t="s">
        <v>80</v>
      </c>
      <c r="F93" s="16" t="s">
        <v>51</v>
      </c>
      <c r="G93" s="16" t="s">
        <v>66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1523</v>
      </c>
    </row>
    <row r="94" spans="1:44" x14ac:dyDescent="0.25">
      <c r="A94" s="19">
        <v>93</v>
      </c>
      <c r="B94" s="19" t="s">
        <v>401</v>
      </c>
      <c r="C94" s="20" t="s">
        <v>125</v>
      </c>
      <c r="D94" s="22">
        <f>VLOOKUP(AR:AR,球员!A:F,6,FALSE)</f>
        <v>1</v>
      </c>
      <c r="E94" s="16" t="s">
        <v>68</v>
      </c>
      <c r="F94" s="16" t="s">
        <v>68</v>
      </c>
      <c r="G94" s="16" t="s">
        <v>76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1524</v>
      </c>
    </row>
    <row r="95" spans="1:44" x14ac:dyDescent="0.25">
      <c r="A95" s="19">
        <v>94</v>
      </c>
      <c r="B95" s="19" t="s">
        <v>247</v>
      </c>
      <c r="C95" s="20" t="s">
        <v>59</v>
      </c>
      <c r="D95" s="22">
        <f>VLOOKUP(AR:AR,球员!A:F,6,FALSE)</f>
        <v>1</v>
      </c>
      <c r="E95" s="16" t="s">
        <v>44</v>
      </c>
      <c r="F95" s="16" t="s">
        <v>45</v>
      </c>
      <c r="G95" s="16" t="s">
        <v>107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1525</v>
      </c>
    </row>
    <row r="96" spans="1:44" x14ac:dyDescent="0.25">
      <c r="A96" s="15">
        <v>95</v>
      </c>
      <c r="B96" s="15" t="s">
        <v>124</v>
      </c>
      <c r="C96" s="16" t="s">
        <v>83</v>
      </c>
      <c r="D96" s="22" t="e">
        <f>VLOOKUP(AR:AR,球员!A:F,6,FALSE)</f>
        <v>#N/A</v>
      </c>
      <c r="E96" s="16" t="s">
        <v>109</v>
      </c>
      <c r="F96" s="16" t="s">
        <v>65</v>
      </c>
      <c r="G96" s="16" t="s">
        <v>69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1526</v>
      </c>
    </row>
    <row r="97" spans="1:44" x14ac:dyDescent="0.25">
      <c r="A97" s="19">
        <v>96</v>
      </c>
      <c r="B97" s="19" t="s">
        <v>202</v>
      </c>
      <c r="C97" s="20" t="s">
        <v>86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1527</v>
      </c>
    </row>
    <row r="98" spans="1:44" x14ac:dyDescent="0.25">
      <c r="A98" s="15">
        <v>97</v>
      </c>
      <c r="B98" s="15" t="s">
        <v>166</v>
      </c>
      <c r="C98" s="16" t="s">
        <v>71</v>
      </c>
      <c r="D98" s="22" t="e">
        <f>VLOOKUP(AR:AR,球员!A:F,6,FALSE)</f>
        <v>#N/A</v>
      </c>
      <c r="E98" s="16" t="s">
        <v>141</v>
      </c>
      <c r="F98" s="16" t="s">
        <v>45</v>
      </c>
      <c r="G98" s="16" t="s">
        <v>76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1528</v>
      </c>
    </row>
    <row r="99" spans="1:44" x14ac:dyDescent="0.25">
      <c r="A99" s="19">
        <v>98</v>
      </c>
      <c r="B99" s="19" t="s">
        <v>167</v>
      </c>
      <c r="C99" s="20" t="s">
        <v>90</v>
      </c>
      <c r="D99" s="22">
        <f>VLOOKUP(AR:AR,球员!A:F,6,FALSE)</f>
        <v>1</v>
      </c>
      <c r="E99" s="16" t="s">
        <v>141</v>
      </c>
      <c r="F99" s="16" t="s">
        <v>45</v>
      </c>
      <c r="G99" s="16" t="s">
        <v>168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1529</v>
      </c>
    </row>
    <row r="100" spans="1:44" x14ac:dyDescent="0.25">
      <c r="A100" s="19">
        <v>99</v>
      </c>
      <c r="B100" s="19" t="s">
        <v>127</v>
      </c>
      <c r="C100" s="20" t="s">
        <v>71</v>
      </c>
      <c r="D100" s="22">
        <f>VLOOKUP(AR:AR,球员!A:F,6,FALSE)</f>
        <v>1</v>
      </c>
      <c r="E100" s="16" t="s">
        <v>143</v>
      </c>
      <c r="F100" s="16" t="s">
        <v>45</v>
      </c>
      <c r="G100" s="16" t="s">
        <v>76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1530</v>
      </c>
    </row>
    <row r="101" spans="1:44" x14ac:dyDescent="0.25">
      <c r="A101" s="19">
        <v>100</v>
      </c>
      <c r="B101" s="19" t="s">
        <v>128</v>
      </c>
      <c r="C101" s="20" t="s">
        <v>90</v>
      </c>
      <c r="D101" s="22">
        <f>VLOOKUP(AR:AR,球员!A:F,6,FALSE)</f>
        <v>1</v>
      </c>
      <c r="E101" s="16" t="s">
        <v>2106</v>
      </c>
      <c r="F101" s="16" t="s">
        <v>277</v>
      </c>
      <c r="G101" s="16" t="s">
        <v>69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1531</v>
      </c>
    </row>
    <row r="102" spans="1:44" x14ac:dyDescent="0.25">
      <c r="A102" s="19">
        <v>101</v>
      </c>
      <c r="B102" s="19" t="s">
        <v>129</v>
      </c>
      <c r="C102" s="20" t="s">
        <v>86</v>
      </c>
      <c r="D102" s="22">
        <f>VLOOKUP(AR:AR,球员!A:F,6,FALSE)</f>
        <v>1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1532</v>
      </c>
    </row>
    <row r="103" spans="1:44" x14ac:dyDescent="0.25">
      <c r="A103" s="19">
        <v>102</v>
      </c>
      <c r="B103" s="19" t="s">
        <v>210</v>
      </c>
      <c r="C103" s="20" t="s">
        <v>90</v>
      </c>
      <c r="D103" s="22">
        <f>VLOOKUP(AR:AR,球员!A:F,6,FALSE)</f>
        <v>1</v>
      </c>
      <c r="E103" s="16" t="s">
        <v>143</v>
      </c>
      <c r="F103" s="16" t="s">
        <v>45</v>
      </c>
      <c r="G103" s="16" t="s">
        <v>138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1533</v>
      </c>
    </row>
    <row r="104" spans="1:44" x14ac:dyDescent="0.25">
      <c r="A104" s="19">
        <v>103</v>
      </c>
      <c r="B104" s="19" t="s">
        <v>258</v>
      </c>
      <c r="C104" s="20" t="s">
        <v>194</v>
      </c>
      <c r="D104" s="22">
        <f>VLOOKUP(AR:AR,球员!A:F,6,FALSE)</f>
        <v>1</v>
      </c>
      <c r="E104" s="16" t="s">
        <v>84</v>
      </c>
      <c r="F104" s="16" t="s">
        <v>65</v>
      </c>
      <c r="G104" s="16" t="s">
        <v>98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1534</v>
      </c>
    </row>
    <row r="105" spans="1:44" x14ac:dyDescent="0.25">
      <c r="A105" s="15">
        <v>104</v>
      </c>
      <c r="B105" s="15" t="s">
        <v>259</v>
      </c>
      <c r="C105" s="16" t="s">
        <v>49</v>
      </c>
      <c r="D105" s="22" t="e">
        <f>VLOOKUP(AR:AR,球员!A:F,6,FALSE)</f>
        <v>#N/A</v>
      </c>
      <c r="E105" s="16" t="s">
        <v>260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1535</v>
      </c>
    </row>
    <row r="106" spans="1:44" x14ac:dyDescent="0.25">
      <c r="A106" s="15">
        <v>105</v>
      </c>
      <c r="B106" s="15" t="s">
        <v>181</v>
      </c>
      <c r="C106" s="16" t="s">
        <v>105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1536</v>
      </c>
    </row>
    <row r="107" spans="1:44" x14ac:dyDescent="0.25">
      <c r="A107" s="15">
        <v>106</v>
      </c>
      <c r="B107" s="15" t="s">
        <v>273</v>
      </c>
      <c r="C107" s="16" t="s">
        <v>59</v>
      </c>
      <c r="D107" s="22" t="e">
        <f>VLOOKUP(AR:AR,球员!A:F,6,FALSE)</f>
        <v>#N/A</v>
      </c>
      <c r="E107" s="16" t="s">
        <v>84</v>
      </c>
      <c r="F107" s="16" t="s">
        <v>65</v>
      </c>
      <c r="G107" s="16" t="s">
        <v>69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1537</v>
      </c>
    </row>
    <row r="108" spans="1:44" x14ac:dyDescent="0.25">
      <c r="A108" s="19">
        <v>107</v>
      </c>
      <c r="B108" s="19" t="s">
        <v>217</v>
      </c>
      <c r="C108" s="20" t="s">
        <v>205</v>
      </c>
      <c r="D108" s="22">
        <f>VLOOKUP(AR:AR,球员!A:F,6,FALSE)</f>
        <v>1</v>
      </c>
      <c r="E108" s="16" t="s">
        <v>218</v>
      </c>
      <c r="F108" s="16" t="s">
        <v>56</v>
      </c>
      <c r="G108" s="16" t="s">
        <v>81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1538</v>
      </c>
    </row>
    <row r="109" spans="1:44" x14ac:dyDescent="0.25">
      <c r="A109" s="19">
        <v>108</v>
      </c>
      <c r="B109" s="19" t="s">
        <v>278</v>
      </c>
      <c r="C109" s="20" t="s">
        <v>71</v>
      </c>
      <c r="D109" s="22">
        <f>VLOOKUP(AR:AR,球员!A:F,6,FALSE)</f>
        <v>1</v>
      </c>
      <c r="E109" s="16" t="s">
        <v>2112</v>
      </c>
      <c r="F109" s="16" t="s">
        <v>51</v>
      </c>
      <c r="G109" s="16" t="s">
        <v>66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1539</v>
      </c>
    </row>
    <row r="110" spans="1:44" x14ac:dyDescent="0.25">
      <c r="A110" s="19">
        <v>109</v>
      </c>
      <c r="B110" s="19" t="s">
        <v>279</v>
      </c>
      <c r="C110" s="20" t="s">
        <v>71</v>
      </c>
      <c r="D110" s="22">
        <f>VLOOKUP(AR:AR,球员!A:F,6,FALSE)</f>
        <v>1</v>
      </c>
      <c r="E110" s="16" t="s">
        <v>187</v>
      </c>
      <c r="F110" s="16" t="s">
        <v>56</v>
      </c>
      <c r="G110" s="16" t="s">
        <v>138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1540</v>
      </c>
    </row>
    <row r="111" spans="1:44" x14ac:dyDescent="0.25">
      <c r="A111" s="15">
        <v>110</v>
      </c>
      <c r="B111" s="15" t="s">
        <v>280</v>
      </c>
      <c r="C111" s="16" t="s">
        <v>83</v>
      </c>
      <c r="D111" s="22" t="e">
        <f>VLOOKUP(AR:AR,球员!A:F,6,FALSE)</f>
        <v>#N/A</v>
      </c>
      <c r="E111" s="16" t="s">
        <v>281</v>
      </c>
      <c r="F111" s="16" t="s">
        <v>282</v>
      </c>
      <c r="G111" s="16" t="s">
        <v>153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1541</v>
      </c>
    </row>
    <row r="112" spans="1:44" x14ac:dyDescent="0.25">
      <c r="A112" s="19">
        <v>111</v>
      </c>
      <c r="B112" s="19" t="s">
        <v>345</v>
      </c>
      <c r="C112" s="20" t="s">
        <v>90</v>
      </c>
      <c r="D112" s="22">
        <f>VLOOKUP(AR:AR,球员!A:F,6,FALSE)</f>
        <v>1</v>
      </c>
      <c r="E112" s="16" t="s">
        <v>310</v>
      </c>
      <c r="F112" s="16" t="s">
        <v>45</v>
      </c>
      <c r="G112" s="16" t="s">
        <v>101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1542</v>
      </c>
    </row>
    <row r="113" spans="1:44" x14ac:dyDescent="0.25">
      <c r="A113" s="19">
        <v>112</v>
      </c>
      <c r="B113" s="19" t="s">
        <v>183</v>
      </c>
      <c r="C113" s="20" t="s">
        <v>63</v>
      </c>
      <c r="D113" s="22">
        <f>VLOOKUP(AR:AR,球员!A:F,6,FALSE)</f>
        <v>1</v>
      </c>
      <c r="E113" s="16" t="s">
        <v>184</v>
      </c>
      <c r="F113" s="16" t="s">
        <v>65</v>
      </c>
      <c r="G113" s="16" t="s">
        <v>98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1543</v>
      </c>
    </row>
    <row r="114" spans="1:44" x14ac:dyDescent="0.25">
      <c r="A114" s="19">
        <v>113</v>
      </c>
      <c r="B114" s="19" t="s">
        <v>283</v>
      </c>
      <c r="C114" s="20" t="s">
        <v>90</v>
      </c>
      <c r="D114" s="22">
        <f>VLOOKUP(AR:AR,球员!A:F,6,FALSE)</f>
        <v>1</v>
      </c>
      <c r="E114" s="16" t="s">
        <v>84</v>
      </c>
      <c r="F114" s="16" t="s">
        <v>65</v>
      </c>
      <c r="G114" s="16" t="s">
        <v>98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1544</v>
      </c>
    </row>
    <row r="115" spans="1:44" x14ac:dyDescent="0.25">
      <c r="A115" s="19">
        <v>114</v>
      </c>
      <c r="B115" s="19" t="s">
        <v>284</v>
      </c>
      <c r="C115" s="20" t="s">
        <v>194</v>
      </c>
      <c r="D115" s="22">
        <f>VLOOKUP(AR:AR,球员!A:F,6,FALSE)</f>
        <v>1</v>
      </c>
      <c r="E115" s="16" t="s">
        <v>84</v>
      </c>
      <c r="F115" s="16" t="s">
        <v>65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1545</v>
      </c>
    </row>
    <row r="116" spans="1:44" x14ac:dyDescent="0.25">
      <c r="A116" s="19">
        <v>115</v>
      </c>
      <c r="B116" s="19" t="s">
        <v>2220</v>
      </c>
      <c r="C116" s="20" t="s">
        <v>194</v>
      </c>
      <c r="D116" s="22">
        <f>VLOOKUP(AR:AR,球员!A:F,6,FALSE)</f>
        <v>1</v>
      </c>
      <c r="E116" s="16" t="s">
        <v>60</v>
      </c>
      <c r="F116" s="16" t="s">
        <v>51</v>
      </c>
      <c r="G116" s="16" t="s">
        <v>66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2221</v>
      </c>
    </row>
    <row r="117" spans="1:44" x14ac:dyDescent="0.25">
      <c r="A117" s="19">
        <v>116</v>
      </c>
      <c r="B117" s="19" t="s">
        <v>285</v>
      </c>
      <c r="C117" s="20" t="s">
        <v>90</v>
      </c>
      <c r="D117" s="22">
        <f>VLOOKUP(AR:AR,球员!A:F,6,FALSE)</f>
        <v>1</v>
      </c>
      <c r="E117" s="16" t="s">
        <v>80</v>
      </c>
      <c r="F117" s="16" t="s">
        <v>51</v>
      </c>
      <c r="G117" s="16" t="s">
        <v>72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1546</v>
      </c>
    </row>
    <row r="118" spans="1:44" x14ac:dyDescent="0.25">
      <c r="A118" s="19">
        <v>117</v>
      </c>
      <c r="B118" s="19" t="s">
        <v>221</v>
      </c>
      <c r="C118" s="37" t="s">
        <v>125</v>
      </c>
      <c r="D118" s="22">
        <f>VLOOKUP(AR:AR,球员!A:F,6,FALSE)</f>
        <v>1</v>
      </c>
      <c r="E118" s="36" t="s">
        <v>75</v>
      </c>
      <c r="F118" s="16" t="s">
        <v>65</v>
      </c>
      <c r="G118" s="16" t="s">
        <v>101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1547</v>
      </c>
    </row>
    <row r="119" spans="1:44" x14ac:dyDescent="0.25">
      <c r="A119" s="19">
        <v>118</v>
      </c>
      <c r="B119" s="19" t="s">
        <v>186</v>
      </c>
      <c r="C119" s="20" t="s">
        <v>83</v>
      </c>
      <c r="D119" s="22">
        <f>VLOOKUP(AR:AR,球员!A:F,6,FALSE)</f>
        <v>1</v>
      </c>
      <c r="E119" s="16" t="s">
        <v>375</v>
      </c>
      <c r="F119" s="16" t="s">
        <v>51</v>
      </c>
      <c r="G119" s="16" t="s">
        <v>81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1548</v>
      </c>
    </row>
    <row r="120" spans="1:44" x14ac:dyDescent="0.25">
      <c r="A120" s="15">
        <v>119</v>
      </c>
      <c r="B120" s="15" t="s">
        <v>288</v>
      </c>
      <c r="C120" s="16" t="s">
        <v>59</v>
      </c>
      <c r="D120" s="22" t="e">
        <f>VLOOKUP(AR:AR,球员!A:F,6,FALSE)</f>
        <v>#N/A</v>
      </c>
      <c r="E120" s="16" t="s">
        <v>2106</v>
      </c>
      <c r="F120" s="16" t="s">
        <v>277</v>
      </c>
      <c r="G120" s="16" t="s">
        <v>69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1549</v>
      </c>
    </row>
    <row r="121" spans="1:44" x14ac:dyDescent="0.25">
      <c r="A121" s="19">
        <v>120</v>
      </c>
      <c r="B121" s="19" t="s">
        <v>607</v>
      </c>
      <c r="C121" s="20" t="s">
        <v>83</v>
      </c>
      <c r="D121" s="22">
        <f>VLOOKUP(AR:AR,球员!A:F,6,FALSE)</f>
        <v>1</v>
      </c>
      <c r="E121" s="16" t="s">
        <v>608</v>
      </c>
      <c r="F121" s="16" t="s">
        <v>228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1550</v>
      </c>
    </row>
    <row r="122" spans="1:44" x14ac:dyDescent="0.25">
      <c r="A122" s="19">
        <v>121</v>
      </c>
      <c r="B122" s="19" t="s">
        <v>188</v>
      </c>
      <c r="C122" s="20" t="s">
        <v>86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189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1551</v>
      </c>
    </row>
    <row r="123" spans="1:44" x14ac:dyDescent="0.25">
      <c r="A123" s="19">
        <v>122</v>
      </c>
      <c r="B123" s="19" t="s">
        <v>289</v>
      </c>
      <c r="C123" s="20" t="s">
        <v>125</v>
      </c>
      <c r="D123" s="22">
        <f>VLOOKUP(AR:AR,球员!A:F,6,FALSE)</f>
        <v>1</v>
      </c>
      <c r="E123" s="16" t="s">
        <v>87</v>
      </c>
      <c r="F123" s="16" t="s">
        <v>65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1552</v>
      </c>
    </row>
    <row r="124" spans="1:44" x14ac:dyDescent="0.25">
      <c r="A124" s="15">
        <v>123</v>
      </c>
      <c r="B124" s="15" t="s">
        <v>475</v>
      </c>
      <c r="C124" s="16" t="s">
        <v>105</v>
      </c>
      <c r="D124" s="22" t="e">
        <f>VLOOKUP(AR:AR,球员!A:F,6,FALSE)</f>
        <v>#N/A</v>
      </c>
      <c r="E124" s="16" t="s">
        <v>87</v>
      </c>
      <c r="F124" s="16" t="s">
        <v>65</v>
      </c>
      <c r="G124" s="16" t="s">
        <v>476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1553</v>
      </c>
    </row>
    <row r="125" spans="1:44" x14ac:dyDescent="0.25">
      <c r="A125" s="19">
        <v>124</v>
      </c>
      <c r="B125" s="19" t="s">
        <v>366</v>
      </c>
      <c r="C125" s="20" t="s">
        <v>90</v>
      </c>
      <c r="D125" s="22">
        <f>VLOOKUP(AR:AR,球员!A:F,6,FALSE)</f>
        <v>1</v>
      </c>
      <c r="E125" s="16" t="s">
        <v>50</v>
      </c>
      <c r="F125" s="16" t="s">
        <v>51</v>
      </c>
      <c r="G125" s="16" t="s">
        <v>81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1554</v>
      </c>
    </row>
    <row r="126" spans="1:44" x14ac:dyDescent="0.25">
      <c r="A126" s="19">
        <v>125</v>
      </c>
      <c r="B126" s="19" t="s">
        <v>368</v>
      </c>
      <c r="C126" s="20" t="s">
        <v>90</v>
      </c>
      <c r="D126" s="22">
        <f>VLOOKUP(AR:AR,球员!A:F,6,FALSE)</f>
        <v>1</v>
      </c>
      <c r="E126" s="16" t="s">
        <v>2106</v>
      </c>
      <c r="F126" s="16" t="s">
        <v>277</v>
      </c>
      <c r="G126" s="16" t="s">
        <v>81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1555</v>
      </c>
    </row>
    <row r="127" spans="1:44" x14ac:dyDescent="0.25">
      <c r="A127" s="19">
        <v>126</v>
      </c>
      <c r="B127" s="19" t="s">
        <v>223</v>
      </c>
      <c r="C127" s="20" t="s">
        <v>71</v>
      </c>
      <c r="D127" s="22">
        <f>VLOOKUP(AR:AR,球员!A:F,6,FALSE)</f>
        <v>1</v>
      </c>
      <c r="E127" s="16" t="s">
        <v>84</v>
      </c>
      <c r="F127" s="16" t="s">
        <v>65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1556</v>
      </c>
    </row>
    <row r="128" spans="1:44" x14ac:dyDescent="0.25">
      <c r="A128" s="19">
        <v>127</v>
      </c>
      <c r="B128" s="19" t="s">
        <v>373</v>
      </c>
      <c r="C128" s="20" t="s">
        <v>63</v>
      </c>
      <c r="D128" s="22">
        <f>VLOOKUP(AR:AR,球员!A:F,6,FALSE)</f>
        <v>1</v>
      </c>
      <c r="E128" s="16" t="s">
        <v>310</v>
      </c>
      <c r="F128" s="16" t="s">
        <v>45</v>
      </c>
      <c r="G128" s="16" t="s">
        <v>101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1557</v>
      </c>
    </row>
    <row r="129" spans="1:44" x14ac:dyDescent="0.25">
      <c r="A129" s="15">
        <v>128</v>
      </c>
      <c r="B129" s="15" t="s">
        <v>759</v>
      </c>
      <c r="C129" s="23" t="s">
        <v>59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138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1558</v>
      </c>
    </row>
    <row r="130" spans="1:44" x14ac:dyDescent="0.25">
      <c r="A130" s="19">
        <v>129</v>
      </c>
      <c r="B130" s="19" t="s">
        <v>495</v>
      </c>
      <c r="C130" s="37" t="s">
        <v>125</v>
      </c>
      <c r="D130" s="22">
        <f>VLOOKUP(AR:AR,球员!A:F,6,FALSE)</f>
        <v>1</v>
      </c>
      <c r="E130" s="16" t="s">
        <v>84</v>
      </c>
      <c r="F130" s="16" t="s">
        <v>65</v>
      </c>
      <c r="G130" s="16" t="s">
        <v>66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1559</v>
      </c>
    </row>
    <row r="131" spans="1:44" x14ac:dyDescent="0.25">
      <c r="A131" s="19">
        <v>130</v>
      </c>
      <c r="B131" s="19" t="s">
        <v>301</v>
      </c>
      <c r="C131" s="20" t="s">
        <v>90</v>
      </c>
      <c r="D131" s="22">
        <f>VLOOKUP(AR:AR,球员!A:F,6,FALSE)</f>
        <v>1</v>
      </c>
      <c r="E131" s="16" t="s">
        <v>2106</v>
      </c>
      <c r="F131" s="16" t="s">
        <v>277</v>
      </c>
      <c r="G131" s="16" t="s">
        <v>69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1560</v>
      </c>
    </row>
    <row r="132" spans="1:44" x14ac:dyDescent="0.25">
      <c r="A132" s="19">
        <v>131</v>
      </c>
      <c r="B132" s="19" t="s">
        <v>225</v>
      </c>
      <c r="C132" s="20" t="s">
        <v>71</v>
      </c>
      <c r="D132" s="22">
        <f>VLOOKUP(AR:AR,球员!A:F,6,FALSE)</f>
        <v>1</v>
      </c>
      <c r="E132" s="16" t="s">
        <v>68</v>
      </c>
      <c r="F132" s="16" t="s">
        <v>68</v>
      </c>
      <c r="G132" s="16" t="s">
        <v>69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1561</v>
      </c>
    </row>
    <row r="133" spans="1:44" x14ac:dyDescent="0.25">
      <c r="A133" s="19">
        <v>132</v>
      </c>
      <c r="B133" s="19" t="s">
        <v>149</v>
      </c>
      <c r="C133" s="37" t="s">
        <v>63</v>
      </c>
      <c r="D133" s="22">
        <f>VLOOKUP(AR:AR,球员!A:F,6,FALSE)</f>
        <v>1</v>
      </c>
      <c r="E133" s="16" t="s">
        <v>44</v>
      </c>
      <c r="F133" s="16" t="s">
        <v>45</v>
      </c>
      <c r="G133" s="16" t="s">
        <v>101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1562</v>
      </c>
    </row>
    <row r="134" spans="1:44" x14ac:dyDescent="0.25">
      <c r="A134" s="19">
        <v>133</v>
      </c>
      <c r="B134" s="19" t="s">
        <v>195</v>
      </c>
      <c r="C134" s="20" t="s">
        <v>90</v>
      </c>
      <c r="D134" s="22">
        <f>VLOOKUP(AR:AR,球员!A:F,6,FALSE)</f>
        <v>1</v>
      </c>
      <c r="E134" s="16" t="s">
        <v>797</v>
      </c>
      <c r="F134" s="16" t="s">
        <v>526</v>
      </c>
      <c r="G134" s="16" t="s">
        <v>76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1563</v>
      </c>
    </row>
    <row r="135" spans="1:44" x14ac:dyDescent="0.25">
      <c r="A135" s="19">
        <v>134</v>
      </c>
      <c r="B135" s="19" t="s">
        <v>390</v>
      </c>
      <c r="C135" s="20" t="s">
        <v>63</v>
      </c>
      <c r="D135" s="22">
        <f>VLOOKUP(AR:AR,球员!A:F,6,FALSE)</f>
        <v>1</v>
      </c>
      <c r="E135" s="16" t="s">
        <v>360</v>
      </c>
      <c r="F135" s="16" t="s">
        <v>65</v>
      </c>
      <c r="G135" s="16" t="s">
        <v>131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1564</v>
      </c>
    </row>
    <row r="136" spans="1:44" x14ac:dyDescent="0.25">
      <c r="A136" s="15">
        <v>135</v>
      </c>
      <c r="B136" s="15" t="s">
        <v>1565</v>
      </c>
      <c r="C136" s="16" t="s">
        <v>43</v>
      </c>
      <c r="D136" s="22" t="e">
        <f>VLOOKUP(AR:AR,球员!A:F,6,FALSE)</f>
        <v>#N/A</v>
      </c>
      <c r="E136" s="16" t="s">
        <v>503</v>
      </c>
      <c r="F136" s="16" t="s">
        <v>45</v>
      </c>
      <c r="G136" s="16" t="s">
        <v>81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1566</v>
      </c>
    </row>
    <row r="137" spans="1:44" x14ac:dyDescent="0.25">
      <c r="A137" s="19">
        <v>136</v>
      </c>
      <c r="B137" s="19" t="s">
        <v>513</v>
      </c>
      <c r="C137" s="20" t="s">
        <v>59</v>
      </c>
      <c r="D137" s="22">
        <f>VLOOKUP(AR:AR,球员!A:F,6,FALSE)</f>
        <v>1</v>
      </c>
      <c r="E137" s="16" t="s">
        <v>2117</v>
      </c>
      <c r="F137" s="16" t="s">
        <v>65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1567</v>
      </c>
    </row>
    <row r="138" spans="1:44" x14ac:dyDescent="0.25">
      <c r="A138" s="15">
        <v>137</v>
      </c>
      <c r="B138" s="15" t="s">
        <v>518</v>
      </c>
      <c r="C138" s="16" t="s">
        <v>71</v>
      </c>
      <c r="D138" s="22" t="e">
        <f>VLOOKUP(AR:AR,球员!A:F,6,FALSE)</f>
        <v>#N/A</v>
      </c>
      <c r="E138" s="16" t="s">
        <v>519</v>
      </c>
      <c r="F138" s="16" t="s">
        <v>45</v>
      </c>
      <c r="G138" s="16" t="s">
        <v>101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1568</v>
      </c>
    </row>
    <row r="139" spans="1:44" x14ac:dyDescent="0.25">
      <c r="A139" s="19">
        <v>138</v>
      </c>
      <c r="B139" s="19" t="s">
        <v>103</v>
      </c>
      <c r="C139" s="20" t="s">
        <v>71</v>
      </c>
      <c r="D139" s="22">
        <f>VLOOKUP(AR:AR,球员!A:F,6,FALSE)</f>
        <v>1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1569</v>
      </c>
    </row>
    <row r="140" spans="1:44" x14ac:dyDescent="0.25">
      <c r="A140" s="19">
        <v>139</v>
      </c>
      <c r="B140" s="19" t="s">
        <v>152</v>
      </c>
      <c r="C140" s="20" t="s">
        <v>90</v>
      </c>
      <c r="D140" s="22">
        <f>VLOOKUP(AR:AR,球员!A:F,6,FALSE)</f>
        <v>1</v>
      </c>
      <c r="E140" s="16" t="s">
        <v>68</v>
      </c>
      <c r="F140" s="16" t="s">
        <v>68</v>
      </c>
      <c r="G140" s="16" t="s">
        <v>153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1570</v>
      </c>
    </row>
    <row r="141" spans="1:44" x14ac:dyDescent="0.25">
      <c r="A141" s="19">
        <v>140</v>
      </c>
      <c r="B141" s="19" t="s">
        <v>154</v>
      </c>
      <c r="C141" s="20" t="s">
        <v>59</v>
      </c>
      <c r="D141" s="22">
        <f>VLOOKUP(AR:AR,球员!A:F,6,FALSE)</f>
        <v>1</v>
      </c>
      <c r="E141" s="16" t="s">
        <v>155</v>
      </c>
      <c r="F141" s="16" t="s">
        <v>156</v>
      </c>
      <c r="G141" s="16" t="s">
        <v>157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1571</v>
      </c>
    </row>
    <row r="142" spans="1:44" x14ac:dyDescent="0.25">
      <c r="A142" s="15">
        <v>141</v>
      </c>
      <c r="B142" s="15" t="s">
        <v>523</v>
      </c>
      <c r="C142" s="16" t="s">
        <v>63</v>
      </c>
      <c r="D142" s="22" t="e">
        <f>VLOOKUP(AR:AR,球员!A:F,6,FALSE)</f>
        <v>#N/A</v>
      </c>
      <c r="E142" s="16" t="s">
        <v>312</v>
      </c>
      <c r="F142" s="16" t="s">
        <v>65</v>
      </c>
      <c r="G142" s="16" t="s">
        <v>78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1572</v>
      </c>
    </row>
    <row r="143" spans="1:44" x14ac:dyDescent="0.25">
      <c r="A143" s="19">
        <v>142</v>
      </c>
      <c r="B143" s="19" t="s">
        <v>239</v>
      </c>
      <c r="C143" s="20" t="s">
        <v>63</v>
      </c>
      <c r="D143" s="22">
        <f>VLOOKUP(AR:AR,球员!A:F,6,FALSE)</f>
        <v>1</v>
      </c>
      <c r="E143" s="16" t="s">
        <v>2117</v>
      </c>
      <c r="F143" s="16" t="s">
        <v>65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1573</v>
      </c>
    </row>
    <row r="144" spans="1:44" x14ac:dyDescent="0.25">
      <c r="A144" s="19">
        <v>143</v>
      </c>
      <c r="B144" s="19" t="s">
        <v>241</v>
      </c>
      <c r="C144" s="20" t="s">
        <v>63</v>
      </c>
      <c r="D144" s="22">
        <f>VLOOKUP(AR:AR,球员!A:F,6,FALSE)</f>
        <v>1</v>
      </c>
      <c r="E144" s="16" t="s">
        <v>242</v>
      </c>
      <c r="F144" s="16" t="s">
        <v>56</v>
      </c>
      <c r="G144" s="16" t="s">
        <v>81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1574</v>
      </c>
    </row>
    <row r="145" spans="1:44" x14ac:dyDescent="0.25">
      <c r="A145" s="19">
        <v>144</v>
      </c>
      <c r="B145" s="19" t="s">
        <v>316</v>
      </c>
      <c r="C145" s="20" t="s">
        <v>125</v>
      </c>
      <c r="D145" s="22">
        <f>VLOOKUP(AR:AR,球员!A:F,6,FALSE)</f>
        <v>1</v>
      </c>
      <c r="E145" s="16" t="s">
        <v>173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1575</v>
      </c>
    </row>
    <row r="146" spans="1:44" x14ac:dyDescent="0.25">
      <c r="A146" s="19">
        <v>145</v>
      </c>
      <c r="B146" s="19" t="s">
        <v>317</v>
      </c>
      <c r="C146" s="20" t="s">
        <v>59</v>
      </c>
      <c r="D146" s="22">
        <f>VLOOKUP(AR:AR,球员!A:F,6,FALSE)</f>
        <v>1</v>
      </c>
      <c r="E146" s="16" t="s">
        <v>87</v>
      </c>
      <c r="F146" s="16" t="s">
        <v>65</v>
      </c>
      <c r="G146" s="16" t="s">
        <v>138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1576</v>
      </c>
    </row>
    <row r="147" spans="1:44" x14ac:dyDescent="0.25">
      <c r="A147" s="19">
        <v>146</v>
      </c>
      <c r="B147" s="19" t="s">
        <v>318</v>
      </c>
      <c r="C147" s="20" t="s">
        <v>63</v>
      </c>
      <c r="D147" s="22">
        <f>VLOOKUP(AR:AR,球员!A:F,6,FALSE)</f>
        <v>1</v>
      </c>
      <c r="E147" s="16" t="s">
        <v>68</v>
      </c>
      <c r="F147" s="16" t="s">
        <v>68</v>
      </c>
      <c r="G147" s="16" t="s">
        <v>319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1577</v>
      </c>
    </row>
    <row r="148" spans="1:44" x14ac:dyDescent="0.25">
      <c r="A148" s="19">
        <v>147</v>
      </c>
      <c r="B148" s="19" t="s">
        <v>245</v>
      </c>
      <c r="C148" s="20" t="s">
        <v>71</v>
      </c>
      <c r="D148" s="22">
        <f>VLOOKUP(AR:AR,球员!A:F,6,FALSE)</f>
        <v>1</v>
      </c>
      <c r="E148" s="16" t="s">
        <v>44</v>
      </c>
      <c r="F148" s="16" t="s">
        <v>45</v>
      </c>
      <c r="G148" s="16" t="s">
        <v>61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1578</v>
      </c>
    </row>
    <row r="149" spans="1:44" x14ac:dyDescent="0.25">
      <c r="A149" s="19">
        <v>148</v>
      </c>
      <c r="B149" s="19" t="s">
        <v>249</v>
      </c>
      <c r="C149" s="20" t="s">
        <v>250</v>
      </c>
      <c r="D149" s="22">
        <f>VLOOKUP(AR:AR,球员!A:F,6,FALSE)</f>
        <v>1</v>
      </c>
      <c r="E149" s="16" t="s">
        <v>2106</v>
      </c>
      <c r="F149" s="16" t="s">
        <v>277</v>
      </c>
      <c r="G149" s="16" t="s">
        <v>61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1579</v>
      </c>
    </row>
    <row r="150" spans="1:44" x14ac:dyDescent="0.25">
      <c r="A150" s="19">
        <v>149</v>
      </c>
      <c r="B150" s="19" t="s">
        <v>251</v>
      </c>
      <c r="C150" s="20" t="s">
        <v>71</v>
      </c>
      <c r="D150" s="22">
        <f>VLOOKUP(AR:AR,球员!A:F,6,FALSE)</f>
        <v>1</v>
      </c>
      <c r="E150" s="16" t="s">
        <v>75</v>
      </c>
      <c r="F150" s="16" t="s">
        <v>65</v>
      </c>
      <c r="G150" s="16" t="s">
        <v>81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1580</v>
      </c>
    </row>
    <row r="151" spans="1:44" x14ac:dyDescent="0.25">
      <c r="A151" s="19">
        <v>150</v>
      </c>
      <c r="B151" s="19" t="s">
        <v>252</v>
      </c>
      <c r="C151" s="20" t="s">
        <v>59</v>
      </c>
      <c r="D151" s="22">
        <f>VLOOKUP(AR:AR,球员!A:F,6,FALSE)</f>
        <v>1</v>
      </c>
      <c r="E151" s="16" t="s">
        <v>253</v>
      </c>
      <c r="F151" s="16" t="s">
        <v>51</v>
      </c>
      <c r="G151" s="16" t="s">
        <v>66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1581</v>
      </c>
    </row>
    <row r="152" spans="1:44" x14ac:dyDescent="0.25">
      <c r="A152" s="19">
        <v>151</v>
      </c>
      <c r="B152" s="19" t="s">
        <v>164</v>
      </c>
      <c r="C152" s="20" t="s">
        <v>63</v>
      </c>
      <c r="D152" s="22">
        <f>VLOOKUP(AR:AR,球员!A:F,6,FALSE)</f>
        <v>1</v>
      </c>
      <c r="E152" s="16" t="s">
        <v>55</v>
      </c>
      <c r="F152" s="16" t="s">
        <v>56</v>
      </c>
      <c r="G152" s="16" t="s">
        <v>165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1582</v>
      </c>
    </row>
    <row r="153" spans="1:44" x14ac:dyDescent="0.25">
      <c r="A153" s="19">
        <v>152</v>
      </c>
      <c r="B153" s="19" t="s">
        <v>207</v>
      </c>
      <c r="C153" s="20" t="s">
        <v>125</v>
      </c>
      <c r="D153" s="22">
        <f>VLOOKUP(AR:AR,球员!A:F,6,FALSE)</f>
        <v>1</v>
      </c>
      <c r="E153" s="16" t="s">
        <v>64</v>
      </c>
      <c r="F153" s="16" t="s">
        <v>65</v>
      </c>
      <c r="G153" s="16" t="s">
        <v>208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1583</v>
      </c>
    </row>
    <row r="154" spans="1:44" x14ac:dyDescent="0.25">
      <c r="A154" s="15">
        <v>153</v>
      </c>
      <c r="B154" s="15" t="s">
        <v>548</v>
      </c>
      <c r="C154" s="16" t="s">
        <v>59</v>
      </c>
      <c r="D154" s="22" t="e">
        <f>VLOOKUP(AR:AR,球员!A:F,6,FALSE)</f>
        <v>#N/A</v>
      </c>
      <c r="E154" s="16" t="s">
        <v>87</v>
      </c>
      <c r="F154" s="16" t="s">
        <v>65</v>
      </c>
      <c r="G154" s="16" t="s">
        <v>98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1584</v>
      </c>
    </row>
    <row r="155" spans="1:44" x14ac:dyDescent="0.25">
      <c r="A155" s="19">
        <v>154</v>
      </c>
      <c r="B155" s="19" t="s">
        <v>254</v>
      </c>
      <c r="C155" s="20" t="s">
        <v>90</v>
      </c>
      <c r="D155" s="22">
        <f>VLOOKUP(AR:AR,球员!A:F,6,FALSE)</f>
        <v>1</v>
      </c>
      <c r="E155" s="16" t="s">
        <v>657</v>
      </c>
      <c r="F155" s="16" t="s">
        <v>56</v>
      </c>
      <c r="G155" s="16" t="s">
        <v>81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1585</v>
      </c>
    </row>
    <row r="156" spans="1:44" x14ac:dyDescent="0.25">
      <c r="A156" s="19">
        <v>155</v>
      </c>
      <c r="B156" s="19" t="s">
        <v>255</v>
      </c>
      <c r="C156" s="20" t="s">
        <v>63</v>
      </c>
      <c r="D156" s="22">
        <f>VLOOKUP(AR:AR,球员!A:F,6,FALSE)</f>
        <v>1</v>
      </c>
      <c r="E156" s="16" t="s">
        <v>44</v>
      </c>
      <c r="F156" s="16" t="s">
        <v>45</v>
      </c>
      <c r="G156" s="16" t="s">
        <v>101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1586</v>
      </c>
    </row>
    <row r="157" spans="1:44" x14ac:dyDescent="0.25">
      <c r="A157" s="19">
        <v>156</v>
      </c>
      <c r="B157" s="19" t="s">
        <v>171</v>
      </c>
      <c r="C157" s="20" t="s">
        <v>90</v>
      </c>
      <c r="D157" s="22">
        <f>VLOOKUP(AR:AR,球员!A:F,6,FALSE)</f>
        <v>1</v>
      </c>
      <c r="E157" s="16" t="s">
        <v>84</v>
      </c>
      <c r="F157" s="16" t="s">
        <v>65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1587</v>
      </c>
    </row>
    <row r="158" spans="1:44" x14ac:dyDescent="0.25">
      <c r="A158" s="19">
        <v>157</v>
      </c>
      <c r="B158" s="19" t="s">
        <v>257</v>
      </c>
      <c r="C158" s="20" t="s">
        <v>63</v>
      </c>
      <c r="D158" s="22">
        <f>VLOOKUP(AR:AR,球员!A:F,6,FALSE)</f>
        <v>1</v>
      </c>
      <c r="E158" s="16" t="s">
        <v>187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1588</v>
      </c>
    </row>
    <row r="159" spans="1:44" x14ac:dyDescent="0.25">
      <c r="A159" s="15">
        <v>158</v>
      </c>
      <c r="B159" s="15" t="s">
        <v>212</v>
      </c>
      <c r="C159" s="16" t="s">
        <v>59</v>
      </c>
      <c r="D159" s="22" t="e">
        <f>VLOOKUP(AR:AR,球员!A:F,6,FALSE)</f>
        <v>#N/A</v>
      </c>
      <c r="E159" s="16" t="s">
        <v>630</v>
      </c>
      <c r="F159" s="16" t="s">
        <v>45</v>
      </c>
      <c r="G159" s="16" t="s">
        <v>76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1589</v>
      </c>
    </row>
    <row r="160" spans="1:44" x14ac:dyDescent="0.25">
      <c r="A160" s="19">
        <v>159</v>
      </c>
      <c r="B160" s="19" t="s">
        <v>557</v>
      </c>
      <c r="C160" s="20" t="s">
        <v>105</v>
      </c>
      <c r="D160" s="22">
        <f>VLOOKUP(AR:AR,球员!A:F,6,FALSE)</f>
        <v>1</v>
      </c>
      <c r="E160" s="16" t="s">
        <v>281</v>
      </c>
      <c r="F160" s="16" t="s">
        <v>282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1590</v>
      </c>
    </row>
    <row r="161" spans="1:44" x14ac:dyDescent="0.25">
      <c r="A161" s="19">
        <v>160</v>
      </c>
      <c r="B161" s="19" t="s">
        <v>331</v>
      </c>
      <c r="C161" s="20" t="s">
        <v>71</v>
      </c>
      <c r="D161" s="22">
        <f>VLOOKUP(AR:AR,球员!A:F,6,FALSE)</f>
        <v>1</v>
      </c>
      <c r="E161" s="16" t="s">
        <v>197</v>
      </c>
      <c r="F161" s="16" t="s">
        <v>56</v>
      </c>
      <c r="G161" s="16" t="s">
        <v>81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1591</v>
      </c>
    </row>
    <row r="162" spans="1:44" x14ac:dyDescent="0.25">
      <c r="A162" s="19">
        <v>161</v>
      </c>
      <c r="B162" s="19" t="s">
        <v>695</v>
      </c>
      <c r="C162" s="20" t="s">
        <v>83</v>
      </c>
      <c r="D162" s="22">
        <f>VLOOKUP(AR:AR,球员!A:F,6,FALSE)</f>
        <v>1</v>
      </c>
      <c r="E162" s="16" t="s">
        <v>281</v>
      </c>
      <c r="F162" s="16" t="s">
        <v>282</v>
      </c>
      <c r="G162" s="16" t="s">
        <v>208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1592</v>
      </c>
    </row>
    <row r="163" spans="1:44" x14ac:dyDescent="0.25">
      <c r="A163" s="15">
        <v>162</v>
      </c>
      <c r="B163" s="15" t="s">
        <v>332</v>
      </c>
      <c r="C163" s="16" t="s">
        <v>125</v>
      </c>
      <c r="D163" s="22" t="e">
        <f>VLOOKUP(AR:AR,球员!A:F,6,FALSE)</f>
        <v>#N/A</v>
      </c>
      <c r="E163" s="16" t="s">
        <v>109</v>
      </c>
      <c r="F163" s="16" t="s">
        <v>65</v>
      </c>
      <c r="G163" s="16" t="s">
        <v>319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1593</v>
      </c>
    </row>
    <row r="164" spans="1:44" x14ac:dyDescent="0.25">
      <c r="A164" s="19">
        <v>163</v>
      </c>
      <c r="B164" s="19" t="s">
        <v>178</v>
      </c>
      <c r="C164" s="20" t="s">
        <v>59</v>
      </c>
      <c r="D164" s="22">
        <f>VLOOKUP(AR:AR,球员!A:F,6,FALSE)</f>
        <v>1</v>
      </c>
      <c r="E164" s="16" t="s">
        <v>179</v>
      </c>
      <c r="F164" s="16" t="s">
        <v>156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1594</v>
      </c>
    </row>
    <row r="165" spans="1:44" x14ac:dyDescent="0.25">
      <c r="A165" s="19">
        <v>164</v>
      </c>
      <c r="B165" s="19" t="s">
        <v>335</v>
      </c>
      <c r="C165" s="20" t="s">
        <v>63</v>
      </c>
      <c r="D165" s="22">
        <f>VLOOKUP(AR:AR,球员!A:F,6,FALSE)</f>
        <v>1</v>
      </c>
      <c r="E165" s="16" t="s">
        <v>60</v>
      </c>
      <c r="F165" s="16" t="s">
        <v>51</v>
      </c>
      <c r="G165" s="16" t="s">
        <v>81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1595</v>
      </c>
    </row>
    <row r="166" spans="1:44" x14ac:dyDescent="0.25">
      <c r="A166" s="19">
        <v>165</v>
      </c>
      <c r="B166" s="19" t="s">
        <v>427</v>
      </c>
      <c r="C166" s="20" t="s">
        <v>86</v>
      </c>
      <c r="D166" s="22">
        <f>VLOOKUP(AR:AR,球员!A:F,6,FALSE)</f>
        <v>1</v>
      </c>
      <c r="E166" s="16" t="s">
        <v>97</v>
      </c>
      <c r="F166" s="16" t="s">
        <v>65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1596</v>
      </c>
    </row>
    <row r="167" spans="1:44" x14ac:dyDescent="0.25">
      <c r="A167" s="15">
        <v>166</v>
      </c>
      <c r="B167" s="15" t="s">
        <v>2222</v>
      </c>
      <c r="C167" s="16" t="s">
        <v>71</v>
      </c>
      <c r="D167" s="22" t="e">
        <f>VLOOKUP(AR:AR,球员!A:F,6,FALSE)</f>
        <v>#N/A</v>
      </c>
      <c r="E167" s="16" t="s">
        <v>80</v>
      </c>
      <c r="F167" s="16" t="s">
        <v>51</v>
      </c>
      <c r="G167" s="16" t="s">
        <v>66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2223</v>
      </c>
    </row>
    <row r="168" spans="1:44" x14ac:dyDescent="0.25">
      <c r="A168" s="19">
        <v>167</v>
      </c>
      <c r="B168" s="19" t="s">
        <v>437</v>
      </c>
      <c r="C168" s="20" t="s">
        <v>90</v>
      </c>
      <c r="D168" s="22">
        <f>VLOOKUP(AR:AR,球员!A:F,6,FALSE)</f>
        <v>1</v>
      </c>
      <c r="E168" s="16" t="s">
        <v>173</v>
      </c>
      <c r="F168" s="16" t="s">
        <v>45</v>
      </c>
      <c r="G168" s="16" t="s">
        <v>101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1597</v>
      </c>
    </row>
    <row r="169" spans="1:44" x14ac:dyDescent="0.25">
      <c r="A169" s="19">
        <v>168</v>
      </c>
      <c r="B169" s="19" t="s">
        <v>272</v>
      </c>
      <c r="C169" s="20" t="s">
        <v>59</v>
      </c>
      <c r="D169" s="22">
        <f>VLOOKUP(AR:AR,球员!A:F,6,FALSE)</f>
        <v>1</v>
      </c>
      <c r="E169" s="16" t="s">
        <v>141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1598</v>
      </c>
    </row>
    <row r="170" spans="1:44" x14ac:dyDescent="0.25">
      <c r="A170" s="19">
        <v>169</v>
      </c>
      <c r="B170" s="19" t="s">
        <v>274</v>
      </c>
      <c r="C170" s="20" t="s">
        <v>83</v>
      </c>
      <c r="D170" s="22">
        <f>VLOOKUP(AR:AR,球员!A:F,6,FALSE)</f>
        <v>1</v>
      </c>
      <c r="E170" s="16" t="s">
        <v>55</v>
      </c>
      <c r="F170" s="16" t="s">
        <v>56</v>
      </c>
      <c r="G170" s="16" t="s">
        <v>69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1599</v>
      </c>
    </row>
    <row r="171" spans="1:44" x14ac:dyDescent="0.25">
      <c r="A171" s="15">
        <v>170</v>
      </c>
      <c r="B171" s="15" t="s">
        <v>344</v>
      </c>
      <c r="C171" s="16" t="s">
        <v>59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81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1600</v>
      </c>
    </row>
    <row r="172" spans="1:44" x14ac:dyDescent="0.25">
      <c r="A172" s="15">
        <v>171</v>
      </c>
      <c r="B172" s="15" t="s">
        <v>724</v>
      </c>
      <c r="C172" s="16" t="s">
        <v>71</v>
      </c>
      <c r="D172" s="22" t="e">
        <f>VLOOKUP(AR:AR,球员!A:F,6,FALSE)</f>
        <v>#N/A</v>
      </c>
      <c r="E172" s="16" t="s">
        <v>260</v>
      </c>
      <c r="F172" s="16" t="s">
        <v>45</v>
      </c>
      <c r="G172" s="16" t="s">
        <v>134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1601</v>
      </c>
    </row>
    <row r="173" spans="1:44" x14ac:dyDescent="0.25">
      <c r="A173" s="15">
        <v>172</v>
      </c>
      <c r="B173" s="15" t="s">
        <v>1602</v>
      </c>
      <c r="C173" s="16" t="s">
        <v>43</v>
      </c>
      <c r="D173" s="22" t="e">
        <f>VLOOKUP(AR:AR,球员!A:F,6,FALSE)</f>
        <v>#N/A</v>
      </c>
      <c r="E173" s="16" t="s">
        <v>2106</v>
      </c>
      <c r="F173" s="16" t="s">
        <v>277</v>
      </c>
      <c r="G173" s="16" t="s">
        <v>81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1603</v>
      </c>
    </row>
    <row r="174" spans="1:44" x14ac:dyDescent="0.25">
      <c r="A174" s="15">
        <v>173</v>
      </c>
      <c r="B174" s="15" t="s">
        <v>1604</v>
      </c>
      <c r="C174" s="16" t="s">
        <v>86</v>
      </c>
      <c r="D174" s="22" t="e">
        <f>VLOOKUP(AR:AR,球员!A:F,6,FALSE)</f>
        <v>#N/A</v>
      </c>
      <c r="E174" s="16" t="s">
        <v>2106</v>
      </c>
      <c r="F174" s="16" t="s">
        <v>277</v>
      </c>
      <c r="G174" s="16" t="s">
        <v>69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1605</v>
      </c>
    </row>
    <row r="175" spans="1:44" x14ac:dyDescent="0.25">
      <c r="A175" s="19">
        <v>174</v>
      </c>
      <c r="B175" s="19" t="s">
        <v>354</v>
      </c>
      <c r="C175" s="20" t="s">
        <v>43</v>
      </c>
      <c r="D175" s="22">
        <f>VLOOKUP(AR:AR,球员!A:F,6,FALSE)</f>
        <v>1</v>
      </c>
      <c r="E175" s="16" t="s">
        <v>68</v>
      </c>
      <c r="F175" s="16" t="s">
        <v>68</v>
      </c>
      <c r="G175" s="16" t="s">
        <v>69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1606</v>
      </c>
    </row>
    <row r="176" spans="1:44" x14ac:dyDescent="0.25">
      <c r="A176" s="15">
        <v>175</v>
      </c>
      <c r="B176" s="15" t="s">
        <v>355</v>
      </c>
      <c r="C176" s="23" t="s">
        <v>90</v>
      </c>
      <c r="D176" s="22" t="e">
        <f>VLOOKUP(AR:AR,球员!A:F,6,FALSE)</f>
        <v>#N/A</v>
      </c>
      <c r="E176" s="16" t="s">
        <v>68</v>
      </c>
      <c r="F176" s="16" t="s">
        <v>68</v>
      </c>
      <c r="G176" s="16" t="s">
        <v>69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1607</v>
      </c>
    </row>
    <row r="177" spans="1:44" x14ac:dyDescent="0.25">
      <c r="A177" s="15">
        <v>176</v>
      </c>
      <c r="B177" s="15" t="s">
        <v>358</v>
      </c>
      <c r="C177" s="16" t="s">
        <v>83</v>
      </c>
      <c r="D177" s="22" t="e">
        <f>VLOOKUP(AR:AR,球员!A:F,6,FALSE)</f>
        <v>#N/A</v>
      </c>
      <c r="E177" s="16" t="s">
        <v>179</v>
      </c>
      <c r="F177" s="16" t="s">
        <v>156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1608</v>
      </c>
    </row>
    <row r="178" spans="1:44" x14ac:dyDescent="0.25">
      <c r="A178" s="15">
        <v>177</v>
      </c>
      <c r="B178" s="15" t="s">
        <v>290</v>
      </c>
      <c r="C178" s="16" t="s">
        <v>86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101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1609</v>
      </c>
    </row>
    <row r="179" spans="1:44" x14ac:dyDescent="0.25">
      <c r="A179" s="19">
        <v>178</v>
      </c>
      <c r="B179" s="19" t="s">
        <v>472</v>
      </c>
      <c r="C179" s="20" t="s">
        <v>71</v>
      </c>
      <c r="D179" s="22">
        <f>VLOOKUP(AR:AR,球员!A:F,6,FALSE)</f>
        <v>1</v>
      </c>
      <c r="E179" s="16" t="s">
        <v>473</v>
      </c>
      <c r="F179" s="16" t="s">
        <v>45</v>
      </c>
      <c r="G179" s="16" t="s">
        <v>101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1610</v>
      </c>
    </row>
    <row r="180" spans="1:44" x14ac:dyDescent="0.25">
      <c r="A180" s="19">
        <v>179</v>
      </c>
      <c r="B180" s="19" t="s">
        <v>363</v>
      </c>
      <c r="C180" s="20" t="s">
        <v>43</v>
      </c>
      <c r="D180" s="22">
        <f>VLOOKUP(AR:AR,球员!A:F,6,FALSE)</f>
        <v>1</v>
      </c>
      <c r="E180" s="16" t="s">
        <v>80</v>
      </c>
      <c r="F180" s="16" t="s">
        <v>51</v>
      </c>
      <c r="G180" s="16" t="s">
        <v>81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1611</v>
      </c>
    </row>
    <row r="181" spans="1:44" x14ac:dyDescent="0.25">
      <c r="A181" s="19">
        <v>180</v>
      </c>
      <c r="B181" s="19" t="s">
        <v>291</v>
      </c>
      <c r="C181" s="20" t="s">
        <v>125</v>
      </c>
      <c r="D181" s="22">
        <f>VLOOKUP(AR:AR,球员!A:F,6,FALSE)</f>
        <v>1</v>
      </c>
      <c r="E181" s="16" t="s">
        <v>80</v>
      </c>
      <c r="F181" s="16" t="s">
        <v>51</v>
      </c>
      <c r="G181" s="16" t="s">
        <v>292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1612</v>
      </c>
    </row>
    <row r="182" spans="1:44" x14ac:dyDescent="0.25">
      <c r="A182" s="19">
        <v>181</v>
      </c>
      <c r="B182" s="19" t="s">
        <v>293</v>
      </c>
      <c r="C182" s="20" t="s">
        <v>90</v>
      </c>
      <c r="D182" s="22">
        <f>VLOOKUP(AR:AR,球员!A:F,6,FALSE)</f>
        <v>1</v>
      </c>
      <c r="E182" s="16" t="s">
        <v>97</v>
      </c>
      <c r="F182" s="16" t="s">
        <v>65</v>
      </c>
      <c r="G182" s="16" t="s">
        <v>134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1613</v>
      </c>
    </row>
    <row r="183" spans="1:44" x14ac:dyDescent="0.25">
      <c r="A183" s="19">
        <v>182</v>
      </c>
      <c r="B183" s="19" t="s">
        <v>635</v>
      </c>
      <c r="C183" s="20" t="s">
        <v>90</v>
      </c>
      <c r="D183" s="22">
        <f>VLOOKUP(AR:AR,球员!A:F,6,FALSE)</f>
        <v>1</v>
      </c>
      <c r="E183" s="16" t="s">
        <v>2106</v>
      </c>
      <c r="F183" s="16" t="s">
        <v>277</v>
      </c>
      <c r="G183" s="16" t="s">
        <v>81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1614</v>
      </c>
    </row>
    <row r="184" spans="1:44" x14ac:dyDescent="0.25">
      <c r="A184" s="15">
        <v>183</v>
      </c>
      <c r="B184" s="15" t="s">
        <v>295</v>
      </c>
      <c r="C184" s="16" t="s">
        <v>83</v>
      </c>
      <c r="D184" s="22" t="e">
        <f>VLOOKUP(AR:AR,球员!A:F,6,FALSE)</f>
        <v>#N/A</v>
      </c>
      <c r="E184" s="16" t="s">
        <v>97</v>
      </c>
      <c r="F184" s="16" t="s">
        <v>65</v>
      </c>
      <c r="G184" s="16" t="s">
        <v>98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1615</v>
      </c>
    </row>
    <row r="185" spans="1:44" x14ac:dyDescent="0.25">
      <c r="A185" s="19">
        <v>184</v>
      </c>
      <c r="B185" s="19" t="s">
        <v>637</v>
      </c>
      <c r="C185" s="20" t="s">
        <v>59</v>
      </c>
      <c r="D185" s="22">
        <f>VLOOKUP(AR:AR,球员!A:F,6,FALSE)</f>
        <v>1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1616</v>
      </c>
    </row>
    <row r="186" spans="1:44" x14ac:dyDescent="0.25">
      <c r="A186" s="15">
        <v>185</v>
      </c>
      <c r="B186" s="15" t="s">
        <v>756</v>
      </c>
      <c r="C186" s="16" t="s">
        <v>86</v>
      </c>
      <c r="D186" s="22" t="e">
        <f>VLOOKUP(AR:AR,球员!A:F,6,FALSE)</f>
        <v>#N/A</v>
      </c>
      <c r="E186" s="16" t="s">
        <v>109</v>
      </c>
      <c r="F186" s="16" t="s">
        <v>65</v>
      </c>
      <c r="G186" s="16" t="s">
        <v>287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1617</v>
      </c>
    </row>
    <row r="187" spans="1:44" x14ac:dyDescent="0.25">
      <c r="A187" s="19">
        <v>186</v>
      </c>
      <c r="B187" s="19" t="s">
        <v>296</v>
      </c>
      <c r="C187" s="20" t="s">
        <v>125</v>
      </c>
      <c r="D187" s="22">
        <f>VLOOKUP(AR:AR,球员!A:F,6,FALSE)</f>
        <v>1</v>
      </c>
      <c r="E187" s="16" t="s">
        <v>109</v>
      </c>
      <c r="F187" s="16" t="s">
        <v>65</v>
      </c>
      <c r="G187" s="16" t="s">
        <v>72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1618</v>
      </c>
    </row>
    <row r="188" spans="1:44" x14ac:dyDescent="0.25">
      <c r="A188" s="19">
        <v>187</v>
      </c>
      <c r="B188" s="19" t="s">
        <v>378</v>
      </c>
      <c r="C188" s="20" t="s">
        <v>43</v>
      </c>
      <c r="D188" s="22">
        <f>VLOOKUP(AR:AR,球员!A:F,6,FALSE)</f>
        <v>1</v>
      </c>
      <c r="E188" s="16" t="s">
        <v>184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1619</v>
      </c>
    </row>
    <row r="189" spans="1:44" x14ac:dyDescent="0.25">
      <c r="A189" s="19">
        <v>188</v>
      </c>
      <c r="B189" s="19" t="s">
        <v>379</v>
      </c>
      <c r="C189" s="20" t="s">
        <v>43</v>
      </c>
      <c r="D189" s="22">
        <f>VLOOKUP(AR:AR,球员!A:F,6,FALSE)</f>
        <v>1</v>
      </c>
      <c r="E189" s="16" t="s">
        <v>141</v>
      </c>
      <c r="F189" s="16" t="s">
        <v>45</v>
      </c>
      <c r="G189" s="16" t="s">
        <v>351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1620</v>
      </c>
    </row>
    <row r="190" spans="1:44" x14ac:dyDescent="0.25">
      <c r="A190" s="15">
        <v>189</v>
      </c>
      <c r="B190" s="15" t="s">
        <v>1621</v>
      </c>
      <c r="C190" s="16" t="s">
        <v>194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98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1622</v>
      </c>
    </row>
    <row r="191" spans="1:44" x14ac:dyDescent="0.25">
      <c r="A191" s="19">
        <v>190</v>
      </c>
      <c r="B191" s="19" t="s">
        <v>501</v>
      </c>
      <c r="C191" s="20" t="s">
        <v>59</v>
      </c>
      <c r="D191" s="22">
        <f>VLOOKUP(AR:AR,球员!A:F,6,FALSE)</f>
        <v>1</v>
      </c>
      <c r="E191" s="16" t="s">
        <v>97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1623</v>
      </c>
    </row>
    <row r="192" spans="1:44" x14ac:dyDescent="0.25">
      <c r="A192" s="15">
        <v>191</v>
      </c>
      <c r="B192" s="15" t="s">
        <v>793</v>
      </c>
      <c r="C192" s="16" t="s">
        <v>71</v>
      </c>
      <c r="D192" s="22" t="e">
        <f>VLOOKUP(AR:AR,球员!A:F,6,FALSE)</f>
        <v>#N/A</v>
      </c>
      <c r="E192" s="16" t="s">
        <v>310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1624</v>
      </c>
    </row>
    <row r="193" spans="1:44" x14ac:dyDescent="0.25">
      <c r="A193" s="15">
        <v>192</v>
      </c>
      <c r="B193" s="15" t="s">
        <v>801</v>
      </c>
      <c r="C193" s="16" t="s">
        <v>49</v>
      </c>
      <c r="D193" s="22" t="e">
        <f>VLOOKUP(AR:AR,球员!A:F,6,FALSE)</f>
        <v>#N/A</v>
      </c>
      <c r="E193" s="16" t="s">
        <v>80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2224</v>
      </c>
    </row>
    <row r="194" spans="1:44" x14ac:dyDescent="0.25">
      <c r="A194" s="19">
        <v>193</v>
      </c>
      <c r="B194" s="19" t="s">
        <v>506</v>
      </c>
      <c r="C194" s="20" t="s">
        <v>59</v>
      </c>
      <c r="D194" s="22">
        <f>VLOOKUP(AR:AR,球员!A:F,6,FALSE)</f>
        <v>1</v>
      </c>
      <c r="E194" s="16" t="s">
        <v>87</v>
      </c>
      <c r="F194" s="16" t="s">
        <v>65</v>
      </c>
      <c r="G194" s="16" t="s">
        <v>98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1625</v>
      </c>
    </row>
    <row r="195" spans="1:44" x14ac:dyDescent="0.25">
      <c r="A195" s="15">
        <v>194</v>
      </c>
      <c r="B195" s="15" t="s">
        <v>304</v>
      </c>
      <c r="C195" s="16" t="s">
        <v>90</v>
      </c>
      <c r="D195" s="22" t="e">
        <f>VLOOKUP(AR:AR,球员!A:F,6,FALSE)</f>
        <v>#N/A</v>
      </c>
      <c r="E195" s="16" t="s">
        <v>400</v>
      </c>
      <c r="F195" s="16" t="s">
        <v>51</v>
      </c>
      <c r="G195" s="16" t="s">
        <v>66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1626</v>
      </c>
    </row>
    <row r="196" spans="1:44" x14ac:dyDescent="0.25">
      <c r="A196" s="15">
        <v>195</v>
      </c>
      <c r="B196" s="15" t="s">
        <v>658</v>
      </c>
      <c r="C196" s="16" t="s">
        <v>59</v>
      </c>
      <c r="D196" s="22" t="e">
        <f>VLOOKUP(AR:AR,球员!A:F,6,FALSE)</f>
        <v>#N/A</v>
      </c>
      <c r="E196" s="16" t="s">
        <v>400</v>
      </c>
      <c r="F196" s="16" t="s">
        <v>51</v>
      </c>
      <c r="G196" s="16" t="s">
        <v>66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1627</v>
      </c>
    </row>
    <row r="197" spans="1:44" x14ac:dyDescent="0.25">
      <c r="A197" s="19">
        <v>196</v>
      </c>
      <c r="B197" s="19" t="s">
        <v>229</v>
      </c>
      <c r="C197" s="20" t="s">
        <v>86</v>
      </c>
      <c r="D197" s="22">
        <f>VLOOKUP(AR:AR,球员!A:F,6,FALSE)</f>
        <v>1</v>
      </c>
      <c r="E197" s="16" t="s">
        <v>230</v>
      </c>
      <c r="F197" s="16" t="s">
        <v>156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1628</v>
      </c>
    </row>
    <row r="198" spans="1:44" x14ac:dyDescent="0.25">
      <c r="A198" s="19">
        <v>197</v>
      </c>
      <c r="B198" s="19" t="s">
        <v>231</v>
      </c>
      <c r="C198" s="20" t="s">
        <v>71</v>
      </c>
      <c r="D198" s="22">
        <f>VLOOKUP(AR:AR,球员!A:F,6,FALSE)</f>
        <v>1</v>
      </c>
      <c r="E198" s="16" t="s">
        <v>396</v>
      </c>
      <c r="F198" s="16" t="s">
        <v>384</v>
      </c>
      <c r="G198" s="16" t="s">
        <v>134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1629</v>
      </c>
    </row>
    <row r="199" spans="1:44" x14ac:dyDescent="0.25">
      <c r="A199" s="15">
        <v>198</v>
      </c>
      <c r="B199" s="15" t="s">
        <v>1630</v>
      </c>
      <c r="C199" s="16" t="s">
        <v>71</v>
      </c>
      <c r="D199" s="22" t="e">
        <f>VLOOKUP(AR:AR,球员!A:F,6,FALSE)</f>
        <v>#N/A</v>
      </c>
      <c r="E199" s="16" t="s">
        <v>603</v>
      </c>
      <c r="F199" s="16" t="s">
        <v>371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1631</v>
      </c>
    </row>
    <row r="200" spans="1:44" x14ac:dyDescent="0.25">
      <c r="A200" s="19">
        <v>199</v>
      </c>
      <c r="B200" s="19" t="s">
        <v>521</v>
      </c>
      <c r="C200" s="20" t="s">
        <v>63</v>
      </c>
      <c r="D200" s="22">
        <f>VLOOKUP(AR:AR,球员!A:F,6,FALSE)</f>
        <v>1</v>
      </c>
      <c r="E200" s="16" t="s">
        <v>473</v>
      </c>
      <c r="F200" s="16" t="s">
        <v>45</v>
      </c>
      <c r="G200" s="16" t="s">
        <v>101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1632</v>
      </c>
    </row>
    <row r="201" spans="1:44" x14ac:dyDescent="0.25">
      <c r="A201" s="15">
        <v>200</v>
      </c>
      <c r="B201" s="15" t="s">
        <v>238</v>
      </c>
      <c r="C201" s="16" t="s">
        <v>83</v>
      </c>
      <c r="D201" s="22" t="e">
        <f>VLOOKUP(AR:AR,球员!A:F,6,FALSE)</f>
        <v>#N/A</v>
      </c>
      <c r="E201" s="16" t="s">
        <v>218</v>
      </c>
      <c r="F201" s="16" t="s">
        <v>56</v>
      </c>
      <c r="G201" s="16" t="s">
        <v>81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1633</v>
      </c>
    </row>
    <row r="202" spans="1:44" x14ac:dyDescent="0.25">
      <c r="A202" s="19">
        <v>201</v>
      </c>
      <c r="B202" s="19" t="s">
        <v>395</v>
      </c>
      <c r="C202" s="20" t="s">
        <v>63</v>
      </c>
      <c r="D202" s="22">
        <f>VLOOKUP(AR:AR,球员!A:F,6,FALSE)</f>
        <v>1</v>
      </c>
      <c r="E202" s="16" t="s">
        <v>396</v>
      </c>
      <c r="F202" s="16" t="s">
        <v>384</v>
      </c>
      <c r="G202" s="16" t="s">
        <v>72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1634</v>
      </c>
    </row>
    <row r="203" spans="1:44" x14ac:dyDescent="0.25">
      <c r="A203" s="19">
        <v>202</v>
      </c>
      <c r="B203" s="19" t="s">
        <v>397</v>
      </c>
      <c r="C203" s="20" t="s">
        <v>105</v>
      </c>
      <c r="D203" s="22">
        <f>VLOOKUP(AR:AR,球员!A:F,6,FALSE)</f>
        <v>1</v>
      </c>
      <c r="E203" s="16" t="s">
        <v>163</v>
      </c>
      <c r="F203" s="16" t="s">
        <v>45</v>
      </c>
      <c r="G203" s="16" t="s">
        <v>208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1635</v>
      </c>
    </row>
    <row r="204" spans="1:44" x14ac:dyDescent="0.25">
      <c r="A204" s="15">
        <v>203</v>
      </c>
      <c r="B204" s="15" t="s">
        <v>1636</v>
      </c>
      <c r="C204" s="16" t="s">
        <v>59</v>
      </c>
      <c r="D204" s="22" t="e">
        <f>VLOOKUP(AR:AR,球员!A:F,6,FALSE)</f>
        <v>#N/A</v>
      </c>
      <c r="E204" s="16" t="s">
        <v>97</v>
      </c>
      <c r="F204" s="16" t="s">
        <v>65</v>
      </c>
      <c r="G204" s="16" t="s">
        <v>81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1637</v>
      </c>
    </row>
    <row r="205" spans="1:44" x14ac:dyDescent="0.25">
      <c r="A205" s="15">
        <v>204</v>
      </c>
      <c r="B205" s="15" t="s">
        <v>673</v>
      </c>
      <c r="C205" s="16" t="s">
        <v>71</v>
      </c>
      <c r="D205" s="22" t="e">
        <f>VLOOKUP(AR:AR,球员!A:F,6,FALSE)</f>
        <v>#N/A</v>
      </c>
      <c r="E205" s="16" t="s">
        <v>2122</v>
      </c>
      <c r="F205" s="16" t="s">
        <v>2100</v>
      </c>
      <c r="G205" s="16" t="s">
        <v>72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1638</v>
      </c>
    </row>
    <row r="206" spans="1:44" x14ac:dyDescent="0.25">
      <c r="A206" s="19">
        <v>205</v>
      </c>
      <c r="B206" s="19" t="s">
        <v>248</v>
      </c>
      <c r="C206" s="20" t="s">
        <v>86</v>
      </c>
      <c r="D206" s="22">
        <f>VLOOKUP(AR:AR,球员!A:F,6,FALSE)</f>
        <v>1</v>
      </c>
      <c r="E206" s="16" t="s">
        <v>141</v>
      </c>
      <c r="F206" s="16" t="s">
        <v>45</v>
      </c>
      <c r="G206" s="16" t="s">
        <v>66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1639</v>
      </c>
    </row>
    <row r="207" spans="1:44" x14ac:dyDescent="0.25">
      <c r="A207" s="19">
        <v>206</v>
      </c>
      <c r="B207" s="19" t="s">
        <v>405</v>
      </c>
      <c r="C207" s="20" t="s">
        <v>86</v>
      </c>
      <c r="D207" s="22">
        <f>VLOOKUP(AR:AR,球员!A:F,6,FALSE)</f>
        <v>1</v>
      </c>
      <c r="E207" s="16" t="s">
        <v>75</v>
      </c>
      <c r="F207" s="16" t="s">
        <v>65</v>
      </c>
      <c r="G207" s="16" t="s">
        <v>66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1640</v>
      </c>
    </row>
    <row r="208" spans="1:44" x14ac:dyDescent="0.25">
      <c r="A208" s="15">
        <v>207</v>
      </c>
      <c r="B208" s="15" t="s">
        <v>678</v>
      </c>
      <c r="C208" s="16" t="s">
        <v>63</v>
      </c>
      <c r="D208" s="22" t="e">
        <f>VLOOKUP(AR:AR,球员!A:F,6,FALSE)</f>
        <v>#N/A</v>
      </c>
      <c r="E208" s="16" t="s">
        <v>68</v>
      </c>
      <c r="F208" s="16" t="s">
        <v>68</v>
      </c>
      <c r="G208" s="16" t="s">
        <v>679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1641</v>
      </c>
    </row>
    <row r="209" spans="1:44" x14ac:dyDescent="0.25">
      <c r="A209" s="15">
        <v>208</v>
      </c>
      <c r="B209" s="15" t="s">
        <v>406</v>
      </c>
      <c r="C209" s="16" t="s">
        <v>43</v>
      </c>
      <c r="D209" s="22" t="e">
        <f>VLOOKUP(AR:AR,球员!A:F,6,FALSE)</f>
        <v>#N/A</v>
      </c>
      <c r="E209" s="36" t="s">
        <v>2269</v>
      </c>
      <c r="F209" s="16" t="s">
        <v>156</v>
      </c>
      <c r="G209" s="16" t="s">
        <v>101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2225</v>
      </c>
    </row>
    <row r="210" spans="1:44" x14ac:dyDescent="0.25">
      <c r="A210" s="19">
        <v>209</v>
      </c>
      <c r="B210" s="19" t="s">
        <v>407</v>
      </c>
      <c r="C210" s="20" t="s">
        <v>63</v>
      </c>
      <c r="D210" s="22">
        <f>VLOOKUP(AR:AR,球员!A:F,6,FALSE)</f>
        <v>1</v>
      </c>
      <c r="E210" s="16" t="s">
        <v>380</v>
      </c>
      <c r="F210" s="16" t="s">
        <v>282</v>
      </c>
      <c r="G210" s="16" t="s">
        <v>138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1642</v>
      </c>
    </row>
    <row r="211" spans="1:44" x14ac:dyDescent="0.25">
      <c r="A211" s="15">
        <v>210</v>
      </c>
      <c r="B211" s="15" t="s">
        <v>410</v>
      </c>
      <c r="C211" s="16" t="s">
        <v>205</v>
      </c>
      <c r="D211" s="22" t="e">
        <f>VLOOKUP(AR:AR,球员!A:F,6,FALSE)</f>
        <v>#N/A</v>
      </c>
      <c r="E211" s="16" t="s">
        <v>87</v>
      </c>
      <c r="F211" s="16" t="s">
        <v>65</v>
      </c>
      <c r="G211" s="16" t="s">
        <v>319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1643</v>
      </c>
    </row>
    <row r="212" spans="1:44" x14ac:dyDescent="0.25">
      <c r="A212" s="19">
        <v>211</v>
      </c>
      <c r="B212" s="19" t="s">
        <v>256</v>
      </c>
      <c r="C212" s="20" t="s">
        <v>205</v>
      </c>
      <c r="D212" s="22">
        <f>VLOOKUP(AR:AR,球员!A:F,6,FALSE)</f>
        <v>1</v>
      </c>
      <c r="E212" s="16" t="s">
        <v>44</v>
      </c>
      <c r="F212" s="16" t="s">
        <v>45</v>
      </c>
      <c r="G212" s="16" t="s">
        <v>134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1644</v>
      </c>
    </row>
    <row r="213" spans="1:44" x14ac:dyDescent="0.25">
      <c r="A213" s="19">
        <v>212</v>
      </c>
      <c r="B213" s="19" t="s">
        <v>414</v>
      </c>
      <c r="C213" s="20" t="s">
        <v>90</v>
      </c>
      <c r="D213" s="22">
        <f>VLOOKUP(AR:AR,球员!A:F,6,FALSE)</f>
        <v>1</v>
      </c>
      <c r="E213" s="16" t="s">
        <v>87</v>
      </c>
      <c r="F213" s="16" t="s">
        <v>65</v>
      </c>
      <c r="G213" s="16" t="s">
        <v>415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1645</v>
      </c>
    </row>
    <row r="214" spans="1:44" x14ac:dyDescent="0.25">
      <c r="A214" s="19">
        <v>213</v>
      </c>
      <c r="B214" s="19" t="s">
        <v>334</v>
      </c>
      <c r="C214" s="20" t="s">
        <v>59</v>
      </c>
      <c r="D214" s="22">
        <f>VLOOKUP(AR:AR,球员!A:F,6,FALSE)</f>
        <v>1</v>
      </c>
      <c r="E214" s="16" t="s">
        <v>55</v>
      </c>
      <c r="F214" s="16" t="s">
        <v>56</v>
      </c>
      <c r="G214" s="16" t="s">
        <v>147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1646</v>
      </c>
    </row>
    <row r="215" spans="1:44" x14ac:dyDescent="0.25">
      <c r="A215" s="19">
        <v>214</v>
      </c>
      <c r="B215" s="19" t="s">
        <v>425</v>
      </c>
      <c r="C215" s="20" t="s">
        <v>83</v>
      </c>
      <c r="D215" s="22">
        <f>VLOOKUP(AR:AR,球员!A:F,6,FALSE)</f>
        <v>1</v>
      </c>
      <c r="E215" s="16" t="s">
        <v>260</v>
      </c>
      <c r="F215" s="16" t="s">
        <v>45</v>
      </c>
      <c r="G215" s="16" t="s">
        <v>95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1647</v>
      </c>
    </row>
    <row r="216" spans="1:44" x14ac:dyDescent="0.25">
      <c r="A216" s="19">
        <v>215</v>
      </c>
      <c r="B216" s="19" t="s">
        <v>426</v>
      </c>
      <c r="C216" s="37" t="s">
        <v>194</v>
      </c>
      <c r="D216" s="22">
        <f>VLOOKUP(AR:AR,球员!A:F,6,FALSE)</f>
        <v>1</v>
      </c>
      <c r="E216" s="16" t="s">
        <v>50</v>
      </c>
      <c r="F216" s="16" t="s">
        <v>51</v>
      </c>
      <c r="G216" s="16" t="s">
        <v>66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1648</v>
      </c>
    </row>
    <row r="217" spans="1:44" x14ac:dyDescent="0.25">
      <c r="A217" s="19">
        <v>216</v>
      </c>
      <c r="B217" s="19" t="s">
        <v>564</v>
      </c>
      <c r="C217" s="37" t="s">
        <v>205</v>
      </c>
      <c r="D217" s="22">
        <f>VLOOKUP(AR:AR,球员!A:F,6,FALSE)</f>
        <v>1</v>
      </c>
      <c r="E217" s="16" t="s">
        <v>55</v>
      </c>
      <c r="F217" s="16" t="s">
        <v>56</v>
      </c>
      <c r="G217" s="16" t="s">
        <v>66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1649</v>
      </c>
    </row>
    <row r="218" spans="1:44" x14ac:dyDescent="0.25">
      <c r="A218" s="19">
        <v>217</v>
      </c>
      <c r="B218" s="19" t="s">
        <v>337</v>
      </c>
      <c r="C218" s="20" t="s">
        <v>90</v>
      </c>
      <c r="D218" s="22">
        <f>VLOOKUP(AR:AR,球员!A:F,6,FALSE)</f>
        <v>1</v>
      </c>
      <c r="E218" s="16" t="s">
        <v>80</v>
      </c>
      <c r="F218" s="16" t="s">
        <v>51</v>
      </c>
      <c r="G218" s="16" t="s">
        <v>338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1650</v>
      </c>
    </row>
    <row r="219" spans="1:44" x14ac:dyDescent="0.25">
      <c r="A219" s="19">
        <v>218</v>
      </c>
      <c r="B219" s="19" t="s">
        <v>268</v>
      </c>
      <c r="C219" s="20" t="s">
        <v>83</v>
      </c>
      <c r="D219" s="22">
        <f>VLOOKUP(AR:AR,球员!A:F,6,FALSE)</f>
        <v>1</v>
      </c>
      <c r="E219" s="16" t="s">
        <v>184</v>
      </c>
      <c r="F219" s="16" t="s">
        <v>65</v>
      </c>
      <c r="G219" s="16" t="s">
        <v>269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1651</v>
      </c>
    </row>
    <row r="220" spans="1:44" x14ac:dyDescent="0.25">
      <c r="A220" s="19">
        <v>219</v>
      </c>
      <c r="B220" s="19" t="s">
        <v>432</v>
      </c>
      <c r="C220" s="20" t="s">
        <v>205</v>
      </c>
      <c r="D220" s="22">
        <f>VLOOKUP(AR:AR,球员!A:F,6,FALSE)</f>
        <v>1</v>
      </c>
      <c r="E220" s="16" t="s">
        <v>433</v>
      </c>
      <c r="F220" s="16" t="s">
        <v>434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2226</v>
      </c>
    </row>
    <row r="221" spans="1:44" x14ac:dyDescent="0.25">
      <c r="A221" s="19">
        <v>220</v>
      </c>
      <c r="B221" s="19" t="s">
        <v>436</v>
      </c>
      <c r="C221" s="20" t="s">
        <v>250</v>
      </c>
      <c r="D221" s="22">
        <f>VLOOKUP(AR:AR,球员!A:F,6,FALSE)</f>
        <v>1</v>
      </c>
      <c r="E221" s="16" t="s">
        <v>312</v>
      </c>
      <c r="F221" s="16" t="s">
        <v>65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1652</v>
      </c>
    </row>
    <row r="222" spans="1:44" x14ac:dyDescent="0.25">
      <c r="A222" s="15">
        <v>221</v>
      </c>
      <c r="B222" s="15" t="s">
        <v>570</v>
      </c>
      <c r="C222" s="16" t="s">
        <v>86</v>
      </c>
      <c r="D222" s="22" t="e">
        <f>VLOOKUP(AR:AR,球员!A:F,6,FALSE)</f>
        <v>#N/A</v>
      </c>
      <c r="E222" s="16" t="s">
        <v>571</v>
      </c>
      <c r="F222" s="16" t="s">
        <v>282</v>
      </c>
      <c r="G222" s="16" t="s">
        <v>138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1653</v>
      </c>
    </row>
    <row r="223" spans="1:44" x14ac:dyDescent="0.25">
      <c r="A223" s="19">
        <v>222</v>
      </c>
      <c r="B223" s="19" t="s">
        <v>442</v>
      </c>
      <c r="C223" s="20" t="s">
        <v>194</v>
      </c>
      <c r="D223" s="22">
        <f>VLOOKUP(AR:AR,球员!A:F,6,FALSE)</f>
        <v>1</v>
      </c>
      <c r="E223" s="16" t="s">
        <v>80</v>
      </c>
      <c r="F223" s="16" t="s">
        <v>51</v>
      </c>
      <c r="G223" s="16" t="s">
        <v>134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1654</v>
      </c>
    </row>
    <row r="224" spans="1:44" x14ac:dyDescent="0.25">
      <c r="A224" s="19">
        <v>223</v>
      </c>
      <c r="B224" s="19" t="s">
        <v>574</v>
      </c>
      <c r="C224" s="20" t="s">
        <v>90</v>
      </c>
      <c r="D224" s="22">
        <f>VLOOKUP(AR:AR,球员!A:F,6,FALSE)</f>
        <v>1</v>
      </c>
      <c r="E224" s="16" t="s">
        <v>503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1655</v>
      </c>
    </row>
    <row r="225" spans="1:44" x14ac:dyDescent="0.25">
      <c r="A225" s="15">
        <v>224</v>
      </c>
      <c r="B225" s="15" t="s">
        <v>443</v>
      </c>
      <c r="C225" s="16" t="s">
        <v>105</v>
      </c>
      <c r="D225" s="22" t="e">
        <f>VLOOKUP(AR:AR,球员!A:F,6,FALSE)</f>
        <v>#N/A</v>
      </c>
      <c r="E225" s="16" t="s">
        <v>184</v>
      </c>
      <c r="F225" s="16" t="s">
        <v>65</v>
      </c>
      <c r="G225" s="16" t="s">
        <v>81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1656</v>
      </c>
    </row>
    <row r="226" spans="1:44" x14ac:dyDescent="0.25">
      <c r="A226" s="15">
        <v>225</v>
      </c>
      <c r="B226" s="15" t="s">
        <v>341</v>
      </c>
      <c r="C226" s="16" t="s">
        <v>86</v>
      </c>
      <c r="D226" s="22" t="e">
        <f>VLOOKUP(AR:AR,球员!A:F,6,FALSE)</f>
        <v>#N/A</v>
      </c>
      <c r="E226" s="16" t="s">
        <v>310</v>
      </c>
      <c r="F226" s="16" t="s">
        <v>45</v>
      </c>
      <c r="G226" s="16" t="s">
        <v>66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1657</v>
      </c>
    </row>
    <row r="227" spans="1:44" x14ac:dyDescent="0.25">
      <c r="A227" s="19">
        <v>226</v>
      </c>
      <c r="B227" s="19" t="s">
        <v>447</v>
      </c>
      <c r="C227" s="20" t="s">
        <v>125</v>
      </c>
      <c r="D227" s="22">
        <f>VLOOKUP(AR:AR,球员!A:F,6,FALSE)</f>
        <v>1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1658</v>
      </c>
    </row>
    <row r="228" spans="1:44" x14ac:dyDescent="0.25">
      <c r="A228" s="19">
        <v>227</v>
      </c>
      <c r="B228" s="19" t="s">
        <v>449</v>
      </c>
      <c r="C228" s="20" t="s">
        <v>63</v>
      </c>
      <c r="D228" s="22">
        <f>VLOOKUP(AR:AR,球员!A:F,6,FALSE)</f>
        <v>1</v>
      </c>
      <c r="E228" s="16" t="s">
        <v>450</v>
      </c>
      <c r="F228" s="16" t="s">
        <v>371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1659</v>
      </c>
    </row>
    <row r="229" spans="1:44" x14ac:dyDescent="0.25">
      <c r="A229" s="15">
        <v>228</v>
      </c>
      <c r="B229" s="15" t="s">
        <v>342</v>
      </c>
      <c r="C229" s="16" t="s">
        <v>71</v>
      </c>
      <c r="D229" s="22" t="e">
        <f>VLOOKUP(AR:AR,球员!A:F,6,FALSE)</f>
        <v>#N/A</v>
      </c>
      <c r="E229" s="16" t="s">
        <v>343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1660</v>
      </c>
    </row>
    <row r="230" spans="1:44" x14ac:dyDescent="0.25">
      <c r="A230" s="19">
        <v>229</v>
      </c>
      <c r="B230" s="19" t="s">
        <v>580</v>
      </c>
      <c r="C230" s="37" t="s">
        <v>194</v>
      </c>
      <c r="D230" s="22">
        <f>VLOOKUP(AR:AR,球员!A:F,6,FALSE)</f>
        <v>1</v>
      </c>
      <c r="E230" s="16" t="s">
        <v>55</v>
      </c>
      <c r="F230" s="16" t="s">
        <v>56</v>
      </c>
      <c r="G230" s="16" t="s">
        <v>76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1661</v>
      </c>
    </row>
    <row r="231" spans="1:44" x14ac:dyDescent="0.25">
      <c r="A231" s="19">
        <v>230</v>
      </c>
      <c r="B231" s="19" t="s">
        <v>455</v>
      </c>
      <c r="C231" s="20" t="s">
        <v>59</v>
      </c>
      <c r="D231" s="22">
        <f>VLOOKUP(AR:AR,球员!A:F,6,FALSE)</f>
        <v>1</v>
      </c>
      <c r="E231" s="16" t="s">
        <v>44</v>
      </c>
      <c r="F231" s="16" t="s">
        <v>45</v>
      </c>
      <c r="G231" s="16" t="s">
        <v>69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1662</v>
      </c>
    </row>
    <row r="232" spans="1:44" x14ac:dyDescent="0.25">
      <c r="A232" s="19">
        <v>231</v>
      </c>
      <c r="B232" s="19" t="s">
        <v>456</v>
      </c>
      <c r="C232" s="20" t="s">
        <v>194</v>
      </c>
      <c r="D232" s="22">
        <f>VLOOKUP(AR:AR,球员!A:F,6,FALSE)</f>
        <v>1</v>
      </c>
      <c r="E232" s="16" t="s">
        <v>163</v>
      </c>
      <c r="F232" s="16" t="s">
        <v>45</v>
      </c>
      <c r="G232" s="16" t="s">
        <v>101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1663</v>
      </c>
    </row>
    <row r="233" spans="1:44" x14ac:dyDescent="0.25">
      <c r="A233" s="19">
        <v>232</v>
      </c>
      <c r="B233" s="19" t="s">
        <v>583</v>
      </c>
      <c r="C233" s="20" t="s">
        <v>105</v>
      </c>
      <c r="D233" s="22">
        <f>VLOOKUP(AR:AR,球员!A:F,6,FALSE)</f>
        <v>1</v>
      </c>
      <c r="E233" s="16" t="s">
        <v>109</v>
      </c>
      <c r="F233" s="16" t="s">
        <v>65</v>
      </c>
      <c r="G233" s="16" t="s">
        <v>161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1664</v>
      </c>
    </row>
    <row r="234" spans="1:44" x14ac:dyDescent="0.25">
      <c r="A234" s="19">
        <v>233</v>
      </c>
      <c r="B234" s="19" t="s">
        <v>587</v>
      </c>
      <c r="C234" s="20" t="s">
        <v>59</v>
      </c>
      <c r="D234" s="22">
        <f>VLOOKUP(AR:AR,球员!A:F,6,FALSE)</f>
        <v>1</v>
      </c>
      <c r="E234" s="16" t="s">
        <v>141</v>
      </c>
      <c r="F234" s="16" t="s">
        <v>45</v>
      </c>
      <c r="G234" s="16" t="s">
        <v>78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1665</v>
      </c>
    </row>
    <row r="235" spans="1:44" x14ac:dyDescent="0.25">
      <c r="A235" s="19">
        <v>234</v>
      </c>
      <c r="B235" s="19" t="s">
        <v>458</v>
      </c>
      <c r="C235" s="20" t="s">
        <v>59</v>
      </c>
      <c r="D235" s="22">
        <f>VLOOKUP(AR:AR,球员!A:F,6,FALSE)</f>
        <v>1</v>
      </c>
      <c r="E235" s="16" t="s">
        <v>143</v>
      </c>
      <c r="F235" s="16" t="s">
        <v>45</v>
      </c>
      <c r="G235" s="16" t="s">
        <v>61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1666</v>
      </c>
    </row>
    <row r="236" spans="1:44" x14ac:dyDescent="0.25">
      <c r="A236" s="19">
        <v>235</v>
      </c>
      <c r="B236" s="19" t="s">
        <v>346</v>
      </c>
      <c r="C236" s="20" t="s">
        <v>250</v>
      </c>
      <c r="D236" s="22">
        <f>VLOOKUP(AR:AR,球员!A:F,6,FALSE)</f>
        <v>1</v>
      </c>
      <c r="E236" s="16" t="s">
        <v>64</v>
      </c>
      <c r="F236" s="16" t="s">
        <v>65</v>
      </c>
      <c r="G236" s="16" t="s">
        <v>81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1667</v>
      </c>
    </row>
    <row r="237" spans="1:44" x14ac:dyDescent="0.25">
      <c r="A237" s="19">
        <v>236</v>
      </c>
      <c r="B237" s="19" t="s">
        <v>460</v>
      </c>
      <c r="C237" s="20" t="s">
        <v>105</v>
      </c>
      <c r="D237" s="22">
        <f>VLOOKUP(AR:AR,球员!A:F,6,FALSE)</f>
        <v>1</v>
      </c>
      <c r="E237" s="16" t="s">
        <v>227</v>
      </c>
      <c r="F237" s="16" t="s">
        <v>228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1668</v>
      </c>
    </row>
    <row r="238" spans="1:44" x14ac:dyDescent="0.25">
      <c r="A238" s="15">
        <v>237</v>
      </c>
      <c r="B238" s="15" t="s">
        <v>812</v>
      </c>
      <c r="C238" s="16" t="s">
        <v>71</v>
      </c>
      <c r="D238" s="22" t="e">
        <f>VLOOKUP(AR:AR,球员!A:F,6,FALSE)</f>
        <v>#N/A</v>
      </c>
      <c r="E238" s="16" t="s">
        <v>2117</v>
      </c>
      <c r="F238" s="16" t="s">
        <v>65</v>
      </c>
      <c r="G238" s="16" t="s">
        <v>351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1669</v>
      </c>
    </row>
    <row r="239" spans="1:44" x14ac:dyDescent="0.25">
      <c r="A239" s="15">
        <v>238</v>
      </c>
      <c r="B239" s="15" t="s">
        <v>833</v>
      </c>
      <c r="C239" s="16" t="s">
        <v>125</v>
      </c>
      <c r="D239" s="22" t="e">
        <f>VLOOKUP(AR:AR,球员!A:F,6,FALSE)</f>
        <v>#N/A</v>
      </c>
      <c r="E239" s="16" t="s">
        <v>187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1670</v>
      </c>
    </row>
    <row r="240" spans="1:44" x14ac:dyDescent="0.25">
      <c r="A240" s="19">
        <v>239</v>
      </c>
      <c r="B240" s="19" t="s">
        <v>464</v>
      </c>
      <c r="C240" s="20" t="s">
        <v>63</v>
      </c>
      <c r="D240" s="22">
        <f>VLOOKUP(AR:AR,球员!A:F,6,FALSE)</f>
        <v>1</v>
      </c>
      <c r="E240" s="16" t="s">
        <v>68</v>
      </c>
      <c r="F240" s="16" t="s">
        <v>68</v>
      </c>
      <c r="G240" s="16" t="s">
        <v>319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1671</v>
      </c>
    </row>
    <row r="241" spans="1:44" x14ac:dyDescent="0.25">
      <c r="A241" s="19">
        <v>240</v>
      </c>
      <c r="B241" s="19" t="s">
        <v>286</v>
      </c>
      <c r="C241" s="20" t="s">
        <v>43</v>
      </c>
      <c r="D241" s="22">
        <f>VLOOKUP(AR:AR,球员!A:F,6,FALSE)</f>
        <v>1</v>
      </c>
      <c r="E241" s="16" t="s">
        <v>271</v>
      </c>
      <c r="F241" s="16" t="s">
        <v>65</v>
      </c>
      <c r="G241" s="16" t="s">
        <v>287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1672</v>
      </c>
    </row>
    <row r="242" spans="1:44" x14ac:dyDescent="0.25">
      <c r="A242" s="19">
        <v>241</v>
      </c>
      <c r="B242" s="19" t="s">
        <v>352</v>
      </c>
      <c r="C242" s="20" t="s">
        <v>105</v>
      </c>
      <c r="D242" s="22">
        <f>VLOOKUP(AR:AR,球员!A:F,6,FALSE)</f>
        <v>1</v>
      </c>
      <c r="E242" s="16" t="s">
        <v>84</v>
      </c>
      <c r="F242" s="16" t="s">
        <v>65</v>
      </c>
      <c r="G242" s="16" t="s">
        <v>81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1673</v>
      </c>
    </row>
    <row r="243" spans="1:44" x14ac:dyDescent="0.25">
      <c r="A243" s="15">
        <v>242</v>
      </c>
      <c r="B243" s="15" t="s">
        <v>1674</v>
      </c>
      <c r="C243" s="16" t="s">
        <v>63</v>
      </c>
      <c r="D243" s="22" t="e">
        <f>VLOOKUP(AR:AR,球员!A:F,6,FALSE)</f>
        <v>#N/A</v>
      </c>
      <c r="E243" s="16" t="s">
        <v>757</v>
      </c>
      <c r="F243" s="16" t="s">
        <v>56</v>
      </c>
      <c r="G243" s="16" t="s">
        <v>81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1675</v>
      </c>
    </row>
    <row r="244" spans="1:44" x14ac:dyDescent="0.25">
      <c r="A244" s="15">
        <v>243</v>
      </c>
      <c r="B244" s="15" t="s">
        <v>353</v>
      </c>
      <c r="C244" s="16" t="s">
        <v>59</v>
      </c>
      <c r="D244" s="22" t="e">
        <f>VLOOKUP(AR:AR,球员!A:F,6,FALSE)</f>
        <v>#N/A</v>
      </c>
      <c r="E244" s="16" t="s">
        <v>2106</v>
      </c>
      <c r="F244" s="16" t="s">
        <v>277</v>
      </c>
      <c r="G244" s="16" t="s">
        <v>81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1676</v>
      </c>
    </row>
    <row r="245" spans="1:44" x14ac:dyDescent="0.25">
      <c r="A245" s="15">
        <v>244</v>
      </c>
      <c r="B245" s="15" t="s">
        <v>1748</v>
      </c>
      <c r="C245" s="16" t="s">
        <v>43</v>
      </c>
      <c r="D245" s="22" t="e">
        <f>VLOOKUP(AR:AR,球员!A:F,6,FALSE)</f>
        <v>#N/A</v>
      </c>
      <c r="E245" s="16" t="s">
        <v>2131</v>
      </c>
      <c r="F245" s="16" t="s">
        <v>434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2227</v>
      </c>
    </row>
    <row r="246" spans="1:44" x14ac:dyDescent="0.25">
      <c r="A246" s="15">
        <v>245</v>
      </c>
      <c r="B246" s="15" t="s">
        <v>614</v>
      </c>
      <c r="C246" s="16" t="s">
        <v>83</v>
      </c>
      <c r="D246" s="22" t="e">
        <f>VLOOKUP(AR:AR,球员!A:F,6,FALSE)</f>
        <v>#N/A</v>
      </c>
      <c r="E246" s="16" t="s">
        <v>453</v>
      </c>
      <c r="F246" s="16" t="s">
        <v>434</v>
      </c>
      <c r="G246" s="16" t="s">
        <v>72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2228</v>
      </c>
    </row>
    <row r="247" spans="1:44" x14ac:dyDescent="0.25">
      <c r="A247" s="19">
        <v>246</v>
      </c>
      <c r="B247" s="19" t="s">
        <v>356</v>
      </c>
      <c r="C247" s="20" t="s">
        <v>83</v>
      </c>
      <c r="D247" s="22">
        <f>VLOOKUP(AR:AR,球员!A:F,6,FALSE)</f>
        <v>1</v>
      </c>
      <c r="E247" s="16" t="s">
        <v>173</v>
      </c>
      <c r="F247" s="16" t="s">
        <v>45</v>
      </c>
      <c r="G247" s="16" t="s">
        <v>66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1677</v>
      </c>
    </row>
    <row r="248" spans="1:44" x14ac:dyDescent="0.25">
      <c r="A248" s="19">
        <v>247</v>
      </c>
      <c r="B248" s="19" t="s">
        <v>359</v>
      </c>
      <c r="C248" s="20" t="s">
        <v>71</v>
      </c>
      <c r="D248" s="22">
        <f>VLOOKUP(AR:AR,球员!A:F,6,FALSE)</f>
        <v>1</v>
      </c>
      <c r="E248" s="16" t="s">
        <v>360</v>
      </c>
      <c r="F248" s="16" t="s">
        <v>65</v>
      </c>
      <c r="G248" s="16" t="s">
        <v>98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1678</v>
      </c>
    </row>
    <row r="249" spans="1:44" x14ac:dyDescent="0.25">
      <c r="A249" s="19">
        <v>248</v>
      </c>
      <c r="B249" s="19" t="s">
        <v>471</v>
      </c>
      <c r="C249" s="20" t="s">
        <v>194</v>
      </c>
      <c r="D249" s="22">
        <f>VLOOKUP(AR:AR,球员!A:F,6,FALSE)</f>
        <v>1</v>
      </c>
      <c r="E249" s="16" t="s">
        <v>109</v>
      </c>
      <c r="F249" s="16" t="s">
        <v>65</v>
      </c>
      <c r="G249" s="16" t="s">
        <v>66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1679</v>
      </c>
    </row>
    <row r="250" spans="1:44" x14ac:dyDescent="0.25">
      <c r="A250" s="19">
        <v>249</v>
      </c>
      <c r="B250" s="19" t="s">
        <v>622</v>
      </c>
      <c r="C250" s="20" t="s">
        <v>86</v>
      </c>
      <c r="D250" s="22">
        <f>VLOOKUP(AR:AR,球员!A:F,6,FALSE)</f>
        <v>1</v>
      </c>
      <c r="E250" s="16" t="s">
        <v>143</v>
      </c>
      <c r="F250" s="16" t="s">
        <v>45</v>
      </c>
      <c r="G250" s="16" t="s">
        <v>101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1680</v>
      </c>
    </row>
    <row r="251" spans="1:44" x14ac:dyDescent="0.25">
      <c r="A251" s="19">
        <v>250</v>
      </c>
      <c r="B251" s="19" t="s">
        <v>361</v>
      </c>
      <c r="C251" s="37" t="s">
        <v>59</v>
      </c>
      <c r="D251" s="22">
        <f>VLOOKUP(AR:AR,球员!A:F,6,FALSE)</f>
        <v>1</v>
      </c>
      <c r="E251" s="16" t="s">
        <v>87</v>
      </c>
      <c r="F251" s="16" t="s">
        <v>65</v>
      </c>
      <c r="G251" s="16" t="s">
        <v>362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1681</v>
      </c>
    </row>
    <row r="252" spans="1:44" x14ac:dyDescent="0.25">
      <c r="A252" s="19">
        <v>251</v>
      </c>
      <c r="B252" s="19" t="s">
        <v>478</v>
      </c>
      <c r="C252" s="20" t="s">
        <v>86</v>
      </c>
      <c r="D252" s="22">
        <f>VLOOKUP(AR:AR,球员!A:F,6,FALSE)</f>
        <v>1</v>
      </c>
      <c r="E252" s="16" t="s">
        <v>393</v>
      </c>
      <c r="F252" s="16" t="s">
        <v>330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1682</v>
      </c>
    </row>
    <row r="253" spans="1:44" x14ac:dyDescent="0.25">
      <c r="A253" s="19">
        <v>252</v>
      </c>
      <c r="B253" s="19" t="s">
        <v>479</v>
      </c>
      <c r="C253" s="20" t="s">
        <v>43</v>
      </c>
      <c r="D253" s="22">
        <f>VLOOKUP(AR:AR,球员!A:F,6,FALSE)</f>
        <v>1</v>
      </c>
      <c r="E253" s="16" t="s">
        <v>68</v>
      </c>
      <c r="F253" s="16" t="s">
        <v>68</v>
      </c>
      <c r="G253" s="16" t="s">
        <v>480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1683</v>
      </c>
    </row>
    <row r="254" spans="1:44" x14ac:dyDescent="0.25">
      <c r="A254" s="19">
        <v>253</v>
      </c>
      <c r="B254" s="19" t="s">
        <v>483</v>
      </c>
      <c r="C254" s="20" t="s">
        <v>90</v>
      </c>
      <c r="D254" s="22">
        <f>VLOOKUP(AR:AR,球员!A:F,6,FALSE)</f>
        <v>1</v>
      </c>
      <c r="E254" s="16" t="s">
        <v>44</v>
      </c>
      <c r="F254" s="16" t="s">
        <v>45</v>
      </c>
      <c r="G254" s="16" t="s">
        <v>101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1684</v>
      </c>
    </row>
    <row r="255" spans="1:44" x14ac:dyDescent="0.25">
      <c r="A255" s="15">
        <v>254</v>
      </c>
      <c r="B255" s="15" t="s">
        <v>364</v>
      </c>
      <c r="C255" s="16" t="s">
        <v>90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81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1685</v>
      </c>
    </row>
    <row r="256" spans="1:44" x14ac:dyDescent="0.25">
      <c r="A256" s="19">
        <v>255</v>
      </c>
      <c r="B256" s="19" t="s">
        <v>2229</v>
      </c>
      <c r="C256" s="20" t="s">
        <v>250</v>
      </c>
      <c r="D256" s="22">
        <f>VLOOKUP(AR:AR,球员!A:F,6,FALSE)</f>
        <v>1</v>
      </c>
      <c r="E256" s="16" t="s">
        <v>60</v>
      </c>
      <c r="F256" s="16" t="s">
        <v>51</v>
      </c>
      <c r="G256" s="16" t="s">
        <v>66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2230</v>
      </c>
    </row>
    <row r="257" spans="1:44" x14ac:dyDescent="0.25">
      <c r="A257" s="19">
        <v>256</v>
      </c>
      <c r="B257" s="19" t="s">
        <v>631</v>
      </c>
      <c r="C257" s="20" t="s">
        <v>125</v>
      </c>
      <c r="D257" s="22">
        <f>VLOOKUP(AR:AR,球员!A:F,6,FALSE)</f>
        <v>1</v>
      </c>
      <c r="E257" s="16" t="s">
        <v>2117</v>
      </c>
      <c r="F257" s="16" t="s">
        <v>65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1686</v>
      </c>
    </row>
    <row r="258" spans="1:44" x14ac:dyDescent="0.25">
      <c r="A258" s="15">
        <v>257</v>
      </c>
      <c r="B258" s="15" t="s">
        <v>837</v>
      </c>
      <c r="C258" s="16" t="s">
        <v>63</v>
      </c>
      <c r="D258" s="22" t="e">
        <f>VLOOKUP(AR:AR,球员!A:F,6,FALSE)</f>
        <v>#N/A</v>
      </c>
      <c r="E258" s="16" t="s">
        <v>141</v>
      </c>
      <c r="F258" s="16" t="s">
        <v>45</v>
      </c>
      <c r="G258" s="16" t="s">
        <v>101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1687</v>
      </c>
    </row>
    <row r="259" spans="1:44" x14ac:dyDescent="0.25">
      <c r="A259" s="15">
        <v>258</v>
      </c>
      <c r="B259" s="15" t="s">
        <v>294</v>
      </c>
      <c r="C259" s="16" t="s">
        <v>90</v>
      </c>
      <c r="D259" s="22" t="e">
        <f>VLOOKUP(AR:AR,球员!A:F,6,FALSE)</f>
        <v>#N/A</v>
      </c>
      <c r="E259" s="16" t="s">
        <v>75</v>
      </c>
      <c r="F259" s="16" t="s">
        <v>65</v>
      </c>
      <c r="G259" s="16" t="s">
        <v>69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1688</v>
      </c>
    </row>
    <row r="260" spans="1:44" x14ac:dyDescent="0.25">
      <c r="A260" s="15">
        <v>259</v>
      </c>
      <c r="B260" s="15" t="s">
        <v>485</v>
      </c>
      <c r="C260" s="16" t="s">
        <v>43</v>
      </c>
      <c r="D260" s="22" t="e">
        <f>VLOOKUP(AR:AR,球员!A:F,6,FALSE)</f>
        <v>#N/A</v>
      </c>
      <c r="E260" s="16" t="s">
        <v>380</v>
      </c>
      <c r="F260" s="16" t="s">
        <v>282</v>
      </c>
      <c r="G260" s="16" t="s">
        <v>138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1689</v>
      </c>
    </row>
    <row r="261" spans="1:44" x14ac:dyDescent="0.25">
      <c r="A261" s="15">
        <v>260</v>
      </c>
      <c r="B261" s="15" t="s">
        <v>831</v>
      </c>
      <c r="C261" s="16" t="s">
        <v>63</v>
      </c>
      <c r="D261" s="22" t="e">
        <f>VLOOKUP(AR:AR,球员!A:F,6,FALSE)</f>
        <v>#N/A</v>
      </c>
      <c r="E261" s="16" t="s">
        <v>281</v>
      </c>
      <c r="F261" s="16" t="s">
        <v>282</v>
      </c>
      <c r="G261" s="16" t="s">
        <v>415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1690</v>
      </c>
    </row>
    <row r="262" spans="1:44" x14ac:dyDescent="0.25">
      <c r="A262" s="15">
        <v>261</v>
      </c>
      <c r="B262" s="15" t="s">
        <v>486</v>
      </c>
      <c r="C262" s="16" t="s">
        <v>63</v>
      </c>
      <c r="D262" s="22" t="e">
        <f>VLOOKUP(AR:AR,球员!A:F,6,FALSE)</f>
        <v>#N/A</v>
      </c>
      <c r="E262" s="16" t="s">
        <v>68</v>
      </c>
      <c r="F262" s="16" t="s">
        <v>68</v>
      </c>
      <c r="G262" s="16" t="s">
        <v>302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1691</v>
      </c>
    </row>
    <row r="263" spans="1:44" x14ac:dyDescent="0.25">
      <c r="A263" s="15">
        <v>262</v>
      </c>
      <c r="B263" s="15" t="s">
        <v>369</v>
      </c>
      <c r="C263" s="16" t="s">
        <v>86</v>
      </c>
      <c r="D263" s="22" t="e">
        <f>VLOOKUP(AR:AR,球员!A:F,6,FALSE)</f>
        <v>#N/A</v>
      </c>
      <c r="E263" s="16" t="s">
        <v>68</v>
      </c>
      <c r="F263" s="16" t="s">
        <v>68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1692</v>
      </c>
    </row>
    <row r="264" spans="1:44" x14ac:dyDescent="0.25">
      <c r="A264" s="15">
        <v>263</v>
      </c>
      <c r="B264" s="15" t="s">
        <v>372</v>
      </c>
      <c r="C264" s="16" t="s">
        <v>43</v>
      </c>
      <c r="D264" s="22" t="e">
        <f>VLOOKUP(AR:AR,球员!A:F,6,FALSE)</f>
        <v>#N/A</v>
      </c>
      <c r="E264" s="16" t="s">
        <v>253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1693</v>
      </c>
    </row>
    <row r="265" spans="1:44" x14ac:dyDescent="0.25">
      <c r="A265" s="19">
        <v>264</v>
      </c>
      <c r="B265" s="19" t="s">
        <v>490</v>
      </c>
      <c r="C265" s="20" t="s">
        <v>90</v>
      </c>
      <c r="D265" s="22">
        <f>VLOOKUP(AR:AR,球员!A:F,6,FALSE)</f>
        <v>1</v>
      </c>
      <c r="E265" s="16" t="s">
        <v>491</v>
      </c>
      <c r="F265" s="16" t="s">
        <v>51</v>
      </c>
      <c r="G265" s="16" t="s">
        <v>492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1694</v>
      </c>
    </row>
    <row r="266" spans="1:44" x14ac:dyDescent="0.25">
      <c r="A266" s="19">
        <v>265</v>
      </c>
      <c r="B266" s="19" t="s">
        <v>374</v>
      </c>
      <c r="C266" s="20" t="s">
        <v>59</v>
      </c>
      <c r="D266" s="22">
        <f>VLOOKUP(AR:AR,球员!A:F,6,FALSE)</f>
        <v>1</v>
      </c>
      <c r="E266" s="16" t="s">
        <v>97</v>
      </c>
      <c r="F266" s="16" t="s">
        <v>65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1695</v>
      </c>
    </row>
    <row r="267" spans="1:44" x14ac:dyDescent="0.25">
      <c r="A267" s="15">
        <v>266</v>
      </c>
      <c r="B267" s="15" t="s">
        <v>819</v>
      </c>
      <c r="C267" s="16" t="s">
        <v>90</v>
      </c>
      <c r="D267" s="22" t="e">
        <f>VLOOKUP(AR:AR,球员!A:F,6,FALSE)</f>
        <v>#N/A</v>
      </c>
      <c r="E267" s="16" t="s">
        <v>64</v>
      </c>
      <c r="F267" s="16" t="s">
        <v>65</v>
      </c>
      <c r="G267" s="16" t="s">
        <v>480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1696</v>
      </c>
    </row>
    <row r="268" spans="1:44" x14ac:dyDescent="0.25">
      <c r="A268" s="19">
        <v>267</v>
      </c>
      <c r="B268" s="19" t="s">
        <v>644</v>
      </c>
      <c r="C268" s="20" t="s">
        <v>90</v>
      </c>
      <c r="D268" s="22">
        <f>VLOOKUP(AR:AR,球员!A:F,6,FALSE)</f>
        <v>1</v>
      </c>
      <c r="E268" s="16" t="s">
        <v>68</v>
      </c>
      <c r="F268" s="16" t="s">
        <v>68</v>
      </c>
      <c r="G268" s="16" t="s">
        <v>319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1697</v>
      </c>
    </row>
    <row r="269" spans="1:44" x14ac:dyDescent="0.25">
      <c r="A269" s="19">
        <v>268</v>
      </c>
      <c r="B269" s="19" t="s">
        <v>494</v>
      </c>
      <c r="C269" s="20" t="s">
        <v>71</v>
      </c>
      <c r="D269" s="22">
        <f>VLOOKUP(AR:AR,球员!A:F,6,FALSE)</f>
        <v>1</v>
      </c>
      <c r="E269" s="16" t="s">
        <v>64</v>
      </c>
      <c r="F269" s="16" t="s">
        <v>65</v>
      </c>
      <c r="G269" s="16" t="s">
        <v>98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1698</v>
      </c>
    </row>
    <row r="270" spans="1:44" x14ac:dyDescent="0.25">
      <c r="A270" s="15">
        <v>269</v>
      </c>
      <c r="B270" s="15" t="s">
        <v>1699</v>
      </c>
      <c r="C270" s="16" t="s">
        <v>71</v>
      </c>
      <c r="D270" s="22" t="e">
        <f>VLOOKUP(AR:AR,球员!A:F,6,FALSE)</f>
        <v>#N/A</v>
      </c>
      <c r="E270" s="16" t="s">
        <v>60</v>
      </c>
      <c r="F270" s="16" t="s">
        <v>51</v>
      </c>
      <c r="G270" s="16" t="s">
        <v>208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1700</v>
      </c>
    </row>
    <row r="271" spans="1:44" x14ac:dyDescent="0.25">
      <c r="A271" s="19">
        <v>270</v>
      </c>
      <c r="B271" s="19" t="s">
        <v>498</v>
      </c>
      <c r="C271" s="20" t="s">
        <v>83</v>
      </c>
      <c r="D271" s="22">
        <f>VLOOKUP(AR:AR,球员!A:F,6,FALSE)</f>
        <v>1</v>
      </c>
      <c r="E271" s="16" t="s">
        <v>197</v>
      </c>
      <c r="F271" s="16" t="s">
        <v>56</v>
      </c>
      <c r="G271" s="16" t="s">
        <v>499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1701</v>
      </c>
    </row>
    <row r="272" spans="1:44" x14ac:dyDescent="0.25">
      <c r="A272" s="15">
        <v>271</v>
      </c>
      <c r="B272" s="15" t="s">
        <v>500</v>
      </c>
      <c r="C272" s="16" t="s">
        <v>90</v>
      </c>
      <c r="D272" s="22" t="e">
        <f>VLOOKUP(AR:AR,球员!A:F,6,FALSE)</f>
        <v>#N/A</v>
      </c>
      <c r="E272" s="16" t="s">
        <v>299</v>
      </c>
      <c r="F272" s="16" t="s">
        <v>277</v>
      </c>
      <c r="G272" s="16" t="s">
        <v>69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1702</v>
      </c>
    </row>
    <row r="273" spans="1:44" x14ac:dyDescent="0.25">
      <c r="A273" s="15">
        <v>272</v>
      </c>
      <c r="B273" s="15" t="s">
        <v>785</v>
      </c>
      <c r="C273" s="16" t="s">
        <v>90</v>
      </c>
      <c r="D273" s="22" t="e">
        <f>VLOOKUP(AR:AR,球员!A:F,6,FALSE)</f>
        <v>#N/A</v>
      </c>
      <c r="E273" s="16" t="s">
        <v>60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1703</v>
      </c>
    </row>
    <row r="274" spans="1:44" x14ac:dyDescent="0.25">
      <c r="A274" s="19">
        <v>273</v>
      </c>
      <c r="B274" s="19" t="s">
        <v>502</v>
      </c>
      <c r="C274" s="20" t="s">
        <v>86</v>
      </c>
      <c r="D274" s="22">
        <f>VLOOKUP(AR:AR,球员!A:F,6,FALSE)</f>
        <v>1</v>
      </c>
      <c r="E274" s="16" t="s">
        <v>503</v>
      </c>
      <c r="F274" s="16" t="s">
        <v>45</v>
      </c>
      <c r="G274" s="16" t="s">
        <v>101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1704</v>
      </c>
    </row>
    <row r="275" spans="1:44" x14ac:dyDescent="0.25">
      <c r="A275" s="15">
        <v>274</v>
      </c>
      <c r="B275" s="15" t="s">
        <v>767</v>
      </c>
      <c r="C275" s="16" t="s">
        <v>86</v>
      </c>
      <c r="D275" s="22" t="e">
        <f>VLOOKUP(AR:AR,球员!A:F,6,FALSE)</f>
        <v>#N/A</v>
      </c>
      <c r="E275" s="16" t="s">
        <v>281</v>
      </c>
      <c r="F275" s="16" t="s">
        <v>282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1705</v>
      </c>
    </row>
    <row r="276" spans="1:44" x14ac:dyDescent="0.25">
      <c r="A276" s="15">
        <v>275</v>
      </c>
      <c r="B276" s="15" t="s">
        <v>386</v>
      </c>
      <c r="C276" s="16" t="s">
        <v>63</v>
      </c>
      <c r="D276" s="22" t="e">
        <f>VLOOKUP(AR:AR,球员!A:F,6,FALSE)</f>
        <v>#N/A</v>
      </c>
      <c r="E276" s="16" t="s">
        <v>310</v>
      </c>
      <c r="F276" s="16" t="s">
        <v>45</v>
      </c>
      <c r="G276" s="16" t="s">
        <v>66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1706</v>
      </c>
    </row>
    <row r="277" spans="1:44" x14ac:dyDescent="0.25">
      <c r="A277" s="19">
        <v>276</v>
      </c>
      <c r="B277" s="19" t="s">
        <v>303</v>
      </c>
      <c r="C277" s="20" t="s">
        <v>125</v>
      </c>
      <c r="D277" s="22">
        <f>VLOOKUP(AR:AR,球员!A:F,6,FALSE)</f>
        <v>1</v>
      </c>
      <c r="E277" s="16" t="s">
        <v>370</v>
      </c>
      <c r="F277" s="16" t="s">
        <v>371</v>
      </c>
      <c r="G277" s="16" t="s">
        <v>101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1707</v>
      </c>
    </row>
    <row r="278" spans="1:44" x14ac:dyDescent="0.25">
      <c r="A278" s="15">
        <v>277</v>
      </c>
      <c r="B278" s="15" t="s">
        <v>305</v>
      </c>
      <c r="C278" s="16" t="s">
        <v>194</v>
      </c>
      <c r="D278" s="22" t="e">
        <f>VLOOKUP(AR:AR,球员!A:F,6,FALSE)</f>
        <v>#N/A</v>
      </c>
      <c r="E278" s="16" t="s">
        <v>68</v>
      </c>
      <c r="F278" s="16" t="s">
        <v>68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1708</v>
      </c>
    </row>
    <row r="279" spans="1:44" x14ac:dyDescent="0.25">
      <c r="A279" s="19">
        <v>278</v>
      </c>
      <c r="B279" s="19" t="s">
        <v>226</v>
      </c>
      <c r="C279" s="20" t="s">
        <v>90</v>
      </c>
      <c r="D279" s="22">
        <f>VLOOKUP(AR:AR,球员!A:F,6,FALSE)</f>
        <v>1</v>
      </c>
      <c r="E279" s="16" t="s">
        <v>227</v>
      </c>
      <c r="F279" s="16" t="s">
        <v>228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1709</v>
      </c>
    </row>
    <row r="280" spans="1:44" x14ac:dyDescent="0.25">
      <c r="A280" s="19">
        <v>279</v>
      </c>
      <c r="B280" s="19" t="s">
        <v>198</v>
      </c>
      <c r="C280" s="20" t="s">
        <v>105</v>
      </c>
      <c r="D280" s="22">
        <f>VLOOKUP(AR:AR,球员!A:F,6,FALSE)</f>
        <v>1</v>
      </c>
      <c r="E280" s="16" t="s">
        <v>68</v>
      </c>
      <c r="F280" s="16" t="s">
        <v>68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1710</v>
      </c>
    </row>
    <row r="281" spans="1:44" x14ac:dyDescent="0.25">
      <c r="A281" s="19">
        <v>280</v>
      </c>
      <c r="B281" s="19" t="s">
        <v>200</v>
      </c>
      <c r="C281" s="20" t="s">
        <v>90</v>
      </c>
      <c r="D281" s="22">
        <f>VLOOKUP(AR:AR,球员!A:F,6,FALSE)</f>
        <v>1</v>
      </c>
      <c r="E281" s="16" t="s">
        <v>555</v>
      </c>
      <c r="F281" s="16" t="s">
        <v>156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1711</v>
      </c>
    </row>
    <row r="282" spans="1:44" x14ac:dyDescent="0.25">
      <c r="A282" s="15">
        <v>281</v>
      </c>
      <c r="B282" s="15" t="s">
        <v>309</v>
      </c>
      <c r="C282" s="16" t="s">
        <v>125</v>
      </c>
      <c r="D282" s="22" t="e">
        <f>VLOOKUP(AR:AR,球员!A:F,6,FALSE)</f>
        <v>#N/A</v>
      </c>
      <c r="E282" s="16" t="s">
        <v>310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1712</v>
      </c>
    </row>
    <row r="283" spans="1:44" x14ac:dyDescent="0.25">
      <c r="A283" s="19">
        <v>282</v>
      </c>
      <c r="B283" s="19" t="s">
        <v>311</v>
      </c>
      <c r="C283" s="20" t="s">
        <v>71</v>
      </c>
      <c r="D283" s="22">
        <f>VLOOKUP(AR:AR,球员!A:F,6,FALSE)</f>
        <v>1</v>
      </c>
      <c r="E283" s="16" t="s">
        <v>230</v>
      </c>
      <c r="F283" s="16" t="s">
        <v>156</v>
      </c>
      <c r="G283" s="16" t="s">
        <v>176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1713</v>
      </c>
    </row>
    <row r="284" spans="1:44" x14ac:dyDescent="0.25">
      <c r="A284" s="15">
        <v>283</v>
      </c>
      <c r="B284" s="15" t="s">
        <v>394</v>
      </c>
      <c r="C284" s="16" t="s">
        <v>105</v>
      </c>
      <c r="D284" s="22" t="e">
        <f>VLOOKUP(AR:AR,球员!A:F,6,FALSE)</f>
        <v>#N/A</v>
      </c>
      <c r="E284" s="16" t="s">
        <v>343</v>
      </c>
      <c r="F284" s="16" t="s">
        <v>51</v>
      </c>
      <c r="G284" s="16" t="s">
        <v>66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1714</v>
      </c>
    </row>
    <row r="285" spans="1:44" x14ac:dyDescent="0.25">
      <c r="A285" s="19">
        <v>284</v>
      </c>
      <c r="B285" s="19" t="s">
        <v>243</v>
      </c>
      <c r="C285" s="20" t="s">
        <v>90</v>
      </c>
      <c r="D285" s="22">
        <f>VLOOKUP(AR:AR,球员!A:F,6,FALSE)</f>
        <v>1</v>
      </c>
      <c r="E285" s="16" t="s">
        <v>163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1715</v>
      </c>
    </row>
    <row r="286" spans="1:44" x14ac:dyDescent="0.25">
      <c r="A286" s="19">
        <v>285</v>
      </c>
      <c r="B286" s="19" t="s">
        <v>314</v>
      </c>
      <c r="C286" s="20" t="s">
        <v>83</v>
      </c>
      <c r="D286" s="22">
        <f>VLOOKUP(AR:AR,球员!A:F,6,FALSE)</f>
        <v>1</v>
      </c>
      <c r="E286" s="16" t="s">
        <v>315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1716</v>
      </c>
    </row>
    <row r="287" spans="1:44" x14ac:dyDescent="0.25">
      <c r="A287" s="15">
        <v>286</v>
      </c>
      <c r="B287" s="15" t="s">
        <v>821</v>
      </c>
      <c r="C287" s="16" t="s">
        <v>49</v>
      </c>
      <c r="D287" s="22" t="e">
        <f>VLOOKUP(AR:AR,球员!A:F,6,FALSE)</f>
        <v>#N/A</v>
      </c>
      <c r="E287" s="16" t="s">
        <v>370</v>
      </c>
      <c r="F287" s="16" t="s">
        <v>371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1717</v>
      </c>
    </row>
    <row r="288" spans="1:44" x14ac:dyDescent="0.25">
      <c r="A288" s="15">
        <v>287</v>
      </c>
      <c r="B288" s="15" t="s">
        <v>664</v>
      </c>
      <c r="C288" s="16" t="s">
        <v>63</v>
      </c>
      <c r="D288" s="22" t="e">
        <f>VLOOKUP(AR:AR,球员!A:F,6,FALSE)</f>
        <v>#N/A</v>
      </c>
      <c r="E288" s="16" t="s">
        <v>141</v>
      </c>
      <c r="F288" s="16" t="s">
        <v>45</v>
      </c>
      <c r="G288" s="16" t="s">
        <v>134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1718</v>
      </c>
    </row>
    <row r="289" spans="1:44" x14ac:dyDescent="0.25">
      <c r="A289" s="15">
        <v>288</v>
      </c>
      <c r="B289" s="15" t="s">
        <v>398</v>
      </c>
      <c r="C289" s="16" t="s">
        <v>205</v>
      </c>
      <c r="D289" s="22" t="e">
        <f>VLOOKUP(AR:AR,球员!A:F,6,FALSE)</f>
        <v>#N/A</v>
      </c>
      <c r="E289" s="16" t="s">
        <v>64</v>
      </c>
      <c r="F289" s="16" t="s">
        <v>65</v>
      </c>
      <c r="G289" s="16" t="s">
        <v>66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1719</v>
      </c>
    </row>
    <row r="290" spans="1:44" x14ac:dyDescent="0.25">
      <c r="A290" s="15">
        <v>289</v>
      </c>
      <c r="B290" s="15" t="s">
        <v>667</v>
      </c>
      <c r="C290" s="16" t="s">
        <v>63</v>
      </c>
      <c r="D290" s="22" t="e">
        <f>VLOOKUP(AR:AR,球员!A:F,6,FALSE)</f>
        <v>#N/A</v>
      </c>
      <c r="E290" s="16" t="s">
        <v>668</v>
      </c>
      <c r="F290" s="16" t="s">
        <v>434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1720</v>
      </c>
    </row>
    <row r="291" spans="1:44" x14ac:dyDescent="0.25">
      <c r="A291" s="19">
        <v>290</v>
      </c>
      <c r="B291" s="19" t="s">
        <v>320</v>
      </c>
      <c r="C291" s="20" t="s">
        <v>63</v>
      </c>
      <c r="D291" s="22">
        <f>VLOOKUP(AR:AR,球员!A:F,6,FALSE)</f>
        <v>1</v>
      </c>
      <c r="E291" s="16" t="s">
        <v>218</v>
      </c>
      <c r="F291" s="16" t="s">
        <v>56</v>
      </c>
      <c r="G291" s="16" t="s">
        <v>81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2175</v>
      </c>
    </row>
    <row r="292" spans="1:44" x14ac:dyDescent="0.25">
      <c r="A292" s="15">
        <v>291</v>
      </c>
      <c r="B292" s="15" t="s">
        <v>246</v>
      </c>
      <c r="C292" s="16" t="s">
        <v>71</v>
      </c>
      <c r="D292" s="22" t="e">
        <f>VLOOKUP(AR:AR,球员!A:F,6,FALSE)</f>
        <v>#N/A</v>
      </c>
      <c r="E292" s="16" t="s">
        <v>2176</v>
      </c>
      <c r="F292" s="16" t="s">
        <v>45</v>
      </c>
      <c r="G292" s="16" t="s">
        <v>101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2177</v>
      </c>
    </row>
    <row r="293" spans="1:44" x14ac:dyDescent="0.25">
      <c r="A293" s="15">
        <v>292</v>
      </c>
      <c r="B293" s="15" t="s">
        <v>402</v>
      </c>
      <c r="C293" s="16" t="s">
        <v>43</v>
      </c>
      <c r="D293" s="22" t="e">
        <f>VLOOKUP(AR:AR,球员!A:F,6,FALSE)</f>
        <v>#N/A</v>
      </c>
      <c r="E293" s="16" t="s">
        <v>403</v>
      </c>
      <c r="F293" s="16" t="s">
        <v>277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2178</v>
      </c>
    </row>
    <row r="294" spans="1:44" x14ac:dyDescent="0.25">
      <c r="A294" s="19">
        <v>293</v>
      </c>
      <c r="B294" s="19" t="s">
        <v>321</v>
      </c>
      <c r="C294" s="20" t="s">
        <v>59</v>
      </c>
      <c r="D294" s="22">
        <f>VLOOKUP(AR:AR,球员!A:F,6,FALSE)</f>
        <v>1</v>
      </c>
      <c r="E294" s="16" t="s">
        <v>310</v>
      </c>
      <c r="F294" s="16" t="s">
        <v>45</v>
      </c>
      <c r="G294" s="16" t="s">
        <v>101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2179</v>
      </c>
    </row>
    <row r="295" spans="1:44" x14ac:dyDescent="0.25">
      <c r="A295" s="15">
        <v>294</v>
      </c>
      <c r="B295" s="15" t="s">
        <v>404</v>
      </c>
      <c r="C295" s="16" t="s">
        <v>71</v>
      </c>
      <c r="D295" s="22" t="e">
        <f>VLOOKUP(AR:AR,球员!A:F,6,FALSE)</f>
        <v>#N/A</v>
      </c>
      <c r="E295" s="16" t="s">
        <v>315</v>
      </c>
      <c r="F295" s="16" t="s">
        <v>51</v>
      </c>
      <c r="G295" s="16" t="s">
        <v>138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2180</v>
      </c>
    </row>
    <row r="296" spans="1:44" x14ac:dyDescent="0.25">
      <c r="A296" s="15">
        <v>295</v>
      </c>
      <c r="B296" s="15" t="s">
        <v>322</v>
      </c>
      <c r="C296" s="16" t="s">
        <v>59</v>
      </c>
      <c r="D296" s="22" t="e">
        <f>VLOOKUP(AR:AR,球员!A:F,6,FALSE)</f>
        <v>#N/A</v>
      </c>
      <c r="E296" s="16" t="s">
        <v>218</v>
      </c>
      <c r="F296" s="16" t="s">
        <v>56</v>
      </c>
      <c r="G296" s="16" t="s">
        <v>138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2181</v>
      </c>
    </row>
    <row r="297" spans="1:44" x14ac:dyDescent="0.25">
      <c r="A297" s="19">
        <v>296</v>
      </c>
      <c r="B297" s="19" t="s">
        <v>539</v>
      </c>
      <c r="C297" s="20" t="s">
        <v>63</v>
      </c>
      <c r="D297" s="22">
        <f>VLOOKUP(AR:AR,球员!A:F,6,FALSE)</f>
        <v>1</v>
      </c>
      <c r="E297" s="16" t="s">
        <v>253</v>
      </c>
      <c r="F297" s="16" t="s">
        <v>51</v>
      </c>
      <c r="G297" s="16" t="s">
        <v>138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2182</v>
      </c>
    </row>
    <row r="298" spans="1:44" x14ac:dyDescent="0.25">
      <c r="A298" s="19">
        <v>297</v>
      </c>
      <c r="B298" s="19" t="s">
        <v>680</v>
      </c>
      <c r="C298" s="37" t="s">
        <v>90</v>
      </c>
      <c r="D298" s="22">
        <f>VLOOKUP(AR:AR,球员!A:F,6,FALSE)</f>
        <v>1</v>
      </c>
      <c r="E298" s="16" t="s">
        <v>281</v>
      </c>
      <c r="F298" s="16" t="s">
        <v>282</v>
      </c>
      <c r="G298" s="16" t="s">
        <v>138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2183</v>
      </c>
    </row>
    <row r="299" spans="1:44" x14ac:dyDescent="0.25">
      <c r="A299" s="15">
        <v>298</v>
      </c>
      <c r="B299" s="15" t="s">
        <v>204</v>
      </c>
      <c r="C299" s="16" t="s">
        <v>205</v>
      </c>
      <c r="D299" s="22" t="e">
        <f>VLOOKUP(AR:AR,球员!A:F,6,FALSE)</f>
        <v>#N/A</v>
      </c>
      <c r="E299" s="16" t="s">
        <v>163</v>
      </c>
      <c r="F299" s="16" t="s">
        <v>45</v>
      </c>
      <c r="G299" s="16" t="s">
        <v>206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2184</v>
      </c>
    </row>
    <row r="300" spans="1:44" x14ac:dyDescent="0.25">
      <c r="A300" s="15">
        <v>299</v>
      </c>
      <c r="B300" s="15" t="s">
        <v>326</v>
      </c>
      <c r="C300" s="16" t="s">
        <v>59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69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2185</v>
      </c>
    </row>
    <row r="301" spans="1:44" x14ac:dyDescent="0.25">
      <c r="A301" s="15">
        <v>300</v>
      </c>
      <c r="B301" s="15" t="s">
        <v>549</v>
      </c>
      <c r="C301" s="16" t="s">
        <v>59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66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2186</v>
      </c>
    </row>
    <row r="302" spans="1:44" x14ac:dyDescent="0.25">
      <c r="A302" s="19">
        <v>301</v>
      </c>
      <c r="B302" s="19" t="s">
        <v>550</v>
      </c>
      <c r="C302" s="20" t="s">
        <v>63</v>
      </c>
      <c r="D302" s="22">
        <f>VLOOKUP(AR:AR,球员!A:F,6,FALSE)</f>
        <v>1</v>
      </c>
      <c r="E302" s="16" t="s">
        <v>80</v>
      </c>
      <c r="F302" s="16" t="s">
        <v>51</v>
      </c>
      <c r="G302" s="16" t="s">
        <v>66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2187</v>
      </c>
    </row>
    <row r="303" spans="1:44" x14ac:dyDescent="0.25">
      <c r="A303" s="15">
        <v>302</v>
      </c>
      <c r="B303" s="15" t="s">
        <v>413</v>
      </c>
      <c r="C303" s="16" t="s">
        <v>83</v>
      </c>
      <c r="D303" s="22" t="e">
        <f>VLOOKUP(AR:AR,球员!A:F,6,FALSE)</f>
        <v>#N/A</v>
      </c>
      <c r="E303" s="16" t="s">
        <v>616</v>
      </c>
      <c r="F303" s="16" t="s">
        <v>330</v>
      </c>
      <c r="G303" s="16" t="s">
        <v>81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2188</v>
      </c>
    </row>
    <row r="304" spans="1:44" x14ac:dyDescent="0.25">
      <c r="A304" s="15">
        <v>303</v>
      </c>
      <c r="B304" s="15" t="s">
        <v>327</v>
      </c>
      <c r="C304" s="16" t="s">
        <v>83</v>
      </c>
      <c r="D304" s="22" t="e">
        <f>VLOOKUP(AR:AR,球员!A:F,6,FALSE)</f>
        <v>#N/A</v>
      </c>
      <c r="E304" s="16" t="s">
        <v>230</v>
      </c>
      <c r="F304" s="16" t="s">
        <v>156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2231</v>
      </c>
    </row>
    <row r="305" spans="1:44" x14ac:dyDescent="0.25">
      <c r="A305" s="15">
        <v>304</v>
      </c>
      <c r="B305" s="15" t="s">
        <v>559</v>
      </c>
      <c r="C305" s="16" t="s">
        <v>205</v>
      </c>
      <c r="D305" s="22" t="e">
        <f>VLOOKUP(AR:AR,球员!A:F,6,FALSE)</f>
        <v>#N/A</v>
      </c>
      <c r="E305" s="16" t="s">
        <v>308</v>
      </c>
      <c r="F305" s="16" t="s">
        <v>228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2189</v>
      </c>
    </row>
    <row r="306" spans="1:44" x14ac:dyDescent="0.25">
      <c r="A306" s="15">
        <v>305</v>
      </c>
      <c r="B306" s="15" t="s">
        <v>420</v>
      </c>
      <c r="C306" s="16" t="s">
        <v>63</v>
      </c>
      <c r="D306" s="22" t="e">
        <f>VLOOKUP(AR:AR,球员!A:F,6,FALSE)</f>
        <v>#N/A</v>
      </c>
      <c r="E306" s="16" t="s">
        <v>197</v>
      </c>
      <c r="F306" s="16" t="s">
        <v>56</v>
      </c>
      <c r="G306" s="16" t="s">
        <v>81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2190</v>
      </c>
    </row>
    <row r="307" spans="1:44" x14ac:dyDescent="0.25">
      <c r="A307" s="19">
        <v>306</v>
      </c>
      <c r="B307" s="19" t="s">
        <v>422</v>
      </c>
      <c r="C307" s="20" t="s">
        <v>125</v>
      </c>
      <c r="D307" s="22">
        <f>VLOOKUP(AR:AR,球员!A:F,6,FALSE)</f>
        <v>1</v>
      </c>
      <c r="E307" s="16" t="s">
        <v>343</v>
      </c>
      <c r="F307" s="16" t="s">
        <v>51</v>
      </c>
      <c r="G307" s="16" t="s">
        <v>66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2191</v>
      </c>
    </row>
    <row r="308" spans="1:44" x14ac:dyDescent="0.25">
      <c r="A308" s="19">
        <v>307</v>
      </c>
      <c r="B308" s="19" t="s">
        <v>424</v>
      </c>
      <c r="C308" s="20" t="s">
        <v>90</v>
      </c>
      <c r="D308" s="22">
        <f>VLOOKUP(AR:AR,球员!A:F,6,FALSE)</f>
        <v>1</v>
      </c>
      <c r="E308" s="16" t="s">
        <v>60</v>
      </c>
      <c r="F308" s="16" t="s">
        <v>51</v>
      </c>
      <c r="G308" s="16" t="s">
        <v>66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2192</v>
      </c>
    </row>
    <row r="309" spans="1:44" x14ac:dyDescent="0.25">
      <c r="A309" s="19">
        <v>308</v>
      </c>
      <c r="B309" s="19" t="s">
        <v>428</v>
      </c>
      <c r="C309" s="20" t="s">
        <v>90</v>
      </c>
      <c r="D309" s="22">
        <f>VLOOKUP(AR:AR,球员!A:F,6,FALSE)</f>
        <v>1</v>
      </c>
      <c r="E309" s="16" t="s">
        <v>276</v>
      </c>
      <c r="F309" s="16" t="s">
        <v>277</v>
      </c>
      <c r="G309" s="16" t="s">
        <v>147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2193</v>
      </c>
    </row>
    <row r="310" spans="1:44" x14ac:dyDescent="0.25">
      <c r="A310" s="15">
        <v>309</v>
      </c>
      <c r="B310" s="15" t="s">
        <v>263</v>
      </c>
      <c r="C310" s="16" t="s">
        <v>59</v>
      </c>
      <c r="D310" s="22" t="e">
        <f>VLOOKUP(AR:AR,球员!A:F,6,FALSE)</f>
        <v>#N/A</v>
      </c>
      <c r="E310" s="16" t="s">
        <v>253</v>
      </c>
      <c r="F310" s="16" t="s">
        <v>51</v>
      </c>
      <c r="G310" s="16" t="s">
        <v>264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2194</v>
      </c>
    </row>
    <row r="311" spans="1:44" x14ac:dyDescent="0.25">
      <c r="A311" s="15">
        <v>310</v>
      </c>
      <c r="B311" s="15" t="s">
        <v>265</v>
      </c>
      <c r="C311" s="16" t="s">
        <v>125</v>
      </c>
      <c r="D311" s="22" t="e">
        <f>VLOOKUP(AR:AR,球员!A:F,6,FALSE)</f>
        <v>#N/A</v>
      </c>
      <c r="E311" s="16" t="s">
        <v>543</v>
      </c>
      <c r="F311" s="16" t="s">
        <v>384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2195</v>
      </c>
    </row>
    <row r="312" spans="1:44" x14ac:dyDescent="0.25">
      <c r="A312" s="19">
        <v>311</v>
      </c>
      <c r="B312" s="19" t="s">
        <v>429</v>
      </c>
      <c r="C312" s="20" t="s">
        <v>59</v>
      </c>
      <c r="D312" s="22">
        <f>VLOOKUP(AR:AR,球员!A:F,6,FALSE)</f>
        <v>1</v>
      </c>
      <c r="E312" s="16" t="s">
        <v>75</v>
      </c>
      <c r="F312" s="16" t="s">
        <v>65</v>
      </c>
      <c r="G312" s="16" t="s">
        <v>61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2196</v>
      </c>
    </row>
    <row r="313" spans="1:44" x14ac:dyDescent="0.25">
      <c r="A313" s="19">
        <v>312</v>
      </c>
      <c r="B313" s="19" t="s">
        <v>266</v>
      </c>
      <c r="C313" s="20" t="s">
        <v>105</v>
      </c>
      <c r="D313" s="22">
        <f>VLOOKUP(AR:AR,球员!A:F,6,FALSE)</f>
        <v>1</v>
      </c>
      <c r="E313" s="16" t="s">
        <v>75</v>
      </c>
      <c r="F313" s="16" t="s">
        <v>65</v>
      </c>
      <c r="G313" s="16" t="s">
        <v>66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2197</v>
      </c>
    </row>
    <row r="314" spans="1:44" x14ac:dyDescent="0.25">
      <c r="A314" s="19">
        <v>313</v>
      </c>
      <c r="B314" s="19" t="s">
        <v>267</v>
      </c>
      <c r="C314" s="20" t="s">
        <v>63</v>
      </c>
      <c r="D314" s="22">
        <f>VLOOKUP(AR:AR,球员!A:F,6,FALSE)</f>
        <v>1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2198</v>
      </c>
    </row>
    <row r="315" spans="1:44" x14ac:dyDescent="0.25">
      <c r="A315" s="19">
        <v>314</v>
      </c>
      <c r="B315" s="19" t="s">
        <v>430</v>
      </c>
      <c r="C315" s="20" t="s">
        <v>63</v>
      </c>
      <c r="D315" s="22">
        <f>VLOOKUP(AR:AR,球员!A:F,6,FALSE)</f>
        <v>1</v>
      </c>
      <c r="E315" s="16" t="s">
        <v>299</v>
      </c>
      <c r="F315" s="16" t="s">
        <v>277</v>
      </c>
      <c r="G315" s="16" t="s">
        <v>431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2199</v>
      </c>
    </row>
    <row r="316" spans="1:44" x14ac:dyDescent="0.25">
      <c r="A316" s="19">
        <v>315</v>
      </c>
      <c r="B316" s="19" t="s">
        <v>389</v>
      </c>
      <c r="C316" s="20" t="s">
        <v>194</v>
      </c>
      <c r="D316" s="22">
        <f>VLOOKUP(AR:AR,球员!A:F,6,FALSE)</f>
        <v>1</v>
      </c>
      <c r="E316" s="16" t="s">
        <v>540</v>
      </c>
      <c r="F316" s="16" t="s">
        <v>330</v>
      </c>
      <c r="G316" s="16" t="s">
        <v>499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2200</v>
      </c>
    </row>
    <row r="317" spans="1:44" x14ac:dyDescent="0.25">
      <c r="A317" s="19">
        <v>316</v>
      </c>
      <c r="B317" s="19" t="s">
        <v>270</v>
      </c>
      <c r="C317" s="20" t="s">
        <v>71</v>
      </c>
      <c r="D317" s="22">
        <f>VLOOKUP(AR:AR,球员!A:F,6,FALSE)</f>
        <v>1</v>
      </c>
      <c r="E317" s="16" t="s">
        <v>75</v>
      </c>
      <c r="F317" s="16" t="s">
        <v>65</v>
      </c>
      <c r="G317" s="16" t="s">
        <v>76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2201</v>
      </c>
    </row>
    <row r="318" spans="1:44" x14ac:dyDescent="0.25">
      <c r="A318" s="19">
        <v>317</v>
      </c>
      <c r="B318" s="19" t="s">
        <v>1721</v>
      </c>
      <c r="C318" s="20" t="s">
        <v>59</v>
      </c>
      <c r="D318" s="22">
        <f>VLOOKUP(AR:AR,球员!A:F,6,FALSE)</f>
        <v>1</v>
      </c>
      <c r="E318" s="16" t="s">
        <v>87</v>
      </c>
      <c r="F318" s="16" t="s">
        <v>65</v>
      </c>
      <c r="G318" s="16" t="s">
        <v>98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2202</v>
      </c>
    </row>
    <row r="319" spans="1:44" x14ac:dyDescent="0.25">
      <c r="A319" s="15">
        <v>318</v>
      </c>
      <c r="B319" s="15" t="s">
        <v>2203</v>
      </c>
      <c r="C319" s="16" t="s">
        <v>71</v>
      </c>
      <c r="D319" s="22" t="e">
        <f>VLOOKUP(AR:AR,球员!A:F,6,FALSE)</f>
        <v>#N/A</v>
      </c>
      <c r="E319" s="16" t="s">
        <v>312</v>
      </c>
      <c r="F319" s="16" t="s">
        <v>65</v>
      </c>
      <c r="G319" s="16" t="s">
        <v>81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2204</v>
      </c>
    </row>
    <row r="320" spans="1:44" x14ac:dyDescent="0.25">
      <c r="A320" s="19">
        <v>319</v>
      </c>
      <c r="B320" s="19" t="s">
        <v>448</v>
      </c>
      <c r="C320" s="20" t="s">
        <v>63</v>
      </c>
      <c r="D320" s="22">
        <f>VLOOKUP(AR:AR,球员!A:F,6,FALSE)</f>
        <v>1</v>
      </c>
      <c r="E320" s="16" t="s">
        <v>315</v>
      </c>
      <c r="F320" s="16" t="s">
        <v>51</v>
      </c>
      <c r="G320" s="16" t="s">
        <v>302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2205</v>
      </c>
    </row>
    <row r="321" spans="1:44" x14ac:dyDescent="0.25">
      <c r="A321" s="15">
        <v>320</v>
      </c>
      <c r="B321" s="15" t="s">
        <v>451</v>
      </c>
      <c r="C321" s="16" t="s">
        <v>83</v>
      </c>
      <c r="D321" s="22" t="e">
        <f>VLOOKUP(AR:AR,球员!A:F,6,FALSE)</f>
        <v>#N/A</v>
      </c>
      <c r="E321" s="16" t="s">
        <v>450</v>
      </c>
      <c r="F321" s="16" t="s">
        <v>371</v>
      </c>
      <c r="G321" s="16" t="s">
        <v>134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2206</v>
      </c>
    </row>
    <row r="322" spans="1:44" x14ac:dyDescent="0.25">
      <c r="A322" s="19">
        <v>321</v>
      </c>
      <c r="B322" s="19" t="s">
        <v>452</v>
      </c>
      <c r="C322" s="20" t="s">
        <v>205</v>
      </c>
      <c r="D322" s="22">
        <f>VLOOKUP(AR:AR,球员!A:F,6,FALSE)</f>
        <v>1</v>
      </c>
      <c r="E322" s="16" t="s">
        <v>453</v>
      </c>
      <c r="F322" s="16" t="s">
        <v>434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2207</v>
      </c>
    </row>
    <row r="323" spans="1:44" x14ac:dyDescent="0.25">
      <c r="A323" s="15">
        <v>322</v>
      </c>
      <c r="B323" s="15" t="s">
        <v>707</v>
      </c>
      <c r="C323" s="16" t="s">
        <v>83</v>
      </c>
      <c r="D323" s="22" t="e">
        <f>VLOOKUP(AR:AR,球员!A:F,6,FALSE)</f>
        <v>#N/A</v>
      </c>
      <c r="E323" s="16" t="s">
        <v>242</v>
      </c>
      <c r="F323" s="16" t="s">
        <v>56</v>
      </c>
      <c r="G323" s="16" t="s">
        <v>708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1722</v>
      </c>
    </row>
    <row r="324" spans="1:44" x14ac:dyDescent="0.25">
      <c r="A324" s="19">
        <v>323</v>
      </c>
      <c r="B324" s="19" t="s">
        <v>454</v>
      </c>
      <c r="C324" s="20" t="s">
        <v>194</v>
      </c>
      <c r="D324" s="22">
        <f>VLOOKUP(AR:AR,球员!A:F,6,FALSE)</f>
        <v>1</v>
      </c>
      <c r="E324" s="16" t="s">
        <v>184</v>
      </c>
      <c r="F324" s="16" t="s">
        <v>65</v>
      </c>
      <c r="G324" s="16" t="s">
        <v>81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1723</v>
      </c>
    </row>
    <row r="325" spans="1:44" x14ac:dyDescent="0.25">
      <c r="A325" s="15">
        <v>324</v>
      </c>
      <c r="B325" s="15" t="s">
        <v>581</v>
      </c>
      <c r="C325" s="16" t="s">
        <v>194</v>
      </c>
      <c r="D325" s="22" t="e">
        <f>VLOOKUP(AR:AR,球员!A:F,6,FALSE)</f>
        <v>#N/A</v>
      </c>
      <c r="E325" s="16" t="s">
        <v>360</v>
      </c>
      <c r="F325" s="16" t="s">
        <v>65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1724</v>
      </c>
    </row>
    <row r="326" spans="1:44" x14ac:dyDescent="0.25">
      <c r="A326" s="15">
        <v>325</v>
      </c>
      <c r="B326" s="15" t="s">
        <v>1725</v>
      </c>
      <c r="C326" s="16" t="s">
        <v>71</v>
      </c>
      <c r="D326" s="22" t="e">
        <f>VLOOKUP(AR:AR,球员!A:F,6,FALSE)</f>
        <v>#N/A</v>
      </c>
      <c r="E326" s="16" t="s">
        <v>68</v>
      </c>
      <c r="F326" s="16" t="s">
        <v>68</v>
      </c>
      <c r="G326" s="16" t="s">
        <v>66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1726</v>
      </c>
    </row>
    <row r="327" spans="1:44" x14ac:dyDescent="0.25">
      <c r="A327" s="19">
        <v>326</v>
      </c>
      <c r="B327" s="19" t="s">
        <v>713</v>
      </c>
      <c r="C327" s="20" t="s">
        <v>59</v>
      </c>
      <c r="D327" s="22">
        <f>VLOOKUP(AR:AR,球员!A:F,6,FALSE)</f>
        <v>1</v>
      </c>
      <c r="E327" s="16" t="s">
        <v>184</v>
      </c>
      <c r="F327" s="16" t="s">
        <v>65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1727</v>
      </c>
    </row>
    <row r="328" spans="1:44" x14ac:dyDescent="0.25">
      <c r="A328" s="19">
        <v>327</v>
      </c>
      <c r="B328" s="19" t="s">
        <v>714</v>
      </c>
      <c r="C328" s="20" t="s">
        <v>59</v>
      </c>
      <c r="D328" s="22">
        <f>VLOOKUP(AR:AR,球员!A:F,6,FALSE)</f>
        <v>1</v>
      </c>
      <c r="E328" s="16" t="s">
        <v>553</v>
      </c>
      <c r="F328" s="16" t="s">
        <v>65</v>
      </c>
      <c r="G328" s="16" t="s">
        <v>81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1728</v>
      </c>
    </row>
    <row r="329" spans="1:44" x14ac:dyDescent="0.25">
      <c r="A329" s="19">
        <v>328</v>
      </c>
      <c r="B329" s="19" t="s">
        <v>461</v>
      </c>
      <c r="C329" s="20" t="s">
        <v>125</v>
      </c>
      <c r="D329" s="22">
        <f>VLOOKUP(AR:AR,球员!A:F,6,FALSE)</f>
        <v>1</v>
      </c>
      <c r="E329" s="16" t="s">
        <v>393</v>
      </c>
      <c r="F329" s="16" t="s">
        <v>330</v>
      </c>
      <c r="G329" s="16" t="s">
        <v>134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1729</v>
      </c>
    </row>
    <row r="330" spans="1:44" x14ac:dyDescent="0.25">
      <c r="A330" s="19">
        <v>329</v>
      </c>
      <c r="B330" s="19" t="s">
        <v>716</v>
      </c>
      <c r="C330" s="20" t="s">
        <v>105</v>
      </c>
      <c r="D330" s="22">
        <f>VLOOKUP(AR:AR,球员!A:F,6,FALSE)</f>
        <v>1</v>
      </c>
      <c r="E330" s="16" t="s">
        <v>55</v>
      </c>
      <c r="F330" s="16" t="s">
        <v>56</v>
      </c>
      <c r="G330" s="16" t="s">
        <v>81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1730</v>
      </c>
    </row>
    <row r="331" spans="1:44" x14ac:dyDescent="0.25">
      <c r="A331" s="15">
        <v>330</v>
      </c>
      <c r="B331" s="15" t="s">
        <v>347</v>
      </c>
      <c r="C331" s="16" t="s">
        <v>250</v>
      </c>
      <c r="D331" s="22" t="e">
        <f>VLOOKUP(AR:AR,球员!A:F,6,FALSE)</f>
        <v>#N/A</v>
      </c>
      <c r="E331" s="36" t="s">
        <v>155</v>
      </c>
      <c r="F331" s="16" t="s">
        <v>156</v>
      </c>
      <c r="G331" s="16" t="s">
        <v>76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2232</v>
      </c>
    </row>
    <row r="332" spans="1:44" x14ac:dyDescent="0.25">
      <c r="A332" s="19">
        <v>331</v>
      </c>
      <c r="B332" s="19" t="s">
        <v>463</v>
      </c>
      <c r="C332" s="20" t="s">
        <v>205</v>
      </c>
      <c r="D332" s="22">
        <f>VLOOKUP(AR:AR,球员!A:F,6,FALSE)</f>
        <v>1</v>
      </c>
      <c r="E332" s="16" t="s">
        <v>383</v>
      </c>
      <c r="F332" s="16" t="s">
        <v>384</v>
      </c>
      <c r="G332" s="16" t="s">
        <v>161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1731</v>
      </c>
    </row>
    <row r="333" spans="1:44" x14ac:dyDescent="0.25">
      <c r="A333" s="15">
        <v>332</v>
      </c>
      <c r="B333" s="15" t="s">
        <v>593</v>
      </c>
      <c r="C333" s="16" t="s">
        <v>71</v>
      </c>
      <c r="D333" s="22" t="e">
        <f>VLOOKUP(AR:AR,球员!A:F,6,FALSE)</f>
        <v>#N/A</v>
      </c>
      <c r="E333" s="16" t="s">
        <v>141</v>
      </c>
      <c r="F333" s="16" t="s">
        <v>45</v>
      </c>
      <c r="G333" s="16" t="s">
        <v>78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1732</v>
      </c>
    </row>
    <row r="334" spans="1:44" x14ac:dyDescent="0.25">
      <c r="A334" s="15">
        <v>333</v>
      </c>
      <c r="B334" s="15" t="s">
        <v>1844</v>
      </c>
      <c r="C334" s="16" t="s">
        <v>71</v>
      </c>
      <c r="D334" s="22" t="e">
        <f>VLOOKUP(AR:AR,球员!A:F,6,FALSE)</f>
        <v>#N/A</v>
      </c>
      <c r="E334" s="16" t="s">
        <v>453</v>
      </c>
      <c r="F334" s="16" t="s">
        <v>434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2233</v>
      </c>
    </row>
    <row r="335" spans="1:44" x14ac:dyDescent="0.25">
      <c r="A335" s="19">
        <v>334</v>
      </c>
      <c r="B335" s="19" t="s">
        <v>723</v>
      </c>
      <c r="C335" s="20" t="s">
        <v>250</v>
      </c>
      <c r="D335" s="22">
        <f>VLOOKUP(AR:AR,球员!A:F,6,FALSE)</f>
        <v>1</v>
      </c>
      <c r="E335" s="16" t="s">
        <v>68</v>
      </c>
      <c r="F335" s="16" t="s">
        <v>68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1733</v>
      </c>
    </row>
    <row r="336" spans="1:44" x14ac:dyDescent="0.25">
      <c r="A336" s="19">
        <v>335</v>
      </c>
      <c r="B336" s="19" t="s">
        <v>465</v>
      </c>
      <c r="C336" s="20" t="s">
        <v>59</v>
      </c>
      <c r="D336" s="22">
        <f>VLOOKUP(AR:AR,球员!A:F,6,FALSE)</f>
        <v>1</v>
      </c>
      <c r="E336" s="16" t="s">
        <v>218</v>
      </c>
      <c r="F336" s="16" t="s">
        <v>56</v>
      </c>
      <c r="G336" s="16" t="s">
        <v>81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1734</v>
      </c>
    </row>
    <row r="337" spans="1:44" x14ac:dyDescent="0.25">
      <c r="A337" s="19">
        <v>336</v>
      </c>
      <c r="B337" s="19" t="s">
        <v>600</v>
      </c>
      <c r="C337" s="20" t="s">
        <v>63</v>
      </c>
      <c r="D337" s="22">
        <f>VLOOKUP(AR:AR,球员!A:F,6,FALSE)</f>
        <v>1</v>
      </c>
      <c r="E337" s="16" t="s">
        <v>421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1735</v>
      </c>
    </row>
    <row r="338" spans="1:44" x14ac:dyDescent="0.25">
      <c r="A338" s="15">
        <v>337</v>
      </c>
      <c r="B338" s="15" t="s">
        <v>828</v>
      </c>
      <c r="C338" s="16" t="s">
        <v>63</v>
      </c>
      <c r="D338" s="22" t="e">
        <f>VLOOKUP(AR:AR,球员!A:F,6,FALSE)</f>
        <v>#N/A</v>
      </c>
      <c r="E338" s="16" t="s">
        <v>730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1736</v>
      </c>
    </row>
    <row r="339" spans="1:44" x14ac:dyDescent="0.25">
      <c r="A339" s="19">
        <v>338</v>
      </c>
      <c r="B339" s="19" t="s">
        <v>725</v>
      </c>
      <c r="C339" s="20" t="s">
        <v>86</v>
      </c>
      <c r="D339" s="22">
        <f>VLOOKUP(AR:AR,球员!A:F,6,FALSE)</f>
        <v>1</v>
      </c>
      <c r="E339" s="16" t="s">
        <v>80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1737</v>
      </c>
    </row>
    <row r="340" spans="1:44" x14ac:dyDescent="0.25">
      <c r="A340" s="15">
        <v>339</v>
      </c>
      <c r="B340" s="15" t="s">
        <v>604</v>
      </c>
      <c r="C340" s="16" t="s">
        <v>43</v>
      </c>
      <c r="D340" s="22" t="e">
        <f>VLOOKUP(AR:AR,球员!A:F,6,FALSE)</f>
        <v>#N/A</v>
      </c>
      <c r="E340" s="16" t="s">
        <v>605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1738</v>
      </c>
    </row>
    <row r="341" spans="1:44" x14ac:dyDescent="0.25">
      <c r="A341" s="15">
        <v>340</v>
      </c>
      <c r="B341" s="15" t="s">
        <v>727</v>
      </c>
      <c r="C341" s="16" t="s">
        <v>43</v>
      </c>
      <c r="D341" s="22" t="e">
        <f>VLOOKUP(AR:AR,球员!A:F,6,FALSE)</f>
        <v>#N/A</v>
      </c>
      <c r="E341" s="16" t="s">
        <v>308</v>
      </c>
      <c r="F341" s="16" t="s">
        <v>228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1739</v>
      </c>
    </row>
    <row r="342" spans="1:44" x14ac:dyDescent="0.25">
      <c r="A342" s="15">
        <v>341</v>
      </c>
      <c r="B342" s="15" t="s">
        <v>729</v>
      </c>
      <c r="C342" s="16" t="s">
        <v>86</v>
      </c>
      <c r="D342" s="22" t="e">
        <f>VLOOKUP(AR:AR,球员!A:F,6,FALSE)</f>
        <v>#N/A</v>
      </c>
      <c r="E342" s="16" t="s">
        <v>697</v>
      </c>
      <c r="F342" s="16" t="s">
        <v>65</v>
      </c>
      <c r="G342" s="16" t="s">
        <v>81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1740</v>
      </c>
    </row>
    <row r="343" spans="1:44" x14ac:dyDescent="0.25">
      <c r="A343" s="19">
        <v>342</v>
      </c>
      <c r="B343" s="19" t="s">
        <v>609</v>
      </c>
      <c r="C343" s="37" t="s">
        <v>125</v>
      </c>
      <c r="D343" s="22">
        <f>VLOOKUP(AR:AR,球员!A:F,6,FALSE)</f>
        <v>1</v>
      </c>
      <c r="E343" s="16" t="s">
        <v>197</v>
      </c>
      <c r="F343" s="16" t="s">
        <v>56</v>
      </c>
      <c r="G343" s="16" t="s">
        <v>81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1741</v>
      </c>
    </row>
    <row r="344" spans="1:44" x14ac:dyDescent="0.25">
      <c r="A344" s="19">
        <v>343</v>
      </c>
      <c r="B344" s="19" t="s">
        <v>467</v>
      </c>
      <c r="C344" s="20" t="s">
        <v>125</v>
      </c>
      <c r="D344" s="22">
        <f>VLOOKUP(AR:AR,球员!A:F,6,FALSE)</f>
        <v>1</v>
      </c>
      <c r="E344" s="16" t="s">
        <v>375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1742</v>
      </c>
    </row>
    <row r="345" spans="1:44" x14ac:dyDescent="0.25">
      <c r="A345" s="15">
        <v>344</v>
      </c>
      <c r="B345" s="15" t="s">
        <v>610</v>
      </c>
      <c r="C345" s="16" t="s">
        <v>49</v>
      </c>
      <c r="D345" s="22" t="e">
        <f>VLOOKUP(AR:AR,球员!A:F,6,FALSE)</f>
        <v>#N/A</v>
      </c>
      <c r="E345" s="16" t="s">
        <v>310</v>
      </c>
      <c r="F345" s="16" t="s">
        <v>45</v>
      </c>
      <c r="G345" s="16" t="s">
        <v>61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1743</v>
      </c>
    </row>
    <row r="346" spans="1:44" x14ac:dyDescent="0.25">
      <c r="A346" s="19">
        <v>345</v>
      </c>
      <c r="B346" s="19" t="s">
        <v>611</v>
      </c>
      <c r="C346" s="20" t="s">
        <v>63</v>
      </c>
      <c r="D346" s="22">
        <f>VLOOKUP(AR:AR,球员!A:F,6,FALSE)</f>
        <v>1</v>
      </c>
      <c r="E346" s="16" t="s">
        <v>173</v>
      </c>
      <c r="F346" s="16" t="s">
        <v>45</v>
      </c>
      <c r="G346" s="16" t="s">
        <v>612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1744</v>
      </c>
    </row>
    <row r="347" spans="1:44" x14ac:dyDescent="0.25">
      <c r="A347" s="15">
        <v>346</v>
      </c>
      <c r="B347" s="15" t="s">
        <v>1745</v>
      </c>
      <c r="C347" s="16" t="s">
        <v>63</v>
      </c>
      <c r="D347" s="22" t="e">
        <f>VLOOKUP(AR:AR,球员!A:F,6,FALSE)</f>
        <v>#N/A</v>
      </c>
      <c r="E347" s="16" t="s">
        <v>163</v>
      </c>
      <c r="F347" s="16" t="s">
        <v>45</v>
      </c>
      <c r="G347" s="16" t="s">
        <v>66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1746</v>
      </c>
    </row>
    <row r="348" spans="1:44" x14ac:dyDescent="0.25">
      <c r="A348" s="19">
        <v>347</v>
      </c>
      <c r="B348" s="19" t="s">
        <v>469</v>
      </c>
      <c r="C348" s="20" t="s">
        <v>205</v>
      </c>
      <c r="D348" s="22">
        <f>VLOOKUP(AR:AR,球员!A:F,6,FALSE)</f>
        <v>1</v>
      </c>
      <c r="E348" s="16" t="s">
        <v>64</v>
      </c>
      <c r="F348" s="16" t="s">
        <v>65</v>
      </c>
      <c r="G348" s="16" t="s">
        <v>98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1747</v>
      </c>
    </row>
    <row r="349" spans="1:44" x14ac:dyDescent="0.25">
      <c r="A349" s="19">
        <v>348</v>
      </c>
      <c r="B349" s="19" t="s">
        <v>617</v>
      </c>
      <c r="C349" s="20" t="s">
        <v>71</v>
      </c>
      <c r="D349" s="22">
        <f>VLOOKUP(AR:AR,球员!A:F,6,FALSE)</f>
        <v>1</v>
      </c>
      <c r="E349" s="16" t="s">
        <v>299</v>
      </c>
      <c r="F349" s="16" t="s">
        <v>277</v>
      </c>
      <c r="G349" s="16" t="s">
        <v>69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1749</v>
      </c>
    </row>
    <row r="350" spans="1:44" x14ac:dyDescent="0.25">
      <c r="A350" s="15">
        <v>349</v>
      </c>
      <c r="B350" s="15" t="s">
        <v>739</v>
      </c>
      <c r="C350" s="23" t="s">
        <v>86</v>
      </c>
      <c r="D350" s="22" t="e">
        <f>VLOOKUP(AR:AR,球员!A:F,6,FALSE)</f>
        <v>#N/A</v>
      </c>
      <c r="E350" s="16" t="s">
        <v>68</v>
      </c>
      <c r="F350" s="16" t="s">
        <v>68</v>
      </c>
      <c r="G350" s="16" t="s">
        <v>76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1750</v>
      </c>
    </row>
    <row r="351" spans="1:44" x14ac:dyDescent="0.25">
      <c r="A351" s="19">
        <v>350</v>
      </c>
      <c r="B351" s="19" t="s">
        <v>742</v>
      </c>
      <c r="C351" s="20" t="s">
        <v>90</v>
      </c>
      <c r="D351" s="22">
        <f>VLOOKUP(AR:AR,球员!A:F,6,FALSE)</f>
        <v>1</v>
      </c>
      <c r="E351" s="16" t="s">
        <v>473</v>
      </c>
      <c r="F351" s="16" t="s">
        <v>45</v>
      </c>
      <c r="G351" s="16" t="s">
        <v>101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1751</v>
      </c>
    </row>
    <row r="352" spans="1:44" x14ac:dyDescent="0.25">
      <c r="A352" s="15">
        <v>351</v>
      </c>
      <c r="B352" s="15" t="s">
        <v>477</v>
      </c>
      <c r="C352" s="16" t="s">
        <v>43</v>
      </c>
      <c r="D352" s="22" t="e">
        <f>VLOOKUP(AR:AR,球员!A:F,6,FALSE)</f>
        <v>#N/A</v>
      </c>
      <c r="E352" s="16" t="s">
        <v>310</v>
      </c>
      <c r="F352" s="16" t="s">
        <v>45</v>
      </c>
      <c r="G352" s="16" t="s">
        <v>385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1752</v>
      </c>
    </row>
    <row r="353" spans="1:44" x14ac:dyDescent="0.25">
      <c r="A353" s="19">
        <v>352</v>
      </c>
      <c r="B353" s="19" t="s">
        <v>481</v>
      </c>
      <c r="C353" s="20" t="s">
        <v>86</v>
      </c>
      <c r="D353" s="22">
        <f>VLOOKUP(AR:AR,球员!A:F,6,FALSE)</f>
        <v>1</v>
      </c>
      <c r="E353" s="16" t="s">
        <v>403</v>
      </c>
      <c r="F353" s="16" t="s">
        <v>277</v>
      </c>
      <c r="G353" s="16" t="s">
        <v>482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1753</v>
      </c>
    </row>
    <row r="354" spans="1:44" x14ac:dyDescent="0.25">
      <c r="A354" s="15">
        <v>353</v>
      </c>
      <c r="B354" s="15" t="s">
        <v>750</v>
      </c>
      <c r="C354" s="16" t="s">
        <v>90</v>
      </c>
      <c r="D354" s="22" t="e">
        <f>VLOOKUP(AR:AR,球员!A:F,6,FALSE)</f>
        <v>#N/A</v>
      </c>
      <c r="E354" s="16" t="s">
        <v>87</v>
      </c>
      <c r="F354" s="16" t="s">
        <v>65</v>
      </c>
      <c r="G354" s="16" t="s">
        <v>98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1754</v>
      </c>
    </row>
    <row r="355" spans="1:44" x14ac:dyDescent="0.25">
      <c r="A355" s="19">
        <v>354</v>
      </c>
      <c r="B355" s="19" t="s">
        <v>752</v>
      </c>
      <c r="C355" s="20" t="s">
        <v>59</v>
      </c>
      <c r="D355" s="22">
        <f>VLOOKUP(AR:AR,球员!A:F,6,FALSE)</f>
        <v>1</v>
      </c>
      <c r="E355" s="16" t="s">
        <v>44</v>
      </c>
      <c r="F355" s="16" t="s">
        <v>45</v>
      </c>
      <c r="G355" s="16" t="s">
        <v>72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1755</v>
      </c>
    </row>
    <row r="356" spans="1:44" x14ac:dyDescent="0.25">
      <c r="A356" s="15">
        <v>355</v>
      </c>
      <c r="B356" s="15" t="s">
        <v>487</v>
      </c>
      <c r="C356" s="23" t="s">
        <v>205</v>
      </c>
      <c r="D356" s="22" t="e">
        <f>VLOOKUP(AR:AR,球员!A:F,6,FALSE)</f>
        <v>#N/A</v>
      </c>
      <c r="E356" s="16" t="s">
        <v>276</v>
      </c>
      <c r="F356" s="16" t="s">
        <v>277</v>
      </c>
      <c r="G356" s="16" t="s">
        <v>101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1756</v>
      </c>
    </row>
    <row r="357" spans="1:44" x14ac:dyDescent="0.25">
      <c r="A357" s="15">
        <v>356</v>
      </c>
      <c r="B357" s="15" t="s">
        <v>818</v>
      </c>
      <c r="C357" s="16" t="s">
        <v>105</v>
      </c>
      <c r="D357" s="22" t="e">
        <f>VLOOKUP(AR:AR,球员!A:F,6,FALSE)</f>
        <v>#N/A</v>
      </c>
      <c r="E357" s="16" t="s">
        <v>60</v>
      </c>
      <c r="F357" s="16" t="s">
        <v>51</v>
      </c>
      <c r="G357" s="16" t="s">
        <v>81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1757</v>
      </c>
    </row>
    <row r="358" spans="1:44" x14ac:dyDescent="0.25">
      <c r="A358" s="15">
        <v>357</v>
      </c>
      <c r="B358" s="15" t="s">
        <v>795</v>
      </c>
      <c r="C358" s="16" t="s">
        <v>83</v>
      </c>
      <c r="D358" s="22" t="e">
        <f>VLOOKUP(AR:AR,球员!A:F,6,FALSE)</f>
        <v>#N/A</v>
      </c>
      <c r="E358" s="16" t="s">
        <v>281</v>
      </c>
      <c r="F358" s="16" t="s">
        <v>282</v>
      </c>
      <c r="G358" s="16" t="s">
        <v>138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1758</v>
      </c>
    </row>
    <row r="359" spans="1:44" x14ac:dyDescent="0.25">
      <c r="A359" s="19">
        <v>358</v>
      </c>
      <c r="B359" s="19" t="s">
        <v>642</v>
      </c>
      <c r="C359" s="20" t="s">
        <v>59</v>
      </c>
      <c r="D359" s="22">
        <f>VLOOKUP(AR:AR,球员!A:F,6,FALSE)</f>
        <v>1</v>
      </c>
      <c r="E359" s="16" t="s">
        <v>141</v>
      </c>
      <c r="F359" s="16" t="s">
        <v>45</v>
      </c>
      <c r="G359" s="16" t="s">
        <v>66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1759</v>
      </c>
    </row>
    <row r="360" spans="1:44" x14ac:dyDescent="0.25">
      <c r="A360" s="15">
        <v>359</v>
      </c>
      <c r="B360" s="15" t="s">
        <v>782</v>
      </c>
      <c r="C360" s="16" t="s">
        <v>71</v>
      </c>
      <c r="D360" s="22" t="e">
        <f>VLOOKUP(AR:AR,球员!A:F,6,FALSE)</f>
        <v>#N/A</v>
      </c>
      <c r="E360" s="16" t="s">
        <v>143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1760</v>
      </c>
    </row>
    <row r="361" spans="1:44" x14ac:dyDescent="0.25">
      <c r="A361" s="19">
        <v>360</v>
      </c>
      <c r="B361" s="19" t="s">
        <v>643</v>
      </c>
      <c r="C361" s="37" t="s">
        <v>194</v>
      </c>
      <c r="D361" s="22">
        <f>VLOOKUP(AR:AR,球员!A:F,6,FALSE)</f>
        <v>1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1761</v>
      </c>
    </row>
    <row r="362" spans="1:44" x14ac:dyDescent="0.25">
      <c r="A362" s="15">
        <v>361</v>
      </c>
      <c r="B362" s="15" t="s">
        <v>762</v>
      </c>
      <c r="C362" s="16" t="s">
        <v>90</v>
      </c>
      <c r="D362" s="22" t="e">
        <f>VLOOKUP(AR:AR,球员!A:F,6,FALSE)</f>
        <v>#N/A</v>
      </c>
      <c r="E362" s="16" t="s">
        <v>308</v>
      </c>
      <c r="F362" s="16" t="s">
        <v>228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1762</v>
      </c>
    </row>
    <row r="363" spans="1:44" x14ac:dyDescent="0.25">
      <c r="A363" s="15">
        <v>362</v>
      </c>
      <c r="B363" s="15" t="s">
        <v>648</v>
      </c>
      <c r="C363" s="16" t="s">
        <v>194</v>
      </c>
      <c r="D363" s="22" t="e">
        <f>VLOOKUP(AR:AR,球员!A:F,6,FALSE)</f>
        <v>#N/A</v>
      </c>
      <c r="E363" s="16" t="s">
        <v>380</v>
      </c>
      <c r="F363" s="16" t="s">
        <v>282</v>
      </c>
      <c r="G363" s="16" t="s">
        <v>138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1763</v>
      </c>
    </row>
    <row r="364" spans="1:44" x14ac:dyDescent="0.25">
      <c r="A364" s="15">
        <v>363</v>
      </c>
      <c r="B364" s="15" t="s">
        <v>784</v>
      </c>
      <c r="C364" s="16" t="s">
        <v>90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69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1764</v>
      </c>
    </row>
    <row r="365" spans="1:44" x14ac:dyDescent="0.25">
      <c r="A365" s="15">
        <v>364</v>
      </c>
      <c r="B365" s="15" t="s">
        <v>768</v>
      </c>
      <c r="C365" s="16" t="s">
        <v>83</v>
      </c>
      <c r="D365" s="22" t="e">
        <f>VLOOKUP(AR:AR,球员!A:F,6,FALSE)</f>
        <v>#N/A</v>
      </c>
      <c r="E365" s="16" t="s">
        <v>299</v>
      </c>
      <c r="F365" s="16" t="s">
        <v>277</v>
      </c>
      <c r="G365" s="16" t="s">
        <v>69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1765</v>
      </c>
    </row>
    <row r="366" spans="1:44" x14ac:dyDescent="0.25">
      <c r="A366" s="19">
        <v>365</v>
      </c>
      <c r="B366" s="19" t="s">
        <v>769</v>
      </c>
      <c r="C366" s="20" t="s">
        <v>125</v>
      </c>
      <c r="D366" s="22">
        <f>VLOOKUP(AR:AR,球员!A:F,6,FALSE)</f>
        <v>1</v>
      </c>
      <c r="E366" s="16" t="s">
        <v>360</v>
      </c>
      <c r="F366" s="16" t="s">
        <v>65</v>
      </c>
      <c r="G366" s="16" t="s">
        <v>544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1766</v>
      </c>
    </row>
    <row r="367" spans="1:44" x14ac:dyDescent="0.25">
      <c r="A367" s="19">
        <v>366</v>
      </c>
      <c r="B367" s="19" t="s">
        <v>298</v>
      </c>
      <c r="C367" s="20" t="s">
        <v>43</v>
      </c>
      <c r="D367" s="22">
        <f>VLOOKUP(AR:AR,球员!A:F,6,FALSE)</f>
        <v>1</v>
      </c>
      <c r="E367" s="16" t="s">
        <v>299</v>
      </c>
      <c r="F367" s="16" t="s">
        <v>277</v>
      </c>
      <c r="G367" s="16" t="s">
        <v>300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1767</v>
      </c>
    </row>
    <row r="368" spans="1:44" x14ac:dyDescent="0.25">
      <c r="A368" s="15">
        <v>367</v>
      </c>
      <c r="B368" s="15" t="s">
        <v>1768</v>
      </c>
      <c r="C368" s="16" t="s">
        <v>90</v>
      </c>
      <c r="D368" s="22" t="e">
        <f>VLOOKUP(AR:AR,球员!A:F,6,FALSE)</f>
        <v>#N/A</v>
      </c>
      <c r="E368" s="16" t="s">
        <v>68</v>
      </c>
      <c r="F368" s="16" t="s">
        <v>68</v>
      </c>
      <c r="G368" s="16" t="s">
        <v>679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1769</v>
      </c>
    </row>
    <row r="369" spans="1:44" x14ac:dyDescent="0.25">
      <c r="A369" s="15">
        <v>368</v>
      </c>
      <c r="B369" s="15" t="s">
        <v>1770</v>
      </c>
      <c r="C369" s="16" t="s">
        <v>86</v>
      </c>
      <c r="D369" s="22" t="e">
        <f>VLOOKUP(AR:AR,球员!A:F,6,FALSE)</f>
        <v>#N/A</v>
      </c>
      <c r="E369" s="16" t="s">
        <v>68</v>
      </c>
      <c r="F369" s="16" t="s">
        <v>68</v>
      </c>
      <c r="G369" s="16" t="s">
        <v>98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1771</v>
      </c>
    </row>
    <row r="370" spans="1:44" x14ac:dyDescent="0.25">
      <c r="A370" s="15">
        <v>369</v>
      </c>
      <c r="B370" s="15" t="s">
        <v>1772</v>
      </c>
      <c r="C370" s="16" t="s">
        <v>59</v>
      </c>
      <c r="D370" s="22" t="e">
        <f>VLOOKUP(AR:AR,球员!A:F,6,FALSE)</f>
        <v>#N/A</v>
      </c>
      <c r="E370" s="16" t="s">
        <v>299</v>
      </c>
      <c r="F370" s="16" t="s">
        <v>277</v>
      </c>
      <c r="G370" s="16" t="s">
        <v>69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1773</v>
      </c>
    </row>
    <row r="371" spans="1:44" x14ac:dyDescent="0.25">
      <c r="A371" s="15">
        <v>370</v>
      </c>
      <c r="B371" s="15" t="s">
        <v>1774</v>
      </c>
      <c r="C371" s="16" t="s">
        <v>49</v>
      </c>
      <c r="D371" s="22" t="e">
        <f>VLOOKUP(AR:AR,球员!A:F,6,FALSE)</f>
        <v>#N/A</v>
      </c>
      <c r="E371" s="16" t="s">
        <v>2133</v>
      </c>
      <c r="F371" s="16" t="s">
        <v>381</v>
      </c>
      <c r="G371" s="16" t="s">
        <v>101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1775</v>
      </c>
    </row>
    <row r="372" spans="1:44" x14ac:dyDescent="0.25">
      <c r="A372" s="15">
        <v>371</v>
      </c>
      <c r="B372" s="15" t="s">
        <v>1776</v>
      </c>
      <c r="C372" s="16" t="s">
        <v>83</v>
      </c>
      <c r="D372" s="22" t="e">
        <f>VLOOKUP(AR:AR,球员!A:F,6,FALSE)</f>
        <v>#N/A</v>
      </c>
      <c r="E372" s="16" t="s">
        <v>2135</v>
      </c>
      <c r="F372" s="16" t="s">
        <v>381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1777</v>
      </c>
    </row>
    <row r="373" spans="1:44" x14ac:dyDescent="0.25">
      <c r="A373" s="15">
        <v>372</v>
      </c>
      <c r="B373" s="15" t="s">
        <v>382</v>
      </c>
      <c r="C373" s="16" t="s">
        <v>59</v>
      </c>
      <c r="D373" s="22" t="e">
        <f>VLOOKUP(AR:AR,球员!A:F,6,FALSE)</f>
        <v>#N/A</v>
      </c>
      <c r="E373" s="16" t="s">
        <v>543</v>
      </c>
      <c r="F373" s="16" t="s">
        <v>384</v>
      </c>
      <c r="G373" s="16" t="s">
        <v>385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1778</v>
      </c>
    </row>
    <row r="374" spans="1:44" x14ac:dyDescent="0.25">
      <c r="A374" s="19">
        <v>373</v>
      </c>
      <c r="B374" s="19" t="s">
        <v>387</v>
      </c>
      <c r="C374" s="20" t="s">
        <v>86</v>
      </c>
      <c r="D374" s="22">
        <f>VLOOKUP(AR:AR,球员!A:F,6,FALSE)</f>
        <v>1</v>
      </c>
      <c r="E374" s="16" t="s">
        <v>792</v>
      </c>
      <c r="F374" s="16" t="s">
        <v>384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1779</v>
      </c>
    </row>
    <row r="375" spans="1:44" x14ac:dyDescent="0.25">
      <c r="A375" s="15">
        <v>374</v>
      </c>
      <c r="B375" s="15" t="s">
        <v>507</v>
      </c>
      <c r="C375" s="16" t="s">
        <v>86</v>
      </c>
      <c r="D375" s="22" t="e">
        <f>VLOOKUP(AR:AR,球员!A:F,6,FALSE)</f>
        <v>#N/A</v>
      </c>
      <c r="E375" s="16" t="s">
        <v>329</v>
      </c>
      <c r="F375" s="16" t="s">
        <v>330</v>
      </c>
      <c r="G375" s="16" t="s">
        <v>508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1780</v>
      </c>
    </row>
    <row r="376" spans="1:44" x14ac:dyDescent="0.25">
      <c r="A376" s="19">
        <v>375</v>
      </c>
      <c r="B376" s="19" t="s">
        <v>509</v>
      </c>
      <c r="C376" s="20" t="s">
        <v>43</v>
      </c>
      <c r="D376" s="22">
        <f>VLOOKUP(AR:AR,球员!A:F,6,FALSE)</f>
        <v>1</v>
      </c>
      <c r="E376" s="16" t="s">
        <v>396</v>
      </c>
      <c r="F376" s="16" t="s">
        <v>384</v>
      </c>
      <c r="G376" s="16" t="s">
        <v>138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1781</v>
      </c>
    </row>
    <row r="377" spans="1:44" x14ac:dyDescent="0.25">
      <c r="A377" s="19">
        <v>376</v>
      </c>
      <c r="B377" s="19" t="s">
        <v>389</v>
      </c>
      <c r="C377" s="20" t="s">
        <v>59</v>
      </c>
      <c r="D377" s="22">
        <f>VLOOKUP(AR:AR,球员!A:F,6,FALSE)</f>
        <v>1</v>
      </c>
      <c r="E377" s="16" t="s">
        <v>616</v>
      </c>
      <c r="F377" s="16" t="s">
        <v>330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1782</v>
      </c>
    </row>
    <row r="378" spans="1:44" x14ac:dyDescent="0.25">
      <c r="A378" s="15">
        <v>377</v>
      </c>
      <c r="B378" s="15" t="s">
        <v>656</v>
      </c>
      <c r="C378" s="16" t="s">
        <v>63</v>
      </c>
      <c r="D378" s="22" t="e">
        <f>VLOOKUP(AR:AR,球员!A:F,6,FALSE)</f>
        <v>#N/A</v>
      </c>
      <c r="E378" s="16" t="s">
        <v>657</v>
      </c>
      <c r="F378" s="16" t="s">
        <v>56</v>
      </c>
      <c r="G378" s="16" t="s">
        <v>81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1783</v>
      </c>
    </row>
    <row r="379" spans="1:44" x14ac:dyDescent="0.25">
      <c r="A379" s="19">
        <v>378</v>
      </c>
      <c r="B379" s="19" t="s">
        <v>512</v>
      </c>
      <c r="C379" s="20" t="s">
        <v>90</v>
      </c>
      <c r="D379" s="22">
        <f>VLOOKUP(AR:AR,球员!A:F,6,FALSE)</f>
        <v>1</v>
      </c>
      <c r="E379" s="16" t="s">
        <v>242</v>
      </c>
      <c r="F379" s="16" t="s">
        <v>56</v>
      </c>
      <c r="G379" s="16" t="s">
        <v>81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1784</v>
      </c>
    </row>
    <row r="380" spans="1:44" x14ac:dyDescent="0.25">
      <c r="A380" s="15">
        <v>379</v>
      </c>
      <c r="B380" s="15" t="s">
        <v>1785</v>
      </c>
      <c r="C380" s="16" t="s">
        <v>71</v>
      </c>
      <c r="D380" s="22" t="e">
        <f>VLOOKUP(AR:AR,球员!A:F,6,FALSE)</f>
        <v>#N/A</v>
      </c>
      <c r="E380" s="16" t="s">
        <v>706</v>
      </c>
      <c r="F380" s="16" t="s">
        <v>434</v>
      </c>
      <c r="G380" s="16" t="s">
        <v>508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1786</v>
      </c>
    </row>
    <row r="381" spans="1:44" x14ac:dyDescent="0.25">
      <c r="A381" s="19">
        <v>380</v>
      </c>
      <c r="B381" s="19" t="s">
        <v>517</v>
      </c>
      <c r="C381" s="20" t="s">
        <v>194</v>
      </c>
      <c r="D381" s="22">
        <f>VLOOKUP(AR:AR,球员!A:F,6,FALSE)</f>
        <v>1</v>
      </c>
      <c r="E381" s="16" t="s">
        <v>218</v>
      </c>
      <c r="F381" s="16" t="s">
        <v>56</v>
      </c>
      <c r="G381" s="16" t="s">
        <v>516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1787</v>
      </c>
    </row>
    <row r="382" spans="1:44" x14ac:dyDescent="0.25">
      <c r="A382" s="15">
        <v>381</v>
      </c>
      <c r="B382" s="15" t="s">
        <v>236</v>
      </c>
      <c r="C382" s="16" t="s">
        <v>63</v>
      </c>
      <c r="D382" s="22" t="e">
        <f>VLOOKUP(AR:AR,球员!A:F,6,FALSE)</f>
        <v>#N/A</v>
      </c>
      <c r="E382" s="16" t="s">
        <v>68</v>
      </c>
      <c r="F382" s="16" t="s">
        <v>68</v>
      </c>
      <c r="G382" s="16" t="s">
        <v>237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1788</v>
      </c>
    </row>
    <row r="383" spans="1:44" x14ac:dyDescent="0.25">
      <c r="A383" s="15">
        <v>382</v>
      </c>
      <c r="B383" s="15" t="s">
        <v>392</v>
      </c>
      <c r="C383" s="16" t="s">
        <v>90</v>
      </c>
      <c r="D383" s="22" t="e">
        <f>VLOOKUP(AR:AR,球员!A:F,6,FALSE)</f>
        <v>#N/A</v>
      </c>
      <c r="E383" s="16" t="s">
        <v>253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1789</v>
      </c>
    </row>
    <row r="384" spans="1:44" x14ac:dyDescent="0.25">
      <c r="A384" s="19">
        <v>383</v>
      </c>
      <c r="B384" s="19" t="s">
        <v>522</v>
      </c>
      <c r="C384" s="20" t="s">
        <v>59</v>
      </c>
      <c r="D384" s="22">
        <f>VLOOKUP(AR:AR,球员!A:F,6,FALSE)</f>
        <v>1</v>
      </c>
      <c r="E384" s="16" t="s">
        <v>375</v>
      </c>
      <c r="F384" s="16" t="s">
        <v>51</v>
      </c>
      <c r="G384" s="16" t="s">
        <v>351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1790</v>
      </c>
    </row>
    <row r="385" spans="1:44" x14ac:dyDescent="0.25">
      <c r="A385" s="15">
        <v>384</v>
      </c>
      <c r="B385" s="15" t="s">
        <v>1791</v>
      </c>
      <c r="C385" s="16" t="s">
        <v>90</v>
      </c>
      <c r="D385" s="22" t="e">
        <f>VLOOKUP(AR:AR,球员!A:F,6,FALSE)</f>
        <v>#N/A</v>
      </c>
      <c r="E385" s="16" t="s">
        <v>757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1792</v>
      </c>
    </row>
    <row r="386" spans="1:44" x14ac:dyDescent="0.25">
      <c r="A386" s="15">
        <v>385</v>
      </c>
      <c r="B386" s="15" t="s">
        <v>1793</v>
      </c>
      <c r="C386" s="16" t="s">
        <v>71</v>
      </c>
      <c r="D386" s="22" t="e">
        <f>VLOOKUP(AR:AR,球员!A:F,6,FALSE)</f>
        <v>#N/A</v>
      </c>
      <c r="E386" s="16" t="s">
        <v>388</v>
      </c>
      <c r="F386" s="16" t="s">
        <v>384</v>
      </c>
      <c r="G386" s="16" t="s">
        <v>385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1794</v>
      </c>
    </row>
    <row r="387" spans="1:44" x14ac:dyDescent="0.25">
      <c r="A387" s="15">
        <v>386</v>
      </c>
      <c r="B387" s="15" t="s">
        <v>529</v>
      </c>
      <c r="C387" s="16" t="s">
        <v>90</v>
      </c>
      <c r="D387" s="22" t="e">
        <f>VLOOKUP(AR:AR,球员!A:F,6,FALSE)</f>
        <v>#N/A</v>
      </c>
      <c r="E387" s="16" t="s">
        <v>329</v>
      </c>
      <c r="F387" s="16" t="s">
        <v>330</v>
      </c>
      <c r="G387" s="16" t="s">
        <v>61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1795</v>
      </c>
    </row>
    <row r="388" spans="1:44" x14ac:dyDescent="0.25">
      <c r="A388" s="15">
        <v>387</v>
      </c>
      <c r="B388" s="15" t="s">
        <v>663</v>
      </c>
      <c r="C388" s="16" t="s">
        <v>90</v>
      </c>
      <c r="D388" s="22" t="e">
        <f>VLOOKUP(AR:AR,球员!A:F,6,FALSE)</f>
        <v>#N/A</v>
      </c>
      <c r="E388" s="16" t="s">
        <v>173</v>
      </c>
      <c r="F388" s="16" t="s">
        <v>45</v>
      </c>
      <c r="G388" s="16" t="s">
        <v>340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1796</v>
      </c>
    </row>
    <row r="389" spans="1:44" x14ac:dyDescent="0.25">
      <c r="A389" s="15">
        <v>388</v>
      </c>
      <c r="B389" s="15" t="s">
        <v>822</v>
      </c>
      <c r="C389" s="16" t="s">
        <v>71</v>
      </c>
      <c r="D389" s="22" t="e">
        <f>VLOOKUP(AR:AR,球员!A:F,6,FALSE)</f>
        <v>#N/A</v>
      </c>
      <c r="E389" s="16" t="s">
        <v>393</v>
      </c>
      <c r="F389" s="16" t="s">
        <v>330</v>
      </c>
      <c r="G389" s="16" t="s">
        <v>499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1797</v>
      </c>
    </row>
    <row r="390" spans="1:44" x14ac:dyDescent="0.25">
      <c r="A390" s="15">
        <v>389</v>
      </c>
      <c r="B390" s="15" t="s">
        <v>670</v>
      </c>
      <c r="C390" s="16" t="s">
        <v>43</v>
      </c>
      <c r="D390" s="22" t="e">
        <f>VLOOKUP(AR:AR,球员!A:F,6,FALSE)</f>
        <v>#N/A</v>
      </c>
      <c r="E390" s="16" t="s">
        <v>671</v>
      </c>
      <c r="F390" s="16" t="s">
        <v>45</v>
      </c>
      <c r="G390" s="16" t="s">
        <v>287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1798</v>
      </c>
    </row>
    <row r="391" spans="1:44" x14ac:dyDescent="0.25">
      <c r="A391" s="15">
        <v>390</v>
      </c>
      <c r="B391" s="15" t="s">
        <v>399</v>
      </c>
      <c r="C391" s="16" t="s">
        <v>105</v>
      </c>
      <c r="D391" s="22" t="e">
        <f>VLOOKUP(AR:AR,球员!A:F,6,FALSE)</f>
        <v>#N/A</v>
      </c>
      <c r="E391" s="16" t="s">
        <v>97</v>
      </c>
      <c r="F391" s="16" t="s">
        <v>65</v>
      </c>
      <c r="G391" s="16" t="s">
        <v>98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1799</v>
      </c>
    </row>
    <row r="392" spans="1:44" x14ac:dyDescent="0.25">
      <c r="A392" s="15">
        <v>391</v>
      </c>
      <c r="B392" s="15" t="s">
        <v>533</v>
      </c>
      <c r="C392" s="16" t="s">
        <v>125</v>
      </c>
      <c r="D392" s="22" t="e">
        <f>VLOOKUP(AR:AR,球员!A:F,6,FALSE)</f>
        <v>#N/A</v>
      </c>
      <c r="E392" s="16" t="s">
        <v>242</v>
      </c>
      <c r="F392" s="16" t="s">
        <v>56</v>
      </c>
      <c r="G392" s="16" t="s">
        <v>81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1800</v>
      </c>
    </row>
    <row r="393" spans="1:44" x14ac:dyDescent="0.25">
      <c r="A393" s="19">
        <v>392</v>
      </c>
      <c r="B393" s="19" t="s">
        <v>675</v>
      </c>
      <c r="C393" s="37" t="s">
        <v>90</v>
      </c>
      <c r="D393" s="22">
        <f>VLOOKUP(AR:AR,球员!A:F,6,FALSE)</f>
        <v>1</v>
      </c>
      <c r="E393" s="16" t="s">
        <v>260</v>
      </c>
      <c r="F393" s="16" t="s">
        <v>45</v>
      </c>
      <c r="G393" s="16" t="s">
        <v>131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1801</v>
      </c>
    </row>
    <row r="394" spans="1:44" x14ac:dyDescent="0.25">
      <c r="A394" s="15">
        <v>393</v>
      </c>
      <c r="B394" s="15" t="s">
        <v>535</v>
      </c>
      <c r="C394" s="16" t="s">
        <v>90</v>
      </c>
      <c r="D394" s="22" t="e">
        <f>VLOOKUP(AR:AR,球员!A:F,6,FALSE)</f>
        <v>#N/A</v>
      </c>
      <c r="E394" s="16" t="s">
        <v>473</v>
      </c>
      <c r="F394" s="16" t="s">
        <v>45</v>
      </c>
      <c r="G394" s="16" t="s">
        <v>415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1802</v>
      </c>
    </row>
    <row r="395" spans="1:44" x14ac:dyDescent="0.25">
      <c r="A395" s="15">
        <v>394</v>
      </c>
      <c r="B395" s="15" t="s">
        <v>676</v>
      </c>
      <c r="C395" s="16" t="s">
        <v>86</v>
      </c>
      <c r="D395" s="22" t="e">
        <f>VLOOKUP(AR:AR,球员!A:F,6,FALSE)</f>
        <v>#N/A</v>
      </c>
      <c r="E395" s="16" t="s">
        <v>396</v>
      </c>
      <c r="F395" s="16" t="s">
        <v>384</v>
      </c>
      <c r="G395" s="16" t="s">
        <v>189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1803</v>
      </c>
    </row>
    <row r="396" spans="1:44" x14ac:dyDescent="0.25">
      <c r="A396" s="19">
        <v>395</v>
      </c>
      <c r="B396" s="19" t="s">
        <v>538</v>
      </c>
      <c r="C396" s="20" t="s">
        <v>90</v>
      </c>
      <c r="D396" s="22">
        <f>VLOOKUP(AR:AR,球员!A:F,6,FALSE)</f>
        <v>1</v>
      </c>
      <c r="E396" s="16" t="s">
        <v>87</v>
      </c>
      <c r="F396" s="16" t="s">
        <v>65</v>
      </c>
      <c r="G396" s="16" t="s">
        <v>61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1804</v>
      </c>
    </row>
    <row r="397" spans="1:44" x14ac:dyDescent="0.25">
      <c r="A397" s="15">
        <v>396</v>
      </c>
      <c r="B397" s="15" t="s">
        <v>802</v>
      </c>
      <c r="C397" s="16" t="s">
        <v>83</v>
      </c>
      <c r="D397" s="22" t="e">
        <f>VLOOKUP(AR:AR,球员!A:F,6,FALSE)</f>
        <v>#N/A</v>
      </c>
      <c r="E397" s="16" t="s">
        <v>375</v>
      </c>
      <c r="F397" s="16" t="s">
        <v>51</v>
      </c>
      <c r="G397" s="16" t="s">
        <v>66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1805</v>
      </c>
    </row>
    <row r="398" spans="1:44" x14ac:dyDescent="0.25">
      <c r="A398" s="19">
        <v>397</v>
      </c>
      <c r="B398" s="19" t="s">
        <v>545</v>
      </c>
      <c r="C398" s="20" t="s">
        <v>59</v>
      </c>
      <c r="D398" s="22">
        <f>VLOOKUP(AR:AR,球员!A:F,6,FALSE)</f>
        <v>1</v>
      </c>
      <c r="E398" s="16" t="s">
        <v>68</v>
      </c>
      <c r="F398" s="16" t="s">
        <v>68</v>
      </c>
      <c r="G398" s="16" t="s">
        <v>131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1806</v>
      </c>
    </row>
    <row r="399" spans="1:44" x14ac:dyDescent="0.25">
      <c r="A399" s="15">
        <v>398</v>
      </c>
      <c r="B399" s="15" t="s">
        <v>823</v>
      </c>
      <c r="C399" s="16" t="s">
        <v>90</v>
      </c>
      <c r="D399" s="22" t="e">
        <f>VLOOKUP(AR:AR,球员!A:F,6,FALSE)</f>
        <v>#N/A</v>
      </c>
      <c r="E399" s="16" t="s">
        <v>603</v>
      </c>
      <c r="F399" s="16" t="s">
        <v>371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1807</v>
      </c>
    </row>
    <row r="400" spans="1:44" x14ac:dyDescent="0.25">
      <c r="A400" s="19">
        <v>399</v>
      </c>
      <c r="B400" s="19" t="s">
        <v>409</v>
      </c>
      <c r="C400" s="20" t="s">
        <v>59</v>
      </c>
      <c r="D400" s="22">
        <f>VLOOKUP(AR:AR,球员!A:F,6,FALSE)</f>
        <v>1</v>
      </c>
      <c r="E400" s="16" t="s">
        <v>173</v>
      </c>
      <c r="F400" s="16" t="s">
        <v>45</v>
      </c>
      <c r="G400" s="16" t="s">
        <v>101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1808</v>
      </c>
    </row>
    <row r="401" spans="1:44" x14ac:dyDescent="0.25">
      <c r="A401" s="19">
        <v>400</v>
      </c>
      <c r="B401" s="19" t="s">
        <v>411</v>
      </c>
      <c r="C401" s="20" t="s">
        <v>43</v>
      </c>
      <c r="D401" s="22">
        <f>VLOOKUP(AR:AR,球员!A:F,6,FALSE)</f>
        <v>1</v>
      </c>
      <c r="E401" s="16" t="s">
        <v>163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1809</v>
      </c>
    </row>
    <row r="402" spans="1:44" x14ac:dyDescent="0.25">
      <c r="A402" s="19">
        <v>401</v>
      </c>
      <c r="B402" s="19" t="s">
        <v>685</v>
      </c>
      <c r="C402" s="20" t="s">
        <v>83</v>
      </c>
      <c r="D402" s="22">
        <f>VLOOKUP(AR:AR,球员!A:F,6,FALSE)</f>
        <v>1</v>
      </c>
      <c r="E402" s="16" t="s">
        <v>396</v>
      </c>
      <c r="F402" s="16" t="s">
        <v>384</v>
      </c>
      <c r="G402" s="16" t="s">
        <v>153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1810</v>
      </c>
    </row>
    <row r="403" spans="1:44" x14ac:dyDescent="0.25">
      <c r="A403" s="19">
        <v>402</v>
      </c>
      <c r="B403" s="19" t="s">
        <v>687</v>
      </c>
      <c r="C403" s="20" t="s">
        <v>90</v>
      </c>
      <c r="D403" s="22">
        <f>VLOOKUP(AR:AR,球员!A:F,6,FALSE)</f>
        <v>1</v>
      </c>
      <c r="E403" s="16" t="s">
        <v>393</v>
      </c>
      <c r="F403" s="16" t="s">
        <v>330</v>
      </c>
      <c r="G403" s="16" t="s">
        <v>482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1811</v>
      </c>
    </row>
    <row r="404" spans="1:44" x14ac:dyDescent="0.25">
      <c r="A404" s="15">
        <v>403</v>
      </c>
      <c r="B404" s="15" t="s">
        <v>412</v>
      </c>
      <c r="C404" s="16" t="s">
        <v>194</v>
      </c>
      <c r="D404" s="22" t="e">
        <f>VLOOKUP(AR:AR,球员!A:F,6,FALSE)</f>
        <v>#N/A</v>
      </c>
      <c r="E404" s="16" t="s">
        <v>80</v>
      </c>
      <c r="F404" s="16" t="s">
        <v>51</v>
      </c>
      <c r="G404" s="16" t="s">
        <v>61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1812</v>
      </c>
    </row>
    <row r="405" spans="1:44" x14ac:dyDescent="0.25">
      <c r="A405" s="19">
        <v>404</v>
      </c>
      <c r="B405" s="19" t="s">
        <v>552</v>
      </c>
      <c r="C405" s="37" t="s">
        <v>250</v>
      </c>
      <c r="D405" s="22">
        <f>VLOOKUP(AR:AR,球员!A:F,6,FALSE)</f>
        <v>1</v>
      </c>
      <c r="E405" s="16" t="s">
        <v>553</v>
      </c>
      <c r="F405" s="16" t="s">
        <v>65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1813</v>
      </c>
    </row>
    <row r="406" spans="1:44" x14ac:dyDescent="0.25">
      <c r="A406" s="15">
        <v>405</v>
      </c>
      <c r="B406" s="15" t="s">
        <v>1814</v>
      </c>
      <c r="C406" s="16" t="s">
        <v>59</v>
      </c>
      <c r="D406" s="22" t="e">
        <f>VLOOKUP(AR:AR,球员!A:F,6,FALSE)</f>
        <v>#N/A</v>
      </c>
      <c r="E406" s="16" t="s">
        <v>450</v>
      </c>
      <c r="F406" s="16" t="s">
        <v>371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1815</v>
      </c>
    </row>
    <row r="407" spans="1:44" x14ac:dyDescent="0.25">
      <c r="A407" s="15">
        <v>406</v>
      </c>
      <c r="B407" s="15" t="s">
        <v>496</v>
      </c>
      <c r="C407" s="16" t="s">
        <v>125</v>
      </c>
      <c r="D407" s="22" t="e">
        <f>VLOOKUP(AR:AR,球员!A:F,6,FALSE)</f>
        <v>#N/A</v>
      </c>
      <c r="E407" s="16" t="s">
        <v>603</v>
      </c>
      <c r="F407" s="16" t="s">
        <v>371</v>
      </c>
      <c r="G407" s="16" t="s">
        <v>121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1817</v>
      </c>
    </row>
    <row r="408" spans="1:44" x14ac:dyDescent="0.25">
      <c r="A408" s="19">
        <v>407</v>
      </c>
      <c r="B408" s="19" t="s">
        <v>328</v>
      </c>
      <c r="C408" s="37" t="s">
        <v>90</v>
      </c>
      <c r="D408" s="22">
        <f>VLOOKUP(AR:AR,球员!A:F,6,FALSE)</f>
        <v>1</v>
      </c>
      <c r="E408" s="16" t="s">
        <v>329</v>
      </c>
      <c r="F408" s="16" t="s">
        <v>330</v>
      </c>
      <c r="G408" s="16" t="s">
        <v>69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1818</v>
      </c>
    </row>
    <row r="409" spans="1:44" x14ac:dyDescent="0.25">
      <c r="A409" s="19">
        <v>408</v>
      </c>
      <c r="B409" s="19" t="s">
        <v>333</v>
      </c>
      <c r="C409" s="20" t="s">
        <v>71</v>
      </c>
      <c r="D409" s="22">
        <f>VLOOKUP(AR:AR,球员!A:F,6,FALSE)</f>
        <v>1</v>
      </c>
      <c r="E409" s="16" t="s">
        <v>253</v>
      </c>
      <c r="F409" s="16" t="s">
        <v>51</v>
      </c>
      <c r="G409" s="16" t="s">
        <v>66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1819</v>
      </c>
    </row>
    <row r="410" spans="1:44" x14ac:dyDescent="0.25">
      <c r="A410" s="15">
        <v>409</v>
      </c>
      <c r="B410" s="15" t="s">
        <v>698</v>
      </c>
      <c r="C410" s="16" t="s">
        <v>86</v>
      </c>
      <c r="D410" s="22" t="e">
        <f>VLOOKUP(AR:AR,球员!A:F,6,FALSE)</f>
        <v>#N/A</v>
      </c>
      <c r="E410" s="16" t="s">
        <v>227</v>
      </c>
      <c r="F410" s="16" t="s">
        <v>228</v>
      </c>
      <c r="G410" s="16" t="s">
        <v>351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1820</v>
      </c>
    </row>
    <row r="411" spans="1:44" x14ac:dyDescent="0.25">
      <c r="A411" s="19">
        <v>410</v>
      </c>
      <c r="B411" s="19" t="s">
        <v>417</v>
      </c>
      <c r="C411" s="20" t="s">
        <v>71</v>
      </c>
      <c r="D411" s="22">
        <f>VLOOKUP(AR:AR,球员!A:F,6,FALSE)</f>
        <v>1</v>
      </c>
      <c r="E411" s="16" t="s">
        <v>418</v>
      </c>
      <c r="F411" s="16" t="s">
        <v>156</v>
      </c>
      <c r="G411" s="16" t="s">
        <v>419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1821</v>
      </c>
    </row>
    <row r="412" spans="1:44" x14ac:dyDescent="0.25">
      <c r="A412" s="19">
        <v>411</v>
      </c>
      <c r="B412" s="19" t="s">
        <v>423</v>
      </c>
      <c r="C412" s="20" t="s">
        <v>90</v>
      </c>
      <c r="D412" s="22">
        <f>VLOOKUP(AR:AR,球员!A:F,6,FALSE)</f>
        <v>1</v>
      </c>
      <c r="E412" s="16" t="s">
        <v>375</v>
      </c>
      <c r="F412" s="16" t="s">
        <v>51</v>
      </c>
      <c r="G412" s="16" t="s">
        <v>66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1822</v>
      </c>
    </row>
    <row r="413" spans="1:44" x14ac:dyDescent="0.25">
      <c r="A413" s="19">
        <v>412</v>
      </c>
      <c r="B413" s="19" t="s">
        <v>563</v>
      </c>
      <c r="C413" s="20" t="s">
        <v>125</v>
      </c>
      <c r="D413" s="22">
        <f>VLOOKUP(AR:AR,球员!A:F,6,FALSE)</f>
        <v>1</v>
      </c>
      <c r="E413" s="16" t="s">
        <v>227</v>
      </c>
      <c r="F413" s="16" t="s">
        <v>228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1823</v>
      </c>
    </row>
    <row r="414" spans="1:44" x14ac:dyDescent="0.25">
      <c r="A414" s="19">
        <v>413</v>
      </c>
      <c r="B414" s="19" t="s">
        <v>336</v>
      </c>
      <c r="C414" s="20" t="s">
        <v>105</v>
      </c>
      <c r="D414" s="22">
        <f>VLOOKUP(AR:AR,球员!A:F,6,FALSE)</f>
        <v>1</v>
      </c>
      <c r="E414" s="16" t="s">
        <v>141</v>
      </c>
      <c r="F414" s="16" t="s">
        <v>45</v>
      </c>
      <c r="G414" s="16" t="s">
        <v>189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1824</v>
      </c>
    </row>
    <row r="415" spans="1:44" x14ac:dyDescent="0.25">
      <c r="A415" s="15">
        <v>414</v>
      </c>
      <c r="B415" s="15" t="s">
        <v>566</v>
      </c>
      <c r="C415" s="16" t="s">
        <v>105</v>
      </c>
      <c r="D415" s="22" t="e">
        <f>VLOOKUP(AR:AR,球员!A:F,6,FALSE)</f>
        <v>#N/A</v>
      </c>
      <c r="E415" s="16" t="s">
        <v>310</v>
      </c>
      <c r="F415" s="16" t="s">
        <v>45</v>
      </c>
      <c r="G415" s="16" t="s">
        <v>319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1825</v>
      </c>
    </row>
    <row r="416" spans="1:44" x14ac:dyDescent="0.25">
      <c r="A416" s="19">
        <v>415</v>
      </c>
      <c r="B416" s="19" t="s">
        <v>339</v>
      </c>
      <c r="C416" s="20" t="s">
        <v>63</v>
      </c>
      <c r="D416" s="22">
        <f>VLOOKUP(AR:AR,球员!A:F,6,FALSE)</f>
        <v>1</v>
      </c>
      <c r="E416" s="16" t="s">
        <v>187</v>
      </c>
      <c r="F416" s="16" t="s">
        <v>56</v>
      </c>
      <c r="G416" s="16" t="s">
        <v>340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1826</v>
      </c>
    </row>
    <row r="417" spans="1:44" x14ac:dyDescent="0.25">
      <c r="A417" s="15">
        <v>416</v>
      </c>
      <c r="B417" s="15" t="s">
        <v>805</v>
      </c>
      <c r="C417" s="16" t="s">
        <v>105</v>
      </c>
      <c r="D417" s="22" t="e">
        <f>VLOOKUP(AR:AR,球员!A:F,6,FALSE)</f>
        <v>#N/A</v>
      </c>
      <c r="E417" s="16" t="s">
        <v>403</v>
      </c>
      <c r="F417" s="16" t="s">
        <v>277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1827</v>
      </c>
    </row>
    <row r="418" spans="1:44" x14ac:dyDescent="0.25">
      <c r="A418" s="19">
        <v>417</v>
      </c>
      <c r="B418" s="19" t="s">
        <v>438</v>
      </c>
      <c r="C418" s="20" t="s">
        <v>125</v>
      </c>
      <c r="D418" s="22">
        <f>VLOOKUP(AR:AR,球员!A:F,6,FALSE)</f>
        <v>1</v>
      </c>
      <c r="E418" s="16" t="s">
        <v>97</v>
      </c>
      <c r="F418" s="16" t="s">
        <v>65</v>
      </c>
      <c r="G418" s="16" t="s">
        <v>439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1828</v>
      </c>
    </row>
    <row r="419" spans="1:44" x14ac:dyDescent="0.25">
      <c r="A419" s="19">
        <v>418</v>
      </c>
      <c r="B419" s="19" t="s">
        <v>440</v>
      </c>
      <c r="C419" s="20" t="s">
        <v>90</v>
      </c>
      <c r="D419" s="22">
        <f>VLOOKUP(AR:AR,球员!A:F,6,FALSE)</f>
        <v>1</v>
      </c>
      <c r="E419" s="16" t="s">
        <v>109</v>
      </c>
      <c r="F419" s="16" t="s">
        <v>65</v>
      </c>
      <c r="G419" s="16" t="s">
        <v>69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1829</v>
      </c>
    </row>
    <row r="420" spans="1:44" x14ac:dyDescent="0.25">
      <c r="A420" s="15">
        <v>419</v>
      </c>
      <c r="B420" s="15" t="s">
        <v>441</v>
      </c>
      <c r="C420" s="16" t="s">
        <v>90</v>
      </c>
      <c r="D420" s="22" t="e">
        <f>VLOOKUP(AR:AR,球员!A:F,6,FALSE)</f>
        <v>#N/A</v>
      </c>
      <c r="E420" s="16" t="s">
        <v>276</v>
      </c>
      <c r="F420" s="16" t="s">
        <v>277</v>
      </c>
      <c r="G420" s="16" t="s">
        <v>208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1830</v>
      </c>
    </row>
    <row r="421" spans="1:44" x14ac:dyDescent="0.25">
      <c r="A421" s="15">
        <v>420</v>
      </c>
      <c r="B421" s="15" t="s">
        <v>786</v>
      </c>
      <c r="C421" s="16" t="s">
        <v>105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66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1831</v>
      </c>
    </row>
    <row r="422" spans="1:44" x14ac:dyDescent="0.25">
      <c r="A422" s="19">
        <v>421</v>
      </c>
      <c r="B422" s="19" t="s">
        <v>572</v>
      </c>
      <c r="C422" s="20" t="s">
        <v>90</v>
      </c>
      <c r="D422" s="22">
        <f>VLOOKUP(AR:AR,球员!A:F,6,FALSE)</f>
        <v>1</v>
      </c>
      <c r="E422" s="16" t="s">
        <v>329</v>
      </c>
      <c r="F422" s="16" t="s">
        <v>330</v>
      </c>
      <c r="G422" s="16" t="s">
        <v>573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1832</v>
      </c>
    </row>
    <row r="423" spans="1:44" x14ac:dyDescent="0.25">
      <c r="A423" s="19">
        <v>422</v>
      </c>
      <c r="B423" s="19" t="s">
        <v>576</v>
      </c>
      <c r="C423" s="20" t="s">
        <v>90</v>
      </c>
      <c r="D423" s="22">
        <f>VLOOKUP(AR:AR,球员!A:F,6,FALSE)</f>
        <v>1</v>
      </c>
      <c r="E423" s="16" t="s">
        <v>505</v>
      </c>
      <c r="F423" s="16" t="s">
        <v>434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1833</v>
      </c>
    </row>
    <row r="424" spans="1:44" x14ac:dyDescent="0.25">
      <c r="A424" s="19">
        <v>423</v>
      </c>
      <c r="B424" s="19" t="s">
        <v>579</v>
      </c>
      <c r="C424" s="20" t="s">
        <v>90</v>
      </c>
      <c r="D424" s="22">
        <f>VLOOKUP(AR:AR,球员!A:F,6,FALSE)</f>
        <v>1</v>
      </c>
      <c r="E424" s="16" t="s">
        <v>80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1834</v>
      </c>
    </row>
    <row r="425" spans="1:44" x14ac:dyDescent="0.25">
      <c r="A425" s="15">
        <v>424</v>
      </c>
      <c r="B425" s="15" t="s">
        <v>1835</v>
      </c>
      <c r="C425" s="16" t="s">
        <v>250</v>
      </c>
      <c r="D425" s="22" t="e">
        <f>VLOOKUP(AR:AR,球员!A:F,6,FALSE)</f>
        <v>#N/A</v>
      </c>
      <c r="E425" s="16" t="s">
        <v>68</v>
      </c>
      <c r="F425" s="16" t="s">
        <v>68</v>
      </c>
      <c r="G425" s="16" t="s">
        <v>208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1836</v>
      </c>
    </row>
    <row r="426" spans="1:44" x14ac:dyDescent="0.25">
      <c r="A426" s="19">
        <v>425</v>
      </c>
      <c r="B426" s="19" t="s">
        <v>586</v>
      </c>
      <c r="C426" s="20" t="s">
        <v>83</v>
      </c>
      <c r="D426" s="22">
        <f>VLOOKUP(AR:AR,球员!A:F,6,FALSE)</f>
        <v>1</v>
      </c>
      <c r="E426" s="16" t="s">
        <v>2112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1837</v>
      </c>
    </row>
    <row r="427" spans="1:44" x14ac:dyDescent="0.25">
      <c r="A427" s="19">
        <v>426</v>
      </c>
      <c r="B427" s="19" t="s">
        <v>459</v>
      </c>
      <c r="C427" s="20" t="s">
        <v>125</v>
      </c>
      <c r="D427" s="22">
        <f>VLOOKUP(AR:AR,球员!A:F,6,FALSE)</f>
        <v>1</v>
      </c>
      <c r="E427" s="16" t="s">
        <v>97</v>
      </c>
      <c r="F427" s="16" t="s">
        <v>65</v>
      </c>
      <c r="G427" s="16" t="s">
        <v>98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1838</v>
      </c>
    </row>
    <row r="428" spans="1:44" x14ac:dyDescent="0.25">
      <c r="A428" s="19">
        <v>427</v>
      </c>
      <c r="B428" s="19" t="s">
        <v>462</v>
      </c>
      <c r="C428" s="20" t="s">
        <v>71</v>
      </c>
      <c r="D428" s="22">
        <f>VLOOKUP(AR:AR,球员!A:F,6,FALSE)</f>
        <v>1</v>
      </c>
      <c r="E428" s="16" t="s">
        <v>218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1839</v>
      </c>
    </row>
    <row r="429" spans="1:44" x14ac:dyDescent="0.25">
      <c r="A429" s="19">
        <v>428</v>
      </c>
      <c r="B429" s="19" t="s">
        <v>589</v>
      </c>
      <c r="C429" s="20" t="s">
        <v>83</v>
      </c>
      <c r="D429" s="22">
        <f>VLOOKUP(AR:AR,球员!A:F,6,FALSE)</f>
        <v>1</v>
      </c>
      <c r="E429" s="16" t="s">
        <v>380</v>
      </c>
      <c r="F429" s="16" t="s">
        <v>282</v>
      </c>
      <c r="G429" s="16" t="s">
        <v>72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1840</v>
      </c>
    </row>
    <row r="430" spans="1:44" x14ac:dyDescent="0.25">
      <c r="A430" s="15">
        <v>429</v>
      </c>
      <c r="B430" s="15" t="s">
        <v>590</v>
      </c>
      <c r="C430" s="16" t="s">
        <v>59</v>
      </c>
      <c r="D430" s="22" t="e">
        <f>VLOOKUP(AR:AR,球员!A:F,6,FALSE)</f>
        <v>#N/A</v>
      </c>
      <c r="E430" s="16" t="s">
        <v>163</v>
      </c>
      <c r="F430" s="16" t="s">
        <v>45</v>
      </c>
      <c r="G430" s="16" t="s">
        <v>81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1841</v>
      </c>
    </row>
    <row r="431" spans="1:44" x14ac:dyDescent="0.25">
      <c r="A431" s="19">
        <v>430</v>
      </c>
      <c r="B431" s="19" t="s">
        <v>592</v>
      </c>
      <c r="C431" s="20" t="s">
        <v>71</v>
      </c>
      <c r="D431" s="22">
        <f>VLOOKUP(AR:AR,球员!A:F,6,FALSE)</f>
        <v>1</v>
      </c>
      <c r="E431" s="16" t="s">
        <v>400</v>
      </c>
      <c r="F431" s="16" t="s">
        <v>51</v>
      </c>
      <c r="G431" s="16" t="s">
        <v>66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1842</v>
      </c>
    </row>
    <row r="432" spans="1:44" x14ac:dyDescent="0.25">
      <c r="A432" s="19">
        <v>431</v>
      </c>
      <c r="B432" s="19" t="s">
        <v>348</v>
      </c>
      <c r="C432" s="20" t="s">
        <v>59</v>
      </c>
      <c r="D432" s="22">
        <f>VLOOKUP(AR:AR,球员!A:F,6,FALSE)</f>
        <v>1</v>
      </c>
      <c r="E432" s="16" t="s">
        <v>64</v>
      </c>
      <c r="F432" s="16" t="s">
        <v>65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1843</v>
      </c>
    </row>
    <row r="433" spans="1:44" x14ac:dyDescent="0.25">
      <c r="A433" s="19">
        <v>432</v>
      </c>
      <c r="B433" s="19" t="s">
        <v>595</v>
      </c>
      <c r="C433" s="20" t="s">
        <v>43</v>
      </c>
      <c r="D433" s="22">
        <f>VLOOKUP(AR:AR,球员!A:F,6,FALSE)</f>
        <v>1</v>
      </c>
      <c r="E433" s="16" t="s">
        <v>596</v>
      </c>
      <c r="F433" s="16" t="s">
        <v>51</v>
      </c>
      <c r="G433" s="16" t="s">
        <v>66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1845</v>
      </c>
    </row>
    <row r="434" spans="1:44" x14ac:dyDescent="0.25">
      <c r="A434" s="19">
        <v>433</v>
      </c>
      <c r="B434" s="19" t="s">
        <v>349</v>
      </c>
      <c r="C434" s="20" t="s">
        <v>43</v>
      </c>
      <c r="D434" s="22">
        <f>VLOOKUP(AR:AR,球员!A:F,6,FALSE)</f>
        <v>1</v>
      </c>
      <c r="E434" s="16" t="s">
        <v>80</v>
      </c>
      <c r="F434" s="16" t="s">
        <v>51</v>
      </c>
      <c r="G434" s="16" t="s">
        <v>66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1846</v>
      </c>
    </row>
    <row r="435" spans="1:44" x14ac:dyDescent="0.25">
      <c r="A435" s="15">
        <v>434</v>
      </c>
      <c r="B435" s="15" t="s">
        <v>788</v>
      </c>
      <c r="C435" s="16" t="s">
        <v>90</v>
      </c>
      <c r="D435" s="22" t="e">
        <f>VLOOKUP(AR:AR,球员!A:F,6,FALSE)</f>
        <v>#N/A</v>
      </c>
      <c r="E435" s="16" t="s">
        <v>585</v>
      </c>
      <c r="F435" s="16" t="s">
        <v>65</v>
      </c>
      <c r="G435" s="16" t="s">
        <v>138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1847</v>
      </c>
    </row>
    <row r="436" spans="1:44" x14ac:dyDescent="0.25">
      <c r="A436" s="15">
        <v>435</v>
      </c>
      <c r="B436" s="15" t="s">
        <v>598</v>
      </c>
      <c r="C436" s="16" t="s">
        <v>71</v>
      </c>
      <c r="D436" s="22" t="e">
        <f>VLOOKUP(AR:AR,球员!A:F,6,FALSE)</f>
        <v>#N/A</v>
      </c>
      <c r="E436" s="16" t="s">
        <v>68</v>
      </c>
      <c r="F436" s="16" t="s">
        <v>68</v>
      </c>
      <c r="G436" s="16" t="s">
        <v>599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1848</v>
      </c>
    </row>
    <row r="437" spans="1:44" x14ac:dyDescent="0.25">
      <c r="A437" s="15">
        <v>436</v>
      </c>
      <c r="B437" s="15" t="s">
        <v>350</v>
      </c>
      <c r="C437" s="16" t="s">
        <v>59</v>
      </c>
      <c r="D437" s="22" t="e">
        <f>VLOOKUP(AR:AR,球员!A:F,6,FALSE)</f>
        <v>#N/A</v>
      </c>
      <c r="E437" s="16" t="s">
        <v>80</v>
      </c>
      <c r="F437" s="16" t="s">
        <v>51</v>
      </c>
      <c r="G437" s="16" t="s">
        <v>351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1849</v>
      </c>
    </row>
    <row r="438" spans="1:44" x14ac:dyDescent="0.25">
      <c r="A438" s="15">
        <v>437</v>
      </c>
      <c r="B438" s="15" t="s">
        <v>789</v>
      </c>
      <c r="C438" s="16" t="s">
        <v>49</v>
      </c>
      <c r="D438" s="22" t="e">
        <f>VLOOKUP(AR:AR,球员!A:F,6,FALSE)</f>
        <v>#N/A</v>
      </c>
      <c r="E438" s="16" t="s">
        <v>173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1850</v>
      </c>
    </row>
    <row r="439" spans="1:44" x14ac:dyDescent="0.25">
      <c r="A439" s="19">
        <v>438</v>
      </c>
      <c r="B439" s="19" t="s">
        <v>601</v>
      </c>
      <c r="C439" s="20" t="s">
        <v>71</v>
      </c>
      <c r="D439" s="22">
        <f>VLOOKUP(AR:AR,球员!A:F,6,FALSE)</f>
        <v>1</v>
      </c>
      <c r="E439" s="16" t="s">
        <v>299</v>
      </c>
      <c r="F439" s="16" t="s">
        <v>277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1851</v>
      </c>
    </row>
    <row r="440" spans="1:44" x14ac:dyDescent="0.25">
      <c r="A440" s="15">
        <v>439</v>
      </c>
      <c r="B440" s="15" t="s">
        <v>1852</v>
      </c>
      <c r="C440" s="16" t="s">
        <v>90</v>
      </c>
      <c r="D440" s="22" t="e">
        <f>VLOOKUP(AR:AR,球员!A:F,6,FALSE)</f>
        <v>#N/A</v>
      </c>
      <c r="E440" s="16" t="s">
        <v>2131</v>
      </c>
      <c r="F440" s="16" t="s">
        <v>434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1853</v>
      </c>
    </row>
    <row r="441" spans="1:44" x14ac:dyDescent="0.25">
      <c r="A441" s="15">
        <v>440</v>
      </c>
      <c r="B441" s="15" t="s">
        <v>1854</v>
      </c>
      <c r="C441" s="16" t="s">
        <v>63</v>
      </c>
      <c r="D441" s="22" t="e">
        <f>VLOOKUP(AR:AR,球员!A:F,6,FALSE)</f>
        <v>#N/A</v>
      </c>
      <c r="E441" s="16" t="s">
        <v>605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1855</v>
      </c>
    </row>
    <row r="442" spans="1:44" x14ac:dyDescent="0.25">
      <c r="A442" s="15">
        <v>441</v>
      </c>
      <c r="B442" s="15" t="s">
        <v>1856</v>
      </c>
      <c r="C442" s="23" t="s">
        <v>59</v>
      </c>
      <c r="D442" s="22" t="e">
        <f>VLOOKUP(AR:AR,球员!A:F,6,FALSE)</f>
        <v>#N/A</v>
      </c>
      <c r="E442" s="16" t="s">
        <v>450</v>
      </c>
      <c r="F442" s="16" t="s">
        <v>371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1857</v>
      </c>
    </row>
    <row r="443" spans="1:44" x14ac:dyDescent="0.25">
      <c r="A443" s="19">
        <v>442</v>
      </c>
      <c r="B443" s="19" t="s">
        <v>466</v>
      </c>
      <c r="C443" s="20" t="s">
        <v>86</v>
      </c>
      <c r="D443" s="22">
        <f>VLOOKUP(AR:AR,球员!A:F,6,FALSE)</f>
        <v>1</v>
      </c>
      <c r="E443" s="16" t="s">
        <v>197</v>
      </c>
      <c r="F443" s="16" t="s">
        <v>56</v>
      </c>
      <c r="G443" s="16" t="s">
        <v>147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1858</v>
      </c>
    </row>
    <row r="444" spans="1:44" x14ac:dyDescent="0.25">
      <c r="A444" s="19">
        <v>443</v>
      </c>
      <c r="B444" s="19" t="s">
        <v>2234</v>
      </c>
      <c r="C444" s="20" t="s">
        <v>105</v>
      </c>
      <c r="D444" s="22">
        <f>VLOOKUP(AR:AR,球员!A:F,6,FALSE)</f>
        <v>1</v>
      </c>
      <c r="E444" s="16" t="s">
        <v>253</v>
      </c>
      <c r="F444" s="16" t="s">
        <v>51</v>
      </c>
      <c r="G444" s="16" t="s">
        <v>66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2235</v>
      </c>
    </row>
    <row r="445" spans="1:44" x14ac:dyDescent="0.25">
      <c r="A445" s="15">
        <v>444</v>
      </c>
      <c r="B445" s="15" t="s">
        <v>1859</v>
      </c>
      <c r="C445" s="16" t="s">
        <v>90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81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1860</v>
      </c>
    </row>
    <row r="446" spans="1:44" x14ac:dyDescent="0.25">
      <c r="A446" s="15">
        <v>445</v>
      </c>
      <c r="B446" s="15" t="s">
        <v>840</v>
      </c>
      <c r="C446" s="16" t="s">
        <v>71</v>
      </c>
      <c r="D446" s="22" t="e">
        <f>VLOOKUP(AR:AR,球员!A:F,6,FALSE)</f>
        <v>#N/A</v>
      </c>
      <c r="E446" s="16" t="s">
        <v>393</v>
      </c>
      <c r="F446" s="16" t="s">
        <v>330</v>
      </c>
      <c r="G446" s="16" t="s">
        <v>721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1861</v>
      </c>
    </row>
    <row r="447" spans="1:44" x14ac:dyDescent="0.25">
      <c r="A447" s="19">
        <v>446</v>
      </c>
      <c r="B447" s="19" t="s">
        <v>357</v>
      </c>
      <c r="C447" s="20" t="s">
        <v>43</v>
      </c>
      <c r="D447" s="22">
        <f>VLOOKUP(AR:AR,球员!A:F,6,FALSE)</f>
        <v>1</v>
      </c>
      <c r="E447" s="16" t="s">
        <v>281</v>
      </c>
      <c r="F447" s="16" t="s">
        <v>282</v>
      </c>
      <c r="G447" s="16" t="s">
        <v>138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1862</v>
      </c>
    </row>
    <row r="448" spans="1:44" x14ac:dyDescent="0.25">
      <c r="A448" s="15">
        <v>447</v>
      </c>
      <c r="B448" s="15" t="s">
        <v>619</v>
      </c>
      <c r="C448" s="16" t="s">
        <v>83</v>
      </c>
      <c r="D448" s="22" t="e">
        <f>VLOOKUP(AR:AR,球员!A:F,6,FALSE)</f>
        <v>#N/A</v>
      </c>
      <c r="E448" s="16" t="s">
        <v>453</v>
      </c>
      <c r="F448" s="16" t="s">
        <v>434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1863</v>
      </c>
    </row>
    <row r="449" spans="1:44" x14ac:dyDescent="0.25">
      <c r="A449" s="15">
        <v>448</v>
      </c>
      <c r="B449" s="15" t="s">
        <v>1864</v>
      </c>
      <c r="C449" s="16" t="s">
        <v>49</v>
      </c>
      <c r="D449" s="22" t="e">
        <f>VLOOKUP(AR:AR,球员!A:F,6,FALSE)</f>
        <v>#N/A</v>
      </c>
      <c r="E449" s="16" t="s">
        <v>543</v>
      </c>
      <c r="F449" s="16" t="s">
        <v>384</v>
      </c>
      <c r="G449" s="16" t="s">
        <v>69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1865</v>
      </c>
    </row>
    <row r="450" spans="1:44" x14ac:dyDescent="0.25">
      <c r="A450" s="19">
        <v>449</v>
      </c>
      <c r="B450" s="19" t="s">
        <v>621</v>
      </c>
      <c r="C450" s="20" t="s">
        <v>90</v>
      </c>
      <c r="D450" s="22">
        <f>VLOOKUP(AR:AR,球员!A:F,6,FALSE)</f>
        <v>1</v>
      </c>
      <c r="E450" s="16" t="s">
        <v>299</v>
      </c>
      <c r="F450" s="16" t="s">
        <v>277</v>
      </c>
      <c r="G450" s="16" t="s">
        <v>69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1866</v>
      </c>
    </row>
    <row r="451" spans="1:44" x14ac:dyDescent="0.25">
      <c r="A451" s="15">
        <v>450</v>
      </c>
      <c r="B451" s="15" t="s">
        <v>470</v>
      </c>
      <c r="C451" s="16" t="s">
        <v>194</v>
      </c>
      <c r="D451" s="22" t="e">
        <f>VLOOKUP(AR:AR,球员!A:F,6,FALSE)</f>
        <v>#N/A</v>
      </c>
      <c r="E451" s="16" t="s">
        <v>80</v>
      </c>
      <c r="F451" s="16" t="s">
        <v>51</v>
      </c>
      <c r="G451" s="16" t="s">
        <v>98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1867</v>
      </c>
    </row>
    <row r="452" spans="1:44" x14ac:dyDescent="0.25">
      <c r="A452" s="15">
        <v>451</v>
      </c>
      <c r="B452" s="15" t="s">
        <v>834</v>
      </c>
      <c r="C452" s="16" t="s">
        <v>59</v>
      </c>
      <c r="D452" s="22" t="e">
        <f>VLOOKUP(AR:AR,球员!A:F,6,FALSE)</f>
        <v>#N/A</v>
      </c>
      <c r="E452" s="16" t="s">
        <v>308</v>
      </c>
      <c r="F452" s="16" t="s">
        <v>228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1868</v>
      </c>
    </row>
    <row r="453" spans="1:44" x14ac:dyDescent="0.25">
      <c r="A453" s="15">
        <v>452</v>
      </c>
      <c r="B453" s="15" t="s">
        <v>835</v>
      </c>
      <c r="C453" s="16" t="s">
        <v>105</v>
      </c>
      <c r="D453" s="22" t="e">
        <f>VLOOKUP(AR:AR,球员!A:F,6,FALSE)</f>
        <v>#N/A</v>
      </c>
      <c r="E453" s="16" t="s">
        <v>163</v>
      </c>
      <c r="F453" s="16" t="s">
        <v>45</v>
      </c>
      <c r="G453" s="16" t="s">
        <v>101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1869</v>
      </c>
    </row>
    <row r="454" spans="1:44" x14ac:dyDescent="0.25">
      <c r="A454" s="19">
        <v>453</v>
      </c>
      <c r="B454" s="19" t="s">
        <v>474</v>
      </c>
      <c r="C454" s="20" t="s">
        <v>205</v>
      </c>
      <c r="D454" s="22">
        <f>VLOOKUP(AR:AR,球员!A:F,6,FALSE)</f>
        <v>1</v>
      </c>
      <c r="E454" s="16" t="s">
        <v>315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1870</v>
      </c>
    </row>
    <row r="455" spans="1:44" x14ac:dyDescent="0.25">
      <c r="A455" s="15">
        <v>454</v>
      </c>
      <c r="B455" s="15" t="s">
        <v>233</v>
      </c>
      <c r="C455" s="16" t="s">
        <v>71</v>
      </c>
      <c r="D455" s="22" t="e">
        <f>VLOOKUP(AR:AR,球员!A:F,6,FALSE)</f>
        <v>#N/A</v>
      </c>
      <c r="E455" s="16" t="s">
        <v>187</v>
      </c>
      <c r="F455" s="16" t="s">
        <v>56</v>
      </c>
      <c r="G455" s="16" t="s">
        <v>81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1871</v>
      </c>
    </row>
    <row r="456" spans="1:44" x14ac:dyDescent="0.25">
      <c r="A456" s="19">
        <v>455</v>
      </c>
      <c r="B456" s="19" t="s">
        <v>744</v>
      </c>
      <c r="C456" s="20" t="s">
        <v>105</v>
      </c>
      <c r="D456" s="22">
        <f>VLOOKUP(AR:AR,球员!A:F,6,FALSE)</f>
        <v>1</v>
      </c>
      <c r="E456" s="16" t="s">
        <v>308</v>
      </c>
      <c r="F456" s="16" t="s">
        <v>228</v>
      </c>
      <c r="G456" s="16" t="s">
        <v>66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1872</v>
      </c>
    </row>
    <row r="457" spans="1:44" x14ac:dyDescent="0.25">
      <c r="A457" s="19">
        <v>456</v>
      </c>
      <c r="B457" s="19" t="s">
        <v>2236</v>
      </c>
      <c r="C457" s="20" t="s">
        <v>86</v>
      </c>
      <c r="D457" s="22">
        <f>VLOOKUP(AR:AR,球员!A:F,6,FALSE)</f>
        <v>1</v>
      </c>
      <c r="E457" s="16" t="s">
        <v>515</v>
      </c>
      <c r="F457" s="16" t="s">
        <v>51</v>
      </c>
      <c r="G457" s="16" t="s">
        <v>66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2237</v>
      </c>
    </row>
    <row r="458" spans="1:44" x14ac:dyDescent="0.25">
      <c r="A458" s="15">
        <v>457</v>
      </c>
      <c r="B458" s="15" t="s">
        <v>1873</v>
      </c>
      <c r="C458" s="16" t="s">
        <v>63</v>
      </c>
      <c r="D458" s="22" t="e">
        <f>VLOOKUP(AR:AR,球员!A:F,6,FALSE)</f>
        <v>#N/A</v>
      </c>
      <c r="E458" s="16" t="s">
        <v>630</v>
      </c>
      <c r="F458" s="16" t="s">
        <v>45</v>
      </c>
      <c r="G458" s="16" t="s">
        <v>101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1874</v>
      </c>
    </row>
    <row r="459" spans="1:44" x14ac:dyDescent="0.25">
      <c r="A459" s="19">
        <v>458</v>
      </c>
      <c r="B459" s="19" t="s">
        <v>745</v>
      </c>
      <c r="C459" s="20" t="s">
        <v>86</v>
      </c>
      <c r="D459" s="22">
        <f>VLOOKUP(AR:AR,球员!A:F,6,FALSE)</f>
        <v>1</v>
      </c>
      <c r="E459" s="16" t="s">
        <v>68</v>
      </c>
      <c r="F459" s="16" t="s">
        <v>68</v>
      </c>
      <c r="G459" s="16" t="s">
        <v>176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1875</v>
      </c>
    </row>
    <row r="460" spans="1:44" x14ac:dyDescent="0.25">
      <c r="A460" s="19">
        <v>459</v>
      </c>
      <c r="B460" s="19" t="s">
        <v>624</v>
      </c>
      <c r="C460" s="20" t="s">
        <v>86</v>
      </c>
      <c r="D460" s="22">
        <f>VLOOKUP(AR:AR,球员!A:F,6,FALSE)</f>
        <v>1</v>
      </c>
      <c r="E460" s="16" t="s">
        <v>310</v>
      </c>
      <c r="F460" s="16" t="s">
        <v>45</v>
      </c>
      <c r="G460" s="16" t="s">
        <v>66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1876</v>
      </c>
    </row>
    <row r="461" spans="1:44" x14ac:dyDescent="0.25">
      <c r="A461" s="15">
        <v>460</v>
      </c>
      <c r="B461" s="15" t="s">
        <v>830</v>
      </c>
      <c r="C461" s="16" t="s">
        <v>71</v>
      </c>
      <c r="D461" s="22" t="e">
        <f>VLOOKUP(AR:AR,球员!A:F,6,FALSE)</f>
        <v>#N/A</v>
      </c>
      <c r="E461" s="16" t="s">
        <v>585</v>
      </c>
      <c r="F461" s="16" t="s">
        <v>65</v>
      </c>
      <c r="G461" s="16" t="s">
        <v>98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1877</v>
      </c>
    </row>
    <row r="462" spans="1:44" x14ac:dyDescent="0.25">
      <c r="A462" s="19">
        <v>461</v>
      </c>
      <c r="B462" s="19" t="s">
        <v>627</v>
      </c>
      <c r="C462" s="20" t="s">
        <v>90</v>
      </c>
      <c r="D462" s="22">
        <f>VLOOKUP(AR:AR,球员!A:F,6,FALSE)</f>
        <v>1</v>
      </c>
      <c r="E462" s="16" t="s">
        <v>315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1878</v>
      </c>
    </row>
    <row r="463" spans="1:44" x14ac:dyDescent="0.25">
      <c r="A463" s="15">
        <v>462</v>
      </c>
      <c r="B463" s="15" t="s">
        <v>1879</v>
      </c>
      <c r="C463" s="16" t="s">
        <v>90</v>
      </c>
      <c r="D463" s="22" t="e">
        <f>VLOOKUP(AR:AR,球员!A:F,6,FALSE)</f>
        <v>#N/A</v>
      </c>
      <c r="E463" s="16" t="s">
        <v>187</v>
      </c>
      <c r="F463" s="16" t="s">
        <v>56</v>
      </c>
      <c r="G463" s="16" t="s">
        <v>76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1880</v>
      </c>
    </row>
    <row r="464" spans="1:44" x14ac:dyDescent="0.25">
      <c r="A464" s="19">
        <v>463</v>
      </c>
      <c r="B464" s="19" t="s">
        <v>748</v>
      </c>
      <c r="C464" s="20" t="s">
        <v>250</v>
      </c>
      <c r="D464" s="22">
        <f>VLOOKUP(AR:AR,球员!A:F,6,FALSE)</f>
        <v>1</v>
      </c>
      <c r="E464" s="16" t="s">
        <v>608</v>
      </c>
      <c r="F464" s="16" t="s">
        <v>228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1881</v>
      </c>
    </row>
    <row r="465" spans="1:44" x14ac:dyDescent="0.25">
      <c r="A465" s="15">
        <v>464</v>
      </c>
      <c r="B465" s="15" t="s">
        <v>778</v>
      </c>
      <c r="C465" s="16" t="s">
        <v>83</v>
      </c>
      <c r="D465" s="22" t="e">
        <f>VLOOKUP(AR:AR,球员!A:F,6,FALSE)</f>
        <v>#N/A</v>
      </c>
      <c r="E465" s="16" t="s">
        <v>343</v>
      </c>
      <c r="F465" s="16" t="s">
        <v>51</v>
      </c>
      <c r="G465" s="16" t="s">
        <v>237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1882</v>
      </c>
    </row>
    <row r="466" spans="1:44" x14ac:dyDescent="0.25">
      <c r="A466" s="19">
        <v>465</v>
      </c>
      <c r="B466" s="19" t="s">
        <v>365</v>
      </c>
      <c r="C466" s="20" t="s">
        <v>86</v>
      </c>
      <c r="D466" s="22">
        <f>VLOOKUP(AR:AR,球员!A:F,6,FALSE)</f>
        <v>1</v>
      </c>
      <c r="E466" s="16" t="s">
        <v>60</v>
      </c>
      <c r="F466" s="16" t="s">
        <v>51</v>
      </c>
      <c r="G466" s="16" t="s">
        <v>66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1883</v>
      </c>
    </row>
    <row r="467" spans="1:44" x14ac:dyDescent="0.25">
      <c r="A467" s="19">
        <v>466</v>
      </c>
      <c r="B467" s="19" t="s">
        <v>628</v>
      </c>
      <c r="C467" s="20" t="s">
        <v>90</v>
      </c>
      <c r="D467" s="22">
        <f>VLOOKUP(AR:AR,球员!A:F,6,FALSE)</f>
        <v>1</v>
      </c>
      <c r="E467" s="16" t="s">
        <v>310</v>
      </c>
      <c r="F467" s="16" t="s">
        <v>45</v>
      </c>
      <c r="G467" s="16" t="s">
        <v>101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1884</v>
      </c>
    </row>
    <row r="468" spans="1:44" x14ac:dyDescent="0.25">
      <c r="A468" s="15">
        <v>467</v>
      </c>
      <c r="B468" s="15" t="s">
        <v>629</v>
      </c>
      <c r="C468" s="16" t="s">
        <v>59</v>
      </c>
      <c r="D468" s="22" t="e">
        <f>VLOOKUP(AR:AR,球员!A:F,6,FALSE)</f>
        <v>#N/A</v>
      </c>
      <c r="E468" s="16" t="s">
        <v>143</v>
      </c>
      <c r="F468" s="16" t="s">
        <v>45</v>
      </c>
      <c r="G468" s="16" t="s">
        <v>101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1885</v>
      </c>
    </row>
    <row r="469" spans="1:44" x14ac:dyDescent="0.25">
      <c r="A469" s="15">
        <v>468</v>
      </c>
      <c r="B469" s="15" t="s">
        <v>484</v>
      </c>
      <c r="C469" s="16" t="s">
        <v>90</v>
      </c>
      <c r="D469" s="22" t="e">
        <f>VLOOKUP(AR:AR,球员!A:F,6,FALSE)</f>
        <v>#N/A</v>
      </c>
      <c r="E469" s="16" t="s">
        <v>75</v>
      </c>
      <c r="F469" s="16" t="s">
        <v>65</v>
      </c>
      <c r="G469" s="16" t="s">
        <v>131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1886</v>
      </c>
    </row>
    <row r="470" spans="1:44" x14ac:dyDescent="0.25">
      <c r="A470" s="15">
        <v>469</v>
      </c>
      <c r="B470" s="15" t="s">
        <v>633</v>
      </c>
      <c r="C470" s="16" t="s">
        <v>59</v>
      </c>
      <c r="D470" s="22" t="e">
        <f>VLOOKUP(AR:AR,球员!A:F,6,FALSE)</f>
        <v>#N/A</v>
      </c>
      <c r="E470" s="16" t="s">
        <v>109</v>
      </c>
      <c r="F470" s="16" t="s">
        <v>65</v>
      </c>
      <c r="G470" s="16" t="s">
        <v>66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1887</v>
      </c>
    </row>
    <row r="471" spans="1:44" x14ac:dyDescent="0.25">
      <c r="A471" s="19">
        <v>470</v>
      </c>
      <c r="B471" s="19" t="s">
        <v>634</v>
      </c>
      <c r="C471" s="20" t="s">
        <v>71</v>
      </c>
      <c r="D471" s="22">
        <f>VLOOKUP(AR:AR,球员!A:F,6,FALSE)</f>
        <v>1</v>
      </c>
      <c r="E471" s="16" t="s">
        <v>68</v>
      </c>
      <c r="F471" s="16" t="s">
        <v>68</v>
      </c>
      <c r="G471" s="16" t="s">
        <v>61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1888</v>
      </c>
    </row>
    <row r="472" spans="1:44" x14ac:dyDescent="0.25">
      <c r="A472" s="15">
        <v>471</v>
      </c>
      <c r="B472" s="15" t="s">
        <v>2238</v>
      </c>
      <c r="C472" s="16" t="s">
        <v>43</v>
      </c>
      <c r="D472" s="22" t="e">
        <f>VLOOKUP(AR:AR,球员!A:F,6,FALSE)</f>
        <v>#N/A</v>
      </c>
      <c r="E472" s="16" t="s">
        <v>453</v>
      </c>
      <c r="F472" s="16" t="s">
        <v>434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2239</v>
      </c>
    </row>
    <row r="473" spans="1:44" x14ac:dyDescent="0.25">
      <c r="A473" s="15">
        <v>472</v>
      </c>
      <c r="B473" s="15" t="s">
        <v>780</v>
      </c>
      <c r="C473" s="16" t="s">
        <v>86</v>
      </c>
      <c r="D473" s="22" t="e">
        <f>VLOOKUP(AR:AR,球员!A:F,6,FALSE)</f>
        <v>#N/A</v>
      </c>
      <c r="E473" s="16" t="s">
        <v>781</v>
      </c>
      <c r="F473" s="16" t="s">
        <v>277</v>
      </c>
      <c r="G473" s="16" t="s">
        <v>482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1889</v>
      </c>
    </row>
    <row r="474" spans="1:44" x14ac:dyDescent="0.25">
      <c r="A474" s="15">
        <v>473</v>
      </c>
      <c r="B474" s="15" t="s">
        <v>638</v>
      </c>
      <c r="C474" s="16" t="s">
        <v>59</v>
      </c>
      <c r="D474" s="22" t="e">
        <f>VLOOKUP(AR:AR,球员!A:F,6,FALSE)</f>
        <v>#N/A</v>
      </c>
      <c r="E474" s="16" t="s">
        <v>528</v>
      </c>
      <c r="F474" s="16" t="s">
        <v>330</v>
      </c>
      <c r="G474" s="16" t="s">
        <v>499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1890</v>
      </c>
    </row>
    <row r="475" spans="1:44" x14ac:dyDescent="0.25">
      <c r="A475" s="19">
        <v>474</v>
      </c>
      <c r="B475" s="19" t="s">
        <v>755</v>
      </c>
      <c r="C475" s="20" t="s">
        <v>86</v>
      </c>
      <c r="D475" s="22">
        <f>VLOOKUP(AR:AR,球员!A:F,6,FALSE)</f>
        <v>1</v>
      </c>
      <c r="E475" s="16" t="s">
        <v>197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1891</v>
      </c>
    </row>
    <row r="476" spans="1:44" x14ac:dyDescent="0.25">
      <c r="A476" s="15">
        <v>475</v>
      </c>
      <c r="B476" s="15" t="s">
        <v>639</v>
      </c>
      <c r="C476" s="16" t="s">
        <v>83</v>
      </c>
      <c r="D476" s="22" t="e">
        <f>VLOOKUP(AR:AR,球员!A:F,6,FALSE)</f>
        <v>#N/A</v>
      </c>
      <c r="E476" s="16" t="s">
        <v>329</v>
      </c>
      <c r="F476" s="16" t="s">
        <v>330</v>
      </c>
      <c r="G476" s="16" t="s">
        <v>499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1892</v>
      </c>
    </row>
    <row r="477" spans="1:44" x14ac:dyDescent="0.25">
      <c r="A477" s="19">
        <v>476</v>
      </c>
      <c r="B477" s="19" t="s">
        <v>640</v>
      </c>
      <c r="C477" s="20" t="s">
        <v>59</v>
      </c>
      <c r="D477" s="22">
        <f>VLOOKUP(AR:AR,球员!A:F,6,FALSE)</f>
        <v>1</v>
      </c>
      <c r="E477" s="16" t="s">
        <v>310</v>
      </c>
      <c r="F477" s="16" t="s">
        <v>45</v>
      </c>
      <c r="G477" s="16" t="s">
        <v>287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1893</v>
      </c>
    </row>
    <row r="478" spans="1:44" x14ac:dyDescent="0.25">
      <c r="A478" s="19">
        <v>477</v>
      </c>
      <c r="B478" s="19" t="s">
        <v>641</v>
      </c>
      <c r="C478" s="20" t="s">
        <v>59</v>
      </c>
      <c r="D478" s="22">
        <f>VLOOKUP(AR:AR,球员!A:F,6,FALSE)</f>
        <v>1</v>
      </c>
      <c r="E478" s="16" t="s">
        <v>163</v>
      </c>
      <c r="F478" s="16" t="s">
        <v>45</v>
      </c>
      <c r="G478" s="16" t="s">
        <v>101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1894</v>
      </c>
    </row>
    <row r="479" spans="1:44" x14ac:dyDescent="0.25">
      <c r="A479" s="15">
        <v>478</v>
      </c>
      <c r="B479" s="15" t="s">
        <v>796</v>
      </c>
      <c r="C479" s="23" t="s">
        <v>90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319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1895</v>
      </c>
    </row>
    <row r="480" spans="1:44" x14ac:dyDescent="0.25">
      <c r="A480" s="15">
        <v>479</v>
      </c>
      <c r="B480" s="15" t="s">
        <v>391</v>
      </c>
      <c r="C480" s="16" t="s">
        <v>71</v>
      </c>
      <c r="D480" s="22" t="e">
        <f>VLOOKUP(AR:AR,球员!A:F,6,FALSE)</f>
        <v>#N/A</v>
      </c>
      <c r="E480" s="16" t="s">
        <v>253</v>
      </c>
      <c r="F480" s="16" t="s">
        <v>51</v>
      </c>
      <c r="G480" s="16" t="s">
        <v>72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1896</v>
      </c>
    </row>
    <row r="481" spans="1:44" x14ac:dyDescent="0.25">
      <c r="A481" s="15">
        <v>480</v>
      </c>
      <c r="B481" s="15" t="s">
        <v>1897</v>
      </c>
      <c r="C481" s="16" t="s">
        <v>105</v>
      </c>
      <c r="D481" s="22" t="e">
        <f>VLOOKUP(AR:AR,球员!A:F,6,FALSE)</f>
        <v>#N/A</v>
      </c>
      <c r="E481" s="16" t="s">
        <v>68</v>
      </c>
      <c r="F481" s="16" t="s">
        <v>68</v>
      </c>
      <c r="G481" s="16" t="s">
        <v>69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1898</v>
      </c>
    </row>
    <row r="482" spans="1:44" x14ac:dyDescent="0.25">
      <c r="A482" s="15">
        <v>481</v>
      </c>
      <c r="B482" s="15" t="s">
        <v>2240</v>
      </c>
      <c r="C482" s="16" t="s">
        <v>90</v>
      </c>
      <c r="D482" s="22" t="e">
        <f>VLOOKUP(AR:AR,球员!A:F,6,FALSE)</f>
        <v>#N/A</v>
      </c>
      <c r="E482" s="16" t="s">
        <v>80</v>
      </c>
      <c r="F482" s="16" t="s">
        <v>51</v>
      </c>
      <c r="G482" s="16" t="s">
        <v>66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2241</v>
      </c>
    </row>
    <row r="483" spans="1:44" x14ac:dyDescent="0.25">
      <c r="A483" s="15">
        <v>482</v>
      </c>
      <c r="B483" s="15" t="s">
        <v>493</v>
      </c>
      <c r="C483" s="16" t="s">
        <v>83</v>
      </c>
      <c r="D483" s="22" t="e">
        <f>VLOOKUP(AR:AR,球员!A:F,6,FALSE)</f>
        <v>#N/A</v>
      </c>
      <c r="E483" s="16" t="s">
        <v>312</v>
      </c>
      <c r="F483" s="16" t="s">
        <v>65</v>
      </c>
      <c r="G483" s="16" t="s">
        <v>66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1899</v>
      </c>
    </row>
    <row r="484" spans="1:44" x14ac:dyDescent="0.25">
      <c r="A484" s="19">
        <v>483</v>
      </c>
      <c r="B484" s="19" t="s">
        <v>646</v>
      </c>
      <c r="C484" s="20" t="s">
        <v>43</v>
      </c>
      <c r="D484" s="22">
        <f>VLOOKUP(AR:AR,球员!A:F,6,FALSE)</f>
        <v>1</v>
      </c>
      <c r="E484" s="16" t="s">
        <v>343</v>
      </c>
      <c r="F484" s="16" t="s">
        <v>51</v>
      </c>
      <c r="G484" s="16" t="s">
        <v>66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1900</v>
      </c>
    </row>
    <row r="485" spans="1:44" x14ac:dyDescent="0.25">
      <c r="A485" s="19">
        <v>484</v>
      </c>
      <c r="B485" s="19" t="s">
        <v>763</v>
      </c>
      <c r="C485" s="20" t="s">
        <v>83</v>
      </c>
      <c r="D485" s="22">
        <f>VLOOKUP(AR:AR,球员!A:F,6,FALSE)</f>
        <v>1</v>
      </c>
      <c r="E485" s="16" t="s">
        <v>310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1901</v>
      </c>
    </row>
    <row r="486" spans="1:44" x14ac:dyDescent="0.25">
      <c r="A486" s="15">
        <v>485</v>
      </c>
      <c r="B486" s="15" t="s">
        <v>649</v>
      </c>
      <c r="C486" s="16" t="s">
        <v>194</v>
      </c>
      <c r="D486" s="22" t="e">
        <f>VLOOKUP(AR:AR,球员!A:F,6,FALSE)</f>
        <v>#N/A</v>
      </c>
      <c r="E486" s="16" t="s">
        <v>60</v>
      </c>
      <c r="F486" s="16" t="s">
        <v>51</v>
      </c>
      <c r="G486" s="16" t="s">
        <v>66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1902</v>
      </c>
    </row>
    <row r="487" spans="1:44" x14ac:dyDescent="0.25">
      <c r="A487" s="15">
        <v>486</v>
      </c>
      <c r="B487" s="15" t="s">
        <v>774</v>
      </c>
      <c r="C487" s="16" t="s">
        <v>71</v>
      </c>
      <c r="D487" s="22" t="e">
        <f>VLOOKUP(AR:AR,球员!A:F,6,FALSE)</f>
        <v>#N/A</v>
      </c>
      <c r="E487" s="16" t="s">
        <v>540</v>
      </c>
      <c r="F487" s="16" t="s">
        <v>330</v>
      </c>
      <c r="G487" s="16" t="s">
        <v>499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1903</v>
      </c>
    </row>
    <row r="488" spans="1:44" x14ac:dyDescent="0.25">
      <c r="A488" s="19">
        <v>487</v>
      </c>
      <c r="B488" s="19" t="s">
        <v>650</v>
      </c>
      <c r="C488" s="20" t="s">
        <v>59</v>
      </c>
      <c r="D488" s="22">
        <f>VLOOKUP(AR:AR,球员!A:F,6,FALSE)</f>
        <v>1</v>
      </c>
      <c r="E488" s="16" t="s">
        <v>525</v>
      </c>
      <c r="F488" s="16" t="s">
        <v>526</v>
      </c>
      <c r="G488" s="16" t="s">
        <v>76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1904</v>
      </c>
    </row>
    <row r="489" spans="1:44" x14ac:dyDescent="0.25">
      <c r="A489" s="15">
        <v>488</v>
      </c>
      <c r="B489" s="15" t="s">
        <v>783</v>
      </c>
      <c r="C489" s="16" t="s">
        <v>71</v>
      </c>
      <c r="D489" s="22" t="e">
        <f>VLOOKUP(AR:AR,球员!A:F,6,FALSE)</f>
        <v>#N/A</v>
      </c>
      <c r="E489" s="16" t="s">
        <v>841</v>
      </c>
      <c r="F489" s="16" t="s">
        <v>65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1905</v>
      </c>
    </row>
    <row r="490" spans="1:44" x14ac:dyDescent="0.25">
      <c r="A490" s="15">
        <v>489</v>
      </c>
      <c r="B490" s="15" t="s">
        <v>776</v>
      </c>
      <c r="C490" s="16" t="s">
        <v>59</v>
      </c>
      <c r="D490" s="22" t="e">
        <f>VLOOKUP(AR:AR,球员!A:F,6,FALSE)</f>
        <v>#N/A</v>
      </c>
      <c r="E490" s="16" t="s">
        <v>187</v>
      </c>
      <c r="F490" s="16" t="s">
        <v>56</v>
      </c>
      <c r="G490" s="16" t="s">
        <v>81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1906</v>
      </c>
    </row>
    <row r="491" spans="1:44" x14ac:dyDescent="0.25">
      <c r="A491" s="15">
        <v>490</v>
      </c>
      <c r="B491" s="15" t="s">
        <v>832</v>
      </c>
      <c r="C491" s="16" t="s">
        <v>125</v>
      </c>
      <c r="D491" s="22" t="e">
        <f>VLOOKUP(AR:AR,球员!A:F,6,FALSE)</f>
        <v>#N/A</v>
      </c>
      <c r="E491" s="16" t="s">
        <v>2112</v>
      </c>
      <c r="F491" s="16" t="s">
        <v>51</v>
      </c>
      <c r="G491" s="16" t="s">
        <v>157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1907</v>
      </c>
    </row>
    <row r="492" spans="1:44" x14ac:dyDescent="0.25">
      <c r="A492" s="15">
        <v>491</v>
      </c>
      <c r="B492" s="15" t="s">
        <v>815</v>
      </c>
      <c r="C492" s="16" t="s">
        <v>90</v>
      </c>
      <c r="D492" s="22" t="e">
        <f>VLOOKUP(AR:AR,球员!A:F,6,FALSE)</f>
        <v>#N/A</v>
      </c>
      <c r="E492" s="16" t="s">
        <v>528</v>
      </c>
      <c r="F492" s="16" t="s">
        <v>330</v>
      </c>
      <c r="G492" s="16" t="s">
        <v>499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1908</v>
      </c>
    </row>
    <row r="493" spans="1:44" x14ac:dyDescent="0.25">
      <c r="A493" s="15">
        <v>492</v>
      </c>
      <c r="B493" s="15" t="s">
        <v>1909</v>
      </c>
      <c r="C493" s="16" t="s">
        <v>105</v>
      </c>
      <c r="D493" s="22" t="e">
        <f>VLOOKUP(AR:AR,球员!A:F,6,FALSE)</f>
        <v>#N/A</v>
      </c>
      <c r="E493" s="16" t="s">
        <v>68</v>
      </c>
      <c r="F493" s="16" t="s">
        <v>68</v>
      </c>
      <c r="G493" s="16" t="s">
        <v>69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1910</v>
      </c>
    </row>
    <row r="494" spans="1:44" x14ac:dyDescent="0.25">
      <c r="A494" s="15">
        <v>493</v>
      </c>
      <c r="B494" s="15" t="s">
        <v>775</v>
      </c>
      <c r="C494" s="16" t="s">
        <v>43</v>
      </c>
      <c r="D494" s="22" t="e">
        <f>VLOOKUP(AR:AR,球员!A:F,6,FALSE)</f>
        <v>#N/A</v>
      </c>
      <c r="E494" s="16" t="s">
        <v>60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1911</v>
      </c>
    </row>
    <row r="495" spans="1:44" x14ac:dyDescent="0.25">
      <c r="A495" s="15">
        <v>494</v>
      </c>
      <c r="B495" s="15" t="s">
        <v>1912</v>
      </c>
      <c r="C495" s="16" t="s">
        <v>194</v>
      </c>
      <c r="D495" s="22" t="e">
        <f>VLOOKUP(AR:AR,球员!A:F,6,FALSE)</f>
        <v>#N/A</v>
      </c>
      <c r="E495" s="16" t="s">
        <v>730</v>
      </c>
      <c r="F495" s="16" t="s">
        <v>56</v>
      </c>
      <c r="G495" s="16" t="s">
        <v>189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1913</v>
      </c>
    </row>
    <row r="496" spans="1:44" x14ac:dyDescent="0.25">
      <c r="A496" s="15">
        <v>495</v>
      </c>
      <c r="B496" s="15" t="s">
        <v>2242</v>
      </c>
      <c r="C496" s="16" t="s">
        <v>59</v>
      </c>
      <c r="D496" s="22" t="e">
        <f>VLOOKUP(AR:AR,球员!A:F,6,FALSE)</f>
        <v>#N/A</v>
      </c>
      <c r="E496" s="16" t="s">
        <v>68</v>
      </c>
      <c r="F496" s="16" t="s">
        <v>68</v>
      </c>
      <c r="G496" s="16" t="s">
        <v>69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2243</v>
      </c>
    </row>
    <row r="497" spans="1:44" x14ac:dyDescent="0.25">
      <c r="A497" s="15">
        <v>496</v>
      </c>
      <c r="B497" s="15" t="s">
        <v>1914</v>
      </c>
      <c r="C497" s="16" t="s">
        <v>59</v>
      </c>
      <c r="D497" s="22" t="e">
        <f>VLOOKUP(AR:AR,球员!A:F,6,FALSE)</f>
        <v>#N/A</v>
      </c>
      <c r="E497" s="16" t="s">
        <v>773</v>
      </c>
      <c r="F497" s="16" t="s">
        <v>381</v>
      </c>
      <c r="G497" s="16" t="s">
        <v>66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1915</v>
      </c>
    </row>
    <row r="498" spans="1:44" x14ac:dyDescent="0.25">
      <c r="A498" s="19">
        <v>497</v>
      </c>
      <c r="B498" s="19" t="s">
        <v>327</v>
      </c>
      <c r="C498" s="20" t="s">
        <v>83</v>
      </c>
      <c r="D498" s="22">
        <f>VLOOKUP(AR:AR,球员!A:F,6,FALSE)</f>
        <v>1</v>
      </c>
      <c r="E498" s="16" t="s">
        <v>230</v>
      </c>
      <c r="F498" s="16" t="s">
        <v>381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1816</v>
      </c>
    </row>
    <row r="499" spans="1:44" x14ac:dyDescent="0.25">
      <c r="A499" s="15">
        <v>498</v>
      </c>
      <c r="B499" s="15" t="s">
        <v>504</v>
      </c>
      <c r="C499" s="16" t="s">
        <v>49</v>
      </c>
      <c r="D499" s="22" t="e">
        <f>VLOOKUP(AR:AR,球员!A:F,6,FALSE)</f>
        <v>#N/A</v>
      </c>
      <c r="E499" s="16" t="s">
        <v>370</v>
      </c>
      <c r="F499" s="16" t="s">
        <v>371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1916</v>
      </c>
    </row>
    <row r="500" spans="1:44" x14ac:dyDescent="0.25">
      <c r="A500" s="15">
        <v>499</v>
      </c>
      <c r="B500" s="15" t="s">
        <v>1917</v>
      </c>
      <c r="C500" s="16" t="s">
        <v>86</v>
      </c>
      <c r="D500" s="22" t="e">
        <f>VLOOKUP(AR:AR,球员!A:F,6,FALSE)</f>
        <v>#N/A</v>
      </c>
      <c r="E500" s="16" t="s">
        <v>375</v>
      </c>
      <c r="F500" s="16" t="s">
        <v>51</v>
      </c>
      <c r="G500" s="16" t="s">
        <v>66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1918</v>
      </c>
    </row>
    <row r="501" spans="1:44" x14ac:dyDescent="0.25">
      <c r="A501" s="15">
        <v>500</v>
      </c>
      <c r="B501" s="15" t="s">
        <v>2244</v>
      </c>
      <c r="C501" s="16" t="s">
        <v>63</v>
      </c>
      <c r="D501" s="22" t="e">
        <f>VLOOKUP(AR:AR,球员!A:F,6,FALSE)</f>
        <v>#N/A</v>
      </c>
      <c r="E501" s="16" t="s">
        <v>505</v>
      </c>
      <c r="F501" s="16" t="s">
        <v>434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2245</v>
      </c>
    </row>
    <row r="502" spans="1:44" x14ac:dyDescent="0.25">
      <c r="A502" s="15">
        <v>501</v>
      </c>
      <c r="B502" s="15" t="s">
        <v>652</v>
      </c>
      <c r="C502" s="23" t="s">
        <v>63</v>
      </c>
      <c r="D502" s="22" t="e">
        <f>VLOOKUP(AR:AR,球员!A:F,6,FALSE)</f>
        <v>#N/A</v>
      </c>
      <c r="E502" s="16" t="s">
        <v>540</v>
      </c>
      <c r="F502" s="16" t="s">
        <v>330</v>
      </c>
      <c r="G502" s="16" t="s">
        <v>499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1919</v>
      </c>
    </row>
    <row r="503" spans="1:44" x14ac:dyDescent="0.25">
      <c r="A503" s="15">
        <v>502</v>
      </c>
      <c r="B503" s="15" t="s">
        <v>653</v>
      </c>
      <c r="C503" s="16" t="s">
        <v>90</v>
      </c>
      <c r="D503" s="22" t="e">
        <f>VLOOKUP(AR:AR,球员!A:F,6,FALSE)</f>
        <v>#N/A</v>
      </c>
      <c r="E503" s="16" t="s">
        <v>68</v>
      </c>
      <c r="F503" s="16" t="s">
        <v>68</v>
      </c>
      <c r="G503" s="16" t="s">
        <v>76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1920</v>
      </c>
    </row>
    <row r="504" spans="1:44" x14ac:dyDescent="0.25">
      <c r="A504" s="19">
        <v>503</v>
      </c>
      <c r="B504" s="19" t="s">
        <v>2246</v>
      </c>
      <c r="C504" s="20" t="s">
        <v>205</v>
      </c>
      <c r="D504" s="22">
        <f>VLOOKUP(AR:AR,球员!A:F,6,FALSE)</f>
        <v>1</v>
      </c>
      <c r="E504" s="16" t="s">
        <v>315</v>
      </c>
      <c r="F504" s="16" t="s">
        <v>51</v>
      </c>
      <c r="G504" s="16" t="s">
        <v>66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2247</v>
      </c>
    </row>
    <row r="505" spans="1:44" x14ac:dyDescent="0.25">
      <c r="A505" s="15">
        <v>504</v>
      </c>
      <c r="B505" s="15" t="s">
        <v>510</v>
      </c>
      <c r="C505" s="16" t="s">
        <v>125</v>
      </c>
      <c r="D505" s="22" t="e">
        <f>VLOOKUP(AR:AR,球员!A:F,6,FALSE)</f>
        <v>#N/A</v>
      </c>
      <c r="E505" s="16" t="s">
        <v>450</v>
      </c>
      <c r="F505" s="16" t="s">
        <v>371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1921</v>
      </c>
    </row>
    <row r="506" spans="1:44" x14ac:dyDescent="0.25">
      <c r="A506" s="15">
        <v>505</v>
      </c>
      <c r="B506" s="15" t="s">
        <v>1922</v>
      </c>
      <c r="C506" s="16" t="s">
        <v>90</v>
      </c>
      <c r="D506" s="22" t="e">
        <f>VLOOKUP(AR:AR,球员!A:F,6,FALSE)</f>
        <v>#N/A</v>
      </c>
      <c r="E506" s="16" t="s">
        <v>730</v>
      </c>
      <c r="F506" s="16" t="s">
        <v>56</v>
      </c>
      <c r="G506" s="16" t="s">
        <v>57</v>
      </c>
      <c r="H506" s="15">
        <v>188</v>
      </c>
      <c r="I506" s="15">
        <v>89</v>
      </c>
      <c r="J506" s="15">
        <v>36</v>
      </c>
      <c r="K506" s="16" t="s">
        <v>53</v>
      </c>
      <c r="L506" s="21">
        <v>80</v>
      </c>
      <c r="M506" s="21">
        <v>21</v>
      </c>
      <c r="N506" s="21">
        <v>86</v>
      </c>
      <c r="O506" s="15">
        <v>58</v>
      </c>
      <c r="P506" s="15">
        <v>75</v>
      </c>
      <c r="Q506" s="15">
        <v>70</v>
      </c>
      <c r="R506" s="15">
        <v>71</v>
      </c>
      <c r="S506" s="15">
        <v>77</v>
      </c>
      <c r="T506" s="15">
        <v>75</v>
      </c>
      <c r="U506" s="15">
        <v>54</v>
      </c>
      <c r="V506" s="15">
        <v>83</v>
      </c>
      <c r="W506" s="15">
        <v>63</v>
      </c>
      <c r="X506" s="15">
        <v>67</v>
      </c>
      <c r="Y506" s="15">
        <v>70</v>
      </c>
      <c r="Z506" s="15">
        <v>72</v>
      </c>
      <c r="AA506" s="15">
        <v>72</v>
      </c>
      <c r="AB506" s="15">
        <v>80</v>
      </c>
      <c r="AC506" s="15">
        <v>86</v>
      </c>
      <c r="AD506" s="15">
        <v>68</v>
      </c>
      <c r="AE506" s="15">
        <v>77</v>
      </c>
      <c r="AF506" s="15">
        <v>84</v>
      </c>
      <c r="AG506" s="15">
        <v>83</v>
      </c>
      <c r="AH506" s="15">
        <v>85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3</v>
      </c>
      <c r="AP506" s="15">
        <v>5</v>
      </c>
      <c r="AQ506" s="15">
        <v>3</v>
      </c>
      <c r="AR506" t="s">
        <v>1923</v>
      </c>
    </row>
    <row r="507" spans="1:44" x14ac:dyDescent="0.25">
      <c r="A507" s="15">
        <v>506</v>
      </c>
      <c r="B507" s="15" t="s">
        <v>654</v>
      </c>
      <c r="C507" s="16" t="s">
        <v>90</v>
      </c>
      <c r="D507" s="22" t="e">
        <f>VLOOKUP(AR:AR,球员!A:F,6,FALSE)</f>
        <v>#N/A</v>
      </c>
      <c r="E507" s="16" t="s">
        <v>608</v>
      </c>
      <c r="F507" s="16" t="s">
        <v>228</v>
      </c>
      <c r="G507" s="16" t="s">
        <v>81</v>
      </c>
      <c r="H507" s="15">
        <v>189</v>
      </c>
      <c r="I507" s="15">
        <v>84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85</v>
      </c>
      <c r="O507" s="15">
        <v>68</v>
      </c>
      <c r="P507" s="15">
        <v>71</v>
      </c>
      <c r="Q507" s="15">
        <v>71</v>
      </c>
      <c r="R507" s="15">
        <v>58</v>
      </c>
      <c r="S507" s="15">
        <v>76</v>
      </c>
      <c r="T507" s="15">
        <v>79</v>
      </c>
      <c r="U507" s="15">
        <v>61</v>
      </c>
      <c r="V507" s="15">
        <v>83</v>
      </c>
      <c r="W507" s="15">
        <v>80</v>
      </c>
      <c r="X507" s="15">
        <v>83</v>
      </c>
      <c r="Y507" s="15">
        <v>76</v>
      </c>
      <c r="Z507" s="15">
        <v>67</v>
      </c>
      <c r="AA507" s="15">
        <v>84</v>
      </c>
      <c r="AB507" s="15">
        <v>65</v>
      </c>
      <c r="AC507" s="15">
        <v>89</v>
      </c>
      <c r="AD507" s="15">
        <v>62</v>
      </c>
      <c r="AE507" s="15">
        <v>80</v>
      </c>
      <c r="AF507" s="15">
        <v>82</v>
      </c>
      <c r="AG507" s="15">
        <v>83</v>
      </c>
      <c r="AH507" s="15">
        <v>75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1</v>
      </c>
      <c r="AO507" s="15">
        <v>2</v>
      </c>
      <c r="AP507" s="15">
        <v>5</v>
      </c>
      <c r="AQ507" s="15">
        <v>1</v>
      </c>
      <c r="AR507" t="s">
        <v>1924</v>
      </c>
    </row>
    <row r="508" spans="1:44" x14ac:dyDescent="0.25">
      <c r="A508" s="15">
        <v>507</v>
      </c>
      <c r="B508" s="15" t="s">
        <v>655</v>
      </c>
      <c r="C508" s="16" t="s">
        <v>194</v>
      </c>
      <c r="D508" s="22" t="e">
        <f>VLOOKUP(AR:AR,球员!A:F,6,FALSE)</f>
        <v>#N/A</v>
      </c>
      <c r="E508" s="16" t="s">
        <v>242</v>
      </c>
      <c r="F508" s="16" t="s">
        <v>56</v>
      </c>
      <c r="G508" s="16" t="s">
        <v>81</v>
      </c>
      <c r="H508" s="15">
        <v>177</v>
      </c>
      <c r="I508" s="15">
        <v>76</v>
      </c>
      <c r="J508" s="15">
        <v>34</v>
      </c>
      <c r="K508" s="16" t="s">
        <v>47</v>
      </c>
      <c r="L508" s="21">
        <v>80</v>
      </c>
      <c r="M508" s="21">
        <v>26</v>
      </c>
      <c r="N508" s="21">
        <v>86</v>
      </c>
      <c r="O508" s="15">
        <v>66</v>
      </c>
      <c r="P508" s="15">
        <v>76</v>
      </c>
      <c r="Q508" s="15">
        <v>76</v>
      </c>
      <c r="R508" s="15">
        <v>75</v>
      </c>
      <c r="S508" s="15">
        <v>75</v>
      </c>
      <c r="T508" s="15">
        <v>79</v>
      </c>
      <c r="U508" s="15">
        <v>63</v>
      </c>
      <c r="V508" s="15">
        <v>73</v>
      </c>
      <c r="W508" s="15">
        <v>64</v>
      </c>
      <c r="X508" s="15">
        <v>74</v>
      </c>
      <c r="Y508" s="15">
        <v>77</v>
      </c>
      <c r="Z508" s="15">
        <v>78</v>
      </c>
      <c r="AA508" s="15">
        <v>74</v>
      </c>
      <c r="AB508" s="15">
        <v>78</v>
      </c>
      <c r="AC508" s="15">
        <v>74</v>
      </c>
      <c r="AD508" s="15">
        <v>76</v>
      </c>
      <c r="AE508" s="15">
        <v>79</v>
      </c>
      <c r="AF508" s="15">
        <v>77</v>
      </c>
      <c r="AG508" s="15">
        <v>81</v>
      </c>
      <c r="AH508" s="15">
        <v>77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2</v>
      </c>
      <c r="AP508" s="15">
        <v>6</v>
      </c>
      <c r="AQ508" s="15">
        <v>1</v>
      </c>
      <c r="AR508" t="s">
        <v>1925</v>
      </c>
    </row>
    <row r="509" spans="1:44" x14ac:dyDescent="0.25">
      <c r="A509" s="19">
        <v>508</v>
      </c>
      <c r="B509" s="19" t="s">
        <v>196</v>
      </c>
      <c r="C509" s="20" t="s">
        <v>59</v>
      </c>
      <c r="D509" s="22">
        <f>VLOOKUP(AR:AR,球员!A:F,6,FALSE)</f>
        <v>1</v>
      </c>
      <c r="E509" s="16" t="s">
        <v>197</v>
      </c>
      <c r="F509" s="16" t="s">
        <v>56</v>
      </c>
      <c r="G509" s="16" t="s">
        <v>66</v>
      </c>
      <c r="H509" s="15">
        <v>180</v>
      </c>
      <c r="I509" s="15">
        <v>77</v>
      </c>
      <c r="J509" s="15">
        <v>32</v>
      </c>
      <c r="K509" s="16" t="s">
        <v>47</v>
      </c>
      <c r="L509" s="21">
        <v>80</v>
      </c>
      <c r="M509" s="21">
        <v>29</v>
      </c>
      <c r="N509" s="21">
        <v>88</v>
      </c>
      <c r="O509" s="15">
        <v>75</v>
      </c>
      <c r="P509" s="15">
        <v>86</v>
      </c>
      <c r="Q509" s="15">
        <v>81</v>
      </c>
      <c r="R509" s="15">
        <v>81</v>
      </c>
      <c r="S509" s="15">
        <v>89</v>
      </c>
      <c r="T509" s="15">
        <v>85</v>
      </c>
      <c r="U509" s="15">
        <v>72</v>
      </c>
      <c r="V509" s="15">
        <v>69</v>
      </c>
      <c r="W509" s="15">
        <v>82</v>
      </c>
      <c r="X509" s="15">
        <v>79</v>
      </c>
      <c r="Y509" s="15">
        <v>63</v>
      </c>
      <c r="Z509" s="15">
        <v>66</v>
      </c>
      <c r="AA509" s="15">
        <v>80</v>
      </c>
      <c r="AB509" s="15">
        <v>68</v>
      </c>
      <c r="AC509" s="15">
        <v>69</v>
      </c>
      <c r="AD509" s="15">
        <v>73</v>
      </c>
      <c r="AE509" s="15">
        <v>73</v>
      </c>
      <c r="AF509" s="15">
        <v>64</v>
      </c>
      <c r="AG509" s="15">
        <v>57</v>
      </c>
      <c r="AH509" s="15">
        <v>60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6</v>
      </c>
      <c r="AQ509" s="15">
        <v>2</v>
      </c>
      <c r="AR509" t="s">
        <v>1926</v>
      </c>
    </row>
    <row r="510" spans="1:44" x14ac:dyDescent="0.25">
      <c r="A510" s="15">
        <v>509</v>
      </c>
      <c r="B510" s="15" t="s">
        <v>1927</v>
      </c>
      <c r="C510" s="16" t="s">
        <v>43</v>
      </c>
      <c r="D510" s="22" t="e">
        <f>VLOOKUP(AR:AR,球员!A:F,6,FALSE)</f>
        <v>#N/A</v>
      </c>
      <c r="E510" s="16" t="s">
        <v>227</v>
      </c>
      <c r="F510" s="16" t="s">
        <v>228</v>
      </c>
      <c r="G510" s="16" t="s">
        <v>516</v>
      </c>
      <c r="H510" s="15">
        <v>164</v>
      </c>
      <c r="I510" s="15">
        <v>64</v>
      </c>
      <c r="J510" s="15">
        <v>25</v>
      </c>
      <c r="K510" s="16" t="s">
        <v>47</v>
      </c>
      <c r="L510" s="21">
        <v>80</v>
      </c>
      <c r="M510" s="21">
        <v>35</v>
      </c>
      <c r="N510" s="21">
        <v>89</v>
      </c>
      <c r="O510" s="15">
        <v>75</v>
      </c>
      <c r="P510" s="15">
        <v>80</v>
      </c>
      <c r="Q510" s="15">
        <v>83</v>
      </c>
      <c r="R510" s="15">
        <v>84</v>
      </c>
      <c r="S510" s="15">
        <v>78</v>
      </c>
      <c r="T510" s="15">
        <v>76</v>
      </c>
      <c r="U510" s="15">
        <v>74</v>
      </c>
      <c r="V510" s="15">
        <v>58</v>
      </c>
      <c r="W510" s="15">
        <v>73</v>
      </c>
      <c r="X510" s="15">
        <v>78</v>
      </c>
      <c r="Y510" s="15">
        <v>81</v>
      </c>
      <c r="Z510" s="15">
        <v>88</v>
      </c>
      <c r="AA510" s="15">
        <v>75</v>
      </c>
      <c r="AB510" s="15">
        <v>70</v>
      </c>
      <c r="AC510" s="15">
        <v>63</v>
      </c>
      <c r="AD510" s="15">
        <v>87</v>
      </c>
      <c r="AE510" s="15">
        <v>73</v>
      </c>
      <c r="AF510" s="15">
        <v>49</v>
      </c>
      <c r="AG510" s="15">
        <v>51</v>
      </c>
      <c r="AH510" s="15">
        <v>56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4</v>
      </c>
      <c r="AO510" s="15">
        <v>4</v>
      </c>
      <c r="AP510" s="15">
        <v>6</v>
      </c>
      <c r="AQ510" s="15">
        <v>2</v>
      </c>
      <c r="AR510" t="s">
        <v>1928</v>
      </c>
    </row>
    <row r="511" spans="1:44" x14ac:dyDescent="0.25">
      <c r="A511" s="19">
        <v>510</v>
      </c>
      <c r="B511" s="19" t="s">
        <v>659</v>
      </c>
      <c r="C511" s="20" t="s">
        <v>71</v>
      </c>
      <c r="D511" s="22">
        <f>VLOOKUP(AR:AR,球员!A:F,6,FALSE)</f>
        <v>1</v>
      </c>
      <c r="E511" s="16" t="s">
        <v>253</v>
      </c>
      <c r="F511" s="16" t="s">
        <v>51</v>
      </c>
      <c r="G511" s="16" t="s">
        <v>81</v>
      </c>
      <c r="H511" s="15">
        <v>172</v>
      </c>
      <c r="I511" s="15">
        <v>69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87</v>
      </c>
      <c r="O511" s="15">
        <v>84</v>
      </c>
      <c r="P511" s="15">
        <v>76</v>
      </c>
      <c r="Q511" s="15">
        <v>76</v>
      </c>
      <c r="R511" s="15">
        <v>79</v>
      </c>
      <c r="S511" s="15">
        <v>75</v>
      </c>
      <c r="T511" s="15">
        <v>73</v>
      </c>
      <c r="U511" s="15">
        <v>82</v>
      </c>
      <c r="V511" s="15">
        <v>70</v>
      </c>
      <c r="W511" s="15">
        <v>55</v>
      </c>
      <c r="X511" s="15">
        <v>75</v>
      </c>
      <c r="Y511" s="15">
        <v>85</v>
      </c>
      <c r="Z511" s="15">
        <v>89</v>
      </c>
      <c r="AA511" s="15">
        <v>76</v>
      </c>
      <c r="AB511" s="15">
        <v>77</v>
      </c>
      <c r="AC511" s="15">
        <v>74</v>
      </c>
      <c r="AD511" s="15">
        <v>83</v>
      </c>
      <c r="AE511" s="15">
        <v>82</v>
      </c>
      <c r="AF511" s="15">
        <v>54</v>
      </c>
      <c r="AG511" s="15">
        <v>49</v>
      </c>
      <c r="AH511" s="15">
        <v>49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1</v>
      </c>
      <c r="AO511" s="15">
        <v>1</v>
      </c>
      <c r="AP511" s="15">
        <v>5</v>
      </c>
      <c r="AQ511" s="15">
        <v>1</v>
      </c>
      <c r="AR511" t="s">
        <v>1929</v>
      </c>
    </row>
    <row r="512" spans="1:44" x14ac:dyDescent="0.25">
      <c r="A512" s="15">
        <v>511</v>
      </c>
      <c r="B512" s="15" t="s">
        <v>1930</v>
      </c>
      <c r="C512" s="16" t="s">
        <v>59</v>
      </c>
      <c r="D512" s="22" t="e">
        <f>VLOOKUP(AR:AR,球员!A:F,6,FALSE)</f>
        <v>#N/A</v>
      </c>
      <c r="E512" s="16" t="s">
        <v>242</v>
      </c>
      <c r="F512" s="16" t="s">
        <v>56</v>
      </c>
      <c r="G512" s="16" t="s">
        <v>81</v>
      </c>
      <c r="H512" s="15">
        <v>174</v>
      </c>
      <c r="I512" s="15">
        <v>71</v>
      </c>
      <c r="J512" s="15">
        <v>33</v>
      </c>
      <c r="K512" s="16" t="s">
        <v>47</v>
      </c>
      <c r="L512" s="21">
        <v>80</v>
      </c>
      <c r="M512" s="21">
        <v>27</v>
      </c>
      <c r="N512" s="21">
        <v>86</v>
      </c>
      <c r="O512" s="15">
        <v>68</v>
      </c>
      <c r="P512" s="15">
        <v>83</v>
      </c>
      <c r="Q512" s="15">
        <v>74</v>
      </c>
      <c r="R512" s="15">
        <v>80</v>
      </c>
      <c r="S512" s="15">
        <v>84</v>
      </c>
      <c r="T512" s="15">
        <v>82</v>
      </c>
      <c r="U512" s="15">
        <v>70</v>
      </c>
      <c r="V512" s="15">
        <v>66</v>
      </c>
      <c r="W512" s="15">
        <v>79</v>
      </c>
      <c r="X512" s="15">
        <v>76</v>
      </c>
      <c r="Y512" s="15">
        <v>68</v>
      </c>
      <c r="Z512" s="15">
        <v>66</v>
      </c>
      <c r="AA512" s="15">
        <v>80</v>
      </c>
      <c r="AB512" s="15">
        <v>72</v>
      </c>
      <c r="AC512" s="15">
        <v>68</v>
      </c>
      <c r="AD512" s="15">
        <v>78</v>
      </c>
      <c r="AE512" s="15">
        <v>70</v>
      </c>
      <c r="AF512" s="15">
        <v>79</v>
      </c>
      <c r="AG512" s="15">
        <v>77</v>
      </c>
      <c r="AH512" s="15">
        <v>73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3</v>
      </c>
      <c r="AO512" s="15">
        <v>3</v>
      </c>
      <c r="AP512" s="15">
        <v>6</v>
      </c>
      <c r="AQ512" s="15">
        <v>1</v>
      </c>
      <c r="AR512" t="s">
        <v>1931</v>
      </c>
    </row>
    <row r="513" spans="1:44" x14ac:dyDescent="0.25">
      <c r="A513" s="15">
        <v>512</v>
      </c>
      <c r="B513" s="15" t="s">
        <v>1932</v>
      </c>
      <c r="C513" s="16" t="s">
        <v>59</v>
      </c>
      <c r="D513" s="22" t="e">
        <f>VLOOKUP(AR:AR,球员!A:F,6,FALSE)</f>
        <v>#N/A</v>
      </c>
      <c r="E513" s="16" t="s">
        <v>531</v>
      </c>
      <c r="F513" s="16" t="s">
        <v>45</v>
      </c>
      <c r="G513" s="16" t="s">
        <v>131</v>
      </c>
      <c r="H513" s="15">
        <v>177</v>
      </c>
      <c r="I513" s="15">
        <v>73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87</v>
      </c>
      <c r="O513" s="15">
        <v>73</v>
      </c>
      <c r="P513" s="15">
        <v>82</v>
      </c>
      <c r="Q513" s="15">
        <v>76</v>
      </c>
      <c r="R513" s="15">
        <v>78</v>
      </c>
      <c r="S513" s="15">
        <v>81</v>
      </c>
      <c r="T513" s="15">
        <v>82</v>
      </c>
      <c r="U513" s="15">
        <v>74</v>
      </c>
      <c r="V513" s="15">
        <v>69</v>
      </c>
      <c r="W513" s="15">
        <v>86</v>
      </c>
      <c r="X513" s="15">
        <v>85</v>
      </c>
      <c r="Y513" s="15">
        <v>71</v>
      </c>
      <c r="Z513" s="15">
        <v>69</v>
      </c>
      <c r="AA513" s="15">
        <v>85</v>
      </c>
      <c r="AB513" s="15">
        <v>75</v>
      </c>
      <c r="AC513" s="15">
        <v>72</v>
      </c>
      <c r="AD513" s="15">
        <v>81</v>
      </c>
      <c r="AE513" s="15">
        <v>78</v>
      </c>
      <c r="AF513" s="15">
        <v>73</v>
      </c>
      <c r="AG513" s="15">
        <v>67</v>
      </c>
      <c r="AH513" s="15">
        <v>69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5</v>
      </c>
      <c r="AQ513" s="15">
        <v>2</v>
      </c>
      <c r="AR513" t="s">
        <v>1933</v>
      </c>
    </row>
    <row r="514" spans="1:44" x14ac:dyDescent="0.25">
      <c r="A514" s="15">
        <v>513</v>
      </c>
      <c r="B514" s="15" t="s">
        <v>660</v>
      </c>
      <c r="C514" s="16" t="s">
        <v>63</v>
      </c>
      <c r="D514" s="22" t="e">
        <f>VLOOKUP(AR:AR,球员!A:F,6,FALSE)</f>
        <v>#N/A</v>
      </c>
      <c r="E514" s="16" t="s">
        <v>403</v>
      </c>
      <c r="F514" s="16" t="s">
        <v>277</v>
      </c>
      <c r="G514" s="16" t="s">
        <v>482</v>
      </c>
      <c r="H514" s="15">
        <v>190</v>
      </c>
      <c r="I514" s="15">
        <v>87</v>
      </c>
      <c r="J514" s="15">
        <v>35</v>
      </c>
      <c r="K514" s="16" t="s">
        <v>47</v>
      </c>
      <c r="L514" s="21">
        <v>80</v>
      </c>
      <c r="M514" s="21">
        <v>23</v>
      </c>
      <c r="N514" s="21">
        <v>84</v>
      </c>
      <c r="O514" s="15">
        <v>40</v>
      </c>
      <c r="P514" s="15">
        <v>55</v>
      </c>
      <c r="Q514" s="15">
        <v>45</v>
      </c>
      <c r="R514" s="15">
        <v>44</v>
      </c>
      <c r="S514" s="15">
        <v>57</v>
      </c>
      <c r="T514" s="15">
        <v>60</v>
      </c>
      <c r="U514" s="15">
        <v>40</v>
      </c>
      <c r="V514" s="15">
        <v>69</v>
      </c>
      <c r="W514" s="15">
        <v>55</v>
      </c>
      <c r="X514" s="15">
        <v>48</v>
      </c>
      <c r="Y514" s="15">
        <v>65</v>
      </c>
      <c r="Z514" s="15">
        <v>60</v>
      </c>
      <c r="AA514" s="15">
        <v>81</v>
      </c>
      <c r="AB514" s="15">
        <v>81</v>
      </c>
      <c r="AC514" s="15">
        <v>85</v>
      </c>
      <c r="AD514" s="15">
        <v>57</v>
      </c>
      <c r="AE514" s="15">
        <v>62</v>
      </c>
      <c r="AF514" s="15">
        <v>51</v>
      </c>
      <c r="AG514" s="15">
        <v>52</v>
      </c>
      <c r="AH514" s="15">
        <v>58</v>
      </c>
      <c r="AI514" s="15">
        <v>85</v>
      </c>
      <c r="AJ514" s="15">
        <v>82</v>
      </c>
      <c r="AK514" s="15">
        <v>83</v>
      </c>
      <c r="AL514" s="15">
        <v>87</v>
      </c>
      <c r="AM514" s="15">
        <v>87</v>
      </c>
      <c r="AN514" s="15">
        <v>1</v>
      </c>
      <c r="AO514" s="15">
        <v>2</v>
      </c>
      <c r="AP514" s="15">
        <v>6</v>
      </c>
      <c r="AQ514" s="15">
        <v>3</v>
      </c>
      <c r="AR514" t="s">
        <v>1934</v>
      </c>
    </row>
    <row r="515" spans="1:44" x14ac:dyDescent="0.25">
      <c r="A515" s="19">
        <v>514</v>
      </c>
      <c r="B515" s="19" t="s">
        <v>524</v>
      </c>
      <c r="C515" s="20" t="s">
        <v>59</v>
      </c>
      <c r="D515" s="22">
        <f>VLOOKUP(AR:AR,球员!A:F,6,FALSE)</f>
        <v>1</v>
      </c>
      <c r="E515" s="16" t="s">
        <v>525</v>
      </c>
      <c r="F515" s="16" t="s">
        <v>526</v>
      </c>
      <c r="G515" s="16" t="s">
        <v>138</v>
      </c>
      <c r="H515" s="15">
        <v>178</v>
      </c>
      <c r="I515" s="15">
        <v>80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88</v>
      </c>
      <c r="O515" s="15">
        <v>80</v>
      </c>
      <c r="P515" s="15">
        <v>81</v>
      </c>
      <c r="Q515" s="15">
        <v>71</v>
      </c>
      <c r="R515" s="15">
        <v>78</v>
      </c>
      <c r="S515" s="15">
        <v>84</v>
      </c>
      <c r="T515" s="15">
        <v>81</v>
      </c>
      <c r="U515" s="15">
        <v>73</v>
      </c>
      <c r="V515" s="15">
        <v>67</v>
      </c>
      <c r="W515" s="15">
        <v>82</v>
      </c>
      <c r="X515" s="15">
        <v>75</v>
      </c>
      <c r="Y515" s="15">
        <v>71</v>
      </c>
      <c r="Z515" s="15">
        <v>67</v>
      </c>
      <c r="AA515" s="15">
        <v>82</v>
      </c>
      <c r="AB515" s="15">
        <v>70</v>
      </c>
      <c r="AC515" s="15">
        <v>77</v>
      </c>
      <c r="AD515" s="15">
        <v>72</v>
      </c>
      <c r="AE515" s="15">
        <v>85</v>
      </c>
      <c r="AF515" s="15">
        <v>71</v>
      </c>
      <c r="AG515" s="15">
        <v>74</v>
      </c>
      <c r="AH515" s="15">
        <v>73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3</v>
      </c>
      <c r="AP515" s="15">
        <v>7</v>
      </c>
      <c r="AQ515" s="15">
        <v>3</v>
      </c>
      <c r="AR515" t="s">
        <v>1935</v>
      </c>
    </row>
    <row r="516" spans="1:44" x14ac:dyDescent="0.25">
      <c r="A516" s="19">
        <v>515</v>
      </c>
      <c r="B516" s="19" t="s">
        <v>532</v>
      </c>
      <c r="C516" s="20" t="s">
        <v>59</v>
      </c>
      <c r="D516" s="22">
        <f>VLOOKUP(AR:AR,球员!A:F,6,FALSE)</f>
        <v>1</v>
      </c>
      <c r="E516" s="16" t="s">
        <v>197</v>
      </c>
      <c r="F516" s="16" t="s">
        <v>56</v>
      </c>
      <c r="G516" s="16" t="s">
        <v>46</v>
      </c>
      <c r="H516" s="15">
        <v>175</v>
      </c>
      <c r="I516" s="15">
        <v>69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88</v>
      </c>
      <c r="O516" s="15">
        <v>72</v>
      </c>
      <c r="P516" s="15">
        <v>82</v>
      </c>
      <c r="Q516" s="15">
        <v>79</v>
      </c>
      <c r="R516" s="15">
        <v>76</v>
      </c>
      <c r="S516" s="15">
        <v>83</v>
      </c>
      <c r="T516" s="15">
        <v>80</v>
      </c>
      <c r="U516" s="15">
        <v>70</v>
      </c>
      <c r="V516" s="15">
        <v>60</v>
      </c>
      <c r="W516" s="15">
        <v>80</v>
      </c>
      <c r="X516" s="15">
        <v>78</v>
      </c>
      <c r="Y516" s="15">
        <v>69</v>
      </c>
      <c r="Z516" s="15">
        <v>71</v>
      </c>
      <c r="AA516" s="15">
        <v>83</v>
      </c>
      <c r="AB516" s="15">
        <v>62</v>
      </c>
      <c r="AC516" s="15">
        <v>66</v>
      </c>
      <c r="AD516" s="15">
        <v>70</v>
      </c>
      <c r="AE516" s="15">
        <v>85</v>
      </c>
      <c r="AF516" s="15">
        <v>80</v>
      </c>
      <c r="AG516" s="15">
        <v>81</v>
      </c>
      <c r="AH516" s="15">
        <v>64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3</v>
      </c>
      <c r="AO516" s="15">
        <v>3</v>
      </c>
      <c r="AP516" s="15">
        <v>6</v>
      </c>
      <c r="AQ516" s="15">
        <v>3</v>
      </c>
      <c r="AR516" t="s">
        <v>1936</v>
      </c>
    </row>
    <row r="517" spans="1:44" x14ac:dyDescent="0.25">
      <c r="A517" s="15">
        <v>516</v>
      </c>
      <c r="B517" s="15" t="s">
        <v>666</v>
      </c>
      <c r="C517" s="16" t="s">
        <v>63</v>
      </c>
      <c r="D517" s="22" t="e">
        <f>VLOOKUP(AR:AR,球员!A:F,6,FALSE)</f>
        <v>#N/A</v>
      </c>
      <c r="E517" s="16" t="s">
        <v>453</v>
      </c>
      <c r="F517" s="16" t="s">
        <v>434</v>
      </c>
      <c r="G517" s="16" t="s">
        <v>57</v>
      </c>
      <c r="H517" s="15">
        <v>187</v>
      </c>
      <c r="I517" s="15">
        <v>83</v>
      </c>
      <c r="J517" s="15">
        <v>34</v>
      </c>
      <c r="K517" s="16" t="s">
        <v>53</v>
      </c>
      <c r="L517" s="21">
        <v>80</v>
      </c>
      <c r="M517" s="21">
        <v>26</v>
      </c>
      <c r="N517" s="21">
        <v>85</v>
      </c>
      <c r="O517" s="15">
        <v>40</v>
      </c>
      <c r="P517" s="15">
        <v>55</v>
      </c>
      <c r="Q517" s="15">
        <v>52</v>
      </c>
      <c r="R517" s="15">
        <v>48</v>
      </c>
      <c r="S517" s="15">
        <v>55</v>
      </c>
      <c r="T517" s="15">
        <v>61</v>
      </c>
      <c r="U517" s="15">
        <v>40</v>
      </c>
      <c r="V517" s="15">
        <v>67</v>
      </c>
      <c r="W517" s="15">
        <v>55</v>
      </c>
      <c r="X517" s="15">
        <v>52</v>
      </c>
      <c r="Y517" s="15">
        <v>58</v>
      </c>
      <c r="Z517" s="15">
        <v>52</v>
      </c>
      <c r="AA517" s="15">
        <v>81</v>
      </c>
      <c r="AB517" s="15">
        <v>81</v>
      </c>
      <c r="AC517" s="15">
        <v>82</v>
      </c>
      <c r="AD517" s="15">
        <v>59</v>
      </c>
      <c r="AE517" s="15">
        <v>60</v>
      </c>
      <c r="AF517" s="15">
        <v>53</v>
      </c>
      <c r="AG517" s="15">
        <v>50</v>
      </c>
      <c r="AH517" s="15">
        <v>52</v>
      </c>
      <c r="AI517" s="15">
        <v>86</v>
      </c>
      <c r="AJ517" s="15">
        <v>81</v>
      </c>
      <c r="AK517" s="15">
        <v>83</v>
      </c>
      <c r="AL517" s="15">
        <v>88</v>
      </c>
      <c r="AM517" s="15">
        <v>88</v>
      </c>
      <c r="AN517" s="15">
        <v>1</v>
      </c>
      <c r="AO517" s="15">
        <v>2</v>
      </c>
      <c r="AP517" s="15">
        <v>5</v>
      </c>
      <c r="AQ517" s="15">
        <v>2</v>
      </c>
      <c r="AR517" t="s">
        <v>1937</v>
      </c>
    </row>
    <row r="518" spans="1:44" x14ac:dyDescent="0.25">
      <c r="A518" s="15">
        <v>517</v>
      </c>
      <c r="B518" s="15" t="s">
        <v>669</v>
      </c>
      <c r="C518" s="16" t="s">
        <v>194</v>
      </c>
      <c r="D518" s="22" t="e">
        <f>VLOOKUP(AR:AR,球员!A:F,6,FALSE)</f>
        <v>#N/A</v>
      </c>
      <c r="E518" s="16" t="s">
        <v>668</v>
      </c>
      <c r="F518" s="16" t="s">
        <v>434</v>
      </c>
      <c r="G518" s="16" t="s">
        <v>57</v>
      </c>
      <c r="H518" s="15">
        <v>168</v>
      </c>
      <c r="I518" s="15">
        <v>67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70</v>
      </c>
      <c r="P518" s="15">
        <v>77</v>
      </c>
      <c r="Q518" s="15">
        <v>77</v>
      </c>
      <c r="R518" s="15">
        <v>76</v>
      </c>
      <c r="S518" s="15">
        <v>78</v>
      </c>
      <c r="T518" s="15">
        <v>74</v>
      </c>
      <c r="U518" s="15">
        <v>62</v>
      </c>
      <c r="V518" s="15">
        <v>58</v>
      </c>
      <c r="W518" s="15">
        <v>70</v>
      </c>
      <c r="X518" s="15">
        <v>70</v>
      </c>
      <c r="Y518" s="15">
        <v>82</v>
      </c>
      <c r="Z518" s="15">
        <v>85</v>
      </c>
      <c r="AA518" s="15">
        <v>77</v>
      </c>
      <c r="AB518" s="15">
        <v>64</v>
      </c>
      <c r="AC518" s="15">
        <v>68</v>
      </c>
      <c r="AD518" s="15">
        <v>83</v>
      </c>
      <c r="AE518" s="15">
        <v>83</v>
      </c>
      <c r="AF518" s="15">
        <v>76</v>
      </c>
      <c r="AG518" s="15">
        <v>80</v>
      </c>
      <c r="AH518" s="15">
        <v>82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2</v>
      </c>
      <c r="AO518" s="15">
        <v>2</v>
      </c>
      <c r="AP518" s="15">
        <v>7</v>
      </c>
      <c r="AQ518" s="15">
        <v>2</v>
      </c>
      <c r="AR518" t="s">
        <v>1938</v>
      </c>
    </row>
    <row r="519" spans="1:44" x14ac:dyDescent="0.25">
      <c r="A519" s="19">
        <v>518</v>
      </c>
      <c r="B519" s="19" t="s">
        <v>1939</v>
      </c>
      <c r="C519" s="20" t="s">
        <v>125</v>
      </c>
      <c r="D519" s="22">
        <f>VLOOKUP(AR:AR,球员!A:F,6,FALSE)</f>
        <v>1</v>
      </c>
      <c r="E519" s="16" t="s">
        <v>308</v>
      </c>
      <c r="F519" s="16" t="s">
        <v>228</v>
      </c>
      <c r="G519" s="16" t="s">
        <v>208</v>
      </c>
      <c r="H519" s="15">
        <v>185</v>
      </c>
      <c r="I519" s="15">
        <v>81</v>
      </c>
      <c r="J519" s="15">
        <v>31</v>
      </c>
      <c r="K519" s="16" t="s">
        <v>47</v>
      </c>
      <c r="L519" s="21">
        <v>80</v>
      </c>
      <c r="M519" s="21">
        <v>30</v>
      </c>
      <c r="N519" s="21">
        <v>88</v>
      </c>
      <c r="O519" s="15">
        <v>66</v>
      </c>
      <c r="P519" s="15">
        <v>78</v>
      </c>
      <c r="Q519" s="15">
        <v>76</v>
      </c>
      <c r="R519" s="15">
        <v>70</v>
      </c>
      <c r="S519" s="15">
        <v>80</v>
      </c>
      <c r="T519" s="15">
        <v>76</v>
      </c>
      <c r="U519" s="15">
        <v>60</v>
      </c>
      <c r="V519" s="15">
        <v>81</v>
      </c>
      <c r="W519" s="15">
        <v>55</v>
      </c>
      <c r="X519" s="15">
        <v>55</v>
      </c>
      <c r="Y519" s="15">
        <v>75</v>
      </c>
      <c r="Z519" s="15">
        <v>75</v>
      </c>
      <c r="AA519" s="15">
        <v>75</v>
      </c>
      <c r="AB519" s="15">
        <v>83</v>
      </c>
      <c r="AC519" s="15">
        <v>88</v>
      </c>
      <c r="AD519" s="15">
        <v>72</v>
      </c>
      <c r="AE519" s="15">
        <v>88</v>
      </c>
      <c r="AF519" s="15">
        <v>86</v>
      </c>
      <c r="AG519" s="15">
        <v>87</v>
      </c>
      <c r="AH519" s="15">
        <v>64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1</v>
      </c>
      <c r="AR519" t="s">
        <v>1940</v>
      </c>
    </row>
    <row r="520" spans="1:44" x14ac:dyDescent="0.25">
      <c r="A520" s="19">
        <v>519</v>
      </c>
      <c r="B520" s="19" t="s">
        <v>672</v>
      </c>
      <c r="C520" s="20" t="s">
        <v>90</v>
      </c>
      <c r="D520" s="22">
        <f>VLOOKUP(AR:AR,球员!A:F,6,FALSE)</f>
        <v>1</v>
      </c>
      <c r="E520" s="16" t="s">
        <v>310</v>
      </c>
      <c r="F520" s="16" t="s">
        <v>45</v>
      </c>
      <c r="G520" s="16" t="s">
        <v>52</v>
      </c>
      <c r="H520" s="15">
        <v>180</v>
      </c>
      <c r="I520" s="15">
        <v>72</v>
      </c>
      <c r="J520" s="15">
        <v>29</v>
      </c>
      <c r="K520" s="16" t="s">
        <v>47</v>
      </c>
      <c r="L520" s="21">
        <v>80</v>
      </c>
      <c r="M520" s="21">
        <v>31</v>
      </c>
      <c r="N520" s="21">
        <v>87</v>
      </c>
      <c r="O520" s="15">
        <v>62</v>
      </c>
      <c r="P520" s="15">
        <v>71</v>
      </c>
      <c r="Q520" s="15">
        <v>67</v>
      </c>
      <c r="R520" s="15">
        <v>67</v>
      </c>
      <c r="S520" s="15">
        <v>75</v>
      </c>
      <c r="T520" s="15">
        <v>72</v>
      </c>
      <c r="U520" s="15">
        <v>57</v>
      </c>
      <c r="V520" s="15">
        <v>82</v>
      </c>
      <c r="W520" s="15">
        <v>59</v>
      </c>
      <c r="X520" s="15">
        <v>65</v>
      </c>
      <c r="Y520" s="15">
        <v>75</v>
      </c>
      <c r="Z520" s="15">
        <v>73</v>
      </c>
      <c r="AA520" s="15">
        <v>68</v>
      </c>
      <c r="AB520" s="15">
        <v>85</v>
      </c>
      <c r="AC520" s="15">
        <v>80</v>
      </c>
      <c r="AD520" s="15">
        <v>72</v>
      </c>
      <c r="AE520" s="15">
        <v>77</v>
      </c>
      <c r="AF520" s="15">
        <v>84</v>
      </c>
      <c r="AG520" s="15">
        <v>85</v>
      </c>
      <c r="AH520" s="15">
        <v>79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5</v>
      </c>
      <c r="AQ520" s="15">
        <v>2</v>
      </c>
      <c r="AR520" t="s">
        <v>1941</v>
      </c>
    </row>
    <row r="521" spans="1:44" x14ac:dyDescent="0.25">
      <c r="A521" s="19">
        <v>520</v>
      </c>
      <c r="B521" s="19" t="s">
        <v>2248</v>
      </c>
      <c r="C521" s="20" t="s">
        <v>59</v>
      </c>
      <c r="D521" s="22">
        <f>VLOOKUP(AR:AR,球员!A:F,6,FALSE)</f>
        <v>1</v>
      </c>
      <c r="E521" s="16" t="s">
        <v>400</v>
      </c>
      <c r="F521" s="16" t="s">
        <v>51</v>
      </c>
      <c r="G521" s="16" t="s">
        <v>66</v>
      </c>
      <c r="H521" s="15">
        <v>190</v>
      </c>
      <c r="I521" s="15">
        <v>91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86</v>
      </c>
      <c r="O521" s="15">
        <v>74</v>
      </c>
      <c r="P521" s="15">
        <v>82</v>
      </c>
      <c r="Q521" s="15">
        <v>68</v>
      </c>
      <c r="R521" s="15">
        <v>66</v>
      </c>
      <c r="S521" s="15">
        <v>89</v>
      </c>
      <c r="T521" s="15">
        <v>74</v>
      </c>
      <c r="U521" s="15">
        <v>75</v>
      </c>
      <c r="V521" s="15">
        <v>92</v>
      </c>
      <c r="W521" s="15">
        <v>56</v>
      </c>
      <c r="X521" s="15">
        <v>64</v>
      </c>
      <c r="Y521" s="15">
        <v>65</v>
      </c>
      <c r="Z521" s="15">
        <v>68</v>
      </c>
      <c r="AA521" s="15">
        <v>76</v>
      </c>
      <c r="AB521" s="15">
        <v>91</v>
      </c>
      <c r="AC521" s="15">
        <v>93</v>
      </c>
      <c r="AD521" s="15">
        <v>77</v>
      </c>
      <c r="AE521" s="15">
        <v>83</v>
      </c>
      <c r="AF521" s="15">
        <v>75</v>
      </c>
      <c r="AG521" s="15">
        <v>77</v>
      </c>
      <c r="AH521" s="15">
        <v>74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6</v>
      </c>
      <c r="AQ521" s="15">
        <v>2</v>
      </c>
      <c r="AR521" t="s">
        <v>2249</v>
      </c>
    </row>
    <row r="522" spans="1:44" x14ac:dyDescent="0.25">
      <c r="A522" s="19">
        <v>521</v>
      </c>
      <c r="B522" s="19" t="s">
        <v>2250</v>
      </c>
      <c r="C522" s="20" t="s">
        <v>63</v>
      </c>
      <c r="D522" s="22">
        <f>VLOOKUP(AR:AR,球员!A:F,6,FALSE)</f>
        <v>1</v>
      </c>
      <c r="E522" s="16" t="s">
        <v>400</v>
      </c>
      <c r="F522" s="16" t="s">
        <v>51</v>
      </c>
      <c r="G522" s="16" t="s">
        <v>66</v>
      </c>
      <c r="H522" s="15">
        <v>189</v>
      </c>
      <c r="I522" s="15">
        <v>87</v>
      </c>
      <c r="J522" s="15">
        <v>30</v>
      </c>
      <c r="K522" s="16" t="s">
        <v>47</v>
      </c>
      <c r="L522" s="21">
        <v>80</v>
      </c>
      <c r="M522" s="21">
        <v>30</v>
      </c>
      <c r="N522" s="21">
        <v>86</v>
      </c>
      <c r="O522" s="15">
        <v>40</v>
      </c>
      <c r="P522" s="15">
        <v>60</v>
      </c>
      <c r="Q522" s="15">
        <v>57</v>
      </c>
      <c r="R522" s="15">
        <v>46</v>
      </c>
      <c r="S522" s="15">
        <v>65</v>
      </c>
      <c r="T522" s="15">
        <v>64</v>
      </c>
      <c r="U522" s="15">
        <v>45</v>
      </c>
      <c r="V522" s="15">
        <v>60</v>
      </c>
      <c r="W522" s="15">
        <v>55</v>
      </c>
      <c r="X522" s="15">
        <v>40</v>
      </c>
      <c r="Y522" s="15">
        <v>66</v>
      </c>
      <c r="Z522" s="15">
        <v>69</v>
      </c>
      <c r="AA522" s="15">
        <v>82</v>
      </c>
      <c r="AB522" s="15">
        <v>84</v>
      </c>
      <c r="AC522" s="15">
        <v>84</v>
      </c>
      <c r="AD522" s="15">
        <v>63</v>
      </c>
      <c r="AE522" s="15">
        <v>57</v>
      </c>
      <c r="AF522" s="15">
        <v>63</v>
      </c>
      <c r="AG522" s="15">
        <v>43</v>
      </c>
      <c r="AH522" s="15">
        <v>47</v>
      </c>
      <c r="AI522" s="15">
        <v>85</v>
      </c>
      <c r="AJ522" s="15">
        <v>88</v>
      </c>
      <c r="AK522" s="15">
        <v>82</v>
      </c>
      <c r="AL522" s="15">
        <v>85</v>
      </c>
      <c r="AM522" s="15">
        <v>88</v>
      </c>
      <c r="AN522" s="15">
        <v>2</v>
      </c>
      <c r="AO522" s="15">
        <v>2</v>
      </c>
      <c r="AP522" s="15">
        <v>4</v>
      </c>
      <c r="AQ522" s="15">
        <v>1</v>
      </c>
      <c r="AR522" t="s">
        <v>2251</v>
      </c>
    </row>
    <row r="523" spans="1:44" x14ac:dyDescent="0.25">
      <c r="A523" s="15">
        <v>522</v>
      </c>
      <c r="B523" s="15" t="s">
        <v>534</v>
      </c>
      <c r="C523" s="16" t="s">
        <v>105</v>
      </c>
      <c r="D523" s="22" t="e">
        <f>VLOOKUP(AR:AR,球员!A:F,6,FALSE)</f>
        <v>#N/A</v>
      </c>
      <c r="E523" s="16" t="s">
        <v>143</v>
      </c>
      <c r="F523" s="16" t="s">
        <v>45</v>
      </c>
      <c r="G523" s="16" t="s">
        <v>292</v>
      </c>
      <c r="H523" s="15">
        <v>173</v>
      </c>
      <c r="I523" s="15">
        <v>76</v>
      </c>
      <c r="J523" s="15">
        <v>31</v>
      </c>
      <c r="K523" s="16" t="s">
        <v>53</v>
      </c>
      <c r="L523" s="21">
        <v>80</v>
      </c>
      <c r="M523" s="21">
        <v>30</v>
      </c>
      <c r="N523" s="21">
        <v>88</v>
      </c>
      <c r="O523" s="15">
        <v>70</v>
      </c>
      <c r="P523" s="15">
        <v>80</v>
      </c>
      <c r="Q523" s="15">
        <v>80</v>
      </c>
      <c r="R523" s="15">
        <v>79</v>
      </c>
      <c r="S523" s="15">
        <v>77</v>
      </c>
      <c r="T523" s="15">
        <v>79</v>
      </c>
      <c r="U523" s="15">
        <v>62</v>
      </c>
      <c r="V523" s="15">
        <v>66</v>
      </c>
      <c r="W523" s="15">
        <v>55</v>
      </c>
      <c r="X523" s="15">
        <v>75</v>
      </c>
      <c r="Y523" s="15">
        <v>79</v>
      </c>
      <c r="Z523" s="15">
        <v>78</v>
      </c>
      <c r="AA523" s="15">
        <v>81</v>
      </c>
      <c r="AB523" s="15">
        <v>76</v>
      </c>
      <c r="AC523" s="15">
        <v>76</v>
      </c>
      <c r="AD523" s="15">
        <v>77</v>
      </c>
      <c r="AE523" s="15">
        <v>77</v>
      </c>
      <c r="AF523" s="15">
        <v>73</v>
      </c>
      <c r="AG523" s="15">
        <v>75</v>
      </c>
      <c r="AH523" s="15">
        <v>77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1942</v>
      </c>
    </row>
    <row r="524" spans="1:44" x14ac:dyDescent="0.25">
      <c r="A524" s="19">
        <v>523</v>
      </c>
      <c r="B524" s="19" t="s">
        <v>537</v>
      </c>
      <c r="C524" s="20" t="s">
        <v>205</v>
      </c>
      <c r="D524" s="22">
        <f>VLOOKUP(AR:AR,球员!A:F,6,FALSE)</f>
        <v>1</v>
      </c>
      <c r="E524" s="16" t="s">
        <v>312</v>
      </c>
      <c r="F524" s="16" t="s">
        <v>65</v>
      </c>
      <c r="G524" s="16" t="s">
        <v>482</v>
      </c>
      <c r="H524" s="15">
        <v>190</v>
      </c>
      <c r="I524" s="15">
        <v>83</v>
      </c>
      <c r="J524" s="15">
        <v>30</v>
      </c>
      <c r="K524" s="16" t="s">
        <v>53</v>
      </c>
      <c r="L524" s="21">
        <v>80</v>
      </c>
      <c r="M524" s="21">
        <v>30</v>
      </c>
      <c r="N524" s="21">
        <v>86</v>
      </c>
      <c r="O524" s="15">
        <v>79</v>
      </c>
      <c r="P524" s="15">
        <v>84</v>
      </c>
      <c r="Q524" s="15">
        <v>86</v>
      </c>
      <c r="R524" s="15">
        <v>80</v>
      </c>
      <c r="S524" s="15">
        <v>79</v>
      </c>
      <c r="T524" s="15">
        <v>80</v>
      </c>
      <c r="U524" s="15">
        <v>76</v>
      </c>
      <c r="V524" s="15">
        <v>70</v>
      </c>
      <c r="W524" s="15">
        <v>77</v>
      </c>
      <c r="X524" s="15">
        <v>82</v>
      </c>
      <c r="Y524" s="15">
        <v>77</v>
      </c>
      <c r="Z524" s="15">
        <v>78</v>
      </c>
      <c r="AA524" s="15">
        <v>84</v>
      </c>
      <c r="AB524" s="15">
        <v>68</v>
      </c>
      <c r="AC524" s="15">
        <v>76</v>
      </c>
      <c r="AD524" s="15">
        <v>82</v>
      </c>
      <c r="AE524" s="15">
        <v>75</v>
      </c>
      <c r="AF524" s="15">
        <v>57</v>
      </c>
      <c r="AG524" s="15">
        <v>55</v>
      </c>
      <c r="AH524" s="15">
        <v>55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1</v>
      </c>
      <c r="AO524" s="15">
        <v>1</v>
      </c>
      <c r="AP524" s="15">
        <v>5</v>
      </c>
      <c r="AQ524" s="15">
        <v>1</v>
      </c>
      <c r="AR524" t="s">
        <v>1943</v>
      </c>
    </row>
    <row r="525" spans="1:44" x14ac:dyDescent="0.25">
      <c r="A525" s="15">
        <v>524</v>
      </c>
      <c r="B525" s="15" t="s">
        <v>323</v>
      </c>
      <c r="C525" s="16" t="s">
        <v>63</v>
      </c>
      <c r="D525" s="22" t="e">
        <f>VLOOKUP(AR:AR,球员!A:F,6,FALSE)</f>
        <v>#N/A</v>
      </c>
      <c r="E525" s="16" t="s">
        <v>197</v>
      </c>
      <c r="F525" s="16" t="s">
        <v>56</v>
      </c>
      <c r="G525" s="16" t="s">
        <v>61</v>
      </c>
      <c r="H525" s="15">
        <v>191</v>
      </c>
      <c r="I525" s="15">
        <v>84</v>
      </c>
      <c r="J525" s="15">
        <v>35</v>
      </c>
      <c r="K525" s="16" t="s">
        <v>47</v>
      </c>
      <c r="L525" s="21">
        <v>80</v>
      </c>
      <c r="M525" s="21">
        <v>23</v>
      </c>
      <c r="N525" s="21">
        <v>85</v>
      </c>
      <c r="O525" s="15">
        <v>40</v>
      </c>
      <c r="P525" s="15">
        <v>55</v>
      </c>
      <c r="Q525" s="15">
        <v>45</v>
      </c>
      <c r="R525" s="15">
        <v>49</v>
      </c>
      <c r="S525" s="15">
        <v>61</v>
      </c>
      <c r="T525" s="15">
        <v>69</v>
      </c>
      <c r="U525" s="15">
        <v>41</v>
      </c>
      <c r="V525" s="15">
        <v>70</v>
      </c>
      <c r="W525" s="15">
        <v>65</v>
      </c>
      <c r="X525" s="15">
        <v>60</v>
      </c>
      <c r="Y525" s="15">
        <v>60</v>
      </c>
      <c r="Z525" s="15">
        <v>58</v>
      </c>
      <c r="AA525" s="15">
        <v>85</v>
      </c>
      <c r="AB525" s="15">
        <v>81</v>
      </c>
      <c r="AC525" s="15">
        <v>86</v>
      </c>
      <c r="AD525" s="15">
        <v>57</v>
      </c>
      <c r="AE525" s="15">
        <v>64</v>
      </c>
      <c r="AF525" s="15">
        <v>65</v>
      </c>
      <c r="AG525" s="15">
        <v>50</v>
      </c>
      <c r="AH525" s="15">
        <v>47</v>
      </c>
      <c r="AI525" s="15">
        <v>87</v>
      </c>
      <c r="AJ525" s="15">
        <v>82</v>
      </c>
      <c r="AK525" s="15">
        <v>85</v>
      </c>
      <c r="AL525" s="15">
        <v>87</v>
      </c>
      <c r="AM525" s="15">
        <v>87</v>
      </c>
      <c r="AN525" s="15">
        <v>2</v>
      </c>
      <c r="AO525" s="15">
        <v>2</v>
      </c>
      <c r="AP525" s="15">
        <v>4</v>
      </c>
      <c r="AQ525" s="15">
        <v>2</v>
      </c>
      <c r="AR525" t="s">
        <v>1944</v>
      </c>
    </row>
    <row r="526" spans="1:44" x14ac:dyDescent="0.25">
      <c r="A526" s="19">
        <v>525</v>
      </c>
      <c r="B526" s="19" t="s">
        <v>541</v>
      </c>
      <c r="C526" s="20" t="s">
        <v>59</v>
      </c>
      <c r="D526" s="22">
        <f>VLOOKUP(AR:AR,球员!A:F,6,FALSE)</f>
        <v>1</v>
      </c>
      <c r="E526" s="16" t="s">
        <v>418</v>
      </c>
      <c r="F526" s="16" t="s">
        <v>156</v>
      </c>
      <c r="G526" s="16" t="s">
        <v>57</v>
      </c>
      <c r="H526" s="15">
        <v>186</v>
      </c>
      <c r="I526" s="15">
        <v>86</v>
      </c>
      <c r="J526" s="15">
        <v>31</v>
      </c>
      <c r="K526" s="16" t="s">
        <v>47</v>
      </c>
      <c r="L526" s="21">
        <v>80</v>
      </c>
      <c r="M526" s="21">
        <v>30</v>
      </c>
      <c r="N526" s="21">
        <v>88</v>
      </c>
      <c r="O526" s="15">
        <v>76</v>
      </c>
      <c r="P526" s="15">
        <v>82</v>
      </c>
      <c r="Q526" s="15">
        <v>83</v>
      </c>
      <c r="R526" s="15">
        <v>84</v>
      </c>
      <c r="S526" s="15">
        <v>82</v>
      </c>
      <c r="T526" s="15">
        <v>82</v>
      </c>
      <c r="U526" s="15">
        <v>69</v>
      </c>
      <c r="V526" s="15">
        <v>67</v>
      </c>
      <c r="W526" s="15">
        <v>76</v>
      </c>
      <c r="X526" s="15">
        <v>80</v>
      </c>
      <c r="Y526" s="15">
        <v>70</v>
      </c>
      <c r="Z526" s="15">
        <v>73</v>
      </c>
      <c r="AA526" s="15">
        <v>80</v>
      </c>
      <c r="AB526" s="15">
        <v>61</v>
      </c>
      <c r="AC526" s="15">
        <v>76</v>
      </c>
      <c r="AD526" s="15">
        <v>68</v>
      </c>
      <c r="AE526" s="15">
        <v>80</v>
      </c>
      <c r="AF526" s="15">
        <v>65</v>
      </c>
      <c r="AG526" s="15">
        <v>68</v>
      </c>
      <c r="AH526" s="15">
        <v>70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2</v>
      </c>
      <c r="AO526" s="15">
        <v>3</v>
      </c>
      <c r="AP526" s="15">
        <v>8</v>
      </c>
      <c r="AQ526" s="15">
        <v>2</v>
      </c>
      <c r="AR526" t="s">
        <v>1945</v>
      </c>
    </row>
    <row r="527" spans="1:44" x14ac:dyDescent="0.25">
      <c r="A527" s="15">
        <v>526</v>
      </c>
      <c r="B527" s="15" t="s">
        <v>542</v>
      </c>
      <c r="C527" s="16" t="s">
        <v>205</v>
      </c>
      <c r="D527" s="22" t="e">
        <f>VLOOKUP(AR:AR,球员!A:F,6,FALSE)</f>
        <v>#N/A</v>
      </c>
      <c r="E527" s="16" t="s">
        <v>543</v>
      </c>
      <c r="F527" s="16" t="s">
        <v>384</v>
      </c>
      <c r="G527" s="16" t="s">
        <v>544</v>
      </c>
      <c r="H527" s="15">
        <v>177</v>
      </c>
      <c r="I527" s="15">
        <v>79</v>
      </c>
      <c r="J527" s="15">
        <v>29</v>
      </c>
      <c r="K527" s="16" t="s">
        <v>47</v>
      </c>
      <c r="L527" s="21">
        <v>80</v>
      </c>
      <c r="M527" s="21">
        <v>31</v>
      </c>
      <c r="N527" s="21">
        <v>88</v>
      </c>
      <c r="O527" s="15">
        <v>78</v>
      </c>
      <c r="P527" s="15">
        <v>80</v>
      </c>
      <c r="Q527" s="15">
        <v>83</v>
      </c>
      <c r="R527" s="15">
        <v>76</v>
      </c>
      <c r="S527" s="15">
        <v>71</v>
      </c>
      <c r="T527" s="15">
        <v>72</v>
      </c>
      <c r="U527" s="15">
        <v>76</v>
      </c>
      <c r="V527" s="15">
        <v>67</v>
      </c>
      <c r="W527" s="15">
        <v>65</v>
      </c>
      <c r="X527" s="15">
        <v>73</v>
      </c>
      <c r="Y527" s="15">
        <v>84</v>
      </c>
      <c r="Z527" s="15">
        <v>82</v>
      </c>
      <c r="AA527" s="15">
        <v>76</v>
      </c>
      <c r="AB527" s="15">
        <v>69</v>
      </c>
      <c r="AC527" s="15">
        <v>78</v>
      </c>
      <c r="AD527" s="15">
        <v>82</v>
      </c>
      <c r="AE527" s="15">
        <v>83</v>
      </c>
      <c r="AF527" s="15">
        <v>74</v>
      </c>
      <c r="AG527" s="15">
        <v>73</v>
      </c>
      <c r="AH527" s="15">
        <v>72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6</v>
      </c>
      <c r="AQ527" s="15">
        <v>3</v>
      </c>
      <c r="AR527" t="s">
        <v>1946</v>
      </c>
    </row>
    <row r="528" spans="1:44" x14ac:dyDescent="0.25">
      <c r="A528" s="15">
        <v>527</v>
      </c>
      <c r="B528" s="15" t="s">
        <v>1947</v>
      </c>
      <c r="C528" s="16" t="s">
        <v>105</v>
      </c>
      <c r="D528" s="22" t="e">
        <f>VLOOKUP(AR:AR,球员!A:F,6,FALSE)</f>
        <v>#N/A</v>
      </c>
      <c r="E528" s="16" t="s">
        <v>473</v>
      </c>
      <c r="F528" s="16" t="s">
        <v>45</v>
      </c>
      <c r="G528" s="16" t="s">
        <v>52</v>
      </c>
      <c r="H528" s="15">
        <v>181</v>
      </c>
      <c r="I528" s="15">
        <v>76</v>
      </c>
      <c r="J528" s="15">
        <v>33</v>
      </c>
      <c r="K528" s="16" t="s">
        <v>53</v>
      </c>
      <c r="L528" s="21">
        <v>80</v>
      </c>
      <c r="M528" s="21">
        <v>27</v>
      </c>
      <c r="N528" s="21">
        <v>87</v>
      </c>
      <c r="O528" s="15">
        <v>70</v>
      </c>
      <c r="P528" s="15">
        <v>77</v>
      </c>
      <c r="Q528" s="15">
        <v>78</v>
      </c>
      <c r="R528" s="15">
        <v>72</v>
      </c>
      <c r="S528" s="15">
        <v>73</v>
      </c>
      <c r="T528" s="15">
        <v>78</v>
      </c>
      <c r="U528" s="15">
        <v>65</v>
      </c>
      <c r="V528" s="15">
        <v>67</v>
      </c>
      <c r="W528" s="15">
        <v>74</v>
      </c>
      <c r="X528" s="15">
        <v>77</v>
      </c>
      <c r="Y528" s="15">
        <v>79</v>
      </c>
      <c r="Z528" s="15">
        <v>80</v>
      </c>
      <c r="AA528" s="15">
        <v>80</v>
      </c>
      <c r="AB528" s="15">
        <v>68</v>
      </c>
      <c r="AC528" s="15">
        <v>75</v>
      </c>
      <c r="AD528" s="15">
        <v>72</v>
      </c>
      <c r="AE528" s="15">
        <v>82</v>
      </c>
      <c r="AF528" s="15">
        <v>74</v>
      </c>
      <c r="AG528" s="15">
        <v>75</v>
      </c>
      <c r="AH528" s="15">
        <v>76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4</v>
      </c>
      <c r="AO528" s="15">
        <v>4</v>
      </c>
      <c r="AP528" s="15">
        <v>6</v>
      </c>
      <c r="AQ528" s="15">
        <v>2</v>
      </c>
      <c r="AR528" t="s">
        <v>1948</v>
      </c>
    </row>
    <row r="529" spans="1:44" x14ac:dyDescent="0.25">
      <c r="A529" s="19">
        <v>528</v>
      </c>
      <c r="B529" s="19" t="s">
        <v>104</v>
      </c>
      <c r="C529" s="20" t="s">
        <v>90</v>
      </c>
      <c r="D529" s="22">
        <f>VLOOKUP(AR:AR,球员!A:F,6,FALSE)</f>
        <v>1</v>
      </c>
      <c r="E529" s="16" t="s">
        <v>187</v>
      </c>
      <c r="F529" s="16" t="s">
        <v>56</v>
      </c>
      <c r="G529" s="16" t="s">
        <v>57</v>
      </c>
      <c r="H529" s="15">
        <v>191</v>
      </c>
      <c r="I529" s="15">
        <v>85</v>
      </c>
      <c r="J529" s="15">
        <v>32</v>
      </c>
      <c r="K529" s="16" t="s">
        <v>47</v>
      </c>
      <c r="L529" s="21">
        <v>80</v>
      </c>
      <c r="M529" s="21">
        <v>29</v>
      </c>
      <c r="N529" s="21">
        <v>87</v>
      </c>
      <c r="O529" s="15">
        <v>59</v>
      </c>
      <c r="P529" s="15">
        <v>68</v>
      </c>
      <c r="Q529" s="15">
        <v>65</v>
      </c>
      <c r="R529" s="15">
        <v>63</v>
      </c>
      <c r="S529" s="15">
        <v>75</v>
      </c>
      <c r="T529" s="15">
        <v>77</v>
      </c>
      <c r="U529" s="15">
        <v>60</v>
      </c>
      <c r="V529" s="15">
        <v>86</v>
      </c>
      <c r="W529" s="15">
        <v>61</v>
      </c>
      <c r="X529" s="15">
        <v>57</v>
      </c>
      <c r="Y529" s="15">
        <v>68</v>
      </c>
      <c r="Z529" s="15">
        <v>65</v>
      </c>
      <c r="AA529" s="15">
        <v>77</v>
      </c>
      <c r="AB529" s="15">
        <v>82</v>
      </c>
      <c r="AC529" s="15">
        <v>89</v>
      </c>
      <c r="AD529" s="15">
        <v>73</v>
      </c>
      <c r="AE529" s="15">
        <v>79</v>
      </c>
      <c r="AF529" s="15">
        <v>82</v>
      </c>
      <c r="AG529" s="15">
        <v>81</v>
      </c>
      <c r="AH529" s="15">
        <v>85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2</v>
      </c>
      <c r="AP529" s="15">
        <v>6</v>
      </c>
      <c r="AQ529" s="15">
        <v>3</v>
      </c>
      <c r="AR529" t="s">
        <v>1949</v>
      </c>
    </row>
    <row r="530" spans="1:44" x14ac:dyDescent="0.25">
      <c r="A530" s="15">
        <v>529</v>
      </c>
      <c r="B530" s="15" t="s">
        <v>408</v>
      </c>
      <c r="C530" s="16" t="s">
        <v>125</v>
      </c>
      <c r="D530" s="22" t="e">
        <f>VLOOKUP(AR:AR,球员!A:F,6,FALSE)</f>
        <v>#N/A</v>
      </c>
      <c r="E530" s="16" t="s">
        <v>803</v>
      </c>
      <c r="F530" s="16" t="s">
        <v>45</v>
      </c>
      <c r="G530" s="16" t="s">
        <v>121</v>
      </c>
      <c r="H530" s="15">
        <v>171</v>
      </c>
      <c r="I530" s="15">
        <v>71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88</v>
      </c>
      <c r="O530" s="15">
        <v>56</v>
      </c>
      <c r="P530" s="15">
        <v>77</v>
      </c>
      <c r="Q530" s="15">
        <v>66</v>
      </c>
      <c r="R530" s="15">
        <v>81</v>
      </c>
      <c r="S530" s="15">
        <v>81</v>
      </c>
      <c r="T530" s="15">
        <v>79</v>
      </c>
      <c r="U530" s="15">
        <v>60</v>
      </c>
      <c r="V530" s="15">
        <v>65</v>
      </c>
      <c r="W530" s="15">
        <v>60</v>
      </c>
      <c r="X530" s="15">
        <v>62</v>
      </c>
      <c r="Y530" s="15">
        <v>74</v>
      </c>
      <c r="Z530" s="15">
        <v>78</v>
      </c>
      <c r="AA530" s="15">
        <v>72</v>
      </c>
      <c r="AB530" s="15">
        <v>82</v>
      </c>
      <c r="AC530" s="15">
        <v>80</v>
      </c>
      <c r="AD530" s="15">
        <v>88</v>
      </c>
      <c r="AE530" s="15">
        <v>84</v>
      </c>
      <c r="AF530" s="15">
        <v>78</v>
      </c>
      <c r="AG530" s="15">
        <v>82</v>
      </c>
      <c r="AH530" s="15">
        <v>87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3</v>
      </c>
      <c r="AP530" s="15">
        <v>6</v>
      </c>
      <c r="AQ530" s="15">
        <v>2</v>
      </c>
      <c r="AR530" t="s">
        <v>1950</v>
      </c>
    </row>
    <row r="531" spans="1:44" x14ac:dyDescent="0.25">
      <c r="A531" s="19">
        <v>530</v>
      </c>
      <c r="B531" s="19" t="s">
        <v>324</v>
      </c>
      <c r="C531" s="20" t="s">
        <v>83</v>
      </c>
      <c r="D531" s="22">
        <f>VLOOKUP(AR:AR,球员!A:F,6,FALSE)</f>
        <v>1</v>
      </c>
      <c r="E531" s="16" t="s">
        <v>163</v>
      </c>
      <c r="F531" s="16" t="s">
        <v>45</v>
      </c>
      <c r="G531" s="16" t="s">
        <v>52</v>
      </c>
      <c r="H531" s="15">
        <v>187</v>
      </c>
      <c r="I531" s="15">
        <v>78</v>
      </c>
      <c r="J531" s="15">
        <v>30</v>
      </c>
      <c r="K531" s="16" t="s">
        <v>47</v>
      </c>
      <c r="L531" s="21">
        <v>80</v>
      </c>
      <c r="M531" s="21">
        <v>30</v>
      </c>
      <c r="N531" s="21">
        <v>88</v>
      </c>
      <c r="O531" s="15">
        <v>76</v>
      </c>
      <c r="P531" s="15">
        <v>83</v>
      </c>
      <c r="Q531" s="15">
        <v>82</v>
      </c>
      <c r="R531" s="15">
        <v>84</v>
      </c>
      <c r="S531" s="15">
        <v>84</v>
      </c>
      <c r="T531" s="15">
        <v>83</v>
      </c>
      <c r="U531" s="15">
        <v>73</v>
      </c>
      <c r="V531" s="15">
        <v>63</v>
      </c>
      <c r="W531" s="15">
        <v>75</v>
      </c>
      <c r="X531" s="15">
        <v>83</v>
      </c>
      <c r="Y531" s="15">
        <v>74</v>
      </c>
      <c r="Z531" s="15">
        <v>76</v>
      </c>
      <c r="AA531" s="15">
        <v>78</v>
      </c>
      <c r="AB531" s="15">
        <v>66</v>
      </c>
      <c r="AC531" s="15">
        <v>68</v>
      </c>
      <c r="AD531" s="15">
        <v>72</v>
      </c>
      <c r="AE531" s="15">
        <v>74</v>
      </c>
      <c r="AF531" s="15">
        <v>59</v>
      </c>
      <c r="AG531" s="15">
        <v>61</v>
      </c>
      <c r="AH531" s="15">
        <v>60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1</v>
      </c>
      <c r="AR531" t="s">
        <v>1951</v>
      </c>
    </row>
    <row r="532" spans="1:44" x14ac:dyDescent="0.25">
      <c r="A532" s="19">
        <v>531</v>
      </c>
      <c r="B532" s="19" t="s">
        <v>683</v>
      </c>
      <c r="C532" s="20" t="s">
        <v>83</v>
      </c>
      <c r="D532" s="22">
        <f>VLOOKUP(AR:AR,球员!A:F,6,FALSE)</f>
        <v>1</v>
      </c>
      <c r="E532" s="16" t="s">
        <v>388</v>
      </c>
      <c r="F532" s="16" t="s">
        <v>384</v>
      </c>
      <c r="G532" s="16" t="s">
        <v>208</v>
      </c>
      <c r="H532" s="15">
        <v>182</v>
      </c>
      <c r="I532" s="15">
        <v>74</v>
      </c>
      <c r="J532" s="15">
        <v>28</v>
      </c>
      <c r="K532" s="16" t="s">
        <v>47</v>
      </c>
      <c r="L532" s="21">
        <v>80</v>
      </c>
      <c r="M532" s="21">
        <v>31</v>
      </c>
      <c r="N532" s="21">
        <v>88</v>
      </c>
      <c r="O532" s="15">
        <v>77</v>
      </c>
      <c r="P532" s="15">
        <v>85</v>
      </c>
      <c r="Q532" s="15">
        <v>85</v>
      </c>
      <c r="R532" s="15">
        <v>83</v>
      </c>
      <c r="S532" s="15">
        <v>82</v>
      </c>
      <c r="T532" s="15">
        <v>77</v>
      </c>
      <c r="U532" s="15">
        <v>75</v>
      </c>
      <c r="V532" s="15">
        <v>60</v>
      </c>
      <c r="W532" s="15">
        <v>86</v>
      </c>
      <c r="X532" s="15">
        <v>84</v>
      </c>
      <c r="Y532" s="15">
        <v>77</v>
      </c>
      <c r="Z532" s="15">
        <v>83</v>
      </c>
      <c r="AA532" s="15">
        <v>82</v>
      </c>
      <c r="AB532" s="15">
        <v>63</v>
      </c>
      <c r="AC532" s="15">
        <v>62</v>
      </c>
      <c r="AD532" s="15">
        <v>78</v>
      </c>
      <c r="AE532" s="15">
        <v>72</v>
      </c>
      <c r="AF532" s="15">
        <v>50</v>
      </c>
      <c r="AG532" s="15">
        <v>50</v>
      </c>
      <c r="AH532" s="15">
        <v>58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3</v>
      </c>
      <c r="AO532" s="15">
        <v>3</v>
      </c>
      <c r="AP532" s="15">
        <v>6</v>
      </c>
      <c r="AQ532" s="15">
        <v>2</v>
      </c>
      <c r="AR532" t="s">
        <v>1952</v>
      </c>
    </row>
    <row r="533" spans="1:44" x14ac:dyDescent="0.25">
      <c r="A533" s="19">
        <v>532</v>
      </c>
      <c r="B533" s="19" t="s">
        <v>325</v>
      </c>
      <c r="C533" s="20" t="s">
        <v>125</v>
      </c>
      <c r="D533" s="22">
        <f>VLOOKUP(AR:AR,球员!A:F,6,FALSE)</f>
        <v>1</v>
      </c>
      <c r="E533" s="16" t="s">
        <v>396</v>
      </c>
      <c r="F533" s="16" t="s">
        <v>384</v>
      </c>
      <c r="G533" s="16" t="s">
        <v>81</v>
      </c>
      <c r="H533" s="15">
        <v>196</v>
      </c>
      <c r="I533" s="15">
        <v>75</v>
      </c>
      <c r="J533" s="15">
        <v>31</v>
      </c>
      <c r="K533" s="16" t="s">
        <v>47</v>
      </c>
      <c r="L533" s="21">
        <v>80</v>
      </c>
      <c r="M533" s="21">
        <v>30</v>
      </c>
      <c r="N533" s="21">
        <v>88</v>
      </c>
      <c r="O533" s="15">
        <v>69</v>
      </c>
      <c r="P533" s="15">
        <v>75</v>
      </c>
      <c r="Q533" s="15">
        <v>70</v>
      </c>
      <c r="R533" s="15">
        <v>78</v>
      </c>
      <c r="S533" s="15">
        <v>79</v>
      </c>
      <c r="T533" s="15">
        <v>77</v>
      </c>
      <c r="U533" s="15">
        <v>65</v>
      </c>
      <c r="V533" s="15">
        <v>86</v>
      </c>
      <c r="W533" s="15">
        <v>60</v>
      </c>
      <c r="X533" s="15">
        <v>70</v>
      </c>
      <c r="Y533" s="15">
        <v>66</v>
      </c>
      <c r="Z533" s="15">
        <v>60</v>
      </c>
      <c r="AA533" s="15">
        <v>83</v>
      </c>
      <c r="AB533" s="15">
        <v>77</v>
      </c>
      <c r="AC533" s="15">
        <v>87</v>
      </c>
      <c r="AD533" s="15">
        <v>68</v>
      </c>
      <c r="AE533" s="15">
        <v>85</v>
      </c>
      <c r="AF533" s="15">
        <v>80</v>
      </c>
      <c r="AG533" s="15">
        <v>79</v>
      </c>
      <c r="AH533" s="15">
        <v>78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2</v>
      </c>
      <c r="AP533" s="15">
        <v>5</v>
      </c>
      <c r="AQ533" s="15">
        <v>3</v>
      </c>
      <c r="AR533" t="s">
        <v>1953</v>
      </c>
    </row>
    <row r="534" spans="1:44" x14ac:dyDescent="0.25">
      <c r="A534" s="15">
        <v>533</v>
      </c>
      <c r="B534" s="15" t="s">
        <v>824</v>
      </c>
      <c r="C534" s="16" t="s">
        <v>71</v>
      </c>
      <c r="D534" s="22" t="e">
        <f>VLOOKUP(AR:AR,球员!A:F,6,FALSE)</f>
        <v>#N/A</v>
      </c>
      <c r="E534" s="16" t="s">
        <v>450</v>
      </c>
      <c r="F534" s="16" t="s">
        <v>371</v>
      </c>
      <c r="G534" s="16" t="s">
        <v>52</v>
      </c>
      <c r="H534" s="15">
        <v>187</v>
      </c>
      <c r="I534" s="15">
        <v>91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80</v>
      </c>
      <c r="P534" s="15">
        <v>77</v>
      </c>
      <c r="Q534" s="15">
        <v>74</v>
      </c>
      <c r="R534" s="15">
        <v>70</v>
      </c>
      <c r="S534" s="15">
        <v>75</v>
      </c>
      <c r="T534" s="15">
        <v>70</v>
      </c>
      <c r="U534" s="15">
        <v>80</v>
      </c>
      <c r="V534" s="15">
        <v>85</v>
      </c>
      <c r="W534" s="15">
        <v>67</v>
      </c>
      <c r="X534" s="15">
        <v>75</v>
      </c>
      <c r="Y534" s="15">
        <v>79</v>
      </c>
      <c r="Z534" s="15">
        <v>73</v>
      </c>
      <c r="AA534" s="15">
        <v>86</v>
      </c>
      <c r="AB534" s="15">
        <v>78</v>
      </c>
      <c r="AC534" s="15">
        <v>89</v>
      </c>
      <c r="AD534" s="15">
        <v>75</v>
      </c>
      <c r="AE534" s="15">
        <v>79</v>
      </c>
      <c r="AF534" s="15">
        <v>55</v>
      </c>
      <c r="AG534" s="15">
        <v>52</v>
      </c>
      <c r="AH534" s="15">
        <v>73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5</v>
      </c>
      <c r="AQ534" s="15">
        <v>3</v>
      </c>
      <c r="AR534" t="s">
        <v>1954</v>
      </c>
    </row>
    <row r="535" spans="1:44" x14ac:dyDescent="0.25">
      <c r="A535" s="19">
        <v>534</v>
      </c>
      <c r="B535" s="19" t="s">
        <v>551</v>
      </c>
      <c r="C535" s="20" t="s">
        <v>86</v>
      </c>
      <c r="D535" s="22">
        <f>VLOOKUP(AR:AR,球员!A:F,6,FALSE)</f>
        <v>1</v>
      </c>
      <c r="E535" s="16" t="s">
        <v>97</v>
      </c>
      <c r="F535" s="16" t="s">
        <v>65</v>
      </c>
      <c r="G535" s="16" t="s">
        <v>52</v>
      </c>
      <c r="H535" s="15">
        <v>181</v>
      </c>
      <c r="I535" s="15">
        <v>79</v>
      </c>
      <c r="J535" s="15">
        <v>27</v>
      </c>
      <c r="K535" s="16" t="s">
        <v>53</v>
      </c>
      <c r="L535" s="21">
        <v>80</v>
      </c>
      <c r="M535" s="21">
        <v>32</v>
      </c>
      <c r="N535" s="21">
        <v>88</v>
      </c>
      <c r="O535" s="15">
        <v>79</v>
      </c>
      <c r="P535" s="15">
        <v>81</v>
      </c>
      <c r="Q535" s="15">
        <v>85</v>
      </c>
      <c r="R535" s="15">
        <v>84</v>
      </c>
      <c r="S535" s="15">
        <v>78</v>
      </c>
      <c r="T535" s="15">
        <v>75</v>
      </c>
      <c r="U535" s="15">
        <v>73</v>
      </c>
      <c r="V535" s="15">
        <v>65</v>
      </c>
      <c r="W535" s="15">
        <v>80</v>
      </c>
      <c r="X535" s="15">
        <v>82</v>
      </c>
      <c r="Y535" s="15">
        <v>76</v>
      </c>
      <c r="Z535" s="15">
        <v>79</v>
      </c>
      <c r="AA535" s="15">
        <v>82</v>
      </c>
      <c r="AB535" s="15">
        <v>67</v>
      </c>
      <c r="AC535" s="15">
        <v>67</v>
      </c>
      <c r="AD535" s="15">
        <v>75</v>
      </c>
      <c r="AE535" s="15">
        <v>76</v>
      </c>
      <c r="AF535" s="15">
        <v>54</v>
      </c>
      <c r="AG535" s="15">
        <v>56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1</v>
      </c>
      <c r="AO535" s="15">
        <v>2</v>
      </c>
      <c r="AP535" s="15">
        <v>4</v>
      </c>
      <c r="AQ535" s="15">
        <v>1</v>
      </c>
      <c r="AR535" t="s">
        <v>1955</v>
      </c>
    </row>
    <row r="536" spans="1:44" x14ac:dyDescent="0.25">
      <c r="A536" s="19">
        <v>535</v>
      </c>
      <c r="B536" s="19" t="s">
        <v>554</v>
      </c>
      <c r="C536" s="20" t="s">
        <v>71</v>
      </c>
      <c r="D536" s="22">
        <f>VLOOKUP(AR:AR,球员!A:F,6,FALSE)</f>
        <v>1</v>
      </c>
      <c r="E536" s="16" t="s">
        <v>555</v>
      </c>
      <c r="F536" s="16" t="s">
        <v>156</v>
      </c>
      <c r="G536" s="16" t="s">
        <v>57</v>
      </c>
      <c r="H536" s="15">
        <v>174</v>
      </c>
      <c r="I536" s="15">
        <v>72</v>
      </c>
      <c r="J536" s="15">
        <v>29</v>
      </c>
      <c r="K536" s="16" t="s">
        <v>47</v>
      </c>
      <c r="L536" s="21">
        <v>80</v>
      </c>
      <c r="M536" s="21">
        <v>31</v>
      </c>
      <c r="N536" s="21">
        <v>88</v>
      </c>
      <c r="O536" s="15">
        <v>78</v>
      </c>
      <c r="P536" s="15">
        <v>83</v>
      </c>
      <c r="Q536" s="15">
        <v>82</v>
      </c>
      <c r="R536" s="15">
        <v>85</v>
      </c>
      <c r="S536" s="15">
        <v>81</v>
      </c>
      <c r="T536" s="15">
        <v>75</v>
      </c>
      <c r="U536" s="15">
        <v>79</v>
      </c>
      <c r="V536" s="15">
        <v>62</v>
      </c>
      <c r="W536" s="15">
        <v>65</v>
      </c>
      <c r="X536" s="15">
        <v>75</v>
      </c>
      <c r="Y536" s="15">
        <v>85</v>
      </c>
      <c r="Z536" s="15">
        <v>88</v>
      </c>
      <c r="AA536" s="15">
        <v>72</v>
      </c>
      <c r="AB536" s="15">
        <v>62</v>
      </c>
      <c r="AC536" s="15">
        <v>70</v>
      </c>
      <c r="AD536" s="15">
        <v>85</v>
      </c>
      <c r="AE536" s="15">
        <v>77</v>
      </c>
      <c r="AF536" s="15">
        <v>62</v>
      </c>
      <c r="AG536" s="15">
        <v>60</v>
      </c>
      <c r="AH536" s="15">
        <v>62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2</v>
      </c>
      <c r="AR536" t="s">
        <v>1956</v>
      </c>
    </row>
    <row r="537" spans="1:44" x14ac:dyDescent="0.25">
      <c r="A537" s="15">
        <v>536</v>
      </c>
      <c r="B537" s="15" t="s">
        <v>1957</v>
      </c>
      <c r="C537" s="16" t="s">
        <v>71</v>
      </c>
      <c r="D537" s="22" t="e">
        <f>VLOOKUP(AR:AR,球员!A:F,6,FALSE)</f>
        <v>#N/A</v>
      </c>
      <c r="E537" s="16" t="s">
        <v>308</v>
      </c>
      <c r="F537" s="16" t="s">
        <v>228</v>
      </c>
      <c r="G537" s="16" t="s">
        <v>319</v>
      </c>
      <c r="H537" s="15">
        <v>185</v>
      </c>
      <c r="I537" s="15">
        <v>85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80</v>
      </c>
      <c r="Q537" s="15">
        <v>76</v>
      </c>
      <c r="R537" s="15">
        <v>74</v>
      </c>
      <c r="S537" s="15">
        <v>72</v>
      </c>
      <c r="T537" s="15">
        <v>72</v>
      </c>
      <c r="U537" s="15">
        <v>81</v>
      </c>
      <c r="V537" s="15">
        <v>80</v>
      </c>
      <c r="W537" s="15">
        <v>55</v>
      </c>
      <c r="X537" s="15">
        <v>64</v>
      </c>
      <c r="Y537" s="15">
        <v>81</v>
      </c>
      <c r="Z537" s="15">
        <v>80</v>
      </c>
      <c r="AA537" s="15">
        <v>83</v>
      </c>
      <c r="AB537" s="15">
        <v>80</v>
      </c>
      <c r="AC537" s="15">
        <v>87</v>
      </c>
      <c r="AD537" s="15">
        <v>77</v>
      </c>
      <c r="AE537" s="15">
        <v>84</v>
      </c>
      <c r="AF537" s="15">
        <v>45</v>
      </c>
      <c r="AG537" s="15">
        <v>44</v>
      </c>
      <c r="AH537" s="15">
        <v>75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2</v>
      </c>
      <c r="AO537" s="15">
        <v>3</v>
      </c>
      <c r="AP537" s="15">
        <v>5</v>
      </c>
      <c r="AQ537" s="15">
        <v>3</v>
      </c>
      <c r="AR537" t="s">
        <v>1958</v>
      </c>
    </row>
    <row r="538" spans="1:44" x14ac:dyDescent="0.25">
      <c r="A538" s="19">
        <v>537</v>
      </c>
      <c r="B538" s="19" t="s">
        <v>556</v>
      </c>
      <c r="C538" s="20" t="s">
        <v>86</v>
      </c>
      <c r="D538" s="22">
        <f>VLOOKUP(AR:AR,球员!A:F,6,FALSE)</f>
        <v>1</v>
      </c>
      <c r="E538" s="16" t="s">
        <v>370</v>
      </c>
      <c r="F538" s="16" t="s">
        <v>371</v>
      </c>
      <c r="G538" s="16" t="s">
        <v>52</v>
      </c>
      <c r="H538" s="15">
        <v>173</v>
      </c>
      <c r="I538" s="15">
        <v>71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77</v>
      </c>
      <c r="P538" s="15">
        <v>83</v>
      </c>
      <c r="Q538" s="15">
        <v>86</v>
      </c>
      <c r="R538" s="15">
        <v>83</v>
      </c>
      <c r="S538" s="15">
        <v>77</v>
      </c>
      <c r="T538" s="15">
        <v>74</v>
      </c>
      <c r="U538" s="15">
        <v>78</v>
      </c>
      <c r="V538" s="15">
        <v>60</v>
      </c>
      <c r="W538" s="15">
        <v>57</v>
      </c>
      <c r="X538" s="15">
        <v>61</v>
      </c>
      <c r="Y538" s="15">
        <v>87</v>
      </c>
      <c r="Z538" s="15">
        <v>88</v>
      </c>
      <c r="AA538" s="15">
        <v>80</v>
      </c>
      <c r="AB538" s="15">
        <v>81</v>
      </c>
      <c r="AC538" s="15">
        <v>72</v>
      </c>
      <c r="AD538" s="15">
        <v>85</v>
      </c>
      <c r="AE538" s="15">
        <v>79</v>
      </c>
      <c r="AF538" s="15">
        <v>45</v>
      </c>
      <c r="AG538" s="15">
        <v>45</v>
      </c>
      <c r="AH538" s="15">
        <v>49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6</v>
      </c>
      <c r="AQ538" s="15">
        <v>1</v>
      </c>
      <c r="AR538" t="s">
        <v>1959</v>
      </c>
    </row>
    <row r="539" spans="1:44" x14ac:dyDescent="0.25">
      <c r="A539" s="19">
        <v>538</v>
      </c>
      <c r="B539" s="19" t="s">
        <v>689</v>
      </c>
      <c r="C539" s="37" t="s">
        <v>90</v>
      </c>
      <c r="D539" s="22">
        <f>VLOOKUP(AR:AR,球员!A:F,6,FALSE)</f>
        <v>1</v>
      </c>
      <c r="E539" s="16" t="s">
        <v>608</v>
      </c>
      <c r="F539" s="16" t="s">
        <v>228</v>
      </c>
      <c r="G539" s="16" t="s">
        <v>72</v>
      </c>
      <c r="H539" s="15">
        <v>196</v>
      </c>
      <c r="I539" s="15">
        <v>92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88</v>
      </c>
      <c r="O539" s="15">
        <v>64</v>
      </c>
      <c r="P539" s="15">
        <v>70</v>
      </c>
      <c r="Q539" s="15">
        <v>70</v>
      </c>
      <c r="R539" s="15">
        <v>72</v>
      </c>
      <c r="S539" s="15">
        <v>74</v>
      </c>
      <c r="T539" s="15">
        <v>71</v>
      </c>
      <c r="U539" s="15">
        <v>63</v>
      </c>
      <c r="V539" s="15">
        <v>88</v>
      </c>
      <c r="W539" s="15">
        <v>64</v>
      </c>
      <c r="X539" s="15">
        <v>66</v>
      </c>
      <c r="Y539" s="15">
        <v>67</v>
      </c>
      <c r="Z539" s="15">
        <v>60</v>
      </c>
      <c r="AA539" s="15">
        <v>80</v>
      </c>
      <c r="AB539" s="15">
        <v>76</v>
      </c>
      <c r="AC539" s="15">
        <v>90</v>
      </c>
      <c r="AD539" s="15">
        <v>60</v>
      </c>
      <c r="AE539" s="15">
        <v>81</v>
      </c>
      <c r="AF539" s="15">
        <v>81</v>
      </c>
      <c r="AG539" s="15">
        <v>85</v>
      </c>
      <c r="AH539" s="15">
        <v>83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1960</v>
      </c>
    </row>
    <row r="540" spans="1:44" x14ac:dyDescent="0.25">
      <c r="A540" s="15">
        <v>539</v>
      </c>
      <c r="B540" s="15" t="s">
        <v>690</v>
      </c>
      <c r="C540" s="16" t="s">
        <v>59</v>
      </c>
      <c r="D540" s="22" t="e">
        <f>VLOOKUP(AR:AR,球员!A:F,6,FALSE)</f>
        <v>#N/A</v>
      </c>
      <c r="E540" s="16" t="s">
        <v>299</v>
      </c>
      <c r="F540" s="16" t="s">
        <v>277</v>
      </c>
      <c r="G540" s="16" t="s">
        <v>121</v>
      </c>
      <c r="H540" s="15">
        <v>171</v>
      </c>
      <c r="I540" s="15">
        <v>71</v>
      </c>
      <c r="J540" s="15">
        <v>30</v>
      </c>
      <c r="K540" s="16" t="s">
        <v>47</v>
      </c>
      <c r="L540" s="21">
        <v>80</v>
      </c>
      <c r="M540" s="21">
        <v>30</v>
      </c>
      <c r="N540" s="21">
        <v>87</v>
      </c>
      <c r="O540" s="15">
        <v>72</v>
      </c>
      <c r="P540" s="15">
        <v>80</v>
      </c>
      <c r="Q540" s="15">
        <v>73</v>
      </c>
      <c r="R540" s="15">
        <v>77</v>
      </c>
      <c r="S540" s="15">
        <v>82</v>
      </c>
      <c r="T540" s="15">
        <v>80</v>
      </c>
      <c r="U540" s="15">
        <v>66</v>
      </c>
      <c r="V540" s="15">
        <v>63</v>
      </c>
      <c r="W540" s="15">
        <v>73</v>
      </c>
      <c r="X540" s="15">
        <v>72</v>
      </c>
      <c r="Y540" s="15">
        <v>77</v>
      </c>
      <c r="Z540" s="15">
        <v>81</v>
      </c>
      <c r="AA540" s="15">
        <v>80</v>
      </c>
      <c r="AB540" s="15">
        <v>71</v>
      </c>
      <c r="AC540" s="15">
        <v>73</v>
      </c>
      <c r="AD540" s="15">
        <v>70</v>
      </c>
      <c r="AE540" s="15">
        <v>87</v>
      </c>
      <c r="AF540" s="15">
        <v>72</v>
      </c>
      <c r="AG540" s="15">
        <v>70</v>
      </c>
      <c r="AH540" s="15">
        <v>77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3</v>
      </c>
      <c r="AO540" s="15">
        <v>2</v>
      </c>
      <c r="AP540" s="15">
        <v>5</v>
      </c>
      <c r="AQ540" s="15">
        <v>2</v>
      </c>
      <c r="AR540" t="s">
        <v>1961</v>
      </c>
    </row>
    <row r="541" spans="1:44" x14ac:dyDescent="0.25">
      <c r="A541" s="15">
        <v>540</v>
      </c>
      <c r="B541" s="15" t="s">
        <v>1962</v>
      </c>
      <c r="C541" s="16" t="s">
        <v>63</v>
      </c>
      <c r="D541" s="22" t="e">
        <f>VLOOKUP(AR:AR,球员!A:F,6,FALSE)</f>
        <v>#N/A</v>
      </c>
      <c r="E541" s="16" t="s">
        <v>370</v>
      </c>
      <c r="F541" s="16" t="s">
        <v>371</v>
      </c>
      <c r="G541" s="16" t="s">
        <v>52</v>
      </c>
      <c r="H541" s="15">
        <v>194</v>
      </c>
      <c r="I541" s="15">
        <v>81</v>
      </c>
      <c r="J541" s="15">
        <v>28</v>
      </c>
      <c r="K541" s="16" t="s">
        <v>47</v>
      </c>
      <c r="L541" s="21">
        <v>80</v>
      </c>
      <c r="M541" s="21">
        <v>31</v>
      </c>
      <c r="N541" s="21">
        <v>86</v>
      </c>
      <c r="O541" s="15">
        <v>42</v>
      </c>
      <c r="P541" s="15">
        <v>58</v>
      </c>
      <c r="Q541" s="15">
        <v>58</v>
      </c>
      <c r="R541" s="15">
        <v>59</v>
      </c>
      <c r="S541" s="15">
        <v>68</v>
      </c>
      <c r="T541" s="15">
        <v>73</v>
      </c>
      <c r="U541" s="15">
        <v>45</v>
      </c>
      <c r="V541" s="15">
        <v>70</v>
      </c>
      <c r="W541" s="15">
        <v>57</v>
      </c>
      <c r="X541" s="15">
        <v>58</v>
      </c>
      <c r="Y541" s="15">
        <v>65</v>
      </c>
      <c r="Z541" s="15">
        <v>68</v>
      </c>
      <c r="AA541" s="15">
        <v>82</v>
      </c>
      <c r="AB541" s="15">
        <v>86</v>
      </c>
      <c r="AC541" s="15">
        <v>87</v>
      </c>
      <c r="AD541" s="15">
        <v>61</v>
      </c>
      <c r="AE541" s="15">
        <v>65</v>
      </c>
      <c r="AF541" s="15">
        <v>55</v>
      </c>
      <c r="AG541" s="15">
        <v>49</v>
      </c>
      <c r="AH541" s="15">
        <v>65</v>
      </c>
      <c r="AI541" s="15">
        <v>86</v>
      </c>
      <c r="AJ541" s="15">
        <v>83</v>
      </c>
      <c r="AK541" s="15">
        <v>86</v>
      </c>
      <c r="AL541" s="15">
        <v>85</v>
      </c>
      <c r="AM541" s="15">
        <v>87</v>
      </c>
      <c r="AN541" s="15">
        <v>2</v>
      </c>
      <c r="AO541" s="15">
        <v>3</v>
      </c>
      <c r="AP541" s="15">
        <v>6</v>
      </c>
      <c r="AQ541" s="15">
        <v>2</v>
      </c>
      <c r="AR541" t="s">
        <v>1963</v>
      </c>
    </row>
    <row r="542" spans="1:44" x14ac:dyDescent="0.25">
      <c r="A542" s="19">
        <v>541</v>
      </c>
      <c r="B542" s="19" t="s">
        <v>694</v>
      </c>
      <c r="C542" s="20" t="s">
        <v>71</v>
      </c>
      <c r="D542" s="22">
        <f>VLOOKUP(AR:AR,球员!A:F,6,FALSE)</f>
        <v>1</v>
      </c>
      <c r="E542" s="16" t="s">
        <v>227</v>
      </c>
      <c r="F542" s="16" t="s">
        <v>228</v>
      </c>
      <c r="G542" s="16" t="s">
        <v>415</v>
      </c>
      <c r="H542" s="15">
        <v>184</v>
      </c>
      <c r="I542" s="15">
        <v>82</v>
      </c>
      <c r="J542" s="15">
        <v>27</v>
      </c>
      <c r="K542" s="16" t="s">
        <v>47</v>
      </c>
      <c r="L542" s="21">
        <v>80</v>
      </c>
      <c r="M542" s="21">
        <v>32</v>
      </c>
      <c r="N542" s="21">
        <v>88</v>
      </c>
      <c r="O542" s="15">
        <v>84</v>
      </c>
      <c r="P542" s="15">
        <v>76</v>
      </c>
      <c r="Q542" s="15">
        <v>78</v>
      </c>
      <c r="R542" s="15">
        <v>72</v>
      </c>
      <c r="S542" s="15">
        <v>74</v>
      </c>
      <c r="T542" s="15">
        <v>62</v>
      </c>
      <c r="U542" s="15">
        <v>81</v>
      </c>
      <c r="V542" s="15">
        <v>79</v>
      </c>
      <c r="W542" s="15">
        <v>62</v>
      </c>
      <c r="X542" s="15">
        <v>63</v>
      </c>
      <c r="Y542" s="15">
        <v>83</v>
      </c>
      <c r="Z542" s="15">
        <v>83</v>
      </c>
      <c r="AA542" s="15">
        <v>84</v>
      </c>
      <c r="AB542" s="15">
        <v>79</v>
      </c>
      <c r="AC542" s="15">
        <v>84</v>
      </c>
      <c r="AD542" s="15">
        <v>64</v>
      </c>
      <c r="AE542" s="15">
        <v>79</v>
      </c>
      <c r="AF542" s="15">
        <v>51</v>
      </c>
      <c r="AG542" s="15">
        <v>52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6</v>
      </c>
      <c r="AQ542" s="15">
        <v>3</v>
      </c>
      <c r="AR542" t="s">
        <v>1964</v>
      </c>
    </row>
    <row r="543" spans="1:44" x14ac:dyDescent="0.25">
      <c r="A543" s="19">
        <v>542</v>
      </c>
      <c r="B543" s="19" t="s">
        <v>696</v>
      </c>
      <c r="C543" s="20" t="s">
        <v>194</v>
      </c>
      <c r="D543" s="22">
        <f>VLOOKUP(AR:AR,球员!A:F,6,FALSE)</f>
        <v>1</v>
      </c>
      <c r="E543" s="16" t="s">
        <v>400</v>
      </c>
      <c r="F543" s="16" t="s">
        <v>51</v>
      </c>
      <c r="G543" s="16" t="s">
        <v>66</v>
      </c>
      <c r="H543" s="15">
        <v>182</v>
      </c>
      <c r="I543" s="15">
        <v>74</v>
      </c>
      <c r="J543" s="15">
        <v>29</v>
      </c>
      <c r="K543" s="16" t="s">
        <v>47</v>
      </c>
      <c r="L543" s="21">
        <v>80</v>
      </c>
      <c r="M543" s="21">
        <v>31</v>
      </c>
      <c r="N543" s="21">
        <v>88</v>
      </c>
      <c r="O543" s="15">
        <v>70</v>
      </c>
      <c r="P543" s="15">
        <v>76</v>
      </c>
      <c r="Q543" s="15">
        <v>73</v>
      </c>
      <c r="R543" s="15">
        <v>64</v>
      </c>
      <c r="S543" s="15">
        <v>82</v>
      </c>
      <c r="T543" s="15">
        <v>78</v>
      </c>
      <c r="U543" s="15">
        <v>72</v>
      </c>
      <c r="V543" s="15">
        <v>65</v>
      </c>
      <c r="W543" s="15">
        <v>65</v>
      </c>
      <c r="X543" s="15">
        <v>74</v>
      </c>
      <c r="Y543" s="15">
        <v>82</v>
      </c>
      <c r="Z543" s="15">
        <v>78</v>
      </c>
      <c r="AA543" s="15">
        <v>68</v>
      </c>
      <c r="AB543" s="15">
        <v>74</v>
      </c>
      <c r="AC543" s="15">
        <v>78</v>
      </c>
      <c r="AD543" s="15">
        <v>65</v>
      </c>
      <c r="AE543" s="15">
        <v>83</v>
      </c>
      <c r="AF543" s="15">
        <v>77</v>
      </c>
      <c r="AG543" s="15">
        <v>77</v>
      </c>
      <c r="AH543" s="15">
        <v>71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3</v>
      </c>
      <c r="AO543" s="15">
        <v>3</v>
      </c>
      <c r="AP543" s="15">
        <v>5</v>
      </c>
      <c r="AQ543" s="15">
        <v>2</v>
      </c>
      <c r="AR543" t="s">
        <v>1965</v>
      </c>
    </row>
    <row r="544" spans="1:44" x14ac:dyDescent="0.25">
      <c r="A544" s="15">
        <v>543</v>
      </c>
      <c r="B544" s="15" t="s">
        <v>804</v>
      </c>
      <c r="C544" s="16" t="s">
        <v>194</v>
      </c>
      <c r="D544" s="22" t="e">
        <f>VLOOKUP(AR:AR,球员!A:F,6,FALSE)</f>
        <v>#N/A</v>
      </c>
      <c r="E544" s="16" t="s">
        <v>141</v>
      </c>
      <c r="F544" s="16" t="s">
        <v>45</v>
      </c>
      <c r="G544" s="16" t="s">
        <v>81</v>
      </c>
      <c r="H544" s="15">
        <v>178</v>
      </c>
      <c r="I544" s="15">
        <v>75</v>
      </c>
      <c r="J544" s="15">
        <v>28</v>
      </c>
      <c r="K544" s="16" t="s">
        <v>47</v>
      </c>
      <c r="L544" s="21">
        <v>80</v>
      </c>
      <c r="M544" s="21">
        <v>31</v>
      </c>
      <c r="N544" s="21">
        <v>89</v>
      </c>
      <c r="O544" s="15">
        <v>72</v>
      </c>
      <c r="P544" s="15">
        <v>75</v>
      </c>
      <c r="Q544" s="15">
        <v>76</v>
      </c>
      <c r="R544" s="15">
        <v>75</v>
      </c>
      <c r="S544" s="15">
        <v>73</v>
      </c>
      <c r="T544" s="15">
        <v>75</v>
      </c>
      <c r="U544" s="15">
        <v>60</v>
      </c>
      <c r="V544" s="15">
        <v>66</v>
      </c>
      <c r="W544" s="15">
        <v>56</v>
      </c>
      <c r="X544" s="15">
        <v>61</v>
      </c>
      <c r="Y544" s="15">
        <v>86</v>
      </c>
      <c r="Z544" s="15">
        <v>85</v>
      </c>
      <c r="AA544" s="15">
        <v>68</v>
      </c>
      <c r="AB544" s="15">
        <v>76</v>
      </c>
      <c r="AC544" s="15">
        <v>75</v>
      </c>
      <c r="AD544" s="15">
        <v>71</v>
      </c>
      <c r="AE544" s="15">
        <v>82</v>
      </c>
      <c r="AF544" s="15">
        <v>76</v>
      </c>
      <c r="AG544" s="15">
        <v>77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5</v>
      </c>
      <c r="AQ544" s="15">
        <v>2</v>
      </c>
      <c r="AR544" t="s">
        <v>1966</v>
      </c>
    </row>
    <row r="545" spans="1:44" x14ac:dyDescent="0.25">
      <c r="A545" s="19">
        <v>544</v>
      </c>
      <c r="B545" s="19" t="s">
        <v>561</v>
      </c>
      <c r="C545" s="20" t="s">
        <v>125</v>
      </c>
      <c r="D545" s="22">
        <f>VLOOKUP(AR:AR,球员!A:F,6,FALSE)</f>
        <v>1</v>
      </c>
      <c r="E545" s="16" t="s">
        <v>403</v>
      </c>
      <c r="F545" s="16" t="s">
        <v>277</v>
      </c>
      <c r="G545" s="16" t="s">
        <v>482</v>
      </c>
      <c r="H545" s="15">
        <v>181</v>
      </c>
      <c r="I545" s="15">
        <v>76</v>
      </c>
      <c r="J545" s="15">
        <v>30</v>
      </c>
      <c r="K545" s="16" t="s">
        <v>53</v>
      </c>
      <c r="L545" s="21">
        <v>80</v>
      </c>
      <c r="M545" s="21">
        <v>30</v>
      </c>
      <c r="N545" s="21">
        <v>88</v>
      </c>
      <c r="O545" s="15">
        <v>68</v>
      </c>
      <c r="P545" s="15">
        <v>78</v>
      </c>
      <c r="Q545" s="15">
        <v>69</v>
      </c>
      <c r="R545" s="15">
        <v>65</v>
      </c>
      <c r="S545" s="15">
        <v>82</v>
      </c>
      <c r="T545" s="15">
        <v>79</v>
      </c>
      <c r="U545" s="15">
        <v>62</v>
      </c>
      <c r="V545" s="15">
        <v>75</v>
      </c>
      <c r="W545" s="15">
        <v>60</v>
      </c>
      <c r="X545" s="15">
        <v>68</v>
      </c>
      <c r="Y545" s="15">
        <v>73</v>
      </c>
      <c r="Z545" s="15">
        <v>70</v>
      </c>
      <c r="AA545" s="15">
        <v>79</v>
      </c>
      <c r="AB545" s="15">
        <v>77</v>
      </c>
      <c r="AC545" s="15">
        <v>81</v>
      </c>
      <c r="AD545" s="15">
        <v>73</v>
      </c>
      <c r="AE545" s="15">
        <v>85</v>
      </c>
      <c r="AF545" s="15">
        <v>82</v>
      </c>
      <c r="AG545" s="15">
        <v>82</v>
      </c>
      <c r="AH545" s="15">
        <v>84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1967</v>
      </c>
    </row>
    <row r="546" spans="1:44" x14ac:dyDescent="0.25">
      <c r="A546" s="19">
        <v>545</v>
      </c>
      <c r="B546" s="19" t="s">
        <v>416</v>
      </c>
      <c r="C546" s="20" t="s">
        <v>90</v>
      </c>
      <c r="D546" s="22">
        <f>VLOOKUP(AR:AR,球员!A:F,6,FALSE)</f>
        <v>1</v>
      </c>
      <c r="E546" s="16" t="s">
        <v>197</v>
      </c>
      <c r="F546" s="16" t="s">
        <v>56</v>
      </c>
      <c r="G546" s="16" t="s">
        <v>78</v>
      </c>
      <c r="H546" s="15">
        <v>190</v>
      </c>
      <c r="I546" s="15">
        <v>80</v>
      </c>
      <c r="J546" s="15">
        <v>31</v>
      </c>
      <c r="K546" s="16" t="s">
        <v>47</v>
      </c>
      <c r="L546" s="21">
        <v>80</v>
      </c>
      <c r="M546" s="21">
        <v>30</v>
      </c>
      <c r="N546" s="21">
        <v>87</v>
      </c>
      <c r="O546" s="15">
        <v>55</v>
      </c>
      <c r="P546" s="15">
        <v>65</v>
      </c>
      <c r="Q546" s="15">
        <v>61</v>
      </c>
      <c r="R546" s="15">
        <v>58</v>
      </c>
      <c r="S546" s="15">
        <v>74</v>
      </c>
      <c r="T546" s="15">
        <v>73</v>
      </c>
      <c r="U546" s="15">
        <v>60</v>
      </c>
      <c r="V546" s="15">
        <v>88</v>
      </c>
      <c r="W546" s="15">
        <v>55</v>
      </c>
      <c r="X546" s="15">
        <v>60</v>
      </c>
      <c r="Y546" s="15">
        <v>68</v>
      </c>
      <c r="Z546" s="15">
        <v>66</v>
      </c>
      <c r="AA546" s="15">
        <v>70</v>
      </c>
      <c r="AB546" s="15">
        <v>83</v>
      </c>
      <c r="AC546" s="15">
        <v>90</v>
      </c>
      <c r="AD546" s="15">
        <v>63</v>
      </c>
      <c r="AE546" s="15">
        <v>80</v>
      </c>
      <c r="AF546" s="15">
        <v>85</v>
      </c>
      <c r="AG546" s="15">
        <v>85</v>
      </c>
      <c r="AH546" s="15">
        <v>75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7</v>
      </c>
      <c r="AQ546" s="15">
        <v>3</v>
      </c>
      <c r="AR546" t="s">
        <v>1968</v>
      </c>
    </row>
    <row r="547" spans="1:44" x14ac:dyDescent="0.25">
      <c r="A547" s="19">
        <v>546</v>
      </c>
      <c r="B547" s="19" t="s">
        <v>562</v>
      </c>
      <c r="C547" s="20" t="s">
        <v>83</v>
      </c>
      <c r="D547" s="22">
        <f>VLOOKUP(AR:AR,球员!A:F,6,FALSE)</f>
        <v>1</v>
      </c>
      <c r="E547" s="16" t="s">
        <v>312</v>
      </c>
      <c r="F547" s="16" t="s">
        <v>65</v>
      </c>
      <c r="G547" s="16" t="s">
        <v>52</v>
      </c>
      <c r="H547" s="15">
        <v>167</v>
      </c>
      <c r="I547" s="15">
        <v>59</v>
      </c>
      <c r="J547" s="15">
        <v>26</v>
      </c>
      <c r="K547" s="16" t="s">
        <v>47</v>
      </c>
      <c r="L547" s="21">
        <v>80</v>
      </c>
      <c r="M547" s="21">
        <v>33</v>
      </c>
      <c r="N547" s="21">
        <v>88</v>
      </c>
      <c r="O547" s="15">
        <v>77</v>
      </c>
      <c r="P547" s="15">
        <v>85</v>
      </c>
      <c r="Q547" s="15">
        <v>85</v>
      </c>
      <c r="R547" s="15">
        <v>82</v>
      </c>
      <c r="S547" s="15">
        <v>80</v>
      </c>
      <c r="T547" s="15">
        <v>79</v>
      </c>
      <c r="U547" s="15">
        <v>72</v>
      </c>
      <c r="V547" s="15">
        <v>60</v>
      </c>
      <c r="W547" s="15">
        <v>77</v>
      </c>
      <c r="X547" s="15">
        <v>75</v>
      </c>
      <c r="Y547" s="15">
        <v>80</v>
      </c>
      <c r="Z547" s="15">
        <v>86</v>
      </c>
      <c r="AA547" s="15">
        <v>76</v>
      </c>
      <c r="AB547" s="15">
        <v>75</v>
      </c>
      <c r="AC547" s="15">
        <v>55</v>
      </c>
      <c r="AD547" s="15">
        <v>86</v>
      </c>
      <c r="AE547" s="15">
        <v>78</v>
      </c>
      <c r="AF547" s="15">
        <v>50</v>
      </c>
      <c r="AG547" s="15">
        <v>55</v>
      </c>
      <c r="AH547" s="15">
        <v>52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5</v>
      </c>
      <c r="AQ547" s="15">
        <v>1</v>
      </c>
      <c r="AR547" t="s">
        <v>1969</v>
      </c>
    </row>
    <row r="548" spans="1:44" x14ac:dyDescent="0.25">
      <c r="A548" s="19">
        <v>547</v>
      </c>
      <c r="B548" s="19" t="s">
        <v>699</v>
      </c>
      <c r="C548" s="20" t="s">
        <v>83</v>
      </c>
      <c r="D548" s="22">
        <f>VLOOKUP(AR:AR,球员!A:F,6,FALSE)</f>
        <v>1</v>
      </c>
      <c r="E548" s="16" t="s">
        <v>519</v>
      </c>
      <c r="F548" s="16" t="s">
        <v>45</v>
      </c>
      <c r="G548" s="16" t="s">
        <v>72</v>
      </c>
      <c r="H548" s="15">
        <v>183</v>
      </c>
      <c r="I548" s="15">
        <v>78</v>
      </c>
      <c r="J548" s="15">
        <v>29</v>
      </c>
      <c r="K548" s="16" t="s">
        <v>53</v>
      </c>
      <c r="L548" s="21">
        <v>80</v>
      </c>
      <c r="M548" s="21">
        <v>31</v>
      </c>
      <c r="N548" s="21">
        <v>87</v>
      </c>
      <c r="O548" s="15">
        <v>76</v>
      </c>
      <c r="P548" s="15">
        <v>83</v>
      </c>
      <c r="Q548" s="15">
        <v>82</v>
      </c>
      <c r="R548" s="15">
        <v>79</v>
      </c>
      <c r="S548" s="15">
        <v>82</v>
      </c>
      <c r="T548" s="15">
        <v>79</v>
      </c>
      <c r="U548" s="15">
        <v>77</v>
      </c>
      <c r="V548" s="15">
        <v>65</v>
      </c>
      <c r="W548" s="15">
        <v>80</v>
      </c>
      <c r="X548" s="15">
        <v>80</v>
      </c>
      <c r="Y548" s="15">
        <v>72</v>
      </c>
      <c r="Z548" s="15">
        <v>75</v>
      </c>
      <c r="AA548" s="15">
        <v>81</v>
      </c>
      <c r="AB548" s="15">
        <v>70</v>
      </c>
      <c r="AC548" s="15">
        <v>69</v>
      </c>
      <c r="AD548" s="15">
        <v>78</v>
      </c>
      <c r="AE548" s="15">
        <v>75</v>
      </c>
      <c r="AF548" s="15">
        <v>47</v>
      </c>
      <c r="AG548" s="15">
        <v>52</v>
      </c>
      <c r="AH548" s="15">
        <v>69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5</v>
      </c>
      <c r="AQ548" s="15">
        <v>2</v>
      </c>
      <c r="AR548" t="s">
        <v>1970</v>
      </c>
    </row>
    <row r="549" spans="1:44" x14ac:dyDescent="0.25">
      <c r="A549" s="15">
        <v>548</v>
      </c>
      <c r="B549" s="15" t="s">
        <v>565</v>
      </c>
      <c r="C549" s="23" t="s">
        <v>125</v>
      </c>
      <c r="D549" s="22" t="e">
        <f>VLOOKUP(AR:AR,球员!A:F,6,FALSE)</f>
        <v>#N/A</v>
      </c>
      <c r="E549" s="16" t="s">
        <v>299</v>
      </c>
      <c r="F549" s="16" t="s">
        <v>277</v>
      </c>
      <c r="G549" s="16" t="s">
        <v>69</v>
      </c>
      <c r="H549" s="15">
        <v>185</v>
      </c>
      <c r="I549" s="15">
        <v>81</v>
      </c>
      <c r="J549" s="15">
        <v>30</v>
      </c>
      <c r="K549" s="16" t="s">
        <v>47</v>
      </c>
      <c r="L549" s="21">
        <v>80</v>
      </c>
      <c r="M549" s="21">
        <v>30</v>
      </c>
      <c r="N549" s="21">
        <v>87</v>
      </c>
      <c r="O549" s="15">
        <v>68</v>
      </c>
      <c r="P549" s="15">
        <v>74</v>
      </c>
      <c r="Q549" s="15">
        <v>67</v>
      </c>
      <c r="R549" s="15">
        <v>71</v>
      </c>
      <c r="S549" s="15">
        <v>80</v>
      </c>
      <c r="T549" s="15">
        <v>76</v>
      </c>
      <c r="U549" s="15">
        <v>66</v>
      </c>
      <c r="V549" s="15">
        <v>80</v>
      </c>
      <c r="W549" s="15">
        <v>59</v>
      </c>
      <c r="X549" s="15">
        <v>69</v>
      </c>
      <c r="Y549" s="15">
        <v>73</v>
      </c>
      <c r="Z549" s="15">
        <v>75</v>
      </c>
      <c r="AA549" s="15">
        <v>81</v>
      </c>
      <c r="AB549" s="15">
        <v>76</v>
      </c>
      <c r="AC549" s="15">
        <v>83</v>
      </c>
      <c r="AD549" s="15">
        <v>64</v>
      </c>
      <c r="AE549" s="15">
        <v>85</v>
      </c>
      <c r="AF549" s="15">
        <v>81</v>
      </c>
      <c r="AG549" s="15">
        <v>84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6</v>
      </c>
      <c r="AQ549" s="15">
        <v>1</v>
      </c>
      <c r="AR549" t="s">
        <v>1971</v>
      </c>
    </row>
    <row r="550" spans="1:44" x14ac:dyDescent="0.25">
      <c r="A550" s="19">
        <v>549</v>
      </c>
      <c r="B550" s="19" t="s">
        <v>567</v>
      </c>
      <c r="C550" s="20" t="s">
        <v>90</v>
      </c>
      <c r="D550" s="22">
        <f>VLOOKUP(AR:AR,球员!A:F,6,FALSE)</f>
        <v>1</v>
      </c>
      <c r="E550" s="16" t="s">
        <v>388</v>
      </c>
      <c r="F550" s="16" t="s">
        <v>384</v>
      </c>
      <c r="G550" s="16" t="s">
        <v>61</v>
      </c>
      <c r="H550" s="15">
        <v>184</v>
      </c>
      <c r="I550" s="15">
        <v>73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88</v>
      </c>
      <c r="O550" s="15">
        <v>69</v>
      </c>
      <c r="P550" s="15">
        <v>71</v>
      </c>
      <c r="Q550" s="15">
        <v>71</v>
      </c>
      <c r="R550" s="15">
        <v>74</v>
      </c>
      <c r="S550" s="15">
        <v>75</v>
      </c>
      <c r="T550" s="15">
        <v>72</v>
      </c>
      <c r="U550" s="15">
        <v>65</v>
      </c>
      <c r="V550" s="15">
        <v>78</v>
      </c>
      <c r="W550" s="15">
        <v>58</v>
      </c>
      <c r="X550" s="15">
        <v>64</v>
      </c>
      <c r="Y550" s="15">
        <v>82</v>
      </c>
      <c r="Z550" s="15">
        <v>73</v>
      </c>
      <c r="AA550" s="15">
        <v>73</v>
      </c>
      <c r="AB550" s="15">
        <v>83</v>
      </c>
      <c r="AC550" s="15">
        <v>78</v>
      </c>
      <c r="AD550" s="15">
        <v>77</v>
      </c>
      <c r="AE550" s="15">
        <v>86</v>
      </c>
      <c r="AF550" s="15">
        <v>84</v>
      </c>
      <c r="AG550" s="15">
        <v>78</v>
      </c>
      <c r="AH550" s="15">
        <v>81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3</v>
      </c>
      <c r="AR550" t="s">
        <v>1972</v>
      </c>
    </row>
    <row r="551" spans="1:44" x14ac:dyDescent="0.25">
      <c r="A551" s="15">
        <v>550</v>
      </c>
      <c r="B551" s="15" t="s">
        <v>568</v>
      </c>
      <c r="C551" s="16" t="s">
        <v>125</v>
      </c>
      <c r="D551" s="22">
        <f>VLOOKUP(AR:AR,球员!A:F,6,FALSE)</f>
        <v>1</v>
      </c>
      <c r="E551" s="16" t="s">
        <v>418</v>
      </c>
      <c r="F551" s="16" t="s">
        <v>156</v>
      </c>
      <c r="G551" s="16" t="s">
        <v>57</v>
      </c>
      <c r="H551" s="15">
        <v>175</v>
      </c>
      <c r="I551" s="15">
        <v>80</v>
      </c>
      <c r="J551" s="15">
        <v>27</v>
      </c>
      <c r="K551" s="16" t="s">
        <v>47</v>
      </c>
      <c r="L551" s="21">
        <v>80</v>
      </c>
      <c r="M551" s="21">
        <v>32</v>
      </c>
      <c r="N551" s="21">
        <v>88</v>
      </c>
      <c r="O551" s="15">
        <v>66</v>
      </c>
      <c r="P551" s="15">
        <v>76</v>
      </c>
      <c r="Q551" s="15">
        <v>72</v>
      </c>
      <c r="R551" s="15">
        <v>71</v>
      </c>
      <c r="S551" s="15">
        <v>83</v>
      </c>
      <c r="T551" s="15">
        <v>81</v>
      </c>
      <c r="U551" s="15">
        <v>62</v>
      </c>
      <c r="V551" s="15">
        <v>65</v>
      </c>
      <c r="W551" s="15">
        <v>82</v>
      </c>
      <c r="X551" s="15">
        <v>77</v>
      </c>
      <c r="Y551" s="15">
        <v>77</v>
      </c>
      <c r="Z551" s="15">
        <v>73</v>
      </c>
      <c r="AA551" s="15">
        <v>81</v>
      </c>
      <c r="AB551" s="15">
        <v>75</v>
      </c>
      <c r="AC551" s="15">
        <v>70</v>
      </c>
      <c r="AD551" s="15">
        <v>75</v>
      </c>
      <c r="AE551" s="15">
        <v>80</v>
      </c>
      <c r="AF551" s="15">
        <v>79</v>
      </c>
      <c r="AG551" s="15">
        <v>75</v>
      </c>
      <c r="AH551" s="15">
        <v>72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1</v>
      </c>
      <c r="AO551" s="15">
        <v>3</v>
      </c>
      <c r="AP551" s="15">
        <v>5</v>
      </c>
      <c r="AQ551" s="15">
        <v>2</v>
      </c>
      <c r="AR551" t="s">
        <v>2252</v>
      </c>
    </row>
    <row r="552" spans="1:44" x14ac:dyDescent="0.25">
      <c r="A552" s="19">
        <v>551</v>
      </c>
      <c r="B552" s="19" t="s">
        <v>700</v>
      </c>
      <c r="C552" s="20" t="s">
        <v>194</v>
      </c>
      <c r="D552" s="22">
        <f>VLOOKUP(AR:AR,球员!A:F,6,FALSE)</f>
        <v>1</v>
      </c>
      <c r="E552" s="16" t="s">
        <v>44</v>
      </c>
      <c r="F552" s="16" t="s">
        <v>45</v>
      </c>
      <c r="G552" s="16" t="s">
        <v>57</v>
      </c>
      <c r="H552" s="15">
        <v>184</v>
      </c>
      <c r="I552" s="15">
        <v>78</v>
      </c>
      <c r="J552" s="15">
        <v>28</v>
      </c>
      <c r="K552" s="16" t="s">
        <v>47</v>
      </c>
      <c r="L552" s="21">
        <v>80</v>
      </c>
      <c r="M552" s="21">
        <v>31</v>
      </c>
      <c r="N552" s="21">
        <v>88</v>
      </c>
      <c r="O552" s="15">
        <v>75</v>
      </c>
      <c r="P552" s="15">
        <v>78</v>
      </c>
      <c r="Q552" s="15">
        <v>75</v>
      </c>
      <c r="R552" s="15">
        <v>76</v>
      </c>
      <c r="S552" s="15">
        <v>75</v>
      </c>
      <c r="T552" s="15">
        <v>76</v>
      </c>
      <c r="U552" s="15">
        <v>65</v>
      </c>
      <c r="V552" s="15">
        <v>67</v>
      </c>
      <c r="W552" s="15">
        <v>78</v>
      </c>
      <c r="X552" s="15">
        <v>80</v>
      </c>
      <c r="Y552" s="15">
        <v>81</v>
      </c>
      <c r="Z552" s="15">
        <v>76</v>
      </c>
      <c r="AA552" s="15">
        <v>84</v>
      </c>
      <c r="AB552" s="15">
        <v>70</v>
      </c>
      <c r="AC552" s="15">
        <v>75</v>
      </c>
      <c r="AD552" s="15">
        <v>69</v>
      </c>
      <c r="AE552" s="15">
        <v>80</v>
      </c>
      <c r="AF552" s="15">
        <v>70</v>
      </c>
      <c r="AG552" s="15">
        <v>76</v>
      </c>
      <c r="AH552" s="15">
        <v>75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3</v>
      </c>
      <c r="AP552" s="15">
        <v>6</v>
      </c>
      <c r="AQ552" s="15">
        <v>3</v>
      </c>
      <c r="AR552" t="s">
        <v>1973</v>
      </c>
    </row>
    <row r="553" spans="1:44" x14ac:dyDescent="0.25">
      <c r="A553" s="15">
        <v>552</v>
      </c>
      <c r="B553" s="15" t="s">
        <v>701</v>
      </c>
      <c r="C553" s="16" t="s">
        <v>71</v>
      </c>
      <c r="D553" s="22" t="e">
        <f>VLOOKUP(AR:AR,球员!A:F,6,FALSE)</f>
        <v>#N/A</v>
      </c>
      <c r="E553" s="16" t="s">
        <v>234</v>
      </c>
      <c r="F553" s="16" t="s">
        <v>156</v>
      </c>
      <c r="G553" s="16" t="s">
        <v>692</v>
      </c>
      <c r="H553" s="15">
        <v>182</v>
      </c>
      <c r="I553" s="15">
        <v>71</v>
      </c>
      <c r="J553" s="15">
        <v>32</v>
      </c>
      <c r="K553" s="16" t="s">
        <v>47</v>
      </c>
      <c r="L553" s="21">
        <v>80</v>
      </c>
      <c r="M553" s="21">
        <v>29</v>
      </c>
      <c r="N553" s="21">
        <v>87</v>
      </c>
      <c r="O553" s="15">
        <v>80</v>
      </c>
      <c r="P553" s="15">
        <v>81</v>
      </c>
      <c r="Q553" s="15">
        <v>80</v>
      </c>
      <c r="R553" s="15">
        <v>80</v>
      </c>
      <c r="S553" s="15">
        <v>78</v>
      </c>
      <c r="T553" s="15">
        <v>77</v>
      </c>
      <c r="U553" s="15">
        <v>80</v>
      </c>
      <c r="V553" s="15">
        <v>72</v>
      </c>
      <c r="W553" s="15">
        <v>79</v>
      </c>
      <c r="X553" s="15">
        <v>75</v>
      </c>
      <c r="Y553" s="15">
        <v>70</v>
      </c>
      <c r="Z553" s="15">
        <v>73</v>
      </c>
      <c r="AA553" s="15">
        <v>78</v>
      </c>
      <c r="AB553" s="15">
        <v>78</v>
      </c>
      <c r="AC553" s="15">
        <v>73</v>
      </c>
      <c r="AD553" s="15">
        <v>78</v>
      </c>
      <c r="AE553" s="15">
        <v>78</v>
      </c>
      <c r="AF553" s="15">
        <v>52</v>
      </c>
      <c r="AG553" s="15">
        <v>54</v>
      </c>
      <c r="AH553" s="15">
        <v>55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2</v>
      </c>
      <c r="AR553" t="s">
        <v>1974</v>
      </c>
    </row>
    <row r="554" spans="1:44" x14ac:dyDescent="0.25">
      <c r="A554" s="15">
        <v>553</v>
      </c>
      <c r="B554" s="15" t="s">
        <v>702</v>
      </c>
      <c r="C554" s="16" t="s">
        <v>90</v>
      </c>
      <c r="D554" s="22" t="e">
        <f>VLOOKUP(AR:AR,球员!A:F,6,FALSE)</f>
        <v>#N/A</v>
      </c>
      <c r="E554" s="16" t="s">
        <v>308</v>
      </c>
      <c r="F554" s="16" t="s">
        <v>228</v>
      </c>
      <c r="G554" s="16" t="s">
        <v>57</v>
      </c>
      <c r="H554" s="15">
        <v>192</v>
      </c>
      <c r="I554" s="15">
        <v>88</v>
      </c>
      <c r="J554" s="15">
        <v>33</v>
      </c>
      <c r="K554" s="16" t="s">
        <v>47</v>
      </c>
      <c r="L554" s="21">
        <v>80</v>
      </c>
      <c r="M554" s="21">
        <v>27</v>
      </c>
      <c r="N554" s="21">
        <v>87</v>
      </c>
      <c r="O554" s="15">
        <v>60</v>
      </c>
      <c r="P554" s="15">
        <v>70</v>
      </c>
      <c r="Q554" s="15">
        <v>70</v>
      </c>
      <c r="R554" s="15">
        <v>65</v>
      </c>
      <c r="S554" s="15">
        <v>69</v>
      </c>
      <c r="T554" s="15">
        <v>67</v>
      </c>
      <c r="U554" s="15">
        <v>55</v>
      </c>
      <c r="V554" s="15">
        <v>85</v>
      </c>
      <c r="W554" s="15">
        <v>55</v>
      </c>
      <c r="X554" s="15">
        <v>40</v>
      </c>
      <c r="Y554" s="15">
        <v>76</v>
      </c>
      <c r="Z554" s="15">
        <v>77</v>
      </c>
      <c r="AA554" s="15">
        <v>72</v>
      </c>
      <c r="AB554" s="15">
        <v>85</v>
      </c>
      <c r="AC554" s="15">
        <v>87</v>
      </c>
      <c r="AD554" s="15">
        <v>65</v>
      </c>
      <c r="AE554" s="15">
        <v>72</v>
      </c>
      <c r="AF554" s="15">
        <v>85</v>
      </c>
      <c r="AG554" s="15">
        <v>86</v>
      </c>
      <c r="AH554" s="15">
        <v>84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1975</v>
      </c>
    </row>
    <row r="555" spans="1:44" x14ac:dyDescent="0.25">
      <c r="A555" s="15">
        <v>554</v>
      </c>
      <c r="B555" s="15" t="s">
        <v>703</v>
      </c>
      <c r="C555" s="16" t="s">
        <v>59</v>
      </c>
      <c r="D555" s="22" t="e">
        <f>VLOOKUP(AR:AR,球员!A:F,6,FALSE)</f>
        <v>#N/A</v>
      </c>
      <c r="E555" s="16" t="s">
        <v>757</v>
      </c>
      <c r="F555" s="16" t="s">
        <v>56</v>
      </c>
      <c r="G555" s="16" t="s">
        <v>81</v>
      </c>
      <c r="H555" s="15">
        <v>180</v>
      </c>
      <c r="I555" s="15">
        <v>74</v>
      </c>
      <c r="J555" s="15">
        <v>29</v>
      </c>
      <c r="K555" s="16" t="s">
        <v>47</v>
      </c>
      <c r="L555" s="21">
        <v>80</v>
      </c>
      <c r="M555" s="21">
        <v>31</v>
      </c>
      <c r="N555" s="21">
        <v>87</v>
      </c>
      <c r="O555" s="15">
        <v>72</v>
      </c>
      <c r="P555" s="15">
        <v>78</v>
      </c>
      <c r="Q555" s="15">
        <v>75</v>
      </c>
      <c r="R555" s="15">
        <v>74</v>
      </c>
      <c r="S555" s="15">
        <v>80</v>
      </c>
      <c r="T555" s="15">
        <v>79</v>
      </c>
      <c r="U555" s="15">
        <v>63</v>
      </c>
      <c r="V555" s="15">
        <v>81</v>
      </c>
      <c r="W555" s="15">
        <v>65</v>
      </c>
      <c r="X555" s="15">
        <v>70</v>
      </c>
      <c r="Y555" s="15">
        <v>76</v>
      </c>
      <c r="Z555" s="15">
        <v>75</v>
      </c>
      <c r="AA555" s="15">
        <v>73</v>
      </c>
      <c r="AB555" s="15">
        <v>86</v>
      </c>
      <c r="AC555" s="15">
        <v>78</v>
      </c>
      <c r="AD555" s="15">
        <v>74</v>
      </c>
      <c r="AE555" s="15">
        <v>85</v>
      </c>
      <c r="AF555" s="15">
        <v>73</v>
      </c>
      <c r="AG555" s="15">
        <v>75</v>
      </c>
      <c r="AH555" s="15">
        <v>76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3</v>
      </c>
      <c r="AR555" t="s">
        <v>1976</v>
      </c>
    </row>
    <row r="556" spans="1:44" x14ac:dyDescent="0.25">
      <c r="A556" s="15">
        <v>555</v>
      </c>
      <c r="B556" s="15" t="s">
        <v>1977</v>
      </c>
      <c r="C556" s="16" t="s">
        <v>71</v>
      </c>
      <c r="D556" s="22" t="e">
        <f>VLOOKUP(AR:AR,球员!A:F,6,FALSE)</f>
        <v>#N/A</v>
      </c>
      <c r="E556" s="16" t="s">
        <v>260</v>
      </c>
      <c r="F556" s="16" t="s">
        <v>45</v>
      </c>
      <c r="G556" s="16" t="s">
        <v>134</v>
      </c>
      <c r="H556" s="15">
        <v>178</v>
      </c>
      <c r="I556" s="15">
        <v>79</v>
      </c>
      <c r="J556" s="15">
        <v>28</v>
      </c>
      <c r="K556" s="16" t="s">
        <v>47</v>
      </c>
      <c r="L556" s="21">
        <v>80</v>
      </c>
      <c r="M556" s="21">
        <v>31</v>
      </c>
      <c r="N556" s="21">
        <v>88</v>
      </c>
      <c r="O556" s="15">
        <v>80</v>
      </c>
      <c r="P556" s="15">
        <v>83</v>
      </c>
      <c r="Q556" s="15">
        <v>80</v>
      </c>
      <c r="R556" s="15">
        <v>79</v>
      </c>
      <c r="S556" s="15">
        <v>71</v>
      </c>
      <c r="T556" s="15">
        <v>65</v>
      </c>
      <c r="U556" s="15">
        <v>78</v>
      </c>
      <c r="V556" s="15">
        <v>69</v>
      </c>
      <c r="W556" s="15">
        <v>75</v>
      </c>
      <c r="X556" s="15">
        <v>70</v>
      </c>
      <c r="Y556" s="15">
        <v>84</v>
      </c>
      <c r="Z556" s="15">
        <v>85</v>
      </c>
      <c r="AA556" s="15">
        <v>84</v>
      </c>
      <c r="AB556" s="15">
        <v>70</v>
      </c>
      <c r="AC556" s="15">
        <v>76</v>
      </c>
      <c r="AD556" s="15">
        <v>82</v>
      </c>
      <c r="AE556" s="15">
        <v>76</v>
      </c>
      <c r="AF556" s="15">
        <v>47</v>
      </c>
      <c r="AG556" s="15">
        <v>49</v>
      </c>
      <c r="AH556" s="15">
        <v>82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3</v>
      </c>
      <c r="AP556" s="15">
        <v>5</v>
      </c>
      <c r="AQ556" s="15">
        <v>2</v>
      </c>
      <c r="AR556" t="s">
        <v>1978</v>
      </c>
    </row>
    <row r="557" spans="1:44" x14ac:dyDescent="0.25">
      <c r="A557" s="19">
        <v>556</v>
      </c>
      <c r="B557" s="19" t="s">
        <v>569</v>
      </c>
      <c r="C557" s="20" t="s">
        <v>83</v>
      </c>
      <c r="D557" s="22">
        <f>VLOOKUP(AR:AR,球员!A:F,6,FALSE)</f>
        <v>1</v>
      </c>
      <c r="E557" s="16" t="s">
        <v>75</v>
      </c>
      <c r="F557" s="16" t="s">
        <v>65</v>
      </c>
      <c r="G557" s="16" t="s">
        <v>98</v>
      </c>
      <c r="H557" s="15">
        <v>189</v>
      </c>
      <c r="I557" s="15">
        <v>76</v>
      </c>
      <c r="J557" s="15">
        <v>26</v>
      </c>
      <c r="K557" s="16" t="s">
        <v>47</v>
      </c>
      <c r="L557" s="21">
        <v>80</v>
      </c>
      <c r="M557" s="21">
        <v>33</v>
      </c>
      <c r="N557" s="21">
        <v>89</v>
      </c>
      <c r="O557" s="15">
        <v>73</v>
      </c>
      <c r="P557" s="15">
        <v>85</v>
      </c>
      <c r="Q557" s="15">
        <v>85</v>
      </c>
      <c r="R557" s="15">
        <v>87</v>
      </c>
      <c r="S557" s="15">
        <v>80</v>
      </c>
      <c r="T557" s="15">
        <v>79</v>
      </c>
      <c r="U557" s="15">
        <v>71</v>
      </c>
      <c r="V557" s="15">
        <v>65</v>
      </c>
      <c r="W557" s="15">
        <v>70</v>
      </c>
      <c r="X557" s="15">
        <v>72</v>
      </c>
      <c r="Y557" s="15">
        <v>77</v>
      </c>
      <c r="Z557" s="15">
        <v>77</v>
      </c>
      <c r="AA557" s="15">
        <v>81</v>
      </c>
      <c r="AB557" s="15">
        <v>71</v>
      </c>
      <c r="AC557" s="15">
        <v>79</v>
      </c>
      <c r="AD557" s="15">
        <v>76</v>
      </c>
      <c r="AE557" s="15">
        <v>74</v>
      </c>
      <c r="AF557" s="15">
        <v>60</v>
      </c>
      <c r="AG557" s="15">
        <v>62</v>
      </c>
      <c r="AH557" s="15">
        <v>68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4</v>
      </c>
      <c r="AO557" s="15">
        <v>4</v>
      </c>
      <c r="AP557" s="15">
        <v>5</v>
      </c>
      <c r="AQ557" s="15">
        <v>1</v>
      </c>
      <c r="AR557" t="s">
        <v>1979</v>
      </c>
    </row>
    <row r="558" spans="1:44" x14ac:dyDescent="0.25">
      <c r="A558" s="15">
        <v>557</v>
      </c>
      <c r="B558" s="15" t="s">
        <v>825</v>
      </c>
      <c r="C558" s="16" t="s">
        <v>205</v>
      </c>
      <c r="D558" s="22" t="e">
        <f>VLOOKUP(AR:AR,球员!A:F,6,FALSE)</f>
        <v>#N/A</v>
      </c>
      <c r="E558" s="16" t="s">
        <v>299</v>
      </c>
      <c r="F558" s="16" t="s">
        <v>277</v>
      </c>
      <c r="G558" s="16" t="s">
        <v>69</v>
      </c>
      <c r="H558" s="15">
        <v>184</v>
      </c>
      <c r="I558" s="15">
        <v>80</v>
      </c>
      <c r="J558" s="15">
        <v>29</v>
      </c>
      <c r="K558" s="16" t="s">
        <v>47</v>
      </c>
      <c r="L558" s="21">
        <v>80</v>
      </c>
      <c r="M558" s="21">
        <v>31</v>
      </c>
      <c r="N558" s="21">
        <v>87</v>
      </c>
      <c r="O558" s="15">
        <v>77</v>
      </c>
      <c r="P558" s="15">
        <v>79</v>
      </c>
      <c r="Q558" s="15">
        <v>84</v>
      </c>
      <c r="R558" s="15">
        <v>79</v>
      </c>
      <c r="S558" s="15">
        <v>75</v>
      </c>
      <c r="T558" s="15">
        <v>70</v>
      </c>
      <c r="U558" s="15">
        <v>73</v>
      </c>
      <c r="V558" s="15">
        <v>61</v>
      </c>
      <c r="W558" s="15">
        <v>55</v>
      </c>
      <c r="X558" s="15">
        <v>66</v>
      </c>
      <c r="Y558" s="15">
        <v>90</v>
      </c>
      <c r="Z558" s="15">
        <v>92</v>
      </c>
      <c r="AA558" s="15">
        <v>82</v>
      </c>
      <c r="AB558" s="15">
        <v>66</v>
      </c>
      <c r="AC558" s="15">
        <v>71</v>
      </c>
      <c r="AD558" s="15">
        <v>83</v>
      </c>
      <c r="AE558" s="15">
        <v>77</v>
      </c>
      <c r="AF558" s="15">
        <v>55</v>
      </c>
      <c r="AG558" s="15">
        <v>51</v>
      </c>
      <c r="AH558" s="15">
        <v>66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1980</v>
      </c>
    </row>
    <row r="559" spans="1:44" x14ac:dyDescent="0.25">
      <c r="A559" s="15">
        <v>558</v>
      </c>
      <c r="B559" s="15" t="s">
        <v>806</v>
      </c>
      <c r="C559" s="16" t="s">
        <v>90</v>
      </c>
      <c r="D559" s="22" t="e">
        <f>VLOOKUP(AR:AR,球员!A:F,6,FALSE)</f>
        <v>#N/A</v>
      </c>
      <c r="E559" s="16" t="s">
        <v>75</v>
      </c>
      <c r="F559" s="16" t="s">
        <v>65</v>
      </c>
      <c r="G559" s="16" t="s">
        <v>81</v>
      </c>
      <c r="H559" s="15">
        <v>190</v>
      </c>
      <c r="I559" s="15">
        <v>96</v>
      </c>
      <c r="J559" s="15">
        <v>25</v>
      </c>
      <c r="K559" s="16" t="s">
        <v>47</v>
      </c>
      <c r="L559" s="21">
        <v>80</v>
      </c>
      <c r="M559" s="21">
        <v>35</v>
      </c>
      <c r="N559" s="21">
        <v>88</v>
      </c>
      <c r="O559" s="15">
        <v>63</v>
      </c>
      <c r="P559" s="15">
        <v>71</v>
      </c>
      <c r="Q559" s="15">
        <v>62</v>
      </c>
      <c r="R559" s="15">
        <v>64</v>
      </c>
      <c r="S559" s="15">
        <v>67</v>
      </c>
      <c r="T559" s="15">
        <v>65</v>
      </c>
      <c r="U559" s="15">
        <v>57</v>
      </c>
      <c r="V559" s="15">
        <v>80</v>
      </c>
      <c r="W559" s="15">
        <v>63</v>
      </c>
      <c r="X559" s="15">
        <v>65</v>
      </c>
      <c r="Y559" s="15">
        <v>75</v>
      </c>
      <c r="Z559" s="15">
        <v>70</v>
      </c>
      <c r="AA559" s="15">
        <v>73</v>
      </c>
      <c r="AB559" s="15">
        <v>90</v>
      </c>
      <c r="AC559" s="15">
        <v>93</v>
      </c>
      <c r="AD559" s="15">
        <v>64</v>
      </c>
      <c r="AE559" s="15">
        <v>76</v>
      </c>
      <c r="AF559" s="15">
        <v>78</v>
      </c>
      <c r="AG559" s="15">
        <v>81</v>
      </c>
      <c r="AH559" s="15">
        <v>87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2</v>
      </c>
      <c r="AP559" s="15">
        <v>6</v>
      </c>
      <c r="AQ559" s="15">
        <v>2</v>
      </c>
      <c r="AR559" t="s">
        <v>1981</v>
      </c>
    </row>
    <row r="560" spans="1:44" x14ac:dyDescent="0.25">
      <c r="A560" s="15">
        <v>559</v>
      </c>
      <c r="B560" s="15" t="s">
        <v>1982</v>
      </c>
      <c r="C560" s="16" t="s">
        <v>194</v>
      </c>
      <c r="D560" s="22" t="e">
        <f>VLOOKUP(AR:AR,球员!A:F,6,FALSE)</f>
        <v>#N/A</v>
      </c>
      <c r="E560" s="16" t="s">
        <v>798</v>
      </c>
      <c r="F560" s="16" t="s">
        <v>56</v>
      </c>
      <c r="G560" s="16" t="s">
        <v>81</v>
      </c>
      <c r="H560" s="15">
        <v>178</v>
      </c>
      <c r="I560" s="15">
        <v>78</v>
      </c>
      <c r="J560" s="15">
        <v>28</v>
      </c>
      <c r="K560" s="16" t="s">
        <v>47</v>
      </c>
      <c r="L560" s="21">
        <v>80</v>
      </c>
      <c r="M560" s="21">
        <v>31</v>
      </c>
      <c r="N560" s="21">
        <v>88</v>
      </c>
      <c r="O560" s="15">
        <v>64</v>
      </c>
      <c r="P560" s="15">
        <v>74</v>
      </c>
      <c r="Q560" s="15">
        <v>72</v>
      </c>
      <c r="R560" s="15">
        <v>74</v>
      </c>
      <c r="S560" s="15">
        <v>70</v>
      </c>
      <c r="T560" s="15">
        <v>77</v>
      </c>
      <c r="U560" s="15">
        <v>61</v>
      </c>
      <c r="V560" s="15">
        <v>64</v>
      </c>
      <c r="W560" s="15">
        <v>77</v>
      </c>
      <c r="X560" s="15">
        <v>79</v>
      </c>
      <c r="Y560" s="15">
        <v>84</v>
      </c>
      <c r="Z560" s="15">
        <v>83</v>
      </c>
      <c r="AA560" s="15">
        <v>81</v>
      </c>
      <c r="AB560" s="15">
        <v>79</v>
      </c>
      <c r="AC560" s="15">
        <v>75</v>
      </c>
      <c r="AD560" s="15">
        <v>80</v>
      </c>
      <c r="AE560" s="15">
        <v>83</v>
      </c>
      <c r="AF560" s="15">
        <v>67</v>
      </c>
      <c r="AG560" s="15">
        <v>70</v>
      </c>
      <c r="AH560" s="15">
        <v>72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6</v>
      </c>
      <c r="AQ560" s="15">
        <v>3</v>
      </c>
      <c r="AR560" t="s">
        <v>1983</v>
      </c>
    </row>
    <row r="561" spans="1:44" x14ac:dyDescent="0.25">
      <c r="A561" s="15">
        <v>560</v>
      </c>
      <c r="B561" s="15" t="s">
        <v>787</v>
      </c>
      <c r="C561" s="16" t="s">
        <v>250</v>
      </c>
      <c r="D561" s="22" t="e">
        <f>VLOOKUP(AR:AR,球员!A:F,6,FALSE)</f>
        <v>#N/A</v>
      </c>
      <c r="E561" s="16" t="s">
        <v>315</v>
      </c>
      <c r="F561" s="16" t="s">
        <v>51</v>
      </c>
      <c r="G561" s="16" t="s">
        <v>52</v>
      </c>
      <c r="H561" s="15">
        <v>187</v>
      </c>
      <c r="I561" s="15">
        <v>84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79</v>
      </c>
      <c r="P561" s="15">
        <v>78</v>
      </c>
      <c r="Q561" s="15">
        <v>79</v>
      </c>
      <c r="R561" s="15">
        <v>68</v>
      </c>
      <c r="S561" s="15">
        <v>75</v>
      </c>
      <c r="T561" s="15">
        <v>71</v>
      </c>
      <c r="U561" s="15">
        <v>73</v>
      </c>
      <c r="V561" s="15">
        <v>79</v>
      </c>
      <c r="W561" s="15">
        <v>62</v>
      </c>
      <c r="X561" s="15">
        <v>63</v>
      </c>
      <c r="Y561" s="15">
        <v>81</v>
      </c>
      <c r="Z561" s="15">
        <v>85</v>
      </c>
      <c r="AA561" s="15">
        <v>79</v>
      </c>
      <c r="AB561" s="15">
        <v>85</v>
      </c>
      <c r="AC561" s="15">
        <v>82</v>
      </c>
      <c r="AD561" s="15">
        <v>68</v>
      </c>
      <c r="AE561" s="15">
        <v>87</v>
      </c>
      <c r="AF561" s="15">
        <v>69</v>
      </c>
      <c r="AG561" s="15">
        <v>69</v>
      </c>
      <c r="AH561" s="15">
        <v>85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1984</v>
      </c>
    </row>
    <row r="562" spans="1:44" x14ac:dyDescent="0.25">
      <c r="A562" s="19">
        <v>561</v>
      </c>
      <c r="B562" s="19" t="s">
        <v>575</v>
      </c>
      <c r="C562" s="20" t="s">
        <v>90</v>
      </c>
      <c r="D562" s="22">
        <f>VLOOKUP(AR:AR,球员!A:F,6,FALSE)</f>
        <v>1</v>
      </c>
      <c r="E562" s="16" t="s">
        <v>515</v>
      </c>
      <c r="F562" s="16" t="s">
        <v>51</v>
      </c>
      <c r="G562" s="16" t="s">
        <v>66</v>
      </c>
      <c r="H562" s="15">
        <v>182</v>
      </c>
      <c r="I562" s="15">
        <v>77</v>
      </c>
      <c r="J562" s="15">
        <v>28</v>
      </c>
      <c r="K562" s="16" t="s">
        <v>53</v>
      </c>
      <c r="L562" s="21">
        <v>80</v>
      </c>
      <c r="M562" s="21">
        <v>31</v>
      </c>
      <c r="N562" s="21">
        <v>88</v>
      </c>
      <c r="O562" s="15">
        <v>59</v>
      </c>
      <c r="P562" s="15">
        <v>72</v>
      </c>
      <c r="Q562" s="15">
        <v>64</v>
      </c>
      <c r="R562" s="15">
        <v>61</v>
      </c>
      <c r="S562" s="15">
        <v>76</v>
      </c>
      <c r="T562" s="15">
        <v>80</v>
      </c>
      <c r="U562" s="15">
        <v>60</v>
      </c>
      <c r="V562" s="15">
        <v>81</v>
      </c>
      <c r="W562" s="15">
        <v>80</v>
      </c>
      <c r="X562" s="15">
        <v>72</v>
      </c>
      <c r="Y562" s="15">
        <v>73</v>
      </c>
      <c r="Z562" s="15">
        <v>72</v>
      </c>
      <c r="AA562" s="15">
        <v>80</v>
      </c>
      <c r="AB562" s="15">
        <v>80</v>
      </c>
      <c r="AC562" s="15">
        <v>80</v>
      </c>
      <c r="AD562" s="15">
        <v>68</v>
      </c>
      <c r="AE562" s="15">
        <v>79</v>
      </c>
      <c r="AF562" s="15">
        <v>85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1</v>
      </c>
      <c r="AP562" s="15">
        <v>6</v>
      </c>
      <c r="AQ562" s="15">
        <v>2</v>
      </c>
      <c r="AR562" t="s">
        <v>1985</v>
      </c>
    </row>
    <row r="563" spans="1:44" x14ac:dyDescent="0.25">
      <c r="A563" s="15">
        <v>562</v>
      </c>
      <c r="B563" s="15" t="s">
        <v>807</v>
      </c>
      <c r="C563" s="16" t="s">
        <v>194</v>
      </c>
      <c r="D563" s="22" t="e">
        <f>VLOOKUP(AR:AR,球员!A:F,6,FALSE)</f>
        <v>#N/A</v>
      </c>
      <c r="E563" s="16" t="s">
        <v>44</v>
      </c>
      <c r="F563" s="16" t="s">
        <v>45</v>
      </c>
      <c r="G563" s="16" t="s">
        <v>101</v>
      </c>
      <c r="H563" s="15">
        <v>182</v>
      </c>
      <c r="I563" s="15">
        <v>78</v>
      </c>
      <c r="J563" s="15">
        <v>27</v>
      </c>
      <c r="K563" s="16" t="s">
        <v>47</v>
      </c>
      <c r="L563" s="21">
        <v>80</v>
      </c>
      <c r="M563" s="21">
        <v>32</v>
      </c>
      <c r="N563" s="21">
        <v>88</v>
      </c>
      <c r="O563" s="15">
        <v>66</v>
      </c>
      <c r="P563" s="15">
        <v>72</v>
      </c>
      <c r="Q563" s="15">
        <v>75</v>
      </c>
      <c r="R563" s="15">
        <v>73</v>
      </c>
      <c r="S563" s="15">
        <v>75</v>
      </c>
      <c r="T563" s="15">
        <v>77</v>
      </c>
      <c r="U563" s="15">
        <v>61</v>
      </c>
      <c r="V563" s="15">
        <v>65</v>
      </c>
      <c r="W563" s="15">
        <v>59</v>
      </c>
      <c r="X563" s="15">
        <v>73</v>
      </c>
      <c r="Y563" s="15">
        <v>82</v>
      </c>
      <c r="Z563" s="15">
        <v>80</v>
      </c>
      <c r="AA563" s="15">
        <v>77</v>
      </c>
      <c r="AB563" s="15">
        <v>75</v>
      </c>
      <c r="AC563" s="15">
        <v>75</v>
      </c>
      <c r="AD563" s="15">
        <v>68</v>
      </c>
      <c r="AE563" s="15">
        <v>83</v>
      </c>
      <c r="AF563" s="15">
        <v>78</v>
      </c>
      <c r="AG563" s="15">
        <v>80</v>
      </c>
      <c r="AH563" s="15">
        <v>76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3</v>
      </c>
      <c r="AO563" s="15">
        <v>3</v>
      </c>
      <c r="AP563" s="15">
        <v>4</v>
      </c>
      <c r="AQ563" s="15">
        <v>2</v>
      </c>
      <c r="AR563" t="s">
        <v>1986</v>
      </c>
    </row>
    <row r="564" spans="1:44" x14ac:dyDescent="0.25">
      <c r="A564" s="19">
        <v>563</v>
      </c>
      <c r="B564" s="19" t="s">
        <v>444</v>
      </c>
      <c r="C564" s="20" t="s">
        <v>43</v>
      </c>
      <c r="D564" s="22">
        <f>VLOOKUP(AR:AR,球员!A:F,6,FALSE)</f>
        <v>1</v>
      </c>
      <c r="E564" s="16" t="s">
        <v>445</v>
      </c>
      <c r="F564" s="16" t="s">
        <v>56</v>
      </c>
      <c r="G564" s="16" t="s">
        <v>287</v>
      </c>
      <c r="H564" s="15">
        <v>177</v>
      </c>
      <c r="I564" s="15">
        <v>70</v>
      </c>
      <c r="J564" s="15">
        <v>32</v>
      </c>
      <c r="K564" s="16" t="s">
        <v>47</v>
      </c>
      <c r="L564" s="21">
        <v>80</v>
      </c>
      <c r="M564" s="21">
        <v>29</v>
      </c>
      <c r="N564" s="21">
        <v>87</v>
      </c>
      <c r="O564" s="15">
        <v>78</v>
      </c>
      <c r="P564" s="15">
        <v>79</v>
      </c>
      <c r="Q564" s="15">
        <v>83</v>
      </c>
      <c r="R564" s="15">
        <v>82</v>
      </c>
      <c r="S564" s="15">
        <v>72</v>
      </c>
      <c r="T564" s="15">
        <v>62</v>
      </c>
      <c r="U564" s="15">
        <v>80</v>
      </c>
      <c r="V564" s="15">
        <v>62</v>
      </c>
      <c r="W564" s="15">
        <v>75</v>
      </c>
      <c r="X564" s="15">
        <v>71</v>
      </c>
      <c r="Y564" s="15">
        <v>87</v>
      </c>
      <c r="Z564" s="15">
        <v>90</v>
      </c>
      <c r="AA564" s="15">
        <v>82</v>
      </c>
      <c r="AB564" s="15">
        <v>70</v>
      </c>
      <c r="AC564" s="15">
        <v>63</v>
      </c>
      <c r="AD564" s="15">
        <v>74</v>
      </c>
      <c r="AE564" s="15">
        <v>76</v>
      </c>
      <c r="AF564" s="15">
        <v>52</v>
      </c>
      <c r="AG564" s="15">
        <v>55</v>
      </c>
      <c r="AH564" s="15">
        <v>60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6</v>
      </c>
      <c r="AQ564" s="15">
        <v>2</v>
      </c>
      <c r="AR564" t="s">
        <v>1987</v>
      </c>
    </row>
    <row r="565" spans="1:44" x14ac:dyDescent="0.25">
      <c r="A565" s="15">
        <v>564</v>
      </c>
      <c r="B565" s="15" t="s">
        <v>446</v>
      </c>
      <c r="C565" s="16" t="s">
        <v>83</v>
      </c>
      <c r="D565" s="22" t="e">
        <f>VLOOKUP(AR:AR,球员!A:F,6,FALSE)</f>
        <v>#N/A</v>
      </c>
      <c r="E565" s="16" t="s">
        <v>315</v>
      </c>
      <c r="F565" s="16" t="s">
        <v>51</v>
      </c>
      <c r="G565" s="16" t="s">
        <v>101</v>
      </c>
      <c r="H565" s="15">
        <v>187</v>
      </c>
      <c r="I565" s="15">
        <v>80</v>
      </c>
      <c r="J565" s="15">
        <v>30</v>
      </c>
      <c r="K565" s="16" t="s">
        <v>53</v>
      </c>
      <c r="L565" s="21">
        <v>80</v>
      </c>
      <c r="M565" s="21">
        <v>30</v>
      </c>
      <c r="N565" s="21">
        <v>88</v>
      </c>
      <c r="O565" s="15">
        <v>77</v>
      </c>
      <c r="P565" s="15">
        <v>92</v>
      </c>
      <c r="Q565" s="15">
        <v>92</v>
      </c>
      <c r="R565" s="15">
        <v>84</v>
      </c>
      <c r="S565" s="15">
        <v>77</v>
      </c>
      <c r="T565" s="15">
        <v>74</v>
      </c>
      <c r="U565" s="15">
        <v>73</v>
      </c>
      <c r="V565" s="15">
        <v>63</v>
      </c>
      <c r="W565" s="15">
        <v>70</v>
      </c>
      <c r="X565" s="15">
        <v>75</v>
      </c>
      <c r="Y565" s="15">
        <v>69</v>
      </c>
      <c r="Z565" s="15">
        <v>68</v>
      </c>
      <c r="AA565" s="15">
        <v>68</v>
      </c>
      <c r="AB565" s="15">
        <v>70</v>
      </c>
      <c r="AC565" s="15">
        <v>75</v>
      </c>
      <c r="AD565" s="15">
        <v>86</v>
      </c>
      <c r="AE565" s="15">
        <v>70</v>
      </c>
      <c r="AF565" s="15">
        <v>50</v>
      </c>
      <c r="AG565" s="15">
        <v>61</v>
      </c>
      <c r="AH565" s="15">
        <v>75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5</v>
      </c>
      <c r="AQ565" s="15">
        <v>3</v>
      </c>
      <c r="AR565" t="s">
        <v>1988</v>
      </c>
    </row>
    <row r="566" spans="1:44" x14ac:dyDescent="0.25">
      <c r="A566" s="15">
        <v>565</v>
      </c>
      <c r="B566" s="15" t="s">
        <v>705</v>
      </c>
      <c r="C566" s="16" t="s">
        <v>90</v>
      </c>
      <c r="D566" s="22" t="e">
        <f>VLOOKUP(AR:AR,球员!A:F,6,FALSE)</f>
        <v>#N/A</v>
      </c>
      <c r="E566" s="16" t="s">
        <v>706</v>
      </c>
      <c r="F566" s="16" t="s">
        <v>434</v>
      </c>
      <c r="G566" s="16" t="s">
        <v>52</v>
      </c>
      <c r="H566" s="15">
        <v>187</v>
      </c>
      <c r="I566" s="15">
        <v>84</v>
      </c>
      <c r="J566" s="15">
        <v>31</v>
      </c>
      <c r="K566" s="16" t="s">
        <v>53</v>
      </c>
      <c r="L566" s="21">
        <v>80</v>
      </c>
      <c r="M566" s="21">
        <v>30</v>
      </c>
      <c r="N566" s="21">
        <v>87</v>
      </c>
      <c r="O566" s="15">
        <v>63</v>
      </c>
      <c r="P566" s="15">
        <v>74</v>
      </c>
      <c r="Q566" s="15">
        <v>76</v>
      </c>
      <c r="R566" s="15">
        <v>70</v>
      </c>
      <c r="S566" s="15">
        <v>77</v>
      </c>
      <c r="T566" s="15">
        <v>79</v>
      </c>
      <c r="U566" s="15">
        <v>64</v>
      </c>
      <c r="V566" s="15">
        <v>81</v>
      </c>
      <c r="W566" s="15">
        <v>70</v>
      </c>
      <c r="X566" s="15">
        <v>65</v>
      </c>
      <c r="Y566" s="15">
        <v>75</v>
      </c>
      <c r="Z566" s="15">
        <v>76</v>
      </c>
      <c r="AA566" s="15">
        <v>72</v>
      </c>
      <c r="AB566" s="15">
        <v>79</v>
      </c>
      <c r="AC566" s="15">
        <v>79</v>
      </c>
      <c r="AD566" s="15">
        <v>75</v>
      </c>
      <c r="AE566" s="15">
        <v>77</v>
      </c>
      <c r="AF566" s="15">
        <v>83</v>
      </c>
      <c r="AG566" s="15">
        <v>86</v>
      </c>
      <c r="AH566" s="15">
        <v>73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2</v>
      </c>
      <c r="AP566" s="15">
        <v>7</v>
      </c>
      <c r="AQ566" s="15">
        <v>2</v>
      </c>
      <c r="AR566" t="s">
        <v>1989</v>
      </c>
    </row>
    <row r="567" spans="1:44" x14ac:dyDescent="0.25">
      <c r="A567" s="15">
        <v>566</v>
      </c>
      <c r="B567" s="15" t="s">
        <v>808</v>
      </c>
      <c r="C567" s="23" t="s">
        <v>71</v>
      </c>
      <c r="D567" s="22" t="e">
        <f>VLOOKUP(AR:AR,球员!A:F,6,FALSE)</f>
        <v>#N/A</v>
      </c>
      <c r="E567" s="16" t="s">
        <v>809</v>
      </c>
      <c r="F567" s="16" t="s">
        <v>686</v>
      </c>
      <c r="G567" s="16" t="s">
        <v>52</v>
      </c>
      <c r="H567" s="15">
        <v>176</v>
      </c>
      <c r="I567" s="15">
        <v>72</v>
      </c>
      <c r="J567" s="15">
        <v>31</v>
      </c>
      <c r="K567" s="16" t="s">
        <v>47</v>
      </c>
      <c r="L567" s="21">
        <v>80</v>
      </c>
      <c r="M567" s="21">
        <v>30</v>
      </c>
      <c r="N567" s="21">
        <v>88</v>
      </c>
      <c r="O567" s="15">
        <v>85</v>
      </c>
      <c r="P567" s="15">
        <v>75</v>
      </c>
      <c r="Q567" s="15">
        <v>75</v>
      </c>
      <c r="R567" s="15">
        <v>78</v>
      </c>
      <c r="S567" s="15">
        <v>67</v>
      </c>
      <c r="T567" s="15">
        <v>65</v>
      </c>
      <c r="U567" s="15">
        <v>84</v>
      </c>
      <c r="V567" s="15">
        <v>72</v>
      </c>
      <c r="W567" s="15">
        <v>70</v>
      </c>
      <c r="X567" s="15">
        <v>73</v>
      </c>
      <c r="Y567" s="15">
        <v>78</v>
      </c>
      <c r="Z567" s="15">
        <v>80</v>
      </c>
      <c r="AA567" s="15">
        <v>75</v>
      </c>
      <c r="AB567" s="15">
        <v>75</v>
      </c>
      <c r="AC567" s="15">
        <v>74</v>
      </c>
      <c r="AD567" s="15">
        <v>80</v>
      </c>
      <c r="AE567" s="15">
        <v>81</v>
      </c>
      <c r="AF567" s="15">
        <v>50</v>
      </c>
      <c r="AG567" s="15">
        <v>53</v>
      </c>
      <c r="AH567" s="15">
        <v>80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3</v>
      </c>
      <c r="AP567" s="15">
        <v>7</v>
      </c>
      <c r="AQ567" s="15">
        <v>3</v>
      </c>
      <c r="AR567" t="s">
        <v>1990</v>
      </c>
    </row>
    <row r="568" spans="1:44" x14ac:dyDescent="0.25">
      <c r="A568" s="19">
        <v>567</v>
      </c>
      <c r="B568" s="19" t="s">
        <v>577</v>
      </c>
      <c r="C568" s="20" t="s">
        <v>59</v>
      </c>
      <c r="D568" s="22">
        <f>VLOOKUP(AR:AR,球员!A:F,6,FALSE)</f>
        <v>1</v>
      </c>
      <c r="E568" s="16" t="s">
        <v>143</v>
      </c>
      <c r="F568" s="16" t="s">
        <v>45</v>
      </c>
      <c r="G568" s="16" t="s">
        <v>72</v>
      </c>
      <c r="H568" s="15">
        <v>187</v>
      </c>
      <c r="I568" s="15">
        <v>81</v>
      </c>
      <c r="J568" s="15">
        <v>28</v>
      </c>
      <c r="K568" s="16" t="s">
        <v>47</v>
      </c>
      <c r="L568" s="21">
        <v>80</v>
      </c>
      <c r="M568" s="21">
        <v>31</v>
      </c>
      <c r="N568" s="21">
        <v>88</v>
      </c>
      <c r="O568" s="15">
        <v>75</v>
      </c>
      <c r="P568" s="15">
        <v>78</v>
      </c>
      <c r="Q568" s="15">
        <v>79</v>
      </c>
      <c r="R568" s="15">
        <v>77</v>
      </c>
      <c r="S568" s="15">
        <v>80</v>
      </c>
      <c r="T568" s="15">
        <v>78</v>
      </c>
      <c r="U568" s="15">
        <v>68</v>
      </c>
      <c r="V568" s="15">
        <v>83</v>
      </c>
      <c r="W568" s="15">
        <v>65</v>
      </c>
      <c r="X568" s="15">
        <v>66</v>
      </c>
      <c r="Y568" s="15">
        <v>76</v>
      </c>
      <c r="Z568" s="15">
        <v>72</v>
      </c>
      <c r="AA568" s="15">
        <v>82</v>
      </c>
      <c r="AB568" s="15">
        <v>77</v>
      </c>
      <c r="AC568" s="15">
        <v>80</v>
      </c>
      <c r="AD568" s="15">
        <v>69</v>
      </c>
      <c r="AE568" s="15">
        <v>83</v>
      </c>
      <c r="AF568" s="15">
        <v>75</v>
      </c>
      <c r="AG568" s="15">
        <v>78</v>
      </c>
      <c r="AH568" s="15">
        <v>83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5</v>
      </c>
      <c r="AQ568" s="15">
        <v>3</v>
      </c>
      <c r="AR568" t="s">
        <v>1991</v>
      </c>
    </row>
    <row r="569" spans="1:44" x14ac:dyDescent="0.25">
      <c r="A569" s="15">
        <v>568</v>
      </c>
      <c r="B569" s="15" t="s">
        <v>810</v>
      </c>
      <c r="C569" s="16" t="s">
        <v>90</v>
      </c>
      <c r="D569" s="22" t="e">
        <f>VLOOKUP(AR:AR,球员!A:F,6,FALSE)</f>
        <v>#N/A</v>
      </c>
      <c r="E569" s="16" t="s">
        <v>375</v>
      </c>
      <c r="F569" s="16" t="s">
        <v>51</v>
      </c>
      <c r="G569" s="16" t="s">
        <v>189</v>
      </c>
      <c r="H569" s="15">
        <v>184</v>
      </c>
      <c r="I569" s="15">
        <v>78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66</v>
      </c>
      <c r="P569" s="15">
        <v>80</v>
      </c>
      <c r="Q569" s="15">
        <v>68</v>
      </c>
      <c r="R569" s="15">
        <v>66</v>
      </c>
      <c r="S569" s="15">
        <v>81</v>
      </c>
      <c r="T569" s="15">
        <v>78</v>
      </c>
      <c r="U569" s="15">
        <v>66</v>
      </c>
      <c r="V569" s="15">
        <v>82</v>
      </c>
      <c r="W569" s="15">
        <v>55</v>
      </c>
      <c r="X569" s="15">
        <v>71</v>
      </c>
      <c r="Y569" s="15">
        <v>79</v>
      </c>
      <c r="Z569" s="15">
        <v>78</v>
      </c>
      <c r="AA569" s="15">
        <v>58</v>
      </c>
      <c r="AB569" s="15">
        <v>82</v>
      </c>
      <c r="AC569" s="15">
        <v>77</v>
      </c>
      <c r="AD569" s="15">
        <v>69</v>
      </c>
      <c r="AE569" s="15">
        <v>84</v>
      </c>
      <c r="AF569" s="15">
        <v>82</v>
      </c>
      <c r="AG569" s="15">
        <v>84</v>
      </c>
      <c r="AH569" s="15">
        <v>78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1</v>
      </c>
      <c r="AO569" s="15">
        <v>1</v>
      </c>
      <c r="AP569" s="15">
        <v>7</v>
      </c>
      <c r="AQ569" s="15">
        <v>3</v>
      </c>
      <c r="AR569" t="s">
        <v>1992</v>
      </c>
    </row>
    <row r="570" spans="1:44" x14ac:dyDescent="0.25">
      <c r="A570" s="15">
        <v>569</v>
      </c>
      <c r="B570" s="15" t="s">
        <v>275</v>
      </c>
      <c r="C570" s="16" t="s">
        <v>63</v>
      </c>
      <c r="D570" s="22" t="e">
        <f>VLOOKUP(AR:AR,球员!A:F,6,FALSE)</f>
        <v>#N/A</v>
      </c>
      <c r="E570" s="16" t="s">
        <v>2141</v>
      </c>
      <c r="F570" s="16" t="s">
        <v>65</v>
      </c>
      <c r="G570" s="16" t="s">
        <v>69</v>
      </c>
      <c r="H570" s="15">
        <v>196</v>
      </c>
      <c r="I570" s="15">
        <v>95</v>
      </c>
      <c r="J570" s="15">
        <v>31</v>
      </c>
      <c r="K570" s="16" t="s">
        <v>47</v>
      </c>
      <c r="L570" s="21">
        <v>80</v>
      </c>
      <c r="M570" s="21">
        <v>30</v>
      </c>
      <c r="N570" s="21">
        <v>86</v>
      </c>
      <c r="O570" s="15">
        <v>42</v>
      </c>
      <c r="P570" s="15">
        <v>60</v>
      </c>
      <c r="Q570" s="15">
        <v>54</v>
      </c>
      <c r="R570" s="15">
        <v>46</v>
      </c>
      <c r="S570" s="15">
        <v>58</v>
      </c>
      <c r="T570" s="15">
        <v>69</v>
      </c>
      <c r="U570" s="15">
        <v>47</v>
      </c>
      <c r="V570" s="15">
        <v>70</v>
      </c>
      <c r="W570" s="15">
        <v>57</v>
      </c>
      <c r="X570" s="15">
        <v>47</v>
      </c>
      <c r="Y570" s="15">
        <v>70</v>
      </c>
      <c r="Z570" s="15">
        <v>68</v>
      </c>
      <c r="AA570" s="15">
        <v>84</v>
      </c>
      <c r="AB570" s="15">
        <v>75</v>
      </c>
      <c r="AC570" s="15">
        <v>92</v>
      </c>
      <c r="AD570" s="15">
        <v>70</v>
      </c>
      <c r="AE570" s="15">
        <v>66</v>
      </c>
      <c r="AF570" s="15">
        <v>57</v>
      </c>
      <c r="AG570" s="15">
        <v>49</v>
      </c>
      <c r="AH570" s="15">
        <v>47</v>
      </c>
      <c r="AI570" s="15">
        <v>86</v>
      </c>
      <c r="AJ570" s="15">
        <v>86</v>
      </c>
      <c r="AK570" s="15">
        <v>85</v>
      </c>
      <c r="AL570" s="15">
        <v>84</v>
      </c>
      <c r="AM570" s="15">
        <v>87</v>
      </c>
      <c r="AN570" s="15">
        <v>1</v>
      </c>
      <c r="AO570" s="15">
        <v>1</v>
      </c>
      <c r="AP570" s="15">
        <v>5</v>
      </c>
      <c r="AQ570" s="15">
        <v>3</v>
      </c>
      <c r="AR570" t="s">
        <v>1993</v>
      </c>
    </row>
    <row r="571" spans="1:44" x14ac:dyDescent="0.25">
      <c r="A571" s="19">
        <v>570</v>
      </c>
      <c r="B571" s="19" t="s">
        <v>2253</v>
      </c>
      <c r="C571" s="37" t="s">
        <v>105</v>
      </c>
      <c r="D571" s="22">
        <f>VLOOKUP(AR:AR,球员!A:F,6,FALSE)</f>
        <v>1</v>
      </c>
      <c r="E571" s="16" t="s">
        <v>315</v>
      </c>
      <c r="F571" s="16" t="s">
        <v>51</v>
      </c>
      <c r="G571" s="16" t="s">
        <v>66</v>
      </c>
      <c r="H571" s="15">
        <v>176</v>
      </c>
      <c r="I571" s="15">
        <v>67</v>
      </c>
      <c r="J571" s="15">
        <v>30</v>
      </c>
      <c r="K571" s="16" t="s">
        <v>53</v>
      </c>
      <c r="L571" s="21">
        <v>80</v>
      </c>
      <c r="M571" s="21">
        <v>30</v>
      </c>
      <c r="N571" s="21">
        <v>87</v>
      </c>
      <c r="O571" s="15">
        <v>79</v>
      </c>
      <c r="P571" s="15">
        <v>83</v>
      </c>
      <c r="Q571" s="15">
        <v>74</v>
      </c>
      <c r="R571" s="15">
        <v>71</v>
      </c>
      <c r="S571" s="15">
        <v>80</v>
      </c>
      <c r="T571" s="15">
        <v>70</v>
      </c>
      <c r="U571" s="15">
        <v>64</v>
      </c>
      <c r="V571" s="15">
        <v>62</v>
      </c>
      <c r="W571" s="15">
        <v>65</v>
      </c>
      <c r="X571" s="15">
        <v>78</v>
      </c>
      <c r="Y571" s="15">
        <v>84</v>
      </c>
      <c r="Z571" s="15">
        <v>81</v>
      </c>
      <c r="AA571" s="15">
        <v>83</v>
      </c>
      <c r="AB571" s="15">
        <v>66</v>
      </c>
      <c r="AC571" s="15">
        <v>73</v>
      </c>
      <c r="AD571" s="15">
        <v>67</v>
      </c>
      <c r="AE571" s="15">
        <v>78</v>
      </c>
      <c r="AF571" s="15">
        <v>82</v>
      </c>
      <c r="AG571" s="15">
        <v>76</v>
      </c>
      <c r="AH571" s="15">
        <v>74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4</v>
      </c>
      <c r="AQ571" s="15">
        <v>1</v>
      </c>
      <c r="AR571" t="s">
        <v>2254</v>
      </c>
    </row>
    <row r="572" spans="1:44" x14ac:dyDescent="0.25">
      <c r="A572" s="19">
        <v>571</v>
      </c>
      <c r="B572" s="19" t="s">
        <v>709</v>
      </c>
      <c r="C572" s="20" t="s">
        <v>194</v>
      </c>
      <c r="D572" s="22">
        <f>VLOOKUP(AR:AR,球员!A:F,6,FALSE)</f>
        <v>1</v>
      </c>
      <c r="E572" s="16" t="s">
        <v>2112</v>
      </c>
      <c r="F572" s="16" t="s">
        <v>51</v>
      </c>
      <c r="G572" s="16" t="s">
        <v>66</v>
      </c>
      <c r="H572" s="15">
        <v>174</v>
      </c>
      <c r="I572" s="15">
        <v>69</v>
      </c>
      <c r="J572" s="15">
        <v>28</v>
      </c>
      <c r="K572" s="16" t="s">
        <v>47</v>
      </c>
      <c r="L572" s="21">
        <v>80</v>
      </c>
      <c r="M572" s="21">
        <v>31</v>
      </c>
      <c r="N572" s="21">
        <v>88</v>
      </c>
      <c r="O572" s="15">
        <v>66</v>
      </c>
      <c r="P572" s="15">
        <v>80</v>
      </c>
      <c r="Q572" s="15">
        <v>70</v>
      </c>
      <c r="R572" s="15">
        <v>73</v>
      </c>
      <c r="S572" s="15">
        <v>70</v>
      </c>
      <c r="T572" s="15">
        <v>80</v>
      </c>
      <c r="U572" s="15">
        <v>58</v>
      </c>
      <c r="V572" s="15">
        <v>66</v>
      </c>
      <c r="W572" s="15">
        <v>58</v>
      </c>
      <c r="X572" s="15">
        <v>78</v>
      </c>
      <c r="Y572" s="15">
        <v>79</v>
      </c>
      <c r="Z572" s="15">
        <v>78</v>
      </c>
      <c r="AA572" s="15">
        <v>74</v>
      </c>
      <c r="AB572" s="15">
        <v>81</v>
      </c>
      <c r="AC572" s="15">
        <v>69</v>
      </c>
      <c r="AD572" s="15">
        <v>65</v>
      </c>
      <c r="AE572" s="15">
        <v>90</v>
      </c>
      <c r="AF572" s="15">
        <v>77</v>
      </c>
      <c r="AG572" s="15">
        <v>82</v>
      </c>
      <c r="AH572" s="15">
        <v>77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6</v>
      </c>
      <c r="AQ572" s="15">
        <v>2</v>
      </c>
      <c r="AR572" t="s">
        <v>1994</v>
      </c>
    </row>
    <row r="573" spans="1:44" x14ac:dyDescent="0.25">
      <c r="A573" s="15">
        <v>572</v>
      </c>
      <c r="B573" s="15" t="s">
        <v>710</v>
      </c>
      <c r="C573" s="16" t="s">
        <v>194</v>
      </c>
      <c r="D573" s="22" t="e">
        <f>VLOOKUP(AR:AR,球员!A:F,6,FALSE)</f>
        <v>#N/A</v>
      </c>
      <c r="E573" s="16" t="s">
        <v>299</v>
      </c>
      <c r="F573" s="16" t="s">
        <v>277</v>
      </c>
      <c r="G573" s="16" t="s">
        <v>69</v>
      </c>
      <c r="H573" s="15">
        <v>176</v>
      </c>
      <c r="I573" s="15">
        <v>67</v>
      </c>
      <c r="J573" s="15">
        <v>25</v>
      </c>
      <c r="K573" s="16" t="s">
        <v>47</v>
      </c>
      <c r="L573" s="21">
        <v>80</v>
      </c>
      <c r="M573" s="21">
        <v>35</v>
      </c>
      <c r="N573" s="21">
        <v>89</v>
      </c>
      <c r="O573" s="15">
        <v>72</v>
      </c>
      <c r="P573" s="15">
        <v>80</v>
      </c>
      <c r="Q573" s="15">
        <v>82</v>
      </c>
      <c r="R573" s="15">
        <v>78</v>
      </c>
      <c r="S573" s="15">
        <v>73</v>
      </c>
      <c r="T573" s="15">
        <v>76</v>
      </c>
      <c r="U573" s="15">
        <v>67</v>
      </c>
      <c r="V573" s="15">
        <v>60</v>
      </c>
      <c r="W573" s="15">
        <v>60</v>
      </c>
      <c r="X573" s="15">
        <v>74</v>
      </c>
      <c r="Y573" s="15">
        <v>87</v>
      </c>
      <c r="Z573" s="15">
        <v>88</v>
      </c>
      <c r="AA573" s="15">
        <v>75</v>
      </c>
      <c r="AB573" s="15">
        <v>71</v>
      </c>
      <c r="AC573" s="15">
        <v>61</v>
      </c>
      <c r="AD573" s="15">
        <v>81</v>
      </c>
      <c r="AE573" s="15">
        <v>86</v>
      </c>
      <c r="AF573" s="15">
        <v>65</v>
      </c>
      <c r="AG573" s="15">
        <v>67</v>
      </c>
      <c r="AH573" s="15">
        <v>69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3</v>
      </c>
      <c r="AP573" s="15">
        <v>5</v>
      </c>
      <c r="AQ573" s="15">
        <v>1</v>
      </c>
      <c r="AR573" t="s">
        <v>1995</v>
      </c>
    </row>
    <row r="574" spans="1:44" x14ac:dyDescent="0.25">
      <c r="A574" s="15">
        <v>573</v>
      </c>
      <c r="B574" s="15" t="s">
        <v>811</v>
      </c>
      <c r="C574" s="16" t="s">
        <v>105</v>
      </c>
      <c r="D574" s="22" t="e">
        <f>VLOOKUP(AR:AR,球员!A:F,6,FALSE)</f>
        <v>#N/A</v>
      </c>
      <c r="E574" s="16" t="s">
        <v>64</v>
      </c>
      <c r="F574" s="16" t="s">
        <v>65</v>
      </c>
      <c r="G574" s="16" t="s">
        <v>98</v>
      </c>
      <c r="H574" s="15">
        <v>185</v>
      </c>
      <c r="I574" s="15">
        <v>81</v>
      </c>
      <c r="J574" s="15">
        <v>24</v>
      </c>
      <c r="K574" s="16" t="s">
        <v>53</v>
      </c>
      <c r="L574" s="21">
        <v>80</v>
      </c>
      <c r="M574" s="21">
        <v>37</v>
      </c>
      <c r="N574" s="21">
        <v>90</v>
      </c>
      <c r="O574" s="15">
        <v>71</v>
      </c>
      <c r="P574" s="15">
        <v>77</v>
      </c>
      <c r="Q574" s="15">
        <v>79</v>
      </c>
      <c r="R574" s="15">
        <v>70</v>
      </c>
      <c r="S574" s="15">
        <v>76</v>
      </c>
      <c r="T574" s="15">
        <v>79</v>
      </c>
      <c r="U574" s="15">
        <v>55</v>
      </c>
      <c r="V574" s="15">
        <v>73</v>
      </c>
      <c r="W574" s="15">
        <v>62</v>
      </c>
      <c r="X574" s="15">
        <v>72</v>
      </c>
      <c r="Y574" s="15">
        <v>84</v>
      </c>
      <c r="Z574" s="15">
        <v>83</v>
      </c>
      <c r="AA574" s="15">
        <v>65</v>
      </c>
      <c r="AB574" s="15">
        <v>71</v>
      </c>
      <c r="AC574" s="15">
        <v>74</v>
      </c>
      <c r="AD574" s="15">
        <v>70</v>
      </c>
      <c r="AE574" s="15">
        <v>79</v>
      </c>
      <c r="AF574" s="15">
        <v>79</v>
      </c>
      <c r="AG574" s="15">
        <v>76</v>
      </c>
      <c r="AH574" s="15">
        <v>75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2</v>
      </c>
      <c r="AP574" s="15">
        <v>6</v>
      </c>
      <c r="AQ574" s="15">
        <v>1</v>
      </c>
      <c r="AR574" t="s">
        <v>1996</v>
      </c>
    </row>
    <row r="575" spans="1:44" x14ac:dyDescent="0.25">
      <c r="A575" s="15">
        <v>574</v>
      </c>
      <c r="B575" s="15" t="s">
        <v>457</v>
      </c>
      <c r="C575" s="16" t="s">
        <v>90</v>
      </c>
      <c r="D575" s="22" t="e">
        <f>VLOOKUP(AR:AR,球员!A:F,6,FALSE)</f>
        <v>#N/A</v>
      </c>
      <c r="E575" s="16" t="s">
        <v>2131</v>
      </c>
      <c r="F575" s="16" t="s">
        <v>434</v>
      </c>
      <c r="G575" s="16" t="s">
        <v>57</v>
      </c>
      <c r="H575" s="15">
        <v>190</v>
      </c>
      <c r="I575" s="15">
        <v>84</v>
      </c>
      <c r="J575" s="15">
        <v>34</v>
      </c>
      <c r="K575" s="16" t="s">
        <v>47</v>
      </c>
      <c r="L575" s="21">
        <v>80</v>
      </c>
      <c r="M575" s="21">
        <v>26</v>
      </c>
      <c r="N575" s="21">
        <v>87</v>
      </c>
      <c r="O575" s="15">
        <v>63</v>
      </c>
      <c r="P575" s="15">
        <v>77</v>
      </c>
      <c r="Q575" s="15">
        <v>73</v>
      </c>
      <c r="R575" s="15">
        <v>76</v>
      </c>
      <c r="S575" s="15">
        <v>79</v>
      </c>
      <c r="T575" s="15">
        <v>81</v>
      </c>
      <c r="U575" s="15">
        <v>64</v>
      </c>
      <c r="V575" s="15">
        <v>78</v>
      </c>
      <c r="W575" s="15">
        <v>72</v>
      </c>
      <c r="X575" s="15">
        <v>71</v>
      </c>
      <c r="Y575" s="15">
        <v>77</v>
      </c>
      <c r="Z575" s="15">
        <v>72</v>
      </c>
      <c r="AA575" s="15">
        <v>74</v>
      </c>
      <c r="AB575" s="15">
        <v>78</v>
      </c>
      <c r="AC575" s="15">
        <v>78</v>
      </c>
      <c r="AD575" s="15">
        <v>75</v>
      </c>
      <c r="AE575" s="15">
        <v>78</v>
      </c>
      <c r="AF575" s="15">
        <v>86</v>
      </c>
      <c r="AG575" s="15">
        <v>81</v>
      </c>
      <c r="AH575" s="15">
        <v>80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6</v>
      </c>
      <c r="AQ575" s="15">
        <v>2</v>
      </c>
      <c r="AR575" t="s">
        <v>1997</v>
      </c>
    </row>
    <row r="576" spans="1:44" x14ac:dyDescent="0.25">
      <c r="A576" s="15">
        <v>575</v>
      </c>
      <c r="B576" s="15" t="s">
        <v>2255</v>
      </c>
      <c r="C576" s="16" t="s">
        <v>71</v>
      </c>
      <c r="D576" s="22" t="e">
        <f>VLOOKUP(AR:AR,球员!A:F,6,FALSE)</f>
        <v>#N/A</v>
      </c>
      <c r="E576" s="16" t="s">
        <v>87</v>
      </c>
      <c r="F576" s="16" t="s">
        <v>65</v>
      </c>
      <c r="G576" s="16" t="s">
        <v>76</v>
      </c>
      <c r="H576" s="15">
        <v>185</v>
      </c>
      <c r="I576" s="15">
        <v>75</v>
      </c>
      <c r="J576" s="15">
        <v>24</v>
      </c>
      <c r="K576" s="16" t="s">
        <v>47</v>
      </c>
      <c r="L576" s="21">
        <v>80</v>
      </c>
      <c r="M576" s="21">
        <v>37</v>
      </c>
      <c r="N576" s="21">
        <v>89</v>
      </c>
      <c r="O576" s="15">
        <v>80</v>
      </c>
      <c r="P576" s="15">
        <v>78</v>
      </c>
      <c r="Q576" s="15">
        <v>79</v>
      </c>
      <c r="R576" s="15">
        <v>77</v>
      </c>
      <c r="S576" s="15">
        <v>74</v>
      </c>
      <c r="T576" s="15">
        <v>72</v>
      </c>
      <c r="U576" s="15">
        <v>80</v>
      </c>
      <c r="V576" s="15">
        <v>81</v>
      </c>
      <c r="W576" s="15">
        <v>65</v>
      </c>
      <c r="X576" s="15">
        <v>76</v>
      </c>
      <c r="Y576" s="15">
        <v>86</v>
      </c>
      <c r="Z576" s="15">
        <v>87</v>
      </c>
      <c r="AA576" s="15">
        <v>79</v>
      </c>
      <c r="AB576" s="15">
        <v>76</v>
      </c>
      <c r="AC576" s="15">
        <v>78</v>
      </c>
      <c r="AD576" s="15">
        <v>75</v>
      </c>
      <c r="AE576" s="15">
        <v>79</v>
      </c>
      <c r="AF576" s="15">
        <v>45</v>
      </c>
      <c r="AG576" s="15">
        <v>48</v>
      </c>
      <c r="AH576" s="15">
        <v>70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3</v>
      </c>
      <c r="AO576" s="15">
        <v>3</v>
      </c>
      <c r="AP576" s="15">
        <v>5</v>
      </c>
      <c r="AQ576" s="15">
        <v>2</v>
      </c>
      <c r="AR576" t="s">
        <v>2256</v>
      </c>
    </row>
    <row r="577" spans="1:44" x14ac:dyDescent="0.25">
      <c r="A577" s="15">
        <v>576</v>
      </c>
      <c r="B577" s="15" t="s">
        <v>2257</v>
      </c>
      <c r="C577" s="16" t="s">
        <v>59</v>
      </c>
      <c r="D577" s="22" t="e">
        <f>VLOOKUP(AR:AR,球员!A:F,6,FALSE)</f>
        <v>#N/A</v>
      </c>
      <c r="E577" s="16" t="s">
        <v>400</v>
      </c>
      <c r="F577" s="16" t="s">
        <v>51</v>
      </c>
      <c r="G577" s="16" t="s">
        <v>66</v>
      </c>
      <c r="H577" s="15">
        <v>178</v>
      </c>
      <c r="I577" s="15">
        <v>75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68</v>
      </c>
      <c r="P577" s="15">
        <v>86</v>
      </c>
      <c r="Q577" s="15">
        <v>75</v>
      </c>
      <c r="R577" s="15">
        <v>74</v>
      </c>
      <c r="S577" s="15">
        <v>86</v>
      </c>
      <c r="T577" s="15">
        <v>84</v>
      </c>
      <c r="U577" s="15">
        <v>69</v>
      </c>
      <c r="V577" s="15">
        <v>67</v>
      </c>
      <c r="W577" s="15">
        <v>68</v>
      </c>
      <c r="X577" s="15">
        <v>70</v>
      </c>
      <c r="Y577" s="15">
        <v>75</v>
      </c>
      <c r="Z577" s="15">
        <v>76</v>
      </c>
      <c r="AA577" s="15">
        <v>84</v>
      </c>
      <c r="AB577" s="15">
        <v>74</v>
      </c>
      <c r="AC577" s="15">
        <v>77</v>
      </c>
      <c r="AD577" s="15">
        <v>72</v>
      </c>
      <c r="AE577" s="15">
        <v>80</v>
      </c>
      <c r="AF577" s="15">
        <v>65</v>
      </c>
      <c r="AG577" s="15">
        <v>60</v>
      </c>
      <c r="AH577" s="15">
        <v>69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4</v>
      </c>
      <c r="AQ577" s="15">
        <v>1</v>
      </c>
      <c r="AR577" t="s">
        <v>2258</v>
      </c>
    </row>
    <row r="578" spans="1:44" x14ac:dyDescent="0.25">
      <c r="A578" s="19">
        <v>577</v>
      </c>
      <c r="B578" s="19" t="s">
        <v>594</v>
      </c>
      <c r="C578" s="20" t="s">
        <v>90</v>
      </c>
      <c r="D578" s="22">
        <f>VLOOKUP(AR:AR,球员!A:F,6,FALSE)</f>
        <v>1</v>
      </c>
      <c r="E578" s="16" t="s">
        <v>197</v>
      </c>
      <c r="F578" s="16" t="s">
        <v>56</v>
      </c>
      <c r="G578" s="16" t="s">
        <v>57</v>
      </c>
      <c r="H578" s="15">
        <v>184</v>
      </c>
      <c r="I578" s="15">
        <v>77</v>
      </c>
      <c r="J578" s="15">
        <v>27</v>
      </c>
      <c r="K578" s="16" t="s">
        <v>47</v>
      </c>
      <c r="L578" s="21">
        <v>80</v>
      </c>
      <c r="M578" s="21">
        <v>32</v>
      </c>
      <c r="N578" s="21">
        <v>87</v>
      </c>
      <c r="O578" s="15">
        <v>56</v>
      </c>
      <c r="P578" s="15">
        <v>67</v>
      </c>
      <c r="Q578" s="15">
        <v>68</v>
      </c>
      <c r="R578" s="15">
        <v>59</v>
      </c>
      <c r="S578" s="15">
        <v>75</v>
      </c>
      <c r="T578" s="15">
        <v>75</v>
      </c>
      <c r="U578" s="15">
        <v>55</v>
      </c>
      <c r="V578" s="15">
        <v>85</v>
      </c>
      <c r="W578" s="15">
        <v>66</v>
      </c>
      <c r="X578" s="15">
        <v>62</v>
      </c>
      <c r="Y578" s="15">
        <v>78</v>
      </c>
      <c r="Z578" s="15">
        <v>77</v>
      </c>
      <c r="AA578" s="15">
        <v>80</v>
      </c>
      <c r="AB578" s="15">
        <v>85</v>
      </c>
      <c r="AC578" s="15">
        <v>80</v>
      </c>
      <c r="AD578" s="15">
        <v>70</v>
      </c>
      <c r="AE578" s="15">
        <v>80</v>
      </c>
      <c r="AF578" s="15">
        <v>85</v>
      </c>
      <c r="AG578" s="15">
        <v>83</v>
      </c>
      <c r="AH578" s="15">
        <v>65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6</v>
      </c>
      <c r="AQ578" s="15">
        <v>3</v>
      </c>
      <c r="AR578" t="s">
        <v>1998</v>
      </c>
    </row>
    <row r="579" spans="1:44" x14ac:dyDescent="0.25">
      <c r="A579" s="19">
        <v>578</v>
      </c>
      <c r="B579" s="19" t="s">
        <v>718</v>
      </c>
      <c r="C579" s="20" t="s">
        <v>90</v>
      </c>
      <c r="D579" s="22">
        <f>VLOOKUP(AR:AR,球员!A:F,6,FALSE)</f>
        <v>1</v>
      </c>
      <c r="E579" s="16" t="s">
        <v>253</v>
      </c>
      <c r="F579" s="16" t="s">
        <v>51</v>
      </c>
      <c r="G579" s="16" t="s">
        <v>57</v>
      </c>
      <c r="H579" s="15">
        <v>185</v>
      </c>
      <c r="I579" s="15">
        <v>72</v>
      </c>
      <c r="J579" s="15">
        <v>29</v>
      </c>
      <c r="K579" s="16" t="s">
        <v>47</v>
      </c>
      <c r="L579" s="21">
        <v>80</v>
      </c>
      <c r="M579" s="21">
        <v>31</v>
      </c>
      <c r="N579" s="21">
        <v>87</v>
      </c>
      <c r="O579" s="15">
        <v>64</v>
      </c>
      <c r="P579" s="15">
        <v>68</v>
      </c>
      <c r="Q579" s="15">
        <v>63</v>
      </c>
      <c r="R579" s="15">
        <v>58</v>
      </c>
      <c r="S579" s="15">
        <v>74</v>
      </c>
      <c r="T579" s="15">
        <v>74</v>
      </c>
      <c r="U579" s="15">
        <v>60</v>
      </c>
      <c r="V579" s="15">
        <v>80</v>
      </c>
      <c r="W579" s="15">
        <v>59</v>
      </c>
      <c r="X579" s="15">
        <v>60</v>
      </c>
      <c r="Y579" s="15">
        <v>74</v>
      </c>
      <c r="Z579" s="15">
        <v>73</v>
      </c>
      <c r="AA579" s="15">
        <v>71</v>
      </c>
      <c r="AB579" s="15">
        <v>80</v>
      </c>
      <c r="AC579" s="15">
        <v>81</v>
      </c>
      <c r="AD579" s="15">
        <v>74</v>
      </c>
      <c r="AE579" s="15">
        <v>78</v>
      </c>
      <c r="AF579" s="15">
        <v>85</v>
      </c>
      <c r="AG579" s="15">
        <v>90</v>
      </c>
      <c r="AH579" s="15">
        <v>88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1</v>
      </c>
      <c r="AO579" s="15">
        <v>1</v>
      </c>
      <c r="AP579" s="15">
        <v>6</v>
      </c>
      <c r="AQ579" s="15">
        <v>1</v>
      </c>
      <c r="AR579" t="s">
        <v>1999</v>
      </c>
    </row>
    <row r="580" spans="1:44" x14ac:dyDescent="0.25">
      <c r="A580" s="15">
        <v>579</v>
      </c>
      <c r="B580" s="15" t="s">
        <v>719</v>
      </c>
      <c r="C580" s="16" t="s">
        <v>86</v>
      </c>
      <c r="D580" s="22" t="e">
        <f>VLOOKUP(AR:AR,球员!A:F,6,FALSE)</f>
        <v>#N/A</v>
      </c>
      <c r="E580" s="16" t="s">
        <v>720</v>
      </c>
      <c r="F580" s="16" t="s">
        <v>45</v>
      </c>
      <c r="G580" s="16" t="s">
        <v>101</v>
      </c>
      <c r="H580" s="15">
        <v>183</v>
      </c>
      <c r="I580" s="15">
        <v>72</v>
      </c>
      <c r="J580" s="15">
        <v>25</v>
      </c>
      <c r="K580" s="16" t="s">
        <v>53</v>
      </c>
      <c r="L580" s="21">
        <v>80</v>
      </c>
      <c r="M580" s="21">
        <v>35</v>
      </c>
      <c r="N580" s="21">
        <v>90</v>
      </c>
      <c r="O580" s="15">
        <v>80</v>
      </c>
      <c r="P580" s="15">
        <v>80</v>
      </c>
      <c r="Q580" s="15">
        <v>81</v>
      </c>
      <c r="R580" s="15">
        <v>79</v>
      </c>
      <c r="S580" s="15">
        <v>76</v>
      </c>
      <c r="T580" s="15">
        <v>78</v>
      </c>
      <c r="U580" s="15">
        <v>77</v>
      </c>
      <c r="V580" s="15">
        <v>64</v>
      </c>
      <c r="W580" s="15">
        <v>78</v>
      </c>
      <c r="X580" s="15">
        <v>79</v>
      </c>
      <c r="Y580" s="15">
        <v>82</v>
      </c>
      <c r="Z580" s="15">
        <v>83</v>
      </c>
      <c r="AA580" s="15">
        <v>80</v>
      </c>
      <c r="AB580" s="15">
        <v>66</v>
      </c>
      <c r="AC580" s="15">
        <v>68</v>
      </c>
      <c r="AD580" s="15">
        <v>78</v>
      </c>
      <c r="AE580" s="15">
        <v>81</v>
      </c>
      <c r="AF580" s="15">
        <v>49</v>
      </c>
      <c r="AG580" s="15">
        <v>44</v>
      </c>
      <c r="AH580" s="15">
        <v>64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4</v>
      </c>
      <c r="AQ580" s="15">
        <v>1</v>
      </c>
      <c r="AR580" t="s">
        <v>2000</v>
      </c>
    </row>
    <row r="581" spans="1:44" x14ac:dyDescent="0.25">
      <c r="A581" s="15">
        <v>580</v>
      </c>
      <c r="B581" s="15" t="s">
        <v>2001</v>
      </c>
      <c r="C581" s="16" t="s">
        <v>71</v>
      </c>
      <c r="D581" s="22" t="e">
        <f>VLOOKUP(AR:AR,球员!A:F,6,FALSE)</f>
        <v>#N/A</v>
      </c>
      <c r="E581" s="16" t="s">
        <v>630</v>
      </c>
      <c r="F581" s="16" t="s">
        <v>45</v>
      </c>
      <c r="G581" s="16" t="s">
        <v>101</v>
      </c>
      <c r="H581" s="15">
        <v>188</v>
      </c>
      <c r="I581" s="15">
        <v>85</v>
      </c>
      <c r="J581" s="15">
        <v>31</v>
      </c>
      <c r="K581" s="16" t="s">
        <v>47</v>
      </c>
      <c r="L581" s="21">
        <v>80</v>
      </c>
      <c r="M581" s="21">
        <v>30</v>
      </c>
      <c r="N581" s="21">
        <v>87</v>
      </c>
      <c r="O581" s="15">
        <v>84</v>
      </c>
      <c r="P581" s="15">
        <v>77</v>
      </c>
      <c r="Q581" s="15">
        <v>75</v>
      </c>
      <c r="R581" s="15">
        <v>69</v>
      </c>
      <c r="S581" s="15">
        <v>72</v>
      </c>
      <c r="T581" s="15">
        <v>66</v>
      </c>
      <c r="U581" s="15">
        <v>84</v>
      </c>
      <c r="V581" s="15">
        <v>90</v>
      </c>
      <c r="W581" s="15">
        <v>61</v>
      </c>
      <c r="X581" s="15">
        <v>68</v>
      </c>
      <c r="Y581" s="15">
        <v>72</v>
      </c>
      <c r="Z581" s="15">
        <v>75</v>
      </c>
      <c r="AA581" s="15">
        <v>82</v>
      </c>
      <c r="AB581" s="15">
        <v>88</v>
      </c>
      <c r="AC581" s="15">
        <v>85</v>
      </c>
      <c r="AD581" s="15">
        <v>66</v>
      </c>
      <c r="AE581" s="15">
        <v>79</v>
      </c>
      <c r="AF581" s="15">
        <v>45</v>
      </c>
      <c r="AG581" s="15">
        <v>47</v>
      </c>
      <c r="AH581" s="15">
        <v>61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2</v>
      </c>
      <c r="AP581" s="15">
        <v>5</v>
      </c>
      <c r="AQ581" s="15">
        <v>1</v>
      </c>
      <c r="AR581" t="s">
        <v>2002</v>
      </c>
    </row>
    <row r="582" spans="1:44" x14ac:dyDescent="0.25">
      <c r="A582" s="15">
        <v>581</v>
      </c>
      <c r="B582" s="15" t="s">
        <v>2259</v>
      </c>
      <c r="C582" s="23" t="s">
        <v>59</v>
      </c>
      <c r="D582" s="22" t="e">
        <f>VLOOKUP(AR:AR,球员!A:F,6,FALSE)</f>
        <v>#N/A</v>
      </c>
      <c r="E582" s="16" t="s">
        <v>360</v>
      </c>
      <c r="F582" s="16" t="s">
        <v>65</v>
      </c>
      <c r="G582" s="16" t="s">
        <v>76</v>
      </c>
      <c r="H582" s="15">
        <v>176</v>
      </c>
      <c r="I582" s="15">
        <v>72</v>
      </c>
      <c r="J582" s="15">
        <v>22</v>
      </c>
      <c r="K582" s="16" t="s">
        <v>47</v>
      </c>
      <c r="L582" s="21">
        <v>80</v>
      </c>
      <c r="M582" s="21">
        <v>42</v>
      </c>
      <c r="N582" s="21">
        <v>90</v>
      </c>
      <c r="O582" s="15">
        <v>75</v>
      </c>
      <c r="P582" s="15">
        <v>82</v>
      </c>
      <c r="Q582" s="15">
        <v>78</v>
      </c>
      <c r="R582" s="15">
        <v>79</v>
      </c>
      <c r="S582" s="15">
        <v>82</v>
      </c>
      <c r="T582" s="15">
        <v>79</v>
      </c>
      <c r="U582" s="15">
        <v>73</v>
      </c>
      <c r="V582" s="15">
        <v>64</v>
      </c>
      <c r="W582" s="15">
        <v>74</v>
      </c>
      <c r="X582" s="15">
        <v>80</v>
      </c>
      <c r="Y582" s="15">
        <v>73</v>
      </c>
      <c r="Z582" s="15">
        <v>72</v>
      </c>
      <c r="AA582" s="15">
        <v>83</v>
      </c>
      <c r="AB582" s="15">
        <v>70</v>
      </c>
      <c r="AC582" s="15">
        <v>70</v>
      </c>
      <c r="AD582" s="15">
        <v>75</v>
      </c>
      <c r="AE582" s="15">
        <v>79</v>
      </c>
      <c r="AF582" s="15">
        <v>70</v>
      </c>
      <c r="AG582" s="15">
        <v>72</v>
      </c>
      <c r="AH582" s="15">
        <v>72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3</v>
      </c>
      <c r="AO582" s="15">
        <v>4</v>
      </c>
      <c r="AP582" s="15">
        <v>6</v>
      </c>
      <c r="AQ582" s="15">
        <v>3</v>
      </c>
      <c r="AR582" t="s">
        <v>2260</v>
      </c>
    </row>
    <row r="583" spans="1:44" x14ac:dyDescent="0.25">
      <c r="A583" s="15">
        <v>582</v>
      </c>
      <c r="B583" s="15" t="s">
        <v>826</v>
      </c>
      <c r="C583" s="16" t="s">
        <v>125</v>
      </c>
      <c r="D583" s="22" t="e">
        <f>VLOOKUP(AR:AR,球员!A:F,6,FALSE)</f>
        <v>#N/A</v>
      </c>
      <c r="E583" s="16" t="s">
        <v>308</v>
      </c>
      <c r="F583" s="16" t="s">
        <v>228</v>
      </c>
      <c r="G583" s="16" t="s">
        <v>168</v>
      </c>
      <c r="H583" s="15">
        <v>189</v>
      </c>
      <c r="I583" s="15">
        <v>80</v>
      </c>
      <c r="J583" s="15">
        <v>30</v>
      </c>
      <c r="K583" s="16" t="s">
        <v>47</v>
      </c>
      <c r="L583" s="21">
        <v>80</v>
      </c>
      <c r="M583" s="21">
        <v>30</v>
      </c>
      <c r="N583" s="21">
        <v>88</v>
      </c>
      <c r="O583" s="15">
        <v>65</v>
      </c>
      <c r="P583" s="15">
        <v>77</v>
      </c>
      <c r="Q583" s="15">
        <v>75</v>
      </c>
      <c r="R583" s="15">
        <v>75</v>
      </c>
      <c r="S583" s="15">
        <v>77</v>
      </c>
      <c r="T583" s="15">
        <v>76</v>
      </c>
      <c r="U583" s="15">
        <v>62</v>
      </c>
      <c r="V583" s="15">
        <v>77</v>
      </c>
      <c r="W583" s="15">
        <v>75</v>
      </c>
      <c r="X583" s="15">
        <v>60</v>
      </c>
      <c r="Y583" s="15">
        <v>71</v>
      </c>
      <c r="Z583" s="15">
        <v>71</v>
      </c>
      <c r="AA583" s="15">
        <v>80</v>
      </c>
      <c r="AB583" s="15">
        <v>77</v>
      </c>
      <c r="AC583" s="15">
        <v>85</v>
      </c>
      <c r="AD583" s="15">
        <v>66</v>
      </c>
      <c r="AE583" s="15">
        <v>85</v>
      </c>
      <c r="AF583" s="15">
        <v>84</v>
      </c>
      <c r="AG583" s="15">
        <v>85</v>
      </c>
      <c r="AH583" s="15">
        <v>86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6</v>
      </c>
      <c r="AQ583" s="15">
        <v>3</v>
      </c>
      <c r="AR583" t="s">
        <v>2003</v>
      </c>
    </row>
    <row r="584" spans="1:44" x14ac:dyDescent="0.25">
      <c r="A584" s="15">
        <v>583</v>
      </c>
      <c r="B584" s="15" t="s">
        <v>597</v>
      </c>
      <c r="C584" s="16" t="s">
        <v>71</v>
      </c>
      <c r="D584" s="22" t="e">
        <f>VLOOKUP(AR:AR,球员!A:F,6,FALSE)</f>
        <v>#N/A</v>
      </c>
      <c r="E584" s="16" t="s">
        <v>329</v>
      </c>
      <c r="F584" s="16" t="s">
        <v>330</v>
      </c>
      <c r="G584" s="16" t="s">
        <v>499</v>
      </c>
      <c r="H584" s="15">
        <v>187</v>
      </c>
      <c r="I584" s="15">
        <v>80</v>
      </c>
      <c r="J584" s="15">
        <v>29</v>
      </c>
      <c r="K584" s="16" t="s">
        <v>47</v>
      </c>
      <c r="L584" s="21">
        <v>80</v>
      </c>
      <c r="M584" s="21">
        <v>31</v>
      </c>
      <c r="N584" s="21">
        <v>88</v>
      </c>
      <c r="O584" s="15">
        <v>83</v>
      </c>
      <c r="P584" s="15">
        <v>80</v>
      </c>
      <c r="Q584" s="15">
        <v>80</v>
      </c>
      <c r="R584" s="15">
        <v>74</v>
      </c>
      <c r="S584" s="15">
        <v>77</v>
      </c>
      <c r="T584" s="15">
        <v>69</v>
      </c>
      <c r="U584" s="15">
        <v>81</v>
      </c>
      <c r="V584" s="15">
        <v>76</v>
      </c>
      <c r="W584" s="15">
        <v>78</v>
      </c>
      <c r="X584" s="15">
        <v>70</v>
      </c>
      <c r="Y584" s="15">
        <v>80</v>
      </c>
      <c r="Z584" s="15">
        <v>77</v>
      </c>
      <c r="AA584" s="15">
        <v>82</v>
      </c>
      <c r="AB584" s="15">
        <v>75</v>
      </c>
      <c r="AC584" s="15">
        <v>80</v>
      </c>
      <c r="AD584" s="15">
        <v>75</v>
      </c>
      <c r="AE584" s="15">
        <v>79</v>
      </c>
      <c r="AF584" s="15">
        <v>40</v>
      </c>
      <c r="AG584" s="15">
        <v>42</v>
      </c>
      <c r="AH584" s="15">
        <v>50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4</v>
      </c>
      <c r="AO584" s="15">
        <v>4</v>
      </c>
      <c r="AP584" s="15">
        <v>6</v>
      </c>
      <c r="AQ584" s="15">
        <v>3</v>
      </c>
      <c r="AR584" t="s">
        <v>2004</v>
      </c>
    </row>
    <row r="585" spans="1:44" x14ac:dyDescent="0.25">
      <c r="A585" s="15">
        <v>584</v>
      </c>
      <c r="B585" s="15" t="s">
        <v>827</v>
      </c>
      <c r="C585" s="16" t="s">
        <v>71</v>
      </c>
      <c r="D585" s="22" t="e">
        <f>VLOOKUP(AR:AR,球员!A:F,6,FALSE)</f>
        <v>#N/A</v>
      </c>
      <c r="E585" s="16" t="s">
        <v>585</v>
      </c>
      <c r="F585" s="16" t="s">
        <v>65</v>
      </c>
      <c r="G585" s="16" t="s">
        <v>237</v>
      </c>
      <c r="H585" s="15">
        <v>180</v>
      </c>
      <c r="I585" s="15">
        <v>74</v>
      </c>
      <c r="J585" s="15">
        <v>27</v>
      </c>
      <c r="K585" s="16" t="s">
        <v>47</v>
      </c>
      <c r="L585" s="21">
        <v>80</v>
      </c>
      <c r="M585" s="21">
        <v>32</v>
      </c>
      <c r="N585" s="21">
        <v>88</v>
      </c>
      <c r="O585" s="15">
        <v>74</v>
      </c>
      <c r="P585" s="15">
        <v>79</v>
      </c>
      <c r="Q585" s="15">
        <v>77</v>
      </c>
      <c r="R585" s="15">
        <v>82</v>
      </c>
      <c r="S585" s="15">
        <v>68</v>
      </c>
      <c r="T585" s="15">
        <v>66</v>
      </c>
      <c r="U585" s="15">
        <v>82</v>
      </c>
      <c r="V585" s="15">
        <v>65</v>
      </c>
      <c r="W585" s="15">
        <v>72</v>
      </c>
      <c r="X585" s="15">
        <v>66</v>
      </c>
      <c r="Y585" s="15">
        <v>91</v>
      </c>
      <c r="Z585" s="15">
        <v>89</v>
      </c>
      <c r="AA585" s="15">
        <v>82</v>
      </c>
      <c r="AB585" s="15">
        <v>80</v>
      </c>
      <c r="AC585" s="15">
        <v>86</v>
      </c>
      <c r="AD585" s="15">
        <v>73</v>
      </c>
      <c r="AE585" s="15">
        <v>72</v>
      </c>
      <c r="AF585" s="15">
        <v>53</v>
      </c>
      <c r="AG585" s="15">
        <v>52</v>
      </c>
      <c r="AH585" s="15">
        <v>65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3</v>
      </c>
      <c r="AP585" s="15">
        <v>6</v>
      </c>
      <c r="AQ585" s="15">
        <v>1</v>
      </c>
      <c r="AR585" t="s">
        <v>2005</v>
      </c>
    </row>
    <row r="586" spans="1:44" x14ac:dyDescent="0.25">
      <c r="A586" s="19">
        <v>585</v>
      </c>
      <c r="B586" s="19" t="s">
        <v>606</v>
      </c>
      <c r="C586" s="20" t="s">
        <v>125</v>
      </c>
      <c r="D586" s="22">
        <f>VLOOKUP(AR:AR,球员!A:F,6,FALSE)</f>
        <v>1</v>
      </c>
      <c r="E586" s="16" t="s">
        <v>271</v>
      </c>
      <c r="F586" s="16" t="s">
        <v>65</v>
      </c>
      <c r="G586" s="16" t="s">
        <v>208</v>
      </c>
      <c r="H586" s="15">
        <v>186</v>
      </c>
      <c r="I586" s="15">
        <v>80</v>
      </c>
      <c r="J586" s="15">
        <v>28</v>
      </c>
      <c r="K586" s="16" t="s">
        <v>47</v>
      </c>
      <c r="L586" s="21">
        <v>80</v>
      </c>
      <c r="M586" s="21">
        <v>31</v>
      </c>
      <c r="N586" s="21">
        <v>88</v>
      </c>
      <c r="O586" s="15">
        <v>66</v>
      </c>
      <c r="P586" s="15">
        <v>77</v>
      </c>
      <c r="Q586" s="15">
        <v>66</v>
      </c>
      <c r="R586" s="15">
        <v>68</v>
      </c>
      <c r="S586" s="15">
        <v>82</v>
      </c>
      <c r="T586" s="15">
        <v>78</v>
      </c>
      <c r="U586" s="15">
        <v>66</v>
      </c>
      <c r="V586" s="15">
        <v>76</v>
      </c>
      <c r="W586" s="15">
        <v>82</v>
      </c>
      <c r="X586" s="15">
        <v>74</v>
      </c>
      <c r="Y586" s="15">
        <v>69</v>
      </c>
      <c r="Z586" s="15">
        <v>63</v>
      </c>
      <c r="AA586" s="15">
        <v>82</v>
      </c>
      <c r="AB586" s="15">
        <v>66</v>
      </c>
      <c r="AC586" s="15">
        <v>81</v>
      </c>
      <c r="AD586" s="15">
        <v>68</v>
      </c>
      <c r="AE586" s="15">
        <v>84</v>
      </c>
      <c r="AF586" s="15">
        <v>80</v>
      </c>
      <c r="AG586" s="15">
        <v>79</v>
      </c>
      <c r="AH586" s="15">
        <v>85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2</v>
      </c>
      <c r="AP586" s="15">
        <v>7</v>
      </c>
      <c r="AQ586" s="15">
        <v>3</v>
      </c>
      <c r="AR586" t="s">
        <v>2006</v>
      </c>
    </row>
    <row r="587" spans="1:44" x14ac:dyDescent="0.25">
      <c r="A587" s="15">
        <v>586</v>
      </c>
      <c r="B587" s="15" t="s">
        <v>728</v>
      </c>
      <c r="C587" s="16" t="s">
        <v>90</v>
      </c>
      <c r="D587" s="22" t="e">
        <f>VLOOKUP(AR:AR,球员!A:F,6,FALSE)</f>
        <v>#N/A</v>
      </c>
      <c r="E587" s="16" t="s">
        <v>141</v>
      </c>
      <c r="F587" s="16" t="s">
        <v>45</v>
      </c>
      <c r="G587" s="16" t="s">
        <v>208</v>
      </c>
      <c r="H587" s="15">
        <v>193</v>
      </c>
      <c r="I587" s="15">
        <v>82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60</v>
      </c>
      <c r="P587" s="15">
        <v>67</v>
      </c>
      <c r="Q587" s="15">
        <v>63</v>
      </c>
      <c r="R587" s="15">
        <v>69</v>
      </c>
      <c r="S587" s="15">
        <v>72</v>
      </c>
      <c r="T587" s="15">
        <v>66</v>
      </c>
      <c r="U587" s="15">
        <v>61</v>
      </c>
      <c r="V587" s="15">
        <v>88</v>
      </c>
      <c r="W587" s="15">
        <v>59</v>
      </c>
      <c r="X587" s="15">
        <v>58</v>
      </c>
      <c r="Y587" s="15">
        <v>73</v>
      </c>
      <c r="Z587" s="15">
        <v>68</v>
      </c>
      <c r="AA587" s="15">
        <v>72</v>
      </c>
      <c r="AB587" s="15">
        <v>74</v>
      </c>
      <c r="AC587" s="15">
        <v>89</v>
      </c>
      <c r="AD587" s="15">
        <v>69</v>
      </c>
      <c r="AE587" s="15">
        <v>78</v>
      </c>
      <c r="AF587" s="15">
        <v>85</v>
      </c>
      <c r="AG587" s="15">
        <v>84</v>
      </c>
      <c r="AH587" s="15">
        <v>86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5</v>
      </c>
      <c r="AQ587" s="15">
        <v>2</v>
      </c>
      <c r="AR587" t="s">
        <v>2007</v>
      </c>
    </row>
    <row r="588" spans="1:44" x14ac:dyDescent="0.25">
      <c r="A588" s="19">
        <v>587</v>
      </c>
      <c r="B588" s="19" t="s">
        <v>733</v>
      </c>
      <c r="C588" s="20" t="s">
        <v>125</v>
      </c>
      <c r="D588" s="22">
        <f>VLOOKUP(AR:AR,球员!A:F,6,FALSE)</f>
        <v>1</v>
      </c>
      <c r="E588" s="16" t="s">
        <v>380</v>
      </c>
      <c r="F588" s="16" t="s">
        <v>282</v>
      </c>
      <c r="G588" s="16" t="s">
        <v>138</v>
      </c>
      <c r="H588" s="15">
        <v>182</v>
      </c>
      <c r="I588" s="15">
        <v>70</v>
      </c>
      <c r="J588" s="15">
        <v>24</v>
      </c>
      <c r="K588" s="16" t="s">
        <v>53</v>
      </c>
      <c r="L588" s="21">
        <v>80</v>
      </c>
      <c r="M588" s="21">
        <v>37</v>
      </c>
      <c r="N588" s="21">
        <v>89</v>
      </c>
      <c r="O588" s="15">
        <v>70</v>
      </c>
      <c r="P588" s="15">
        <v>77</v>
      </c>
      <c r="Q588" s="15">
        <v>72</v>
      </c>
      <c r="R588" s="15">
        <v>73</v>
      </c>
      <c r="S588" s="15">
        <v>78</v>
      </c>
      <c r="T588" s="15">
        <v>83</v>
      </c>
      <c r="U588" s="15">
        <v>62</v>
      </c>
      <c r="V588" s="15">
        <v>76</v>
      </c>
      <c r="W588" s="15">
        <v>68</v>
      </c>
      <c r="X588" s="15">
        <v>73</v>
      </c>
      <c r="Y588" s="15">
        <v>77</v>
      </c>
      <c r="Z588" s="15">
        <v>73</v>
      </c>
      <c r="AA588" s="15">
        <v>72</v>
      </c>
      <c r="AB588" s="15">
        <v>74</v>
      </c>
      <c r="AC588" s="15">
        <v>76</v>
      </c>
      <c r="AD588" s="15">
        <v>75</v>
      </c>
      <c r="AE588" s="15">
        <v>76</v>
      </c>
      <c r="AF588" s="15">
        <v>75</v>
      </c>
      <c r="AG588" s="15">
        <v>73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2008</v>
      </c>
    </row>
    <row r="589" spans="1:44" x14ac:dyDescent="0.25">
      <c r="A589" s="19">
        <v>588</v>
      </c>
      <c r="B589" s="19" t="s">
        <v>468</v>
      </c>
      <c r="C589" s="20" t="s">
        <v>59</v>
      </c>
      <c r="D589" s="22">
        <f>VLOOKUP(AR:AR,球员!A:F,6,FALSE)</f>
        <v>1</v>
      </c>
      <c r="E589" s="16" t="s">
        <v>396</v>
      </c>
      <c r="F589" s="16" t="s">
        <v>384</v>
      </c>
      <c r="G589" s="16" t="s">
        <v>287</v>
      </c>
      <c r="H589" s="15">
        <v>168</v>
      </c>
      <c r="I589" s="15">
        <v>65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87</v>
      </c>
      <c r="O589" s="15">
        <v>73</v>
      </c>
      <c r="P589" s="15">
        <v>82</v>
      </c>
      <c r="Q589" s="15">
        <v>75</v>
      </c>
      <c r="R589" s="15">
        <v>79</v>
      </c>
      <c r="S589" s="15">
        <v>84</v>
      </c>
      <c r="T589" s="15">
        <v>82</v>
      </c>
      <c r="U589" s="15">
        <v>68</v>
      </c>
      <c r="V589" s="15">
        <v>60</v>
      </c>
      <c r="W589" s="15">
        <v>78</v>
      </c>
      <c r="X589" s="15">
        <v>79</v>
      </c>
      <c r="Y589" s="15">
        <v>74</v>
      </c>
      <c r="Z589" s="15">
        <v>77</v>
      </c>
      <c r="AA589" s="15">
        <v>77</v>
      </c>
      <c r="AB589" s="15">
        <v>74</v>
      </c>
      <c r="AC589" s="15">
        <v>69</v>
      </c>
      <c r="AD589" s="15">
        <v>80</v>
      </c>
      <c r="AE589" s="15">
        <v>76</v>
      </c>
      <c r="AF589" s="15">
        <v>69</v>
      </c>
      <c r="AG589" s="15">
        <v>70</v>
      </c>
      <c r="AH589" s="15">
        <v>70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5</v>
      </c>
      <c r="AQ589" s="15">
        <v>3</v>
      </c>
      <c r="AR589" t="s">
        <v>2009</v>
      </c>
    </row>
    <row r="590" spans="1:44" x14ac:dyDescent="0.25">
      <c r="A590" s="39">
        <v>589</v>
      </c>
      <c r="B590" s="39" t="s">
        <v>734</v>
      </c>
      <c r="C590" s="40" t="s">
        <v>86</v>
      </c>
      <c r="D590" s="22">
        <f>VLOOKUP(AR:AR,球员!A:F,6,FALSE)</f>
        <v>1</v>
      </c>
      <c r="E590" s="7" t="s">
        <v>187</v>
      </c>
      <c r="F590" s="7" t="s">
        <v>56</v>
      </c>
      <c r="G590" s="7" t="s">
        <v>735</v>
      </c>
      <c r="H590" s="6">
        <v>181</v>
      </c>
      <c r="I590" s="6">
        <v>73</v>
      </c>
      <c r="J590" s="6">
        <v>24</v>
      </c>
      <c r="K590" s="7" t="s">
        <v>53</v>
      </c>
      <c r="L590" s="9">
        <v>80</v>
      </c>
      <c r="M590" s="9">
        <v>37</v>
      </c>
      <c r="N590" s="9">
        <v>88</v>
      </c>
      <c r="O590" s="6">
        <v>82</v>
      </c>
      <c r="P590" s="6">
        <v>74</v>
      </c>
      <c r="Q590" s="6">
        <v>81</v>
      </c>
      <c r="R590" s="6">
        <v>75</v>
      </c>
      <c r="S590" s="6">
        <v>77</v>
      </c>
      <c r="T590" s="6">
        <v>72</v>
      </c>
      <c r="U590" s="6">
        <v>80</v>
      </c>
      <c r="V590" s="6">
        <v>73</v>
      </c>
      <c r="W590" s="6">
        <v>74</v>
      </c>
      <c r="X590" s="6">
        <v>82</v>
      </c>
      <c r="Y590" s="6">
        <v>84</v>
      </c>
      <c r="Z590" s="6">
        <v>82</v>
      </c>
      <c r="AA590" s="6">
        <v>79</v>
      </c>
      <c r="AB590" s="6">
        <v>74</v>
      </c>
      <c r="AC590" s="6">
        <v>72</v>
      </c>
      <c r="AD590" s="6">
        <v>79</v>
      </c>
      <c r="AE590" s="6">
        <v>75</v>
      </c>
      <c r="AF590" s="6">
        <v>52</v>
      </c>
      <c r="AG590" s="6">
        <v>50</v>
      </c>
      <c r="AH590" s="6">
        <v>58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1</v>
      </c>
      <c r="AO590" s="6">
        <v>1</v>
      </c>
      <c r="AP590" s="6">
        <v>3</v>
      </c>
      <c r="AQ590" s="6">
        <v>2</v>
      </c>
      <c r="AR590" t="s">
        <v>2010</v>
      </c>
    </row>
    <row r="591" spans="1:44" x14ac:dyDescent="0.25">
      <c r="A591" s="6">
        <v>590</v>
      </c>
      <c r="B591" s="6" t="s">
        <v>813</v>
      </c>
      <c r="C591" s="7" t="s">
        <v>59</v>
      </c>
      <c r="D591" s="22" t="e">
        <f>VLOOKUP(AR:AR,球员!A:F,6,FALSE)</f>
        <v>#N/A</v>
      </c>
      <c r="E591" s="7" t="s">
        <v>276</v>
      </c>
      <c r="F591" s="7" t="s">
        <v>277</v>
      </c>
      <c r="G591" s="7" t="s">
        <v>189</v>
      </c>
      <c r="H591" s="6">
        <v>187</v>
      </c>
      <c r="I591" s="6">
        <v>78</v>
      </c>
      <c r="J591" s="6">
        <v>25</v>
      </c>
      <c r="K591" s="7" t="s">
        <v>53</v>
      </c>
      <c r="L591" s="9">
        <v>80</v>
      </c>
      <c r="M591" s="9">
        <v>35</v>
      </c>
      <c r="N591" s="9">
        <v>89</v>
      </c>
      <c r="O591" s="6">
        <v>72</v>
      </c>
      <c r="P591" s="6">
        <v>80</v>
      </c>
      <c r="Q591" s="6">
        <v>81</v>
      </c>
      <c r="R591" s="6">
        <v>81</v>
      </c>
      <c r="S591" s="6">
        <v>82</v>
      </c>
      <c r="T591" s="6">
        <v>81</v>
      </c>
      <c r="U591" s="6">
        <v>72</v>
      </c>
      <c r="V591" s="6">
        <v>65</v>
      </c>
      <c r="W591" s="6">
        <v>80</v>
      </c>
      <c r="X591" s="6">
        <v>79</v>
      </c>
      <c r="Y591" s="6">
        <v>73</v>
      </c>
      <c r="Z591" s="6">
        <v>75</v>
      </c>
      <c r="AA591" s="6">
        <v>84</v>
      </c>
      <c r="AB591" s="6">
        <v>72</v>
      </c>
      <c r="AC591" s="6">
        <v>76</v>
      </c>
      <c r="AD591" s="6">
        <v>73</v>
      </c>
      <c r="AE591" s="6">
        <v>79</v>
      </c>
      <c r="AF591" s="6">
        <v>69</v>
      </c>
      <c r="AG591" s="6">
        <v>73</v>
      </c>
      <c r="AH591" s="6">
        <v>67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2</v>
      </c>
      <c r="AP591" s="6">
        <v>5</v>
      </c>
      <c r="AQ591" s="6">
        <v>2</v>
      </c>
      <c r="AR591" t="s">
        <v>2011</v>
      </c>
    </row>
    <row r="592" spans="1:44" x14ac:dyDescent="0.25">
      <c r="A592" s="39">
        <v>591</v>
      </c>
      <c r="B592" s="39" t="s">
        <v>613</v>
      </c>
      <c r="C592" s="40" t="s">
        <v>90</v>
      </c>
      <c r="D592" s="22">
        <f>VLOOKUP(AR:AR,球员!A:F,6,FALSE)</f>
        <v>1</v>
      </c>
      <c r="E592" s="7" t="s">
        <v>184</v>
      </c>
      <c r="F592" s="7" t="s">
        <v>65</v>
      </c>
      <c r="G592" s="7" t="s">
        <v>134</v>
      </c>
      <c r="H592" s="6">
        <v>195</v>
      </c>
      <c r="I592" s="6">
        <v>94</v>
      </c>
      <c r="J592" s="6">
        <v>25</v>
      </c>
      <c r="K592" s="7" t="s">
        <v>47</v>
      </c>
      <c r="L592" s="9">
        <v>80</v>
      </c>
      <c r="M592" s="9">
        <v>35</v>
      </c>
      <c r="N592" s="9">
        <v>90</v>
      </c>
      <c r="O592" s="6">
        <v>60</v>
      </c>
      <c r="P592" s="6">
        <v>70</v>
      </c>
      <c r="Q592" s="6">
        <v>63</v>
      </c>
      <c r="R592" s="6">
        <v>71</v>
      </c>
      <c r="S592" s="6">
        <v>72</v>
      </c>
      <c r="T592" s="6">
        <v>70</v>
      </c>
      <c r="U592" s="6">
        <v>59</v>
      </c>
      <c r="V592" s="6">
        <v>90</v>
      </c>
      <c r="W592" s="6">
        <v>56</v>
      </c>
      <c r="X592" s="6">
        <v>51</v>
      </c>
      <c r="Y592" s="6">
        <v>76</v>
      </c>
      <c r="Z592" s="6">
        <v>70</v>
      </c>
      <c r="AA592" s="6">
        <v>75</v>
      </c>
      <c r="AB592" s="6">
        <v>90</v>
      </c>
      <c r="AC592" s="6">
        <v>91</v>
      </c>
      <c r="AD592" s="6">
        <v>62</v>
      </c>
      <c r="AE592" s="6">
        <v>77</v>
      </c>
      <c r="AF592" s="6">
        <v>76</v>
      </c>
      <c r="AG592" s="6">
        <v>81</v>
      </c>
      <c r="AH592" s="6">
        <v>87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2012</v>
      </c>
    </row>
    <row r="593" spans="1:44" x14ac:dyDescent="0.25">
      <c r="A593" s="39">
        <v>592</v>
      </c>
      <c r="B593" s="39" t="s">
        <v>615</v>
      </c>
      <c r="C593" s="40" t="s">
        <v>59</v>
      </c>
      <c r="D593" s="22">
        <f>VLOOKUP(AR:AR,球员!A:F,6,FALSE)</f>
        <v>1</v>
      </c>
      <c r="E593" s="7" t="s">
        <v>616</v>
      </c>
      <c r="F593" s="7" t="s">
        <v>330</v>
      </c>
      <c r="G593" s="7" t="s">
        <v>499</v>
      </c>
      <c r="H593" s="6">
        <v>184</v>
      </c>
      <c r="I593" s="6">
        <v>75</v>
      </c>
      <c r="J593" s="6">
        <v>30</v>
      </c>
      <c r="K593" s="7" t="s">
        <v>47</v>
      </c>
      <c r="L593" s="9">
        <v>80</v>
      </c>
      <c r="M593" s="9">
        <v>30</v>
      </c>
      <c r="N593" s="9">
        <v>88</v>
      </c>
      <c r="O593" s="6">
        <v>68</v>
      </c>
      <c r="P593" s="6">
        <v>78</v>
      </c>
      <c r="Q593" s="6">
        <v>75</v>
      </c>
      <c r="R593" s="6">
        <v>72</v>
      </c>
      <c r="S593" s="6">
        <v>84</v>
      </c>
      <c r="T593" s="6">
        <v>81</v>
      </c>
      <c r="U593" s="6">
        <v>63</v>
      </c>
      <c r="V593" s="6">
        <v>81</v>
      </c>
      <c r="W593" s="6">
        <v>61</v>
      </c>
      <c r="X593" s="6">
        <v>75</v>
      </c>
      <c r="Y593" s="6">
        <v>77</v>
      </c>
      <c r="Z593" s="6">
        <v>75</v>
      </c>
      <c r="AA593" s="6">
        <v>79</v>
      </c>
      <c r="AB593" s="6">
        <v>77</v>
      </c>
      <c r="AC593" s="6">
        <v>81</v>
      </c>
      <c r="AD593" s="6">
        <v>70</v>
      </c>
      <c r="AE593" s="6">
        <v>84</v>
      </c>
      <c r="AF593" s="6">
        <v>82</v>
      </c>
      <c r="AG593" s="6">
        <v>76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3</v>
      </c>
      <c r="AO593" s="6">
        <v>3</v>
      </c>
      <c r="AP593" s="6">
        <v>5</v>
      </c>
      <c r="AQ593" s="6">
        <v>2</v>
      </c>
      <c r="AR593" t="s">
        <v>2013</v>
      </c>
    </row>
    <row r="594" spans="1:44" x14ac:dyDescent="0.25">
      <c r="A594" s="39">
        <v>593</v>
      </c>
      <c r="B594" s="39" t="s">
        <v>618</v>
      </c>
      <c r="C594" s="40" t="s">
        <v>86</v>
      </c>
      <c r="D594" s="22">
        <f>VLOOKUP(AR:AR,球员!A:F,6,FALSE)</f>
        <v>1</v>
      </c>
      <c r="E594" s="7" t="s">
        <v>473</v>
      </c>
      <c r="F594" s="7" t="s">
        <v>45</v>
      </c>
      <c r="G594" s="7" t="s">
        <v>66</v>
      </c>
      <c r="H594" s="6">
        <v>174</v>
      </c>
      <c r="I594" s="6">
        <v>69</v>
      </c>
      <c r="J594" s="6">
        <v>29</v>
      </c>
      <c r="K594" s="7" t="s">
        <v>53</v>
      </c>
      <c r="L594" s="9">
        <v>80</v>
      </c>
      <c r="M594" s="9">
        <v>31</v>
      </c>
      <c r="N594" s="9">
        <v>88</v>
      </c>
      <c r="O594" s="6">
        <v>80</v>
      </c>
      <c r="P594" s="6">
        <v>82</v>
      </c>
      <c r="Q594" s="6">
        <v>82</v>
      </c>
      <c r="R594" s="6">
        <v>78</v>
      </c>
      <c r="S594" s="6">
        <v>79</v>
      </c>
      <c r="T594" s="6">
        <v>76</v>
      </c>
      <c r="U594" s="6">
        <v>77</v>
      </c>
      <c r="V594" s="6">
        <v>62</v>
      </c>
      <c r="W594" s="6">
        <v>75</v>
      </c>
      <c r="X594" s="6">
        <v>78</v>
      </c>
      <c r="Y594" s="6">
        <v>80</v>
      </c>
      <c r="Z594" s="6">
        <v>82</v>
      </c>
      <c r="AA594" s="6">
        <v>78</v>
      </c>
      <c r="AB594" s="6">
        <v>64</v>
      </c>
      <c r="AC594" s="6">
        <v>69</v>
      </c>
      <c r="AD594" s="6">
        <v>80</v>
      </c>
      <c r="AE594" s="6">
        <v>78</v>
      </c>
      <c r="AF594" s="6">
        <v>52</v>
      </c>
      <c r="AG594" s="6">
        <v>53</v>
      </c>
      <c r="AH594" s="6">
        <v>64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2</v>
      </c>
      <c r="AP594" s="6">
        <v>6</v>
      </c>
      <c r="AQ594" s="6">
        <v>2</v>
      </c>
      <c r="AR594" t="s">
        <v>2014</v>
      </c>
    </row>
    <row r="595" spans="1:44" x14ac:dyDescent="0.25">
      <c r="A595" s="39">
        <v>594</v>
      </c>
      <c r="B595" s="39" t="s">
        <v>740</v>
      </c>
      <c r="C595" s="40" t="s">
        <v>105</v>
      </c>
      <c r="D595" s="22">
        <f>VLOOKUP(AR:AR,球员!A:F,6,FALSE)</f>
        <v>1</v>
      </c>
      <c r="E595" s="7" t="s">
        <v>515</v>
      </c>
      <c r="F595" s="7" t="s">
        <v>51</v>
      </c>
      <c r="G595" s="7" t="s">
        <v>66</v>
      </c>
      <c r="H595" s="6">
        <v>181</v>
      </c>
      <c r="I595" s="6">
        <v>79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71</v>
      </c>
      <c r="P595" s="6">
        <v>74</v>
      </c>
      <c r="Q595" s="6">
        <v>64</v>
      </c>
      <c r="R595" s="6">
        <v>58</v>
      </c>
      <c r="S595" s="6">
        <v>67</v>
      </c>
      <c r="T595" s="6">
        <v>73</v>
      </c>
      <c r="U595" s="6">
        <v>66</v>
      </c>
      <c r="V595" s="6">
        <v>73</v>
      </c>
      <c r="W595" s="6">
        <v>70</v>
      </c>
      <c r="X595" s="6">
        <v>77</v>
      </c>
      <c r="Y595" s="6">
        <v>80</v>
      </c>
      <c r="Z595" s="6">
        <v>79</v>
      </c>
      <c r="AA595" s="6">
        <v>81</v>
      </c>
      <c r="AB595" s="6">
        <v>78</v>
      </c>
      <c r="AC595" s="6">
        <v>77</v>
      </c>
      <c r="AD595" s="6">
        <v>72</v>
      </c>
      <c r="AE595" s="6">
        <v>84</v>
      </c>
      <c r="AF595" s="6">
        <v>79</v>
      </c>
      <c r="AG595" s="6">
        <v>83</v>
      </c>
      <c r="AH595" s="6">
        <v>76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1</v>
      </c>
      <c r="AO595" s="6">
        <v>2</v>
      </c>
      <c r="AP595" s="6">
        <v>6</v>
      </c>
      <c r="AQ595" s="6">
        <v>3</v>
      </c>
      <c r="AR595" t="s">
        <v>2015</v>
      </c>
    </row>
    <row r="596" spans="1:44" x14ac:dyDescent="0.25">
      <c r="A596" s="6">
        <v>595</v>
      </c>
      <c r="B596" s="6" t="s">
        <v>814</v>
      </c>
      <c r="C596" s="7" t="s">
        <v>59</v>
      </c>
      <c r="D596" s="22" t="e">
        <f>VLOOKUP(AR:AR,球员!A:F,6,FALSE)</f>
        <v>#N/A</v>
      </c>
      <c r="E596" s="7" t="s">
        <v>730</v>
      </c>
      <c r="F596" s="7" t="s">
        <v>56</v>
      </c>
      <c r="G596" s="7" t="s">
        <v>81</v>
      </c>
      <c r="H596" s="6">
        <v>180</v>
      </c>
      <c r="I596" s="6">
        <v>75</v>
      </c>
      <c r="J596" s="6">
        <v>24</v>
      </c>
      <c r="K596" s="7" t="s">
        <v>47</v>
      </c>
      <c r="L596" s="9">
        <v>80</v>
      </c>
      <c r="M596" s="9">
        <v>37</v>
      </c>
      <c r="N596" s="9">
        <v>89</v>
      </c>
      <c r="O596" s="6">
        <v>73</v>
      </c>
      <c r="P596" s="6">
        <v>80</v>
      </c>
      <c r="Q596" s="6">
        <v>76</v>
      </c>
      <c r="R596" s="6">
        <v>72</v>
      </c>
      <c r="S596" s="6">
        <v>79</v>
      </c>
      <c r="T596" s="6">
        <v>82</v>
      </c>
      <c r="U596" s="6">
        <v>73</v>
      </c>
      <c r="V596" s="6">
        <v>70</v>
      </c>
      <c r="W596" s="6">
        <v>84</v>
      </c>
      <c r="X596" s="6">
        <v>83</v>
      </c>
      <c r="Y596" s="6">
        <v>77</v>
      </c>
      <c r="Z596" s="6">
        <v>78</v>
      </c>
      <c r="AA596" s="6">
        <v>82</v>
      </c>
      <c r="AB596" s="6">
        <v>75</v>
      </c>
      <c r="AC596" s="6">
        <v>74</v>
      </c>
      <c r="AD596" s="6">
        <v>77</v>
      </c>
      <c r="AE596" s="6">
        <v>82</v>
      </c>
      <c r="AF596" s="6">
        <v>73</v>
      </c>
      <c r="AG596" s="6">
        <v>74</v>
      </c>
      <c r="AH596" s="6">
        <v>72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1</v>
      </c>
      <c r="AR596" t="s">
        <v>2016</v>
      </c>
    </row>
    <row r="597" spans="1:44" x14ac:dyDescent="0.25">
      <c r="A597" s="6">
        <v>596</v>
      </c>
      <c r="B597" s="6" t="s">
        <v>829</v>
      </c>
      <c r="C597" s="7" t="s">
        <v>71</v>
      </c>
      <c r="D597" s="22" t="e">
        <f>VLOOKUP(AR:AR,球员!A:F,6,FALSE)</f>
        <v>#N/A</v>
      </c>
      <c r="E597" s="7" t="s">
        <v>720</v>
      </c>
      <c r="F597" s="7" t="s">
        <v>45</v>
      </c>
      <c r="G597" s="7" t="s">
        <v>81</v>
      </c>
      <c r="H597" s="6">
        <v>179</v>
      </c>
      <c r="I597" s="6">
        <v>77</v>
      </c>
      <c r="J597" s="6">
        <v>28</v>
      </c>
      <c r="K597" s="7" t="s">
        <v>53</v>
      </c>
      <c r="L597" s="9">
        <v>80</v>
      </c>
      <c r="M597" s="9">
        <v>31</v>
      </c>
      <c r="N597" s="9">
        <v>88</v>
      </c>
      <c r="O597" s="6">
        <v>81</v>
      </c>
      <c r="P597" s="6">
        <v>81</v>
      </c>
      <c r="Q597" s="6">
        <v>83</v>
      </c>
      <c r="R597" s="6">
        <v>80</v>
      </c>
      <c r="S597" s="6">
        <v>68</v>
      </c>
      <c r="T597" s="6">
        <v>64</v>
      </c>
      <c r="U597" s="6">
        <v>79</v>
      </c>
      <c r="V597" s="6">
        <v>70</v>
      </c>
      <c r="W597" s="6">
        <v>69</v>
      </c>
      <c r="X597" s="6">
        <v>72</v>
      </c>
      <c r="Y597" s="6">
        <v>86</v>
      </c>
      <c r="Z597" s="6">
        <v>87</v>
      </c>
      <c r="AA597" s="6">
        <v>83</v>
      </c>
      <c r="AB597" s="6">
        <v>67</v>
      </c>
      <c r="AC597" s="6">
        <v>69</v>
      </c>
      <c r="AD597" s="6">
        <v>74</v>
      </c>
      <c r="AE597" s="6">
        <v>75</v>
      </c>
      <c r="AF597" s="6">
        <v>51</v>
      </c>
      <c r="AG597" s="6">
        <v>55</v>
      </c>
      <c r="AH597" s="6">
        <v>82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3</v>
      </c>
      <c r="AP597" s="6">
        <v>6</v>
      </c>
      <c r="AQ597" s="6">
        <v>1</v>
      </c>
      <c r="AR597" t="s">
        <v>2017</v>
      </c>
    </row>
    <row r="598" spans="1:44" x14ac:dyDescent="0.25">
      <c r="A598" s="6">
        <v>597</v>
      </c>
      <c r="B598" s="6" t="s">
        <v>743</v>
      </c>
      <c r="C598" s="7" t="s">
        <v>71</v>
      </c>
      <c r="D598" s="22" t="e">
        <f>VLOOKUP(AR:AR,球员!A:F,6,FALSE)</f>
        <v>#N/A</v>
      </c>
      <c r="E598" s="7" t="s">
        <v>616</v>
      </c>
      <c r="F598" s="7" t="s">
        <v>330</v>
      </c>
      <c r="G598" s="7" t="s">
        <v>480</v>
      </c>
      <c r="H598" s="6">
        <v>184</v>
      </c>
      <c r="I598" s="6">
        <v>85</v>
      </c>
      <c r="J598" s="6">
        <v>33</v>
      </c>
      <c r="K598" s="7" t="s">
        <v>47</v>
      </c>
      <c r="L598" s="9">
        <v>80</v>
      </c>
      <c r="M598" s="9">
        <v>27</v>
      </c>
      <c r="N598" s="9">
        <v>87</v>
      </c>
      <c r="O598" s="6">
        <v>83</v>
      </c>
      <c r="P598" s="6">
        <v>80</v>
      </c>
      <c r="Q598" s="6">
        <v>75</v>
      </c>
      <c r="R598" s="6">
        <v>76</v>
      </c>
      <c r="S598" s="6">
        <v>74</v>
      </c>
      <c r="T598" s="6">
        <v>74</v>
      </c>
      <c r="U598" s="6">
        <v>83</v>
      </c>
      <c r="V598" s="6">
        <v>80</v>
      </c>
      <c r="W598" s="6">
        <v>78</v>
      </c>
      <c r="X598" s="6">
        <v>71</v>
      </c>
      <c r="Y598" s="6">
        <v>77</v>
      </c>
      <c r="Z598" s="6">
        <v>76</v>
      </c>
      <c r="AA598" s="6">
        <v>79</v>
      </c>
      <c r="AB598" s="6">
        <v>76</v>
      </c>
      <c r="AC598" s="6">
        <v>78</v>
      </c>
      <c r="AD598" s="6">
        <v>74</v>
      </c>
      <c r="AE598" s="6">
        <v>73</v>
      </c>
      <c r="AF598" s="6">
        <v>50</v>
      </c>
      <c r="AG598" s="6">
        <v>48</v>
      </c>
      <c r="AH598" s="6">
        <v>63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7</v>
      </c>
      <c r="AQ598" s="6">
        <v>2</v>
      </c>
      <c r="AR598" t="s">
        <v>2018</v>
      </c>
    </row>
    <row r="599" spans="1:44" x14ac:dyDescent="0.25">
      <c r="A599" s="6">
        <v>598</v>
      </c>
      <c r="B599" s="6" t="s">
        <v>836</v>
      </c>
      <c r="C599" s="7" t="s">
        <v>250</v>
      </c>
      <c r="D599" s="22" t="e">
        <f>VLOOKUP(AR:AR,球员!A:F,6,FALSE)</f>
        <v>#N/A</v>
      </c>
      <c r="E599" s="7" t="s">
        <v>585</v>
      </c>
      <c r="F599" s="7" t="s">
        <v>65</v>
      </c>
      <c r="G599" s="7" t="s">
        <v>476</v>
      </c>
      <c r="H599" s="6">
        <v>163</v>
      </c>
      <c r="I599" s="6">
        <v>62</v>
      </c>
      <c r="J599" s="6">
        <v>25</v>
      </c>
      <c r="K599" s="7" t="s">
        <v>47</v>
      </c>
      <c r="L599" s="9">
        <v>80</v>
      </c>
      <c r="M599" s="9">
        <v>35</v>
      </c>
      <c r="N599" s="9">
        <v>88</v>
      </c>
      <c r="O599" s="6">
        <v>74</v>
      </c>
      <c r="P599" s="6">
        <v>78</v>
      </c>
      <c r="Q599" s="6">
        <v>82</v>
      </c>
      <c r="R599" s="6">
        <v>85</v>
      </c>
      <c r="S599" s="6">
        <v>72</v>
      </c>
      <c r="T599" s="6">
        <v>75</v>
      </c>
      <c r="U599" s="6">
        <v>76</v>
      </c>
      <c r="V599" s="6">
        <v>56</v>
      </c>
      <c r="W599" s="6">
        <v>71</v>
      </c>
      <c r="X599" s="6">
        <v>74</v>
      </c>
      <c r="Y599" s="6">
        <v>89</v>
      </c>
      <c r="Z599" s="6">
        <v>92</v>
      </c>
      <c r="AA599" s="6">
        <v>73</v>
      </c>
      <c r="AB599" s="6">
        <v>63</v>
      </c>
      <c r="AC599" s="6">
        <v>61</v>
      </c>
      <c r="AD599" s="6">
        <v>89</v>
      </c>
      <c r="AE599" s="6">
        <v>75</v>
      </c>
      <c r="AF599" s="6">
        <v>53</v>
      </c>
      <c r="AG599" s="6">
        <v>53</v>
      </c>
      <c r="AH599" s="6">
        <v>69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7</v>
      </c>
      <c r="AQ599" s="6">
        <v>2</v>
      </c>
      <c r="AR599" t="s">
        <v>2019</v>
      </c>
    </row>
    <row r="600" spans="1:44" x14ac:dyDescent="0.25">
      <c r="A600" s="6">
        <v>599</v>
      </c>
      <c r="B600" s="6" t="s">
        <v>2020</v>
      </c>
      <c r="C600" s="7" t="s">
        <v>59</v>
      </c>
      <c r="D600" s="22" t="e">
        <f>VLOOKUP(AR:AR,球员!A:F,6,FALSE)</f>
        <v>#N/A</v>
      </c>
      <c r="E600" s="7" t="s">
        <v>421</v>
      </c>
      <c r="F600" s="7" t="s">
        <v>56</v>
      </c>
      <c r="G600" s="7" t="s">
        <v>81</v>
      </c>
      <c r="H600" s="6">
        <v>171</v>
      </c>
      <c r="I600" s="6">
        <v>62</v>
      </c>
      <c r="J600" s="6">
        <v>28</v>
      </c>
      <c r="K600" s="7" t="s">
        <v>47</v>
      </c>
      <c r="L600" s="9">
        <v>80</v>
      </c>
      <c r="M600" s="9">
        <v>31</v>
      </c>
      <c r="N600" s="9">
        <v>87</v>
      </c>
      <c r="O600" s="6">
        <v>71</v>
      </c>
      <c r="P600" s="6">
        <v>79</v>
      </c>
      <c r="Q600" s="6">
        <v>80</v>
      </c>
      <c r="R600" s="6">
        <v>81</v>
      </c>
      <c r="S600" s="6">
        <v>83</v>
      </c>
      <c r="T600" s="6">
        <v>81</v>
      </c>
      <c r="U600" s="6">
        <v>73</v>
      </c>
      <c r="V600" s="6">
        <v>61</v>
      </c>
      <c r="W600" s="6">
        <v>84</v>
      </c>
      <c r="X600" s="6">
        <v>86</v>
      </c>
      <c r="Y600" s="6">
        <v>74</v>
      </c>
      <c r="Z600" s="6">
        <v>80</v>
      </c>
      <c r="AA600" s="6">
        <v>84</v>
      </c>
      <c r="AB600" s="6">
        <v>67</v>
      </c>
      <c r="AC600" s="6">
        <v>66</v>
      </c>
      <c r="AD600" s="6">
        <v>82</v>
      </c>
      <c r="AE600" s="6">
        <v>75</v>
      </c>
      <c r="AF600" s="6">
        <v>57</v>
      </c>
      <c r="AG600" s="6">
        <v>60</v>
      </c>
      <c r="AH600" s="6">
        <v>70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6</v>
      </c>
      <c r="AQ600" s="6">
        <v>2</v>
      </c>
      <c r="AR600" t="s">
        <v>2021</v>
      </c>
    </row>
    <row r="601" spans="1:44" x14ac:dyDescent="0.25">
      <c r="A601" s="6">
        <v>600</v>
      </c>
      <c r="B601" s="6" t="s">
        <v>746</v>
      </c>
      <c r="C601" s="7" t="s">
        <v>71</v>
      </c>
      <c r="D601" s="22" t="e">
        <f>VLOOKUP(AR:AR,球员!A:F,6,FALSE)</f>
        <v>#N/A</v>
      </c>
      <c r="E601" s="7" t="s">
        <v>400</v>
      </c>
      <c r="F601" s="7" t="s">
        <v>51</v>
      </c>
      <c r="G601" s="7" t="s">
        <v>415</v>
      </c>
      <c r="H601" s="6">
        <v>185</v>
      </c>
      <c r="I601" s="6">
        <v>74</v>
      </c>
      <c r="J601" s="6">
        <v>27</v>
      </c>
      <c r="K601" s="7" t="s">
        <v>47</v>
      </c>
      <c r="L601" s="9">
        <v>80</v>
      </c>
      <c r="M601" s="9">
        <v>32</v>
      </c>
      <c r="N601" s="9">
        <v>88</v>
      </c>
      <c r="O601" s="6">
        <v>83</v>
      </c>
      <c r="P601" s="6">
        <v>79</v>
      </c>
      <c r="Q601" s="6">
        <v>81</v>
      </c>
      <c r="R601" s="6">
        <v>73</v>
      </c>
      <c r="S601" s="6">
        <v>71</v>
      </c>
      <c r="T601" s="6">
        <v>78</v>
      </c>
      <c r="U601" s="6">
        <v>82</v>
      </c>
      <c r="V601" s="6">
        <v>73</v>
      </c>
      <c r="W601" s="6">
        <v>67</v>
      </c>
      <c r="X601" s="6">
        <v>72</v>
      </c>
      <c r="Y601" s="6">
        <v>79</v>
      </c>
      <c r="Z601" s="6">
        <v>82</v>
      </c>
      <c r="AA601" s="6">
        <v>79</v>
      </c>
      <c r="AB601" s="6">
        <v>73</v>
      </c>
      <c r="AC601" s="6">
        <v>78</v>
      </c>
      <c r="AD601" s="6">
        <v>77</v>
      </c>
      <c r="AE601" s="6">
        <v>75</v>
      </c>
      <c r="AF601" s="6">
        <v>45</v>
      </c>
      <c r="AG601" s="6">
        <v>50</v>
      </c>
      <c r="AH601" s="6">
        <v>63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2022</v>
      </c>
    </row>
    <row r="602" spans="1:44" x14ac:dyDescent="0.25">
      <c r="A602" s="6">
        <v>601</v>
      </c>
      <c r="B602" s="6" t="s">
        <v>779</v>
      </c>
      <c r="C602" s="7" t="s">
        <v>59</v>
      </c>
      <c r="D602" s="22" t="e">
        <f>VLOOKUP(AR:AR,球员!A:F,6,FALSE)</f>
        <v>#N/A</v>
      </c>
      <c r="E602" s="7" t="s">
        <v>218</v>
      </c>
      <c r="F602" s="7" t="s">
        <v>56</v>
      </c>
      <c r="G602" s="7" t="s">
        <v>81</v>
      </c>
      <c r="H602" s="6">
        <v>167</v>
      </c>
      <c r="I602" s="6">
        <v>58</v>
      </c>
      <c r="J602" s="6">
        <v>22</v>
      </c>
      <c r="K602" s="7" t="s">
        <v>47</v>
      </c>
      <c r="L602" s="9">
        <v>80</v>
      </c>
      <c r="M602" s="9">
        <v>42</v>
      </c>
      <c r="N602" s="9">
        <v>90</v>
      </c>
      <c r="O602" s="6">
        <v>75</v>
      </c>
      <c r="P602" s="6">
        <v>81</v>
      </c>
      <c r="Q602" s="6">
        <v>80</v>
      </c>
      <c r="R602" s="6">
        <v>85</v>
      </c>
      <c r="S602" s="6">
        <v>81</v>
      </c>
      <c r="T602" s="6">
        <v>76</v>
      </c>
      <c r="U602" s="6">
        <v>68</v>
      </c>
      <c r="V602" s="6">
        <v>60</v>
      </c>
      <c r="W602" s="6">
        <v>79</v>
      </c>
      <c r="X602" s="6">
        <v>76</v>
      </c>
      <c r="Y602" s="6">
        <v>75</v>
      </c>
      <c r="Z602" s="6">
        <v>80</v>
      </c>
      <c r="AA602" s="6">
        <v>70</v>
      </c>
      <c r="AB602" s="6">
        <v>65</v>
      </c>
      <c r="AC602" s="6">
        <v>62</v>
      </c>
      <c r="AD602" s="6">
        <v>85</v>
      </c>
      <c r="AE602" s="6">
        <v>82</v>
      </c>
      <c r="AF602" s="6">
        <v>69</v>
      </c>
      <c r="AG602" s="6">
        <v>68</v>
      </c>
      <c r="AH602" s="6">
        <v>75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2023</v>
      </c>
    </row>
    <row r="603" spans="1:44" x14ac:dyDescent="0.25">
      <c r="A603" s="6">
        <v>602</v>
      </c>
      <c r="B603" s="6" t="s">
        <v>820</v>
      </c>
      <c r="C603" s="7" t="s">
        <v>90</v>
      </c>
      <c r="D603" s="22" t="e">
        <f>VLOOKUP(AR:AR,球员!A:F,6,FALSE)</f>
        <v>#N/A</v>
      </c>
      <c r="E603" s="7" t="s">
        <v>187</v>
      </c>
      <c r="F603" s="7" t="s">
        <v>56</v>
      </c>
      <c r="G603" s="7" t="s">
        <v>131</v>
      </c>
      <c r="H603" s="6">
        <v>192</v>
      </c>
      <c r="I603" s="6">
        <v>90</v>
      </c>
      <c r="J603" s="6">
        <v>23</v>
      </c>
      <c r="K603" s="7" t="s">
        <v>47</v>
      </c>
      <c r="L603" s="9">
        <v>80</v>
      </c>
      <c r="M603" s="9">
        <v>38</v>
      </c>
      <c r="N603" s="9">
        <v>89</v>
      </c>
      <c r="O603" s="6">
        <v>62</v>
      </c>
      <c r="P603" s="6">
        <v>70</v>
      </c>
      <c r="Q603" s="6">
        <v>65</v>
      </c>
      <c r="R603" s="6">
        <v>73</v>
      </c>
      <c r="S603" s="6">
        <v>73</v>
      </c>
      <c r="T603" s="6">
        <v>69</v>
      </c>
      <c r="U603" s="6">
        <v>60</v>
      </c>
      <c r="V603" s="6">
        <v>84</v>
      </c>
      <c r="W603" s="6">
        <v>59</v>
      </c>
      <c r="X603" s="6">
        <v>57</v>
      </c>
      <c r="Y603" s="6">
        <v>73</v>
      </c>
      <c r="Z603" s="6">
        <v>71</v>
      </c>
      <c r="AA603" s="6">
        <v>70</v>
      </c>
      <c r="AB603" s="6">
        <v>85</v>
      </c>
      <c r="AC603" s="6">
        <v>86</v>
      </c>
      <c r="AD603" s="6">
        <v>64</v>
      </c>
      <c r="AE603" s="6">
        <v>78</v>
      </c>
      <c r="AF603" s="6">
        <v>85</v>
      </c>
      <c r="AG603" s="6">
        <v>83</v>
      </c>
      <c r="AH603" s="6">
        <v>80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6</v>
      </c>
      <c r="AQ603" s="6">
        <v>2</v>
      </c>
      <c r="AR603" t="s">
        <v>2024</v>
      </c>
    </row>
    <row r="604" spans="1:44" x14ac:dyDescent="0.25">
      <c r="A604" s="39">
        <v>603</v>
      </c>
      <c r="B604" s="39" t="s">
        <v>632</v>
      </c>
      <c r="C604" s="40" t="s">
        <v>194</v>
      </c>
      <c r="D604" s="22">
        <f>VLOOKUP(AR:AR,球员!A:F,6,FALSE)</f>
        <v>1</v>
      </c>
      <c r="E604" s="7" t="s">
        <v>187</v>
      </c>
      <c r="F604" s="7" t="s">
        <v>56</v>
      </c>
      <c r="G604" s="7" t="s">
        <v>81</v>
      </c>
      <c r="H604" s="6">
        <v>178</v>
      </c>
      <c r="I604" s="6">
        <v>64</v>
      </c>
      <c r="J604" s="6">
        <v>25</v>
      </c>
      <c r="K604" s="7" t="s">
        <v>47</v>
      </c>
      <c r="L604" s="9">
        <v>80</v>
      </c>
      <c r="M604" s="9">
        <v>35</v>
      </c>
      <c r="N604" s="9">
        <v>89</v>
      </c>
      <c r="O604" s="6">
        <v>68</v>
      </c>
      <c r="P604" s="6">
        <v>73</v>
      </c>
      <c r="Q604" s="6">
        <v>74</v>
      </c>
      <c r="R604" s="6">
        <v>71</v>
      </c>
      <c r="S604" s="6">
        <v>78</v>
      </c>
      <c r="T604" s="6">
        <v>84</v>
      </c>
      <c r="U604" s="6">
        <v>61</v>
      </c>
      <c r="V604" s="6">
        <v>66</v>
      </c>
      <c r="W604" s="6">
        <v>74</v>
      </c>
      <c r="X604" s="6">
        <v>84</v>
      </c>
      <c r="Y604" s="6">
        <v>82</v>
      </c>
      <c r="Z604" s="6">
        <v>84</v>
      </c>
      <c r="AA604" s="6">
        <v>75</v>
      </c>
      <c r="AB604" s="6">
        <v>73</v>
      </c>
      <c r="AC604" s="6">
        <v>73</v>
      </c>
      <c r="AD604" s="6">
        <v>75</v>
      </c>
      <c r="AE604" s="6">
        <v>82</v>
      </c>
      <c r="AF604" s="6">
        <v>71</v>
      </c>
      <c r="AG604" s="6">
        <v>73</v>
      </c>
      <c r="AH604" s="6">
        <v>65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2025</v>
      </c>
    </row>
    <row r="605" spans="1:44" x14ac:dyDescent="0.25">
      <c r="A605" s="6">
        <v>604</v>
      </c>
      <c r="B605" s="6" t="s">
        <v>790</v>
      </c>
      <c r="C605" s="7" t="s">
        <v>59</v>
      </c>
      <c r="D605" s="22" t="e">
        <f>VLOOKUP(AR:AR,球员!A:F,6,FALSE)</f>
        <v>#N/A</v>
      </c>
      <c r="E605" s="7" t="s">
        <v>218</v>
      </c>
      <c r="F605" s="7" t="s">
        <v>56</v>
      </c>
      <c r="G605" s="7" t="s">
        <v>81</v>
      </c>
      <c r="H605" s="6">
        <v>172</v>
      </c>
      <c r="I605" s="6">
        <v>70</v>
      </c>
      <c r="J605" s="6">
        <v>25</v>
      </c>
      <c r="K605" s="7" t="s">
        <v>47</v>
      </c>
      <c r="L605" s="9">
        <v>80</v>
      </c>
      <c r="M605" s="9">
        <v>35</v>
      </c>
      <c r="N605" s="9">
        <v>88</v>
      </c>
      <c r="O605" s="6">
        <v>75</v>
      </c>
      <c r="P605" s="6">
        <v>81</v>
      </c>
      <c r="Q605" s="6">
        <v>79</v>
      </c>
      <c r="R605" s="6">
        <v>80</v>
      </c>
      <c r="S605" s="6">
        <v>81</v>
      </c>
      <c r="T605" s="6">
        <v>80</v>
      </c>
      <c r="U605" s="6">
        <v>70</v>
      </c>
      <c r="V605" s="6">
        <v>63</v>
      </c>
      <c r="W605" s="6">
        <v>74</v>
      </c>
      <c r="X605" s="6">
        <v>75</v>
      </c>
      <c r="Y605" s="6">
        <v>73</v>
      </c>
      <c r="Z605" s="6">
        <v>76</v>
      </c>
      <c r="AA605" s="6">
        <v>71</v>
      </c>
      <c r="AB605" s="6">
        <v>65</v>
      </c>
      <c r="AC605" s="6">
        <v>70</v>
      </c>
      <c r="AD605" s="6">
        <v>83</v>
      </c>
      <c r="AE605" s="6">
        <v>81</v>
      </c>
      <c r="AF605" s="6">
        <v>74</v>
      </c>
      <c r="AG605" s="6">
        <v>71</v>
      </c>
      <c r="AH605" s="6">
        <v>70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2</v>
      </c>
      <c r="AP605" s="6">
        <v>6</v>
      </c>
      <c r="AQ605" s="6">
        <v>2</v>
      </c>
      <c r="AR605" t="s">
        <v>2026</v>
      </c>
    </row>
    <row r="606" spans="1:44" x14ac:dyDescent="0.25">
      <c r="A606" s="6">
        <v>605</v>
      </c>
      <c r="B606" s="6" t="s">
        <v>794</v>
      </c>
      <c r="C606" s="7" t="s">
        <v>43</v>
      </c>
      <c r="D606" s="22" t="e">
        <f>VLOOKUP(AR:AR,球员!A:F,6,FALSE)</f>
        <v>#N/A</v>
      </c>
      <c r="E606" s="7" t="s">
        <v>757</v>
      </c>
      <c r="F606" s="7" t="s">
        <v>56</v>
      </c>
      <c r="G606" s="7" t="s">
        <v>81</v>
      </c>
      <c r="H606" s="6">
        <v>175</v>
      </c>
      <c r="I606" s="6">
        <v>72</v>
      </c>
      <c r="J606" s="6">
        <v>23</v>
      </c>
      <c r="K606" s="7" t="s">
        <v>47</v>
      </c>
      <c r="L606" s="9">
        <v>80</v>
      </c>
      <c r="M606" s="9">
        <v>38</v>
      </c>
      <c r="N606" s="9">
        <v>90</v>
      </c>
      <c r="O606" s="6">
        <v>77</v>
      </c>
      <c r="P606" s="6">
        <v>80</v>
      </c>
      <c r="Q606" s="6">
        <v>82</v>
      </c>
      <c r="R606" s="6">
        <v>81</v>
      </c>
      <c r="S606" s="6">
        <v>72</v>
      </c>
      <c r="T606" s="6">
        <v>69</v>
      </c>
      <c r="U606" s="6">
        <v>75</v>
      </c>
      <c r="V606" s="6">
        <v>63</v>
      </c>
      <c r="W606" s="6">
        <v>71</v>
      </c>
      <c r="X606" s="6">
        <v>75</v>
      </c>
      <c r="Y606" s="6">
        <v>87</v>
      </c>
      <c r="Z606" s="6">
        <v>88</v>
      </c>
      <c r="AA606" s="6">
        <v>79</v>
      </c>
      <c r="AB606" s="6">
        <v>73</v>
      </c>
      <c r="AC606" s="6">
        <v>70</v>
      </c>
      <c r="AD606" s="6">
        <v>81</v>
      </c>
      <c r="AE606" s="6">
        <v>78</v>
      </c>
      <c r="AF606" s="6">
        <v>51</v>
      </c>
      <c r="AG606" s="6">
        <v>53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5</v>
      </c>
      <c r="AQ606" s="6">
        <v>2</v>
      </c>
      <c r="AR606" t="s">
        <v>2027</v>
      </c>
    </row>
    <row r="607" spans="1:44" x14ac:dyDescent="0.25">
      <c r="A607" s="6">
        <v>606</v>
      </c>
      <c r="B607" s="6" t="s">
        <v>791</v>
      </c>
      <c r="C607" s="7" t="s">
        <v>59</v>
      </c>
      <c r="D607" s="22" t="e">
        <f>VLOOKUP(AR:AR,球员!A:F,6,FALSE)</f>
        <v>#N/A</v>
      </c>
      <c r="E607" s="7" t="s">
        <v>630</v>
      </c>
      <c r="F607" s="7" t="s">
        <v>45</v>
      </c>
      <c r="G607" s="7" t="s">
        <v>72</v>
      </c>
      <c r="H607" s="6">
        <v>172</v>
      </c>
      <c r="I607" s="6">
        <v>70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75</v>
      </c>
      <c r="P607" s="6">
        <v>78</v>
      </c>
      <c r="Q607" s="6">
        <v>78</v>
      </c>
      <c r="R607" s="6">
        <v>80</v>
      </c>
      <c r="S607" s="6">
        <v>77</v>
      </c>
      <c r="T607" s="6">
        <v>71</v>
      </c>
      <c r="U607" s="6">
        <v>70</v>
      </c>
      <c r="V607" s="6">
        <v>66</v>
      </c>
      <c r="W607" s="6">
        <v>61</v>
      </c>
      <c r="X607" s="6">
        <v>74</v>
      </c>
      <c r="Y607" s="6">
        <v>84</v>
      </c>
      <c r="Z607" s="6">
        <v>85</v>
      </c>
      <c r="AA607" s="6">
        <v>80</v>
      </c>
      <c r="AB607" s="6">
        <v>75</v>
      </c>
      <c r="AC607" s="6">
        <v>76</v>
      </c>
      <c r="AD607" s="6">
        <v>82</v>
      </c>
      <c r="AE607" s="6">
        <v>88</v>
      </c>
      <c r="AF607" s="6">
        <v>72</v>
      </c>
      <c r="AG607" s="6">
        <v>78</v>
      </c>
      <c r="AH607" s="6">
        <v>86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3</v>
      </c>
      <c r="AO607" s="6">
        <v>3</v>
      </c>
      <c r="AP607" s="6">
        <v>5</v>
      </c>
      <c r="AQ607" s="6">
        <v>3</v>
      </c>
      <c r="AR607" t="s">
        <v>2028</v>
      </c>
    </row>
    <row r="608" spans="1:44" x14ac:dyDescent="0.25">
      <c r="A608" s="39">
        <v>607</v>
      </c>
      <c r="B608" s="39" t="s">
        <v>367</v>
      </c>
      <c r="C608" s="40" t="s">
        <v>90</v>
      </c>
      <c r="D608" s="22">
        <f>VLOOKUP(AR:AR,球员!A:F,6,FALSE)</f>
        <v>1</v>
      </c>
      <c r="E608" s="7" t="s">
        <v>64</v>
      </c>
      <c r="F608" s="7" t="s">
        <v>65</v>
      </c>
      <c r="G608" s="7" t="s">
        <v>287</v>
      </c>
      <c r="H608" s="6">
        <v>187</v>
      </c>
      <c r="I608" s="6">
        <v>77</v>
      </c>
      <c r="J608" s="6">
        <v>25</v>
      </c>
      <c r="K608" s="7" t="s">
        <v>47</v>
      </c>
      <c r="L608" s="9">
        <v>80</v>
      </c>
      <c r="M608" s="9">
        <v>35</v>
      </c>
      <c r="N608" s="9">
        <v>89</v>
      </c>
      <c r="O608" s="6">
        <v>53</v>
      </c>
      <c r="P608" s="6">
        <v>70</v>
      </c>
      <c r="Q608" s="6">
        <v>65</v>
      </c>
      <c r="R608" s="6">
        <v>67</v>
      </c>
      <c r="S608" s="6">
        <v>75</v>
      </c>
      <c r="T608" s="6">
        <v>71</v>
      </c>
      <c r="U608" s="6">
        <v>55</v>
      </c>
      <c r="V608" s="6">
        <v>83</v>
      </c>
      <c r="W608" s="6">
        <v>57</v>
      </c>
      <c r="X608" s="6">
        <v>63</v>
      </c>
      <c r="Y608" s="6">
        <v>80</v>
      </c>
      <c r="Z608" s="6">
        <v>76</v>
      </c>
      <c r="AA608" s="6">
        <v>72</v>
      </c>
      <c r="AB608" s="6">
        <v>80</v>
      </c>
      <c r="AC608" s="6">
        <v>85</v>
      </c>
      <c r="AD608" s="6">
        <v>73</v>
      </c>
      <c r="AE608" s="6">
        <v>78</v>
      </c>
      <c r="AF608" s="6">
        <v>85</v>
      </c>
      <c r="AG608" s="6">
        <v>81</v>
      </c>
      <c r="AH608" s="6">
        <v>85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2029</v>
      </c>
    </row>
    <row r="609" spans="1:44" x14ac:dyDescent="0.25">
      <c r="A609" s="39">
        <v>608</v>
      </c>
      <c r="B609" s="39" t="s">
        <v>753</v>
      </c>
      <c r="C609" s="40" t="s">
        <v>250</v>
      </c>
      <c r="D609" s="22">
        <f>VLOOKUP(AR:AR,球员!A:F,6,FALSE)</f>
        <v>1</v>
      </c>
      <c r="E609" s="7" t="s">
        <v>184</v>
      </c>
      <c r="F609" s="7" t="s">
        <v>65</v>
      </c>
      <c r="G609" s="7" t="s">
        <v>544</v>
      </c>
      <c r="H609" s="6">
        <v>180</v>
      </c>
      <c r="I609" s="6">
        <v>75</v>
      </c>
      <c r="J609" s="6">
        <v>23</v>
      </c>
      <c r="K609" s="7" t="s">
        <v>47</v>
      </c>
      <c r="L609" s="9">
        <v>80</v>
      </c>
      <c r="M609" s="9">
        <v>38</v>
      </c>
      <c r="N609" s="9">
        <v>88</v>
      </c>
      <c r="O609" s="6">
        <v>77</v>
      </c>
      <c r="P609" s="6">
        <v>86</v>
      </c>
      <c r="Q609" s="6">
        <v>86</v>
      </c>
      <c r="R609" s="6">
        <v>83</v>
      </c>
      <c r="S609" s="6">
        <v>80</v>
      </c>
      <c r="T609" s="6">
        <v>73</v>
      </c>
      <c r="U609" s="6">
        <v>69</v>
      </c>
      <c r="V609" s="6">
        <v>62</v>
      </c>
      <c r="W609" s="6">
        <v>65</v>
      </c>
      <c r="X609" s="6">
        <v>73</v>
      </c>
      <c r="Y609" s="6">
        <v>83</v>
      </c>
      <c r="Z609" s="6">
        <v>81</v>
      </c>
      <c r="AA609" s="6">
        <v>75</v>
      </c>
      <c r="AB609" s="6">
        <v>65</v>
      </c>
      <c r="AC609" s="6">
        <v>76</v>
      </c>
      <c r="AD609" s="6">
        <v>85</v>
      </c>
      <c r="AE609" s="6">
        <v>79</v>
      </c>
      <c r="AF609" s="6">
        <v>55</v>
      </c>
      <c r="AG609" s="6">
        <v>53</v>
      </c>
      <c r="AH609" s="6">
        <v>65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2</v>
      </c>
      <c r="AR609" t="s">
        <v>2030</v>
      </c>
    </row>
    <row r="610" spans="1:44" x14ac:dyDescent="0.25">
      <c r="A610" s="6">
        <v>609</v>
      </c>
      <c r="B610" s="6" t="s">
        <v>2031</v>
      </c>
      <c r="C610" s="7" t="s">
        <v>71</v>
      </c>
      <c r="D610" s="22" t="e">
        <f>VLOOKUP(AR:AR,球员!A:F,6,FALSE)</f>
        <v>#N/A</v>
      </c>
      <c r="E610" s="7" t="s">
        <v>697</v>
      </c>
      <c r="F610" s="7" t="s">
        <v>65</v>
      </c>
      <c r="G610" s="7" t="s">
        <v>57</v>
      </c>
      <c r="H610" s="6">
        <v>186</v>
      </c>
      <c r="I610" s="6">
        <v>76</v>
      </c>
      <c r="J610" s="6">
        <v>23</v>
      </c>
      <c r="K610" s="7" t="s">
        <v>47</v>
      </c>
      <c r="L610" s="9">
        <v>80</v>
      </c>
      <c r="M610" s="9">
        <v>38</v>
      </c>
      <c r="N610" s="9">
        <v>90</v>
      </c>
      <c r="O610" s="6">
        <v>82</v>
      </c>
      <c r="P610" s="6">
        <v>78</v>
      </c>
      <c r="Q610" s="6">
        <v>78</v>
      </c>
      <c r="R610" s="6">
        <v>81</v>
      </c>
      <c r="S610" s="6">
        <v>68</v>
      </c>
      <c r="T610" s="6">
        <v>64</v>
      </c>
      <c r="U610" s="6">
        <v>80</v>
      </c>
      <c r="V610" s="6">
        <v>75</v>
      </c>
      <c r="W610" s="6">
        <v>60</v>
      </c>
      <c r="X610" s="6">
        <v>67</v>
      </c>
      <c r="Y610" s="6">
        <v>79</v>
      </c>
      <c r="Z610" s="6">
        <v>78</v>
      </c>
      <c r="AA610" s="6">
        <v>78</v>
      </c>
      <c r="AB610" s="6">
        <v>79</v>
      </c>
      <c r="AC610" s="6">
        <v>85</v>
      </c>
      <c r="AD610" s="6">
        <v>72</v>
      </c>
      <c r="AE610" s="6">
        <v>78</v>
      </c>
      <c r="AF610" s="6">
        <v>51</v>
      </c>
      <c r="AG610" s="6">
        <v>53</v>
      </c>
      <c r="AH610" s="6">
        <v>80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3</v>
      </c>
      <c r="AP610" s="6">
        <v>5</v>
      </c>
      <c r="AQ610" s="6">
        <v>2</v>
      </c>
      <c r="AR610" t="s">
        <v>2032</v>
      </c>
    </row>
    <row r="611" spans="1:44" x14ac:dyDescent="0.25">
      <c r="A611" s="39">
        <v>610</v>
      </c>
      <c r="B611" s="39" t="s">
        <v>488</v>
      </c>
      <c r="C611" s="40" t="s">
        <v>49</v>
      </c>
      <c r="D611" s="22">
        <f>VLOOKUP(AR:AR,球员!A:F,6,FALSE)</f>
        <v>1</v>
      </c>
      <c r="E611" s="7" t="s">
        <v>227</v>
      </c>
      <c r="F611" s="7" t="s">
        <v>228</v>
      </c>
      <c r="G611" s="7" t="s">
        <v>489</v>
      </c>
      <c r="H611" s="6">
        <v>186</v>
      </c>
      <c r="I611" s="6">
        <v>83</v>
      </c>
      <c r="J611" s="6">
        <v>28</v>
      </c>
      <c r="K611" s="7" t="s">
        <v>47</v>
      </c>
      <c r="L611" s="9">
        <v>80</v>
      </c>
      <c r="M611" s="9">
        <v>31</v>
      </c>
      <c r="N611" s="9">
        <v>87</v>
      </c>
      <c r="O611" s="6">
        <v>84</v>
      </c>
      <c r="P611" s="6">
        <v>71</v>
      </c>
      <c r="Q611" s="6">
        <v>74</v>
      </c>
      <c r="R611" s="6">
        <v>70</v>
      </c>
      <c r="S611" s="6">
        <v>70</v>
      </c>
      <c r="T611" s="6">
        <v>67</v>
      </c>
      <c r="U611" s="6">
        <v>82</v>
      </c>
      <c r="V611" s="6">
        <v>79</v>
      </c>
      <c r="W611" s="6">
        <v>68</v>
      </c>
      <c r="X611" s="6">
        <v>74</v>
      </c>
      <c r="Y611" s="6">
        <v>86</v>
      </c>
      <c r="Z611" s="6">
        <v>85</v>
      </c>
      <c r="AA611" s="6">
        <v>83</v>
      </c>
      <c r="AB611" s="6">
        <v>79</v>
      </c>
      <c r="AC611" s="6">
        <v>89</v>
      </c>
      <c r="AD611" s="6">
        <v>74</v>
      </c>
      <c r="AE611" s="6">
        <v>88</v>
      </c>
      <c r="AF611" s="6">
        <v>57</v>
      </c>
      <c r="AG611" s="6">
        <v>61</v>
      </c>
      <c r="AH611" s="6">
        <v>49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6</v>
      </c>
      <c r="AQ611" s="6">
        <v>2</v>
      </c>
      <c r="AR611" t="s">
        <v>2033</v>
      </c>
    </row>
    <row r="612" spans="1:44" x14ac:dyDescent="0.25">
      <c r="A612" s="6">
        <v>611</v>
      </c>
      <c r="B612" s="6" t="s">
        <v>758</v>
      </c>
      <c r="C612" s="7" t="s">
        <v>125</v>
      </c>
      <c r="D612" s="22" t="e">
        <f>VLOOKUP(AR:AR,球员!A:F,6,FALSE)</f>
        <v>#N/A</v>
      </c>
      <c r="E612" s="7" t="s">
        <v>187</v>
      </c>
      <c r="F612" s="7" t="s">
        <v>56</v>
      </c>
      <c r="G612" s="7" t="s">
        <v>81</v>
      </c>
      <c r="H612" s="6">
        <v>185</v>
      </c>
      <c r="I612" s="6">
        <v>83</v>
      </c>
      <c r="J612" s="6">
        <v>22</v>
      </c>
      <c r="K612" s="7" t="s">
        <v>47</v>
      </c>
      <c r="L612" s="9">
        <v>80</v>
      </c>
      <c r="M612" s="9">
        <v>42</v>
      </c>
      <c r="N612" s="9">
        <v>90</v>
      </c>
      <c r="O612" s="6">
        <v>67</v>
      </c>
      <c r="P612" s="6">
        <v>74</v>
      </c>
      <c r="Q612" s="6">
        <v>72</v>
      </c>
      <c r="R612" s="6">
        <v>66</v>
      </c>
      <c r="S612" s="6">
        <v>79</v>
      </c>
      <c r="T612" s="6">
        <v>72</v>
      </c>
      <c r="U612" s="6">
        <v>60</v>
      </c>
      <c r="V612" s="6">
        <v>79</v>
      </c>
      <c r="W612" s="6">
        <v>63</v>
      </c>
      <c r="X612" s="6">
        <v>60</v>
      </c>
      <c r="Y612" s="6">
        <v>72</v>
      </c>
      <c r="Z612" s="6">
        <v>74</v>
      </c>
      <c r="AA612" s="6">
        <v>79</v>
      </c>
      <c r="AB612" s="6">
        <v>83</v>
      </c>
      <c r="AC612" s="6">
        <v>84</v>
      </c>
      <c r="AD612" s="6">
        <v>79</v>
      </c>
      <c r="AE612" s="6">
        <v>84</v>
      </c>
      <c r="AF612" s="6">
        <v>83</v>
      </c>
      <c r="AG612" s="6">
        <v>85</v>
      </c>
      <c r="AH612" s="6">
        <v>83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3</v>
      </c>
      <c r="AR612" t="s">
        <v>2034</v>
      </c>
    </row>
    <row r="613" spans="1:44" x14ac:dyDescent="0.25">
      <c r="A613" s="6">
        <v>612</v>
      </c>
      <c r="B613" s="6" t="s">
        <v>2261</v>
      </c>
      <c r="C613" s="7" t="s">
        <v>250</v>
      </c>
      <c r="D613" s="22" t="e">
        <f>VLOOKUP(AR:AR,球员!A:F,6,FALSE)</f>
        <v>#N/A</v>
      </c>
      <c r="E613" s="7" t="s">
        <v>375</v>
      </c>
      <c r="F613" s="7" t="s">
        <v>51</v>
      </c>
      <c r="G613" s="7" t="s">
        <v>66</v>
      </c>
      <c r="H613" s="6">
        <v>184</v>
      </c>
      <c r="I613" s="6">
        <v>73</v>
      </c>
      <c r="J613" s="6">
        <v>23</v>
      </c>
      <c r="K613" s="7" t="s">
        <v>53</v>
      </c>
      <c r="L613" s="9">
        <v>80</v>
      </c>
      <c r="M613" s="9">
        <v>38</v>
      </c>
      <c r="N613" s="9">
        <v>88</v>
      </c>
      <c r="O613" s="6">
        <v>74</v>
      </c>
      <c r="P613" s="6">
        <v>86</v>
      </c>
      <c r="Q613" s="6">
        <v>76</v>
      </c>
      <c r="R613" s="6">
        <v>74</v>
      </c>
      <c r="S613" s="6">
        <v>78</v>
      </c>
      <c r="T613" s="6">
        <v>83</v>
      </c>
      <c r="U613" s="6">
        <v>74</v>
      </c>
      <c r="V613" s="6">
        <v>70</v>
      </c>
      <c r="W613" s="6">
        <v>65</v>
      </c>
      <c r="X613" s="6">
        <v>78</v>
      </c>
      <c r="Y613" s="6">
        <v>80</v>
      </c>
      <c r="Z613" s="6">
        <v>77</v>
      </c>
      <c r="AA613" s="6">
        <v>74</v>
      </c>
      <c r="AB613" s="6">
        <v>75</v>
      </c>
      <c r="AC613" s="6">
        <v>73</v>
      </c>
      <c r="AD613" s="6">
        <v>67</v>
      </c>
      <c r="AE613" s="6">
        <v>86</v>
      </c>
      <c r="AF613" s="6">
        <v>71</v>
      </c>
      <c r="AG613" s="6">
        <v>67</v>
      </c>
      <c r="AH613" s="6">
        <v>71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1</v>
      </c>
      <c r="AO613" s="6">
        <v>2</v>
      </c>
      <c r="AP613" s="6">
        <v>6</v>
      </c>
      <c r="AQ613" s="6">
        <v>2</v>
      </c>
      <c r="AR613" t="s">
        <v>2262</v>
      </c>
    </row>
    <row r="614" spans="1:44" x14ac:dyDescent="0.25">
      <c r="A614" s="6">
        <v>613</v>
      </c>
      <c r="B614" s="6" t="s">
        <v>2035</v>
      </c>
      <c r="C614" s="7" t="s">
        <v>71</v>
      </c>
      <c r="D614" s="22" t="e">
        <f>VLOOKUP(AR:AR,球员!A:F,6,FALSE)</f>
        <v>#N/A</v>
      </c>
      <c r="E614" s="7" t="s">
        <v>403</v>
      </c>
      <c r="F614" s="7" t="s">
        <v>277</v>
      </c>
      <c r="G614" s="7" t="s">
        <v>482</v>
      </c>
      <c r="H614" s="6">
        <v>176</v>
      </c>
      <c r="I614" s="6">
        <v>70</v>
      </c>
      <c r="J614" s="6">
        <v>32</v>
      </c>
      <c r="K614" s="7" t="s">
        <v>47</v>
      </c>
      <c r="L614" s="9">
        <v>80</v>
      </c>
      <c r="M614" s="9">
        <v>29</v>
      </c>
      <c r="N614" s="9">
        <v>87</v>
      </c>
      <c r="O614" s="6">
        <v>84</v>
      </c>
      <c r="P614" s="6">
        <v>80</v>
      </c>
      <c r="Q614" s="6">
        <v>79</v>
      </c>
      <c r="R614" s="6">
        <v>78</v>
      </c>
      <c r="S614" s="6">
        <v>73</v>
      </c>
      <c r="T614" s="6">
        <v>62</v>
      </c>
      <c r="U614" s="6">
        <v>83</v>
      </c>
      <c r="V614" s="6">
        <v>76</v>
      </c>
      <c r="W614" s="6">
        <v>69</v>
      </c>
      <c r="X614" s="6">
        <v>68</v>
      </c>
      <c r="Y614" s="6">
        <v>75</v>
      </c>
      <c r="Z614" s="6">
        <v>82</v>
      </c>
      <c r="AA614" s="6">
        <v>80</v>
      </c>
      <c r="AB614" s="6">
        <v>76</v>
      </c>
      <c r="AC614" s="6">
        <v>66</v>
      </c>
      <c r="AD614" s="6">
        <v>78</v>
      </c>
      <c r="AE614" s="6">
        <v>77</v>
      </c>
      <c r="AF614" s="6">
        <v>51</v>
      </c>
      <c r="AG614" s="6">
        <v>55</v>
      </c>
      <c r="AH614" s="6">
        <v>59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7</v>
      </c>
      <c r="AQ614" s="6">
        <v>2</v>
      </c>
      <c r="AR614" t="s">
        <v>2036</v>
      </c>
    </row>
    <row r="615" spans="1:44" x14ac:dyDescent="0.25">
      <c r="A615" s="6">
        <v>614</v>
      </c>
      <c r="B615" s="6" t="s">
        <v>760</v>
      </c>
      <c r="C615" s="7" t="s">
        <v>63</v>
      </c>
      <c r="D615" s="22" t="e">
        <f>VLOOKUP(AR:AR,球员!A:F,6,FALSE)</f>
        <v>#N/A</v>
      </c>
      <c r="E615" s="7" t="s">
        <v>68</v>
      </c>
      <c r="F615" s="7" t="s">
        <v>68</v>
      </c>
      <c r="G615" s="7" t="s">
        <v>69</v>
      </c>
      <c r="H615" s="6">
        <v>189</v>
      </c>
      <c r="I615" s="6">
        <v>88</v>
      </c>
      <c r="J615" s="6">
        <v>29</v>
      </c>
      <c r="K615" s="7" t="s">
        <v>47</v>
      </c>
      <c r="L615" s="9">
        <v>80</v>
      </c>
      <c r="M615" s="9">
        <v>31</v>
      </c>
      <c r="N615" s="9">
        <v>86</v>
      </c>
      <c r="O615" s="6">
        <v>41</v>
      </c>
      <c r="P615" s="6">
        <v>63</v>
      </c>
      <c r="Q615" s="6">
        <v>61</v>
      </c>
      <c r="R615" s="6">
        <v>46</v>
      </c>
      <c r="S615" s="6">
        <v>74</v>
      </c>
      <c r="T615" s="6">
        <v>72</v>
      </c>
      <c r="U615" s="6">
        <v>46</v>
      </c>
      <c r="V615" s="6">
        <v>60</v>
      </c>
      <c r="W615" s="6">
        <v>55</v>
      </c>
      <c r="X615" s="6">
        <v>44</v>
      </c>
      <c r="Y615" s="6">
        <v>66</v>
      </c>
      <c r="Z615" s="6">
        <v>69</v>
      </c>
      <c r="AA615" s="6">
        <v>72</v>
      </c>
      <c r="AB615" s="6">
        <v>77</v>
      </c>
      <c r="AC615" s="6">
        <v>74</v>
      </c>
      <c r="AD615" s="6">
        <v>71</v>
      </c>
      <c r="AE615" s="6">
        <v>72</v>
      </c>
      <c r="AF615" s="6">
        <v>73</v>
      </c>
      <c r="AG615" s="6">
        <v>71</v>
      </c>
      <c r="AH615" s="6">
        <v>47</v>
      </c>
      <c r="AI615" s="6">
        <v>89</v>
      </c>
      <c r="AJ615" s="6">
        <v>85</v>
      </c>
      <c r="AK615" s="6">
        <v>88</v>
      </c>
      <c r="AL615" s="6">
        <v>86</v>
      </c>
      <c r="AM615" s="6">
        <v>87</v>
      </c>
      <c r="AN615" s="6">
        <v>2</v>
      </c>
      <c r="AO615" s="6">
        <v>2</v>
      </c>
      <c r="AP615" s="6">
        <v>5</v>
      </c>
      <c r="AQ615" s="6">
        <v>2</v>
      </c>
      <c r="AR615" t="s">
        <v>2037</v>
      </c>
    </row>
    <row r="616" spans="1:44" x14ac:dyDescent="0.25">
      <c r="A616" s="39">
        <v>615</v>
      </c>
      <c r="B616" s="39" t="s">
        <v>645</v>
      </c>
      <c r="C616" s="40" t="s">
        <v>71</v>
      </c>
      <c r="D616" s="22">
        <f>VLOOKUP(AR:AR,球员!A:F,6,FALSE)</f>
        <v>1</v>
      </c>
      <c r="E616" s="7" t="s">
        <v>68</v>
      </c>
      <c r="F616" s="7" t="s">
        <v>68</v>
      </c>
      <c r="G616" s="7" t="s">
        <v>46</v>
      </c>
      <c r="H616" s="6">
        <v>184</v>
      </c>
      <c r="I616" s="6">
        <v>84</v>
      </c>
      <c r="J616" s="6">
        <v>24</v>
      </c>
      <c r="K616" s="7" t="s">
        <v>47</v>
      </c>
      <c r="L616" s="9">
        <v>80</v>
      </c>
      <c r="M616" s="9">
        <v>37</v>
      </c>
      <c r="N616" s="9">
        <v>89</v>
      </c>
      <c r="O616" s="6">
        <v>82</v>
      </c>
      <c r="P616" s="6">
        <v>79</v>
      </c>
      <c r="Q616" s="6">
        <v>81</v>
      </c>
      <c r="R616" s="6">
        <v>71</v>
      </c>
      <c r="S616" s="6">
        <v>72</v>
      </c>
      <c r="T616" s="6">
        <v>60</v>
      </c>
      <c r="U616" s="6">
        <v>80</v>
      </c>
      <c r="V616" s="6">
        <v>80</v>
      </c>
      <c r="W616" s="6">
        <v>65</v>
      </c>
      <c r="X616" s="6">
        <v>68</v>
      </c>
      <c r="Y616" s="6">
        <v>82</v>
      </c>
      <c r="Z616" s="6">
        <v>78</v>
      </c>
      <c r="AA616" s="6">
        <v>77</v>
      </c>
      <c r="AB616" s="6">
        <v>83</v>
      </c>
      <c r="AC616" s="6">
        <v>83</v>
      </c>
      <c r="AD616" s="6">
        <v>76</v>
      </c>
      <c r="AE616" s="6">
        <v>81</v>
      </c>
      <c r="AF616" s="6">
        <v>44</v>
      </c>
      <c r="AG616" s="6">
        <v>45</v>
      </c>
      <c r="AH616" s="6">
        <v>66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4</v>
      </c>
      <c r="AQ616" s="6">
        <v>1</v>
      </c>
      <c r="AR616" t="s">
        <v>2038</v>
      </c>
    </row>
    <row r="617" spans="1:44" x14ac:dyDescent="0.25">
      <c r="A617" s="39">
        <v>616</v>
      </c>
      <c r="B617" s="39" t="s">
        <v>647</v>
      </c>
      <c r="C617" s="40" t="s">
        <v>90</v>
      </c>
      <c r="D617" s="22">
        <f>VLOOKUP(AR:AR,球员!A:F,6,FALSE)</f>
        <v>1</v>
      </c>
      <c r="E617" s="7" t="s">
        <v>312</v>
      </c>
      <c r="F617" s="7" t="s">
        <v>65</v>
      </c>
      <c r="G617" s="7" t="s">
        <v>81</v>
      </c>
      <c r="H617" s="6">
        <v>194</v>
      </c>
      <c r="I617" s="6">
        <v>92</v>
      </c>
      <c r="J617" s="6">
        <v>22</v>
      </c>
      <c r="K617" s="7" t="s">
        <v>47</v>
      </c>
      <c r="L617" s="9">
        <v>80</v>
      </c>
      <c r="M617" s="9">
        <v>42</v>
      </c>
      <c r="N617" s="9">
        <v>89</v>
      </c>
      <c r="O617" s="6">
        <v>58</v>
      </c>
      <c r="P617" s="6">
        <v>70</v>
      </c>
      <c r="Q617" s="6">
        <v>63</v>
      </c>
      <c r="R617" s="6">
        <v>61</v>
      </c>
      <c r="S617" s="6">
        <v>69</v>
      </c>
      <c r="T617" s="6">
        <v>67</v>
      </c>
      <c r="U617" s="6">
        <v>52</v>
      </c>
      <c r="V617" s="6">
        <v>81</v>
      </c>
      <c r="W617" s="6">
        <v>56</v>
      </c>
      <c r="X617" s="6">
        <v>57</v>
      </c>
      <c r="Y617" s="6">
        <v>73</v>
      </c>
      <c r="Z617" s="6">
        <v>70</v>
      </c>
      <c r="AA617" s="6">
        <v>64</v>
      </c>
      <c r="AB617" s="6">
        <v>83</v>
      </c>
      <c r="AC617" s="6">
        <v>90</v>
      </c>
      <c r="AD617" s="6">
        <v>68</v>
      </c>
      <c r="AE617" s="6">
        <v>85</v>
      </c>
      <c r="AF617" s="6">
        <v>84</v>
      </c>
      <c r="AG617" s="6">
        <v>85</v>
      </c>
      <c r="AH617" s="6">
        <v>82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5</v>
      </c>
      <c r="AQ617" s="6">
        <v>2</v>
      </c>
      <c r="AR617" t="s">
        <v>2039</v>
      </c>
    </row>
    <row r="618" spans="1:44" x14ac:dyDescent="0.25">
      <c r="A618" s="6">
        <v>617</v>
      </c>
      <c r="B618" s="6" t="s">
        <v>496</v>
      </c>
      <c r="C618" s="7" t="s">
        <v>71</v>
      </c>
      <c r="D618" s="22" t="e">
        <f>VLOOKUP(AR:AR,球员!A:F,6,FALSE)</f>
        <v>#N/A</v>
      </c>
      <c r="E618" s="7" t="s">
        <v>60</v>
      </c>
      <c r="F618" s="7" t="s">
        <v>51</v>
      </c>
      <c r="G618" s="7" t="s">
        <v>497</v>
      </c>
      <c r="H618" s="6">
        <v>180</v>
      </c>
      <c r="I618" s="6">
        <v>76</v>
      </c>
      <c r="J618" s="6">
        <v>26</v>
      </c>
      <c r="K618" s="7" t="s">
        <v>47</v>
      </c>
      <c r="L618" s="9">
        <v>80</v>
      </c>
      <c r="M618" s="9">
        <v>33</v>
      </c>
      <c r="N618" s="9">
        <v>87</v>
      </c>
      <c r="O618" s="6">
        <v>80</v>
      </c>
      <c r="P618" s="6">
        <v>72</v>
      </c>
      <c r="Q618" s="6">
        <v>75</v>
      </c>
      <c r="R618" s="6">
        <v>74</v>
      </c>
      <c r="S618" s="6">
        <v>72</v>
      </c>
      <c r="T618" s="6">
        <v>66</v>
      </c>
      <c r="U618" s="6">
        <v>81</v>
      </c>
      <c r="V618" s="6">
        <v>78</v>
      </c>
      <c r="W618" s="6">
        <v>80</v>
      </c>
      <c r="X618" s="6">
        <v>73</v>
      </c>
      <c r="Y618" s="6">
        <v>81</v>
      </c>
      <c r="Z618" s="6">
        <v>77</v>
      </c>
      <c r="AA618" s="6">
        <v>85</v>
      </c>
      <c r="AB618" s="6">
        <v>83</v>
      </c>
      <c r="AC618" s="6">
        <v>81</v>
      </c>
      <c r="AD618" s="6">
        <v>76</v>
      </c>
      <c r="AE618" s="6">
        <v>80</v>
      </c>
      <c r="AF618" s="6">
        <v>51</v>
      </c>
      <c r="AG618" s="6">
        <v>57</v>
      </c>
      <c r="AH618" s="6">
        <v>71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4</v>
      </c>
      <c r="AQ618" s="6">
        <v>1</v>
      </c>
      <c r="AR618" t="s">
        <v>2040</v>
      </c>
    </row>
    <row r="619" spans="1:44" x14ac:dyDescent="0.25">
      <c r="A619" s="39">
        <v>618</v>
      </c>
      <c r="B619" s="39" t="s">
        <v>764</v>
      </c>
      <c r="C619" s="40" t="s">
        <v>205</v>
      </c>
      <c r="D619" s="22">
        <f>VLOOKUP(AR:AR,球员!A:F,6,FALSE)</f>
        <v>1</v>
      </c>
      <c r="E619" s="7" t="s">
        <v>253</v>
      </c>
      <c r="F619" s="7" t="s">
        <v>51</v>
      </c>
      <c r="G619" s="7" t="s">
        <v>66</v>
      </c>
      <c r="H619" s="6">
        <v>183</v>
      </c>
      <c r="I619" s="6">
        <v>72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79</v>
      </c>
      <c r="P619" s="6">
        <v>87</v>
      </c>
      <c r="Q619" s="6">
        <v>82</v>
      </c>
      <c r="R619" s="6">
        <v>77</v>
      </c>
      <c r="S619" s="6">
        <v>81</v>
      </c>
      <c r="T619" s="6">
        <v>82</v>
      </c>
      <c r="U619" s="6">
        <v>69</v>
      </c>
      <c r="V619" s="6">
        <v>60</v>
      </c>
      <c r="W619" s="6">
        <v>77</v>
      </c>
      <c r="X619" s="6">
        <v>72</v>
      </c>
      <c r="Y619" s="6">
        <v>80</v>
      </c>
      <c r="Z619" s="6">
        <v>83</v>
      </c>
      <c r="AA619" s="6">
        <v>74</v>
      </c>
      <c r="AB619" s="6">
        <v>65</v>
      </c>
      <c r="AC619" s="6">
        <v>65</v>
      </c>
      <c r="AD619" s="6">
        <v>79</v>
      </c>
      <c r="AE619" s="6">
        <v>76</v>
      </c>
      <c r="AF619" s="6">
        <v>62</v>
      </c>
      <c r="AG619" s="6">
        <v>61</v>
      </c>
      <c r="AH619" s="6">
        <v>64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5</v>
      </c>
      <c r="AQ619" s="6">
        <v>1</v>
      </c>
      <c r="AR619" t="s">
        <v>2041</v>
      </c>
    </row>
    <row r="620" spans="1:44" x14ac:dyDescent="0.25">
      <c r="A620" s="6">
        <v>619</v>
      </c>
      <c r="B620" s="6" t="s">
        <v>2042</v>
      </c>
      <c r="C620" s="7" t="s">
        <v>86</v>
      </c>
      <c r="D620" s="22" t="e">
        <f>VLOOKUP(AR:AR,球员!A:F,6,FALSE)</f>
        <v>#N/A</v>
      </c>
      <c r="E620" s="7" t="s">
        <v>75</v>
      </c>
      <c r="F620" s="7" t="s">
        <v>65</v>
      </c>
      <c r="G620" s="7" t="s">
        <v>800</v>
      </c>
      <c r="H620" s="6">
        <v>172</v>
      </c>
      <c r="I620" s="6">
        <v>69</v>
      </c>
      <c r="J620" s="6">
        <v>21</v>
      </c>
      <c r="K620" s="7" t="s">
        <v>47</v>
      </c>
      <c r="L620" s="9">
        <v>80</v>
      </c>
      <c r="M620" s="9">
        <v>44</v>
      </c>
      <c r="N620" s="9">
        <v>91</v>
      </c>
      <c r="O620" s="6">
        <v>73</v>
      </c>
      <c r="P620" s="6">
        <v>80</v>
      </c>
      <c r="Q620" s="6">
        <v>87</v>
      </c>
      <c r="R620" s="6">
        <v>81</v>
      </c>
      <c r="S620" s="6">
        <v>71</v>
      </c>
      <c r="T620" s="6">
        <v>64</v>
      </c>
      <c r="U620" s="6">
        <v>68</v>
      </c>
      <c r="V620" s="6">
        <v>61</v>
      </c>
      <c r="W620" s="6">
        <v>60</v>
      </c>
      <c r="X620" s="6">
        <v>69</v>
      </c>
      <c r="Y620" s="6">
        <v>92</v>
      </c>
      <c r="Z620" s="6">
        <v>94</v>
      </c>
      <c r="AA620" s="6">
        <v>76</v>
      </c>
      <c r="AB620" s="6">
        <v>84</v>
      </c>
      <c r="AC620" s="6">
        <v>63</v>
      </c>
      <c r="AD620" s="6">
        <v>84</v>
      </c>
      <c r="AE620" s="6">
        <v>77</v>
      </c>
      <c r="AF620" s="6">
        <v>51</v>
      </c>
      <c r="AG620" s="6">
        <v>54</v>
      </c>
      <c r="AH620" s="6">
        <v>59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3</v>
      </c>
      <c r="AP620" s="6">
        <v>4</v>
      </c>
      <c r="AQ620" s="6">
        <v>2</v>
      </c>
      <c r="AR620" t="s">
        <v>2043</v>
      </c>
    </row>
    <row r="621" spans="1:44" x14ac:dyDescent="0.25">
      <c r="A621" s="6">
        <v>620</v>
      </c>
      <c r="B621" s="6" t="s">
        <v>842</v>
      </c>
      <c r="C621" s="7" t="s">
        <v>105</v>
      </c>
      <c r="D621" s="22" t="e">
        <f>VLOOKUP(AR:AR,球员!A:F,6,FALSE)</f>
        <v>#N/A</v>
      </c>
      <c r="E621" s="7" t="s">
        <v>84</v>
      </c>
      <c r="F621" s="7" t="s">
        <v>65</v>
      </c>
      <c r="G621" s="7" t="s">
        <v>482</v>
      </c>
      <c r="H621" s="6">
        <v>175</v>
      </c>
      <c r="I621" s="6">
        <v>64</v>
      </c>
      <c r="J621" s="6">
        <v>23</v>
      </c>
      <c r="K621" s="7" t="s">
        <v>53</v>
      </c>
      <c r="L621" s="9">
        <v>80</v>
      </c>
      <c r="M621" s="9">
        <v>38</v>
      </c>
      <c r="N621" s="9">
        <v>89</v>
      </c>
      <c r="O621" s="6">
        <v>73</v>
      </c>
      <c r="P621" s="6">
        <v>78</v>
      </c>
      <c r="Q621" s="6">
        <v>79</v>
      </c>
      <c r="R621" s="6">
        <v>80</v>
      </c>
      <c r="S621" s="6">
        <v>80</v>
      </c>
      <c r="T621" s="6">
        <v>81</v>
      </c>
      <c r="U621" s="6">
        <v>64</v>
      </c>
      <c r="V621" s="6">
        <v>66</v>
      </c>
      <c r="W621" s="6">
        <v>75</v>
      </c>
      <c r="X621" s="6">
        <v>81</v>
      </c>
      <c r="Y621" s="6">
        <v>73</v>
      </c>
      <c r="Z621" s="6">
        <v>77</v>
      </c>
      <c r="AA621" s="6">
        <v>78</v>
      </c>
      <c r="AB621" s="6">
        <v>70</v>
      </c>
      <c r="AC621" s="6">
        <v>65</v>
      </c>
      <c r="AD621" s="6">
        <v>80</v>
      </c>
      <c r="AE621" s="6">
        <v>76</v>
      </c>
      <c r="AF621" s="6">
        <v>76</v>
      </c>
      <c r="AG621" s="6">
        <v>80</v>
      </c>
      <c r="AH621" s="6">
        <v>71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6</v>
      </c>
      <c r="AQ621" s="6">
        <v>2</v>
      </c>
      <c r="AR621" t="s">
        <v>2044</v>
      </c>
    </row>
    <row r="622" spans="1:44" x14ac:dyDescent="0.25">
      <c r="A622" s="6">
        <v>621</v>
      </c>
      <c r="B622" s="6" t="s">
        <v>2263</v>
      </c>
      <c r="C622" s="7" t="s">
        <v>83</v>
      </c>
      <c r="D622" s="22" t="e">
        <f>VLOOKUP(AR:AR,球员!A:F,6,FALSE)</f>
        <v>#N/A</v>
      </c>
      <c r="E622" s="7" t="s">
        <v>360</v>
      </c>
      <c r="F622" s="7" t="s">
        <v>65</v>
      </c>
      <c r="G622" s="7" t="s">
        <v>98</v>
      </c>
      <c r="H622" s="6">
        <v>175</v>
      </c>
      <c r="I622" s="6">
        <v>73</v>
      </c>
      <c r="J622" s="6">
        <v>23</v>
      </c>
      <c r="K622" s="7" t="s">
        <v>47</v>
      </c>
      <c r="L622" s="9">
        <v>80</v>
      </c>
      <c r="M622" s="9">
        <v>38</v>
      </c>
      <c r="N622" s="9">
        <v>88</v>
      </c>
      <c r="O622" s="6">
        <v>75</v>
      </c>
      <c r="P622" s="6">
        <v>83</v>
      </c>
      <c r="Q622" s="6">
        <v>79</v>
      </c>
      <c r="R622" s="6">
        <v>78</v>
      </c>
      <c r="S622" s="6">
        <v>82</v>
      </c>
      <c r="T622" s="6">
        <v>81</v>
      </c>
      <c r="U622" s="6">
        <v>72</v>
      </c>
      <c r="V622" s="6">
        <v>60</v>
      </c>
      <c r="W622" s="6">
        <v>83</v>
      </c>
      <c r="X622" s="6">
        <v>81</v>
      </c>
      <c r="Y622" s="6">
        <v>75</v>
      </c>
      <c r="Z622" s="6">
        <v>78</v>
      </c>
      <c r="AA622" s="6">
        <v>83</v>
      </c>
      <c r="AB622" s="6">
        <v>64</v>
      </c>
      <c r="AC622" s="6">
        <v>65</v>
      </c>
      <c r="AD622" s="6">
        <v>80</v>
      </c>
      <c r="AE622" s="6">
        <v>76</v>
      </c>
      <c r="AF622" s="6">
        <v>58</v>
      </c>
      <c r="AG622" s="6">
        <v>55</v>
      </c>
      <c r="AH622" s="6">
        <v>67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2</v>
      </c>
      <c r="AP622" s="6">
        <v>6</v>
      </c>
      <c r="AQ622" s="6">
        <v>2</v>
      </c>
      <c r="AR622" t="s">
        <v>2264</v>
      </c>
    </row>
    <row r="623" spans="1:44" x14ac:dyDescent="0.25">
      <c r="A623" s="6">
        <v>622</v>
      </c>
      <c r="B623" s="6" t="s">
        <v>2265</v>
      </c>
      <c r="C623" s="7" t="s">
        <v>194</v>
      </c>
      <c r="D623" s="22" t="e">
        <f>VLOOKUP(AR:AR,球员!A:F,6,FALSE)</f>
        <v>#N/A</v>
      </c>
      <c r="E623" s="7" t="s">
        <v>64</v>
      </c>
      <c r="F623" s="7" t="s">
        <v>65</v>
      </c>
      <c r="G623" s="7" t="s">
        <v>98</v>
      </c>
      <c r="H623" s="6">
        <v>183</v>
      </c>
      <c r="I623" s="6">
        <v>72</v>
      </c>
      <c r="J623" s="6">
        <v>22</v>
      </c>
      <c r="K623" s="7" t="s">
        <v>47</v>
      </c>
      <c r="L623" s="9">
        <v>80</v>
      </c>
      <c r="M623" s="9">
        <v>42</v>
      </c>
      <c r="N623" s="9">
        <v>90</v>
      </c>
      <c r="O623" s="6">
        <v>71</v>
      </c>
      <c r="P623" s="6">
        <v>70</v>
      </c>
      <c r="Q623" s="6">
        <v>77</v>
      </c>
      <c r="R623" s="6">
        <v>66</v>
      </c>
      <c r="S623" s="6">
        <v>68</v>
      </c>
      <c r="T623" s="6">
        <v>66</v>
      </c>
      <c r="U623" s="6">
        <v>53</v>
      </c>
      <c r="V623" s="6">
        <v>65</v>
      </c>
      <c r="W623" s="6">
        <v>55</v>
      </c>
      <c r="X623" s="6">
        <v>60</v>
      </c>
      <c r="Y623" s="6">
        <v>90</v>
      </c>
      <c r="Z623" s="6">
        <v>89</v>
      </c>
      <c r="AA623" s="6">
        <v>68</v>
      </c>
      <c r="AB623" s="6">
        <v>74</v>
      </c>
      <c r="AC623" s="6">
        <v>76</v>
      </c>
      <c r="AD623" s="6">
        <v>72</v>
      </c>
      <c r="AE623" s="6">
        <v>84</v>
      </c>
      <c r="AF623" s="6">
        <v>82</v>
      </c>
      <c r="AG623" s="6">
        <v>86</v>
      </c>
      <c r="AH623" s="6">
        <v>66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2266</v>
      </c>
    </row>
    <row r="624" spans="1:44" x14ac:dyDescent="0.25">
      <c r="A624" s="39">
        <v>623</v>
      </c>
      <c r="B624" s="39" t="s">
        <v>770</v>
      </c>
      <c r="C624" s="40" t="s">
        <v>250</v>
      </c>
      <c r="D624" s="22">
        <f>VLOOKUP(AR:AR,球员!A:F,6,FALSE)</f>
        <v>1</v>
      </c>
      <c r="E624" s="7" t="s">
        <v>616</v>
      </c>
      <c r="F624" s="7" t="s">
        <v>330</v>
      </c>
      <c r="G624" s="7" t="s">
        <v>480</v>
      </c>
      <c r="H624" s="6">
        <v>183</v>
      </c>
      <c r="I624" s="6">
        <v>79</v>
      </c>
      <c r="J624" s="6">
        <v>27</v>
      </c>
      <c r="K624" s="7" t="s">
        <v>47</v>
      </c>
      <c r="L624" s="9">
        <v>80</v>
      </c>
      <c r="M624" s="9">
        <v>32</v>
      </c>
      <c r="N624" s="9">
        <v>87</v>
      </c>
      <c r="O624" s="6">
        <v>80</v>
      </c>
      <c r="P624" s="6">
        <v>82</v>
      </c>
      <c r="Q624" s="6">
        <v>79</v>
      </c>
      <c r="R624" s="6">
        <v>78</v>
      </c>
      <c r="S624" s="6">
        <v>79</v>
      </c>
      <c r="T624" s="6">
        <v>75</v>
      </c>
      <c r="U624" s="6">
        <v>76</v>
      </c>
      <c r="V624" s="6">
        <v>75</v>
      </c>
      <c r="W624" s="6">
        <v>73</v>
      </c>
      <c r="X624" s="6">
        <v>75</v>
      </c>
      <c r="Y624" s="6">
        <v>78</v>
      </c>
      <c r="Z624" s="6">
        <v>77</v>
      </c>
      <c r="AA624" s="6">
        <v>83</v>
      </c>
      <c r="AB624" s="6">
        <v>77</v>
      </c>
      <c r="AC624" s="6">
        <v>71</v>
      </c>
      <c r="AD624" s="6">
        <v>79</v>
      </c>
      <c r="AE624" s="6">
        <v>88</v>
      </c>
      <c r="AF624" s="6">
        <v>63</v>
      </c>
      <c r="AG624" s="6">
        <v>59</v>
      </c>
      <c r="AH624" s="6">
        <v>67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3</v>
      </c>
      <c r="AP624" s="6">
        <v>6</v>
      </c>
      <c r="AQ624" s="6">
        <v>2</v>
      </c>
      <c r="AR624" t="s">
        <v>2045</v>
      </c>
    </row>
    <row r="625" spans="1:44" x14ac:dyDescent="0.25">
      <c r="A625" s="39">
        <v>624</v>
      </c>
      <c r="B625" s="39" t="s">
        <v>771</v>
      </c>
      <c r="C625" s="40" t="s">
        <v>59</v>
      </c>
      <c r="D625" s="22">
        <f>VLOOKUP(AR:AR,球员!A:F,6,FALSE)</f>
        <v>1</v>
      </c>
      <c r="E625" s="7" t="s">
        <v>393</v>
      </c>
      <c r="F625" s="7" t="s">
        <v>330</v>
      </c>
      <c r="G625" s="7" t="s">
        <v>499</v>
      </c>
      <c r="H625" s="6">
        <v>195</v>
      </c>
      <c r="I625" s="6">
        <v>79</v>
      </c>
      <c r="J625" s="6">
        <v>30</v>
      </c>
      <c r="K625" s="7" t="s">
        <v>47</v>
      </c>
      <c r="L625" s="9">
        <v>80</v>
      </c>
      <c r="M625" s="9">
        <v>30</v>
      </c>
      <c r="N625" s="9">
        <v>87</v>
      </c>
      <c r="O625" s="6">
        <v>77</v>
      </c>
      <c r="P625" s="6">
        <v>82</v>
      </c>
      <c r="Q625" s="6">
        <v>75</v>
      </c>
      <c r="R625" s="6">
        <v>75</v>
      </c>
      <c r="S625" s="6">
        <v>81</v>
      </c>
      <c r="T625" s="6">
        <v>75</v>
      </c>
      <c r="U625" s="6">
        <v>74</v>
      </c>
      <c r="V625" s="6">
        <v>82</v>
      </c>
      <c r="W625" s="6">
        <v>64</v>
      </c>
      <c r="X625" s="6">
        <v>70</v>
      </c>
      <c r="Y625" s="6">
        <v>75</v>
      </c>
      <c r="Z625" s="6">
        <v>69</v>
      </c>
      <c r="AA625" s="6">
        <v>80</v>
      </c>
      <c r="AB625" s="6">
        <v>76</v>
      </c>
      <c r="AC625" s="6">
        <v>81</v>
      </c>
      <c r="AD625" s="6">
        <v>72</v>
      </c>
      <c r="AE625" s="6">
        <v>88</v>
      </c>
      <c r="AF625" s="6">
        <v>72</v>
      </c>
      <c r="AG625" s="6">
        <v>69</v>
      </c>
      <c r="AH625" s="6">
        <v>75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5</v>
      </c>
      <c r="AQ625" s="6">
        <v>2</v>
      </c>
      <c r="AR625" t="s">
        <v>2046</v>
      </c>
    </row>
    <row r="626" spans="1:44" x14ac:dyDescent="0.25">
      <c r="A626" s="6">
        <v>625</v>
      </c>
      <c r="B626" s="6" t="s">
        <v>838</v>
      </c>
      <c r="C626" s="7" t="s">
        <v>71</v>
      </c>
      <c r="D626" s="22" t="e">
        <f>VLOOKUP(AR:AR,球员!A:F,6,FALSE)</f>
        <v>#N/A</v>
      </c>
      <c r="E626" s="7" t="s">
        <v>777</v>
      </c>
      <c r="F626" s="7" t="s">
        <v>526</v>
      </c>
      <c r="G626" s="7" t="s">
        <v>839</v>
      </c>
      <c r="H626" s="6">
        <v>179</v>
      </c>
      <c r="I626" s="6">
        <v>70</v>
      </c>
      <c r="J626" s="6">
        <v>27</v>
      </c>
      <c r="K626" s="7" t="s">
        <v>47</v>
      </c>
      <c r="L626" s="9">
        <v>80</v>
      </c>
      <c r="M626" s="9">
        <v>32</v>
      </c>
      <c r="N626" s="9">
        <v>88</v>
      </c>
      <c r="O626" s="6">
        <v>82</v>
      </c>
      <c r="P626" s="6">
        <v>74</v>
      </c>
      <c r="Q626" s="6">
        <v>76</v>
      </c>
      <c r="R626" s="6">
        <v>70</v>
      </c>
      <c r="S626" s="6">
        <v>68</v>
      </c>
      <c r="T626" s="6">
        <v>63</v>
      </c>
      <c r="U626" s="6">
        <v>84</v>
      </c>
      <c r="V626" s="6">
        <v>81</v>
      </c>
      <c r="W626" s="6">
        <v>77</v>
      </c>
      <c r="X626" s="6">
        <v>70</v>
      </c>
      <c r="Y626" s="6">
        <v>85</v>
      </c>
      <c r="Z626" s="6">
        <v>84</v>
      </c>
      <c r="AA626" s="6">
        <v>79</v>
      </c>
      <c r="AB626" s="6">
        <v>86</v>
      </c>
      <c r="AC626" s="6">
        <v>74</v>
      </c>
      <c r="AD626" s="6">
        <v>70</v>
      </c>
      <c r="AE626" s="6">
        <v>72</v>
      </c>
      <c r="AF626" s="6">
        <v>51</v>
      </c>
      <c r="AG626" s="6">
        <v>56</v>
      </c>
      <c r="AH626" s="6">
        <v>68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6</v>
      </c>
      <c r="AQ626" s="6">
        <v>2</v>
      </c>
      <c r="AR626" t="s">
        <v>2047</v>
      </c>
    </row>
    <row r="627" spans="1:44" x14ac:dyDescent="0.25">
      <c r="A627" s="6">
        <v>626</v>
      </c>
      <c r="B627" s="6" t="s">
        <v>799</v>
      </c>
      <c r="C627" s="7" t="s">
        <v>105</v>
      </c>
      <c r="D627" s="22" t="e">
        <f>VLOOKUP(AR:AR,球员!A:F,6,FALSE)</f>
        <v>#N/A</v>
      </c>
      <c r="E627" s="7" t="s">
        <v>50</v>
      </c>
      <c r="F627" s="7" t="s">
        <v>51</v>
      </c>
      <c r="G627" s="7" t="s">
        <v>66</v>
      </c>
      <c r="H627" s="6">
        <v>184</v>
      </c>
      <c r="I627" s="6">
        <v>78</v>
      </c>
      <c r="J627" s="6">
        <v>23</v>
      </c>
      <c r="K627" s="7" t="s">
        <v>53</v>
      </c>
      <c r="L627" s="9">
        <v>80</v>
      </c>
      <c r="M627" s="9">
        <v>38</v>
      </c>
      <c r="N627" s="9">
        <v>90</v>
      </c>
      <c r="O627" s="6">
        <v>76</v>
      </c>
      <c r="P627" s="6">
        <v>73</v>
      </c>
      <c r="Q627" s="6">
        <v>75</v>
      </c>
      <c r="R627" s="6">
        <v>69</v>
      </c>
      <c r="S627" s="6">
        <v>72</v>
      </c>
      <c r="T627" s="6">
        <v>75</v>
      </c>
      <c r="U627" s="6">
        <v>70</v>
      </c>
      <c r="V627" s="6">
        <v>75</v>
      </c>
      <c r="W627" s="6">
        <v>60</v>
      </c>
      <c r="X627" s="6">
        <v>79</v>
      </c>
      <c r="Y627" s="6">
        <v>87</v>
      </c>
      <c r="Z627" s="6">
        <v>79</v>
      </c>
      <c r="AA627" s="6">
        <v>68</v>
      </c>
      <c r="AB627" s="6">
        <v>78</v>
      </c>
      <c r="AC627" s="6">
        <v>76</v>
      </c>
      <c r="AD627" s="6">
        <v>66</v>
      </c>
      <c r="AE627" s="6">
        <v>83</v>
      </c>
      <c r="AF627" s="6">
        <v>73</v>
      </c>
      <c r="AG627" s="6">
        <v>76</v>
      </c>
      <c r="AH627" s="6">
        <v>71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2048</v>
      </c>
    </row>
    <row r="628" spans="1:44" x14ac:dyDescent="0.25">
      <c r="A628" s="6">
        <v>627</v>
      </c>
      <c r="B628" s="6" t="s">
        <v>816</v>
      </c>
      <c r="C628" s="7" t="s">
        <v>90</v>
      </c>
      <c r="D628" s="22" t="e">
        <f>VLOOKUP(AR:AR,球员!A:F,6,FALSE)</f>
        <v>#N/A</v>
      </c>
      <c r="E628" s="7" t="s">
        <v>616</v>
      </c>
      <c r="F628" s="7" t="s">
        <v>330</v>
      </c>
      <c r="G628" s="7" t="s">
        <v>817</v>
      </c>
      <c r="H628" s="6">
        <v>192</v>
      </c>
      <c r="I628" s="6">
        <v>83</v>
      </c>
      <c r="J628" s="6">
        <v>32</v>
      </c>
      <c r="K628" s="7" t="s">
        <v>47</v>
      </c>
      <c r="L628" s="9">
        <v>80</v>
      </c>
      <c r="M628" s="9">
        <v>29</v>
      </c>
      <c r="N628" s="9">
        <v>88</v>
      </c>
      <c r="O628" s="6">
        <v>59</v>
      </c>
      <c r="P628" s="6">
        <v>67</v>
      </c>
      <c r="Q628" s="6">
        <v>62</v>
      </c>
      <c r="R628" s="6">
        <v>57</v>
      </c>
      <c r="S628" s="6">
        <v>79</v>
      </c>
      <c r="T628" s="6">
        <v>79</v>
      </c>
      <c r="U628" s="6">
        <v>57</v>
      </c>
      <c r="V628" s="6">
        <v>85</v>
      </c>
      <c r="W628" s="6">
        <v>63</v>
      </c>
      <c r="X628" s="6">
        <v>73</v>
      </c>
      <c r="Y628" s="6">
        <v>72</v>
      </c>
      <c r="Z628" s="6">
        <v>67</v>
      </c>
      <c r="AA628" s="6">
        <v>79</v>
      </c>
      <c r="AB628" s="6">
        <v>82</v>
      </c>
      <c r="AC628" s="6">
        <v>86</v>
      </c>
      <c r="AD628" s="6">
        <v>73</v>
      </c>
      <c r="AE628" s="6">
        <v>80</v>
      </c>
      <c r="AF628" s="6">
        <v>84</v>
      </c>
      <c r="AG628" s="6">
        <v>80</v>
      </c>
      <c r="AH628" s="6">
        <v>84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2</v>
      </c>
      <c r="AP628" s="6">
        <v>6</v>
      </c>
      <c r="AQ628" s="6">
        <v>2</v>
      </c>
      <c r="AR628" t="s">
        <v>2049</v>
      </c>
    </row>
    <row r="629" spans="1:44" x14ac:dyDescent="0.25">
      <c r="A629" s="6">
        <v>628</v>
      </c>
      <c r="B629" s="6" t="s">
        <v>772</v>
      </c>
      <c r="C629" s="7" t="s">
        <v>59</v>
      </c>
      <c r="D629" s="22" t="e">
        <f>VLOOKUP(AR:AR,球员!A:F,6,FALSE)</f>
        <v>#N/A</v>
      </c>
      <c r="E629" s="7" t="s">
        <v>773</v>
      </c>
      <c r="F629" s="7" t="s">
        <v>381</v>
      </c>
      <c r="G629" s="7" t="s">
        <v>66</v>
      </c>
      <c r="H629" s="6">
        <v>170</v>
      </c>
      <c r="I629" s="6">
        <v>67</v>
      </c>
      <c r="J629" s="6">
        <v>39</v>
      </c>
      <c r="K629" s="7" t="s">
        <v>47</v>
      </c>
      <c r="L629" s="9">
        <v>80</v>
      </c>
      <c r="M629" s="9">
        <v>16</v>
      </c>
      <c r="N629" s="9">
        <v>85</v>
      </c>
      <c r="O629" s="6">
        <v>78</v>
      </c>
      <c r="P629" s="6">
        <v>86</v>
      </c>
      <c r="Q629" s="6">
        <v>84</v>
      </c>
      <c r="R629" s="6">
        <v>84</v>
      </c>
      <c r="S629" s="6">
        <v>92</v>
      </c>
      <c r="T629" s="6">
        <v>89</v>
      </c>
      <c r="U629" s="6">
        <v>71</v>
      </c>
      <c r="V629" s="6">
        <v>59</v>
      </c>
      <c r="W629" s="6">
        <v>86</v>
      </c>
      <c r="X629" s="6">
        <v>85</v>
      </c>
      <c r="Y629" s="6">
        <v>61</v>
      </c>
      <c r="Z629" s="6">
        <v>61</v>
      </c>
      <c r="AA629" s="6">
        <v>73</v>
      </c>
      <c r="AB629" s="6">
        <v>65</v>
      </c>
      <c r="AC629" s="6">
        <v>63</v>
      </c>
      <c r="AD629" s="6">
        <v>75</v>
      </c>
      <c r="AE629" s="6">
        <v>69</v>
      </c>
      <c r="AF629" s="6">
        <v>67</v>
      </c>
      <c r="AG629" s="6">
        <v>61</v>
      </c>
      <c r="AH629" s="6">
        <v>57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1</v>
      </c>
      <c r="AO629" s="6">
        <v>2</v>
      </c>
      <c r="AP629" s="6">
        <v>6</v>
      </c>
      <c r="AQ629" s="6">
        <v>3</v>
      </c>
      <c r="AR629" t="s">
        <v>2050</v>
      </c>
    </row>
    <row r="630" spans="1:44" x14ac:dyDescent="0.25">
      <c r="A630" s="6">
        <v>629</v>
      </c>
      <c r="B630" s="6" t="s">
        <v>2051</v>
      </c>
      <c r="C630" s="7" t="s">
        <v>71</v>
      </c>
      <c r="D630" s="22" t="e">
        <f>VLOOKUP(AR:AR,球员!A:F,6,FALSE)</f>
        <v>#N/A</v>
      </c>
      <c r="E630" s="7" t="s">
        <v>2133</v>
      </c>
      <c r="F630" s="7" t="s">
        <v>381</v>
      </c>
      <c r="G630" s="7" t="s">
        <v>81</v>
      </c>
      <c r="H630" s="6">
        <v>184</v>
      </c>
      <c r="I630" s="6">
        <v>77</v>
      </c>
      <c r="J630" s="6">
        <v>34</v>
      </c>
      <c r="K630" s="7" t="s">
        <v>47</v>
      </c>
      <c r="L630" s="9">
        <v>80</v>
      </c>
      <c r="M630" s="9">
        <v>26</v>
      </c>
      <c r="N630" s="9">
        <v>87</v>
      </c>
      <c r="O630" s="6">
        <v>81</v>
      </c>
      <c r="P630" s="6">
        <v>78</v>
      </c>
      <c r="Q630" s="6">
        <v>73</v>
      </c>
      <c r="R630" s="6">
        <v>74</v>
      </c>
      <c r="S630" s="6">
        <v>76</v>
      </c>
      <c r="T630" s="6">
        <v>67</v>
      </c>
      <c r="U630" s="6">
        <v>83</v>
      </c>
      <c r="V630" s="6">
        <v>76</v>
      </c>
      <c r="W630" s="6">
        <v>59</v>
      </c>
      <c r="X630" s="6">
        <v>65</v>
      </c>
      <c r="Y630" s="6">
        <v>73</v>
      </c>
      <c r="Z630" s="6">
        <v>78</v>
      </c>
      <c r="AA630" s="6">
        <v>82</v>
      </c>
      <c r="AB630" s="6">
        <v>78</v>
      </c>
      <c r="AC630" s="6">
        <v>85</v>
      </c>
      <c r="AD630" s="6">
        <v>80</v>
      </c>
      <c r="AE630" s="6">
        <v>76</v>
      </c>
      <c r="AF630" s="6">
        <v>50</v>
      </c>
      <c r="AG630" s="6">
        <v>60</v>
      </c>
      <c r="AH630" s="6">
        <v>75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3</v>
      </c>
      <c r="AO630" s="6">
        <v>4</v>
      </c>
      <c r="AP630" s="6">
        <v>6</v>
      </c>
      <c r="AQ630" s="6">
        <v>3</v>
      </c>
      <c r="AR630" t="s">
        <v>2052</v>
      </c>
    </row>
    <row r="631" spans="1:44" x14ac:dyDescent="0.25">
      <c r="A631" s="6">
        <v>630</v>
      </c>
      <c r="B631" s="6" t="s">
        <v>2053</v>
      </c>
      <c r="C631" s="7" t="s">
        <v>125</v>
      </c>
      <c r="D631" s="22" t="e">
        <f>VLOOKUP(AR:AR,球员!A:F,6,FALSE)</f>
        <v>#N/A</v>
      </c>
      <c r="E631" s="7" t="s">
        <v>2143</v>
      </c>
      <c r="F631" s="7" t="s">
        <v>381</v>
      </c>
      <c r="G631" s="7" t="s">
        <v>57</v>
      </c>
      <c r="H631" s="6">
        <v>188</v>
      </c>
      <c r="I631" s="6">
        <v>80</v>
      </c>
      <c r="J631" s="6">
        <v>30</v>
      </c>
      <c r="K631" s="7" t="s">
        <v>47</v>
      </c>
      <c r="L631" s="9">
        <v>80</v>
      </c>
      <c r="M631" s="9">
        <v>30</v>
      </c>
      <c r="N631" s="9">
        <v>88</v>
      </c>
      <c r="O631" s="6">
        <v>70</v>
      </c>
      <c r="P631" s="6">
        <v>75</v>
      </c>
      <c r="Q631" s="6">
        <v>75</v>
      </c>
      <c r="R631" s="6">
        <v>77</v>
      </c>
      <c r="S631" s="6">
        <v>79</v>
      </c>
      <c r="T631" s="6">
        <v>74</v>
      </c>
      <c r="U631" s="6">
        <v>65</v>
      </c>
      <c r="V631" s="6">
        <v>74</v>
      </c>
      <c r="W631" s="6">
        <v>60</v>
      </c>
      <c r="X631" s="6">
        <v>64</v>
      </c>
      <c r="Y631" s="6">
        <v>74</v>
      </c>
      <c r="Z631" s="6">
        <v>72</v>
      </c>
      <c r="AA631" s="6">
        <v>79</v>
      </c>
      <c r="AB631" s="6">
        <v>77</v>
      </c>
      <c r="AC631" s="6">
        <v>85</v>
      </c>
      <c r="AD631" s="6">
        <v>69</v>
      </c>
      <c r="AE631" s="6">
        <v>82</v>
      </c>
      <c r="AF631" s="6">
        <v>82</v>
      </c>
      <c r="AG631" s="6">
        <v>85</v>
      </c>
      <c r="AH631" s="6">
        <v>74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3</v>
      </c>
      <c r="AP631" s="6">
        <v>7</v>
      </c>
      <c r="AQ631" s="6">
        <v>3</v>
      </c>
      <c r="AR631" t="s">
        <v>2054</v>
      </c>
    </row>
  </sheetData>
  <autoFilter ref="A1:AR631" xr:uid="{98C3A700-BC0E-43CC-850E-340E889A3E89}">
    <sortState ref="A2:AR631">
      <sortCondition ref="A1:A631"/>
    </sortState>
  </autoFilter>
  <sortState ref="A2:AP589">
    <sortCondition ref="D1"/>
  </sortState>
  <phoneticPr fontId="9" type="noConversion"/>
  <conditionalFormatting sqref="H2:H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7"/>
    <cfRule type="colorScale" priority="48">
      <colorScale>
        <cfvo type="min"/>
        <cfvo type="max"/>
        <color rgb="FFFF7128"/>
        <color rgb="FFFFEF9C"/>
      </colorScale>
    </cfRule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D1048576 D1">
    <cfRule type="colorScale" priority="35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1279</v>
      </c>
      <c r="B1" s="27" t="s">
        <v>1280</v>
      </c>
    </row>
    <row r="2" spans="1:5" x14ac:dyDescent="0.25">
      <c r="A2" s="31" t="s">
        <v>1359</v>
      </c>
      <c r="B2" s="41" t="s">
        <v>612</v>
      </c>
    </row>
    <row r="3" spans="1:5" x14ac:dyDescent="0.25">
      <c r="A3" s="31" t="s">
        <v>1360</v>
      </c>
      <c r="B3" s="41" t="s">
        <v>189</v>
      </c>
    </row>
    <row r="4" spans="1:5" x14ac:dyDescent="0.25">
      <c r="A4" s="5" t="s">
        <v>1361</v>
      </c>
      <c r="B4" s="41" t="s">
        <v>52</v>
      </c>
    </row>
    <row r="5" spans="1:5" x14ac:dyDescent="0.25">
      <c r="A5" s="31" t="s">
        <v>1362</v>
      </c>
      <c r="B5" s="41" t="s">
        <v>206</v>
      </c>
    </row>
    <row r="6" spans="1:5" x14ac:dyDescent="0.25">
      <c r="A6" s="31" t="s">
        <v>1363</v>
      </c>
      <c r="B6" s="41" t="s">
        <v>176</v>
      </c>
    </row>
    <row r="7" spans="1:5" x14ac:dyDescent="0.25">
      <c r="A7" s="31" t="s">
        <v>1364</v>
      </c>
      <c r="B7" s="41" t="s">
        <v>817</v>
      </c>
    </row>
    <row r="8" spans="1:5" x14ac:dyDescent="0.25">
      <c r="A8" s="31" t="s">
        <v>1365</v>
      </c>
      <c r="B8" s="41" t="s">
        <v>76</v>
      </c>
    </row>
    <row r="9" spans="1:5" x14ac:dyDescent="0.25">
      <c r="A9" s="31" t="s">
        <v>1366</v>
      </c>
      <c r="B9" s="41" t="s">
        <v>161</v>
      </c>
    </row>
    <row r="10" spans="1:5" x14ac:dyDescent="0.25">
      <c r="A10" s="5" t="s">
        <v>1367</v>
      </c>
      <c r="B10" s="41" t="s">
        <v>57</v>
      </c>
    </row>
    <row r="11" spans="1:5" x14ac:dyDescent="0.25">
      <c r="A11" s="31" t="s">
        <v>1368</v>
      </c>
      <c r="B11" s="41" t="s">
        <v>735</v>
      </c>
    </row>
    <row r="12" spans="1:5" x14ac:dyDescent="0.25">
      <c r="A12" s="31" t="s">
        <v>1369</v>
      </c>
      <c r="B12" s="41" t="s">
        <v>415</v>
      </c>
    </row>
    <row r="13" spans="1:5" x14ac:dyDescent="0.25">
      <c r="A13" s="31" t="s">
        <v>1370</v>
      </c>
      <c r="B13" s="41" t="s">
        <v>264</v>
      </c>
      <c r="E13" s="4"/>
    </row>
    <row r="14" spans="1:5" x14ac:dyDescent="0.25">
      <c r="A14" s="31" t="s">
        <v>1371</v>
      </c>
      <c r="B14" s="41" t="s">
        <v>121</v>
      </c>
    </row>
    <row r="15" spans="1:5" x14ac:dyDescent="0.25">
      <c r="A15" s="31" t="s">
        <v>1372</v>
      </c>
      <c r="B15" s="41" t="s">
        <v>134</v>
      </c>
    </row>
    <row r="16" spans="1:5" x14ac:dyDescent="0.25">
      <c r="A16" s="31" t="s">
        <v>1373</v>
      </c>
      <c r="B16" s="41" t="s">
        <v>419</v>
      </c>
    </row>
    <row r="17" spans="1:2" x14ac:dyDescent="0.25">
      <c r="A17" s="31" t="s">
        <v>1374</v>
      </c>
      <c r="B17" s="41" t="s">
        <v>165</v>
      </c>
    </row>
    <row r="18" spans="1:2" x14ac:dyDescent="0.25">
      <c r="A18" s="31" t="s">
        <v>1375</v>
      </c>
      <c r="B18" s="41" t="s">
        <v>287</v>
      </c>
    </row>
    <row r="19" spans="1:2" x14ac:dyDescent="0.25">
      <c r="A19" s="31" t="s">
        <v>1376</v>
      </c>
      <c r="B19" s="41" t="s">
        <v>61</v>
      </c>
    </row>
    <row r="20" spans="1:2" x14ac:dyDescent="0.25">
      <c r="A20" s="31" t="s">
        <v>1377</v>
      </c>
      <c r="B20" s="41" t="s">
        <v>302</v>
      </c>
    </row>
    <row r="21" spans="1:2" x14ac:dyDescent="0.25">
      <c r="A21" s="31" t="s">
        <v>1378</v>
      </c>
      <c r="B21" s="41" t="s">
        <v>131</v>
      </c>
    </row>
    <row r="22" spans="1:2" x14ac:dyDescent="0.25">
      <c r="A22" s="31" t="s">
        <v>1379</v>
      </c>
      <c r="B22" s="41" t="s">
        <v>497</v>
      </c>
    </row>
    <row r="23" spans="1:2" x14ac:dyDescent="0.25">
      <c r="A23" s="31" t="s">
        <v>1380</v>
      </c>
      <c r="B23" s="41" t="s">
        <v>88</v>
      </c>
    </row>
    <row r="24" spans="1:2" x14ac:dyDescent="0.25">
      <c r="A24" s="31" t="s">
        <v>1381</v>
      </c>
      <c r="B24" s="41" t="s">
        <v>98</v>
      </c>
    </row>
    <row r="25" spans="1:2" x14ac:dyDescent="0.25">
      <c r="A25" s="31" t="s">
        <v>1382</v>
      </c>
      <c r="B25" s="41" t="s">
        <v>431</v>
      </c>
    </row>
    <row r="26" spans="1:2" x14ac:dyDescent="0.25">
      <c r="A26" s="31" t="s">
        <v>1383</v>
      </c>
      <c r="B26" s="41" t="s">
        <v>81</v>
      </c>
    </row>
    <row r="27" spans="1:2" x14ac:dyDescent="0.25">
      <c r="A27" s="31" t="s">
        <v>1384</v>
      </c>
      <c r="B27" s="41" t="s">
        <v>110</v>
      </c>
    </row>
    <row r="28" spans="1:2" x14ac:dyDescent="0.25">
      <c r="A28" s="31" t="s">
        <v>1385</v>
      </c>
      <c r="B28" s="41" t="s">
        <v>573</v>
      </c>
    </row>
    <row r="29" spans="1:2" x14ac:dyDescent="0.25">
      <c r="A29" s="31" t="s">
        <v>1386</v>
      </c>
      <c r="B29" s="41" t="s">
        <v>69</v>
      </c>
    </row>
    <row r="30" spans="1:2" x14ac:dyDescent="0.25">
      <c r="A30" s="31" t="s">
        <v>1387</v>
      </c>
      <c r="B30" s="41" t="s">
        <v>292</v>
      </c>
    </row>
    <row r="31" spans="1:2" x14ac:dyDescent="0.25">
      <c r="A31" s="31" t="s">
        <v>1388</v>
      </c>
      <c r="B31" s="41" t="s">
        <v>168</v>
      </c>
    </row>
    <row r="32" spans="1:2" x14ac:dyDescent="0.25">
      <c r="A32" s="31" t="s">
        <v>1389</v>
      </c>
      <c r="B32" s="41" t="s">
        <v>362</v>
      </c>
    </row>
    <row r="33" spans="1:2" x14ac:dyDescent="0.25">
      <c r="A33" s="31" t="s">
        <v>1390</v>
      </c>
      <c r="B33" s="41" t="s">
        <v>679</v>
      </c>
    </row>
    <row r="34" spans="1:2" x14ac:dyDescent="0.25">
      <c r="A34" s="31" t="s">
        <v>1391</v>
      </c>
      <c r="B34" s="41" t="s">
        <v>269</v>
      </c>
    </row>
    <row r="35" spans="1:2" x14ac:dyDescent="0.25">
      <c r="A35" s="31" t="s">
        <v>1392</v>
      </c>
      <c r="B35" s="41" t="s">
        <v>721</v>
      </c>
    </row>
    <row r="36" spans="1:2" x14ac:dyDescent="0.25">
      <c r="A36" s="31" t="s">
        <v>1393</v>
      </c>
      <c r="B36" s="41" t="s">
        <v>692</v>
      </c>
    </row>
    <row r="37" spans="1:2" x14ac:dyDescent="0.25">
      <c r="A37" s="31" t="s">
        <v>1394</v>
      </c>
      <c r="B37" s="41" t="s">
        <v>101</v>
      </c>
    </row>
    <row r="38" spans="1:2" x14ac:dyDescent="0.25">
      <c r="A38" s="31" t="s">
        <v>1395</v>
      </c>
      <c r="B38" s="41" t="s">
        <v>300</v>
      </c>
    </row>
    <row r="39" spans="1:2" x14ac:dyDescent="0.25">
      <c r="A39" s="31" t="s">
        <v>1396</v>
      </c>
      <c r="B39" s="41" t="s">
        <v>516</v>
      </c>
    </row>
    <row r="40" spans="1:2" x14ac:dyDescent="0.25">
      <c r="A40" s="31" t="s">
        <v>1397</v>
      </c>
      <c r="B40" s="41" t="s">
        <v>439</v>
      </c>
    </row>
    <row r="41" spans="1:2" x14ac:dyDescent="0.25">
      <c r="A41" s="31" t="s">
        <v>1398</v>
      </c>
      <c r="B41" s="41" t="s">
        <v>489</v>
      </c>
    </row>
    <row r="42" spans="1:2" x14ac:dyDescent="0.25">
      <c r="A42" s="31" t="s">
        <v>1399</v>
      </c>
      <c r="B42" s="41" t="s">
        <v>351</v>
      </c>
    </row>
    <row r="43" spans="1:2" x14ac:dyDescent="0.25">
      <c r="A43" s="31" t="s">
        <v>1400</v>
      </c>
      <c r="B43" s="41" t="s">
        <v>338</v>
      </c>
    </row>
    <row r="44" spans="1:2" x14ac:dyDescent="0.25">
      <c r="A44" s="31" t="s">
        <v>1401</v>
      </c>
      <c r="B44" s="41" t="s">
        <v>153</v>
      </c>
    </row>
    <row r="45" spans="1:2" x14ac:dyDescent="0.25">
      <c r="A45" s="31" t="s">
        <v>1402</v>
      </c>
      <c r="B45" s="41" t="s">
        <v>138</v>
      </c>
    </row>
    <row r="46" spans="1:2" x14ac:dyDescent="0.25">
      <c r="A46" s="31" t="s">
        <v>1403</v>
      </c>
      <c r="B46" s="41" t="s">
        <v>544</v>
      </c>
    </row>
    <row r="47" spans="1:2" x14ac:dyDescent="0.25">
      <c r="A47" s="31" t="s">
        <v>1404</v>
      </c>
      <c r="B47" s="41" t="s">
        <v>237</v>
      </c>
    </row>
    <row r="48" spans="1:2" x14ac:dyDescent="0.25">
      <c r="A48" s="31" t="s">
        <v>1405</v>
      </c>
      <c r="B48" s="41" t="s">
        <v>508</v>
      </c>
    </row>
    <row r="49" spans="1:2" x14ac:dyDescent="0.25">
      <c r="A49" s="31" t="s">
        <v>1406</v>
      </c>
      <c r="B49" s="41" t="s">
        <v>78</v>
      </c>
    </row>
    <row r="50" spans="1:2" x14ac:dyDescent="0.25">
      <c r="A50" s="5" t="s">
        <v>1407</v>
      </c>
      <c r="B50" s="41" t="s">
        <v>46</v>
      </c>
    </row>
    <row r="51" spans="1:2" x14ac:dyDescent="0.25">
      <c r="A51" s="31" t="s">
        <v>1408</v>
      </c>
      <c r="B51" s="41" t="s">
        <v>262</v>
      </c>
    </row>
    <row r="52" spans="1:2" x14ac:dyDescent="0.25">
      <c r="A52" s="31" t="s">
        <v>1409</v>
      </c>
      <c r="B52" s="41" t="s">
        <v>340</v>
      </c>
    </row>
    <row r="53" spans="1:2" x14ac:dyDescent="0.25">
      <c r="A53" s="31" t="s">
        <v>1410</v>
      </c>
      <c r="B53" s="41" t="s">
        <v>499</v>
      </c>
    </row>
    <row r="54" spans="1:2" x14ac:dyDescent="0.25">
      <c r="A54" s="31" t="s">
        <v>1411</v>
      </c>
      <c r="B54" s="41" t="s">
        <v>476</v>
      </c>
    </row>
    <row r="55" spans="1:2" x14ac:dyDescent="0.25">
      <c r="A55" s="31" t="s">
        <v>1412</v>
      </c>
      <c r="B55" s="41" t="s">
        <v>147</v>
      </c>
    </row>
    <row r="56" spans="1:2" x14ac:dyDescent="0.25">
      <c r="A56" s="31" t="s">
        <v>1413</v>
      </c>
      <c r="B56" s="41" t="s">
        <v>208</v>
      </c>
    </row>
    <row r="57" spans="1:2" x14ac:dyDescent="0.25">
      <c r="A57" s="31" t="s">
        <v>1414</v>
      </c>
      <c r="B57" s="41" t="s">
        <v>157</v>
      </c>
    </row>
    <row r="58" spans="1:2" x14ac:dyDescent="0.25">
      <c r="A58" s="31" t="s">
        <v>1415</v>
      </c>
      <c r="B58" s="41" t="s">
        <v>95</v>
      </c>
    </row>
    <row r="59" spans="1:2" x14ac:dyDescent="0.25">
      <c r="A59" s="31" t="s">
        <v>1416</v>
      </c>
      <c r="B59" s="41" t="s">
        <v>66</v>
      </c>
    </row>
    <row r="60" spans="1:2" x14ac:dyDescent="0.25">
      <c r="A60" s="31" t="s">
        <v>1417</v>
      </c>
      <c r="B60" s="41" t="s">
        <v>480</v>
      </c>
    </row>
    <row r="61" spans="1:2" x14ac:dyDescent="0.25">
      <c r="A61" s="31" t="s">
        <v>1418</v>
      </c>
      <c r="B61" s="41" t="s">
        <v>319</v>
      </c>
    </row>
    <row r="62" spans="1:2" x14ac:dyDescent="0.25">
      <c r="A62" s="31" t="s">
        <v>1419</v>
      </c>
      <c r="B62" s="41" t="s">
        <v>839</v>
      </c>
    </row>
    <row r="63" spans="1:2" x14ac:dyDescent="0.25">
      <c r="A63" s="31" t="s">
        <v>1420</v>
      </c>
      <c r="B63" s="41" t="s">
        <v>492</v>
      </c>
    </row>
    <row r="64" spans="1:2" x14ac:dyDescent="0.25">
      <c r="A64" s="31" t="s">
        <v>1421</v>
      </c>
      <c r="B64" s="41" t="s">
        <v>708</v>
      </c>
    </row>
    <row r="65" spans="1:2" x14ac:dyDescent="0.25">
      <c r="A65" s="31" t="s">
        <v>1422</v>
      </c>
      <c r="B65" s="41" t="s">
        <v>385</v>
      </c>
    </row>
    <row r="66" spans="1:2" x14ac:dyDescent="0.25">
      <c r="A66" s="31" t="s">
        <v>1423</v>
      </c>
      <c r="B66" s="41" t="s">
        <v>482</v>
      </c>
    </row>
    <row r="67" spans="1:2" x14ac:dyDescent="0.25">
      <c r="A67" s="31" t="s">
        <v>1424</v>
      </c>
      <c r="B67" s="41" t="s">
        <v>72</v>
      </c>
    </row>
    <row r="68" spans="1:2" x14ac:dyDescent="0.25">
      <c r="A68" s="31" t="s">
        <v>1425</v>
      </c>
      <c r="B68" s="41" t="s">
        <v>800</v>
      </c>
    </row>
    <row r="69" spans="1:2" x14ac:dyDescent="0.25">
      <c r="A69" s="31" t="s">
        <v>1426</v>
      </c>
      <c r="B69" s="41" t="s">
        <v>599</v>
      </c>
    </row>
    <row r="70" spans="1:2" x14ac:dyDescent="0.25">
      <c r="A70" s="31" t="s">
        <v>1427</v>
      </c>
      <c r="B70" s="41" t="s">
        <v>107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1428</v>
      </c>
      <c r="B1" s="42" t="s">
        <v>1429</v>
      </c>
      <c r="C1" s="42" t="s">
        <v>1430</v>
      </c>
      <c r="D1" s="42" t="s">
        <v>1431</v>
      </c>
      <c r="E1" s="42" t="s">
        <v>2209</v>
      </c>
      <c r="F1" s="42" t="s">
        <v>1432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2211</v>
      </c>
      <c r="F6" s="3" t="s">
        <v>35</v>
      </c>
    </row>
    <row r="7" spans="1:6" ht="15.75" x14ac:dyDescent="0.25">
      <c r="A7" s="42">
        <v>6</v>
      </c>
      <c r="B7" s="3" t="s">
        <v>2210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2210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2211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2210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2211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2211</v>
      </c>
      <c r="F22" s="3" t="s">
        <v>35</v>
      </c>
    </row>
    <row r="23" spans="1:6" ht="15.75" x14ac:dyDescent="0.25">
      <c r="A23" s="42">
        <v>22</v>
      </c>
      <c r="B23" s="3" t="s">
        <v>2210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2211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2210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2210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2211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2211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2210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2210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2211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2211</v>
      </c>
      <c r="F53" s="3" t="s">
        <v>35</v>
      </c>
    </row>
    <row r="54" spans="1:6" ht="15.75" x14ac:dyDescent="0.25">
      <c r="A54" s="42">
        <v>53</v>
      </c>
      <c r="B54" s="3" t="s">
        <v>2210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2210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2211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2210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2211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2210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2211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2210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2211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2210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2211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2210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2211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2055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2056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2148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1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1434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1433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1435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1436</v>
      </c>
    </row>
    <row r="6" spans="1:44" x14ac:dyDescent="0.25">
      <c r="A6" s="19">
        <v>5</v>
      </c>
      <c r="B6" s="19" t="s">
        <v>148</v>
      </c>
      <c r="C6" s="20" t="s">
        <v>71</v>
      </c>
      <c r="D6" s="22">
        <f>VLOOKUP(AR:AR,球员!A:F,6,FALSE)</f>
        <v>1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1450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1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1437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1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1438</v>
      </c>
    </row>
    <row r="9" spans="1:44" x14ac:dyDescent="0.25">
      <c r="A9" s="19">
        <v>8</v>
      </c>
      <c r="B9" s="19" t="s">
        <v>137</v>
      </c>
      <c r="C9" s="37" t="s">
        <v>90</v>
      </c>
      <c r="D9" s="22">
        <f>VLOOKUP(AR:AR,球员!A:F,6,FALSE)</f>
        <v>1</v>
      </c>
      <c r="E9" s="16" t="s">
        <v>87</v>
      </c>
      <c r="F9" s="16" t="s">
        <v>65</v>
      </c>
      <c r="G9" s="16" t="s">
        <v>138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1439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1</v>
      </c>
      <c r="E10" s="16" t="s">
        <v>2106</v>
      </c>
      <c r="F10" s="16" t="s">
        <v>277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1442</v>
      </c>
    </row>
    <row r="11" spans="1:44" x14ac:dyDescent="0.25">
      <c r="A11" s="19">
        <v>10</v>
      </c>
      <c r="B11" s="19" t="s">
        <v>651</v>
      </c>
      <c r="C11" s="20" t="s">
        <v>90</v>
      </c>
      <c r="D11" s="22">
        <f>VLOOKUP(AR:AR,球员!A:F,6,FALSE)</f>
        <v>1</v>
      </c>
      <c r="E11" s="16" t="s">
        <v>44</v>
      </c>
      <c r="F11" s="16" t="s">
        <v>45</v>
      </c>
      <c r="G11" s="16" t="s">
        <v>138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1514</v>
      </c>
    </row>
    <row r="12" spans="1:44" x14ac:dyDescent="0.25">
      <c r="A12" s="19">
        <v>11</v>
      </c>
      <c r="B12" s="19" t="s">
        <v>99</v>
      </c>
      <c r="C12" s="20" t="s">
        <v>90</v>
      </c>
      <c r="D12" s="22">
        <f>VLOOKUP(AR:AR,球员!A:F,6,FALSE)</f>
        <v>1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1441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1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1446</v>
      </c>
    </row>
    <row r="14" spans="1:44" x14ac:dyDescent="0.25">
      <c r="A14" s="19">
        <v>13</v>
      </c>
      <c r="B14" s="19" t="s">
        <v>96</v>
      </c>
      <c r="C14" s="20" t="s">
        <v>71</v>
      </c>
      <c r="D14" s="22">
        <f>VLOOKUP(AR:AR,球员!A:F,6,FALSE)</f>
        <v>1</v>
      </c>
      <c r="E14" s="16" t="s">
        <v>97</v>
      </c>
      <c r="F14" s="16" t="s">
        <v>65</v>
      </c>
      <c r="G14" s="16" t="s">
        <v>98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1447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1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1448</v>
      </c>
    </row>
    <row r="16" spans="1:44" x14ac:dyDescent="0.25">
      <c r="A16" s="19">
        <v>15</v>
      </c>
      <c r="B16" s="19" t="s">
        <v>214</v>
      </c>
      <c r="C16" s="20" t="s">
        <v>43</v>
      </c>
      <c r="D16" s="22">
        <f>VLOOKUP(AR:AR,球员!A:F,6,FALSE)</f>
        <v>1</v>
      </c>
      <c r="E16" s="16" t="s">
        <v>84</v>
      </c>
      <c r="F16" s="16" t="s">
        <v>65</v>
      </c>
      <c r="G16" s="16" t="s">
        <v>98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1453</v>
      </c>
    </row>
    <row r="17" spans="1:44" x14ac:dyDescent="0.25">
      <c r="A17" s="15">
        <v>16</v>
      </c>
      <c r="B17" s="15" t="s">
        <v>185</v>
      </c>
      <c r="C17" s="16" t="s">
        <v>43</v>
      </c>
      <c r="D17" s="22" t="e">
        <f>VLOOKUP(AR:AR,球员!A:F,6,FALSE)</f>
        <v>#N/A</v>
      </c>
      <c r="E17" s="16" t="s">
        <v>87</v>
      </c>
      <c r="F17" s="16" t="s">
        <v>65</v>
      </c>
      <c r="G17" s="16" t="s">
        <v>147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1455</v>
      </c>
    </row>
    <row r="18" spans="1:44" x14ac:dyDescent="0.25">
      <c r="A18" s="15">
        <v>17</v>
      </c>
      <c r="B18" s="15" t="s">
        <v>191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1467</v>
      </c>
    </row>
    <row r="19" spans="1:44" x14ac:dyDescent="0.25">
      <c r="A19" s="19">
        <v>18</v>
      </c>
      <c r="B19" s="19" t="s">
        <v>223</v>
      </c>
      <c r="C19" s="20" t="s">
        <v>71</v>
      </c>
      <c r="D19" s="22">
        <f>VLOOKUP(AR:AR,球员!A:F,6,FALSE)</f>
        <v>1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1556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1440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1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1444</v>
      </c>
    </row>
    <row r="22" spans="1:44" x14ac:dyDescent="0.25">
      <c r="A22" s="19">
        <v>21</v>
      </c>
      <c r="B22" s="19" t="s">
        <v>94</v>
      </c>
      <c r="C22" s="20" t="s">
        <v>63</v>
      </c>
      <c r="D22" s="22">
        <f>VLOOKUP(AR:AR,球员!A:F,6,FALSE)</f>
        <v>1</v>
      </c>
      <c r="E22" s="16" t="s">
        <v>80</v>
      </c>
      <c r="F22" s="16" t="s">
        <v>51</v>
      </c>
      <c r="G22" s="16" t="s">
        <v>95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1445</v>
      </c>
    </row>
    <row r="23" spans="1:44" x14ac:dyDescent="0.25">
      <c r="A23" s="19">
        <v>22</v>
      </c>
      <c r="B23" s="19" t="s">
        <v>145</v>
      </c>
      <c r="C23" s="20" t="s">
        <v>63</v>
      </c>
      <c r="D23" s="22">
        <f>VLOOKUP(AR:AR,球员!A:F,6,FALSE)</f>
        <v>1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1449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1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1452</v>
      </c>
    </row>
    <row r="25" spans="1:44" x14ac:dyDescent="0.25">
      <c r="A25" s="15">
        <v>24</v>
      </c>
      <c r="B25" s="15" t="s">
        <v>2217</v>
      </c>
      <c r="C25" s="16" t="s">
        <v>125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2218</v>
      </c>
    </row>
    <row r="26" spans="1:44" x14ac:dyDescent="0.25">
      <c r="A26" s="19">
        <v>25</v>
      </c>
      <c r="B26" s="19" t="s">
        <v>144</v>
      </c>
      <c r="C26" s="20" t="s">
        <v>63</v>
      </c>
      <c r="D26" s="22">
        <f>VLOOKUP(AR:AR,球员!A:F,6,FALSE)</f>
        <v>1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1454</v>
      </c>
    </row>
    <row r="27" spans="1:44" x14ac:dyDescent="0.25">
      <c r="A27" s="15">
        <v>26</v>
      </c>
      <c r="B27" s="15" t="s">
        <v>114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1456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1458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1459</v>
      </c>
    </row>
    <row r="30" spans="1:44" x14ac:dyDescent="0.25">
      <c r="A30" s="19">
        <v>29</v>
      </c>
      <c r="B30" s="19" t="s">
        <v>130</v>
      </c>
      <c r="C30" s="20" t="s">
        <v>83</v>
      </c>
      <c r="D30" s="22">
        <f>VLOOKUP(AR:AR,球员!A:F,6,FALSE)</f>
        <v>1</v>
      </c>
      <c r="E30" s="16" t="s">
        <v>97</v>
      </c>
      <c r="F30" s="16" t="s">
        <v>65</v>
      </c>
      <c r="G30" s="16" t="s">
        <v>131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1462</v>
      </c>
    </row>
    <row r="31" spans="1:44" x14ac:dyDescent="0.25">
      <c r="A31" s="19">
        <v>30</v>
      </c>
      <c r="B31" s="19" t="s">
        <v>111</v>
      </c>
      <c r="C31" s="20" t="s">
        <v>43</v>
      </c>
      <c r="D31" s="22">
        <f>VLOOKUP(AR:AR,球员!A:F,6,FALSE)</f>
        <v>1</v>
      </c>
      <c r="E31" s="16" t="s">
        <v>2106</v>
      </c>
      <c r="F31" s="16" t="s">
        <v>277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1477</v>
      </c>
    </row>
    <row r="32" spans="1:44" x14ac:dyDescent="0.25">
      <c r="A32" s="19">
        <v>31</v>
      </c>
      <c r="B32" s="19" t="s">
        <v>216</v>
      </c>
      <c r="C32" s="20" t="s">
        <v>59</v>
      </c>
      <c r="D32" s="22">
        <f>VLOOKUP(AR:AR,球员!A:F,6,FALSE)</f>
        <v>1</v>
      </c>
      <c r="E32" s="16" t="s">
        <v>55</v>
      </c>
      <c r="F32" s="16" t="s">
        <v>56</v>
      </c>
      <c r="G32" s="16" t="s">
        <v>101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1481</v>
      </c>
    </row>
    <row r="33" spans="1:44" x14ac:dyDescent="0.25">
      <c r="A33" s="19">
        <v>32</v>
      </c>
      <c r="B33" s="19" t="s">
        <v>113</v>
      </c>
      <c r="C33" s="20" t="s">
        <v>49</v>
      </c>
      <c r="D33" s="22">
        <f>VLOOKUP(AR:AR,球员!A:F,6,FALSE)</f>
        <v>1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1482</v>
      </c>
    </row>
    <row r="34" spans="1:44" x14ac:dyDescent="0.25">
      <c r="A34" s="15">
        <v>33</v>
      </c>
      <c r="B34" s="15" t="s">
        <v>193</v>
      </c>
      <c r="C34" s="16" t="s">
        <v>194</v>
      </c>
      <c r="D34" s="22" t="e">
        <f>VLOOKUP(AR:AR,球员!A:F,6,FALSE)</f>
        <v>#N/A</v>
      </c>
      <c r="E34" s="16" t="s">
        <v>2106</v>
      </c>
      <c r="F34" s="16" t="s">
        <v>277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1485</v>
      </c>
    </row>
    <row r="35" spans="1:44" x14ac:dyDescent="0.25">
      <c r="A35" s="19">
        <v>34</v>
      </c>
      <c r="B35" s="19" t="s">
        <v>297</v>
      </c>
      <c r="C35" s="20" t="s">
        <v>90</v>
      </c>
      <c r="D35" s="22">
        <f>VLOOKUP(AR:AR,球员!A:F,6,FALSE)</f>
        <v>1</v>
      </c>
      <c r="E35" s="16" t="s">
        <v>143</v>
      </c>
      <c r="F35" s="16" t="s">
        <v>45</v>
      </c>
      <c r="G35" s="16" t="s">
        <v>157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1486</v>
      </c>
    </row>
    <row r="36" spans="1:44" x14ac:dyDescent="0.25">
      <c r="A36" s="19">
        <v>35</v>
      </c>
      <c r="B36" s="19" t="s">
        <v>222</v>
      </c>
      <c r="C36" s="20" t="s">
        <v>43</v>
      </c>
      <c r="D36" s="22">
        <f>VLOOKUP(AR:AR,球员!A:F,6,FALSE)</f>
        <v>1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1511</v>
      </c>
    </row>
    <row r="37" spans="1:44" x14ac:dyDescent="0.25">
      <c r="A37" s="15">
        <v>36</v>
      </c>
      <c r="B37" s="15" t="s">
        <v>377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1513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1443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2106</v>
      </c>
      <c r="F39" s="16" t="s">
        <v>277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1451</v>
      </c>
    </row>
    <row r="40" spans="1:44" x14ac:dyDescent="0.25">
      <c r="A40" s="15">
        <v>39</v>
      </c>
      <c r="B40" s="15" t="s">
        <v>118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1457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1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1460</v>
      </c>
    </row>
    <row r="42" spans="1:44" x14ac:dyDescent="0.25">
      <c r="A42" s="15">
        <v>41</v>
      </c>
      <c r="B42" s="15" t="s">
        <v>108</v>
      </c>
      <c r="C42" s="16" t="s">
        <v>71</v>
      </c>
      <c r="D42" s="22" t="e">
        <f>VLOOKUP(AR:AR,球员!A:F,6,FALSE)</f>
        <v>#N/A</v>
      </c>
      <c r="E42" s="16" t="s">
        <v>109</v>
      </c>
      <c r="F42" s="16" t="s">
        <v>65</v>
      </c>
      <c r="G42" s="16" t="s">
        <v>110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1461</v>
      </c>
    </row>
    <row r="43" spans="1:44" x14ac:dyDescent="0.25">
      <c r="A43" s="19">
        <v>42</v>
      </c>
      <c r="B43" s="19" t="s">
        <v>132</v>
      </c>
      <c r="C43" s="20" t="s">
        <v>59</v>
      </c>
      <c r="D43" s="22">
        <f>VLOOKUP(AR:AR,球员!A:F,6,FALSE)</f>
        <v>1</v>
      </c>
      <c r="E43" s="16" t="s">
        <v>2106</v>
      </c>
      <c r="F43" s="16" t="s">
        <v>277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1463</v>
      </c>
    </row>
    <row r="44" spans="1:44" x14ac:dyDescent="0.25">
      <c r="A44" s="19">
        <v>43</v>
      </c>
      <c r="B44" s="19" t="s">
        <v>182</v>
      </c>
      <c r="C44" s="20" t="s">
        <v>59</v>
      </c>
      <c r="D44" s="22">
        <f>VLOOKUP(AR:AR,球员!A:F,6,FALSE)</f>
        <v>1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1464</v>
      </c>
    </row>
    <row r="45" spans="1:44" x14ac:dyDescent="0.25">
      <c r="A45" s="19">
        <v>44</v>
      </c>
      <c r="B45" s="19" t="s">
        <v>146</v>
      </c>
      <c r="C45" s="20" t="s">
        <v>90</v>
      </c>
      <c r="D45" s="22">
        <f>VLOOKUP(AR:AR,球员!A:F,6,FALSE)</f>
        <v>1</v>
      </c>
      <c r="E45" s="16" t="s">
        <v>141</v>
      </c>
      <c r="F45" s="16" t="s">
        <v>45</v>
      </c>
      <c r="G45" s="16" t="s">
        <v>147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1466</v>
      </c>
    </row>
    <row r="46" spans="1:44" x14ac:dyDescent="0.25">
      <c r="A46" s="19">
        <v>45</v>
      </c>
      <c r="B46" s="19" t="s">
        <v>119</v>
      </c>
      <c r="C46" s="20" t="s">
        <v>90</v>
      </c>
      <c r="D46" s="22">
        <f>VLOOKUP(AR:AR,球员!A:F,6,FALSE)</f>
        <v>1</v>
      </c>
      <c r="E46" s="16" t="s">
        <v>143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1471</v>
      </c>
    </row>
    <row r="47" spans="1:44" x14ac:dyDescent="0.25">
      <c r="A47" s="19">
        <v>46</v>
      </c>
      <c r="B47" s="19" t="s">
        <v>106</v>
      </c>
      <c r="C47" s="20" t="s">
        <v>86</v>
      </c>
      <c r="D47" s="22">
        <f>VLOOKUP(AR:AR,球员!A:F,6,FALSE)</f>
        <v>1</v>
      </c>
      <c r="E47" s="16" t="s">
        <v>60</v>
      </c>
      <c r="F47" s="16" t="s">
        <v>51</v>
      </c>
      <c r="G47" s="16" t="s">
        <v>107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1472</v>
      </c>
    </row>
    <row r="48" spans="1:44" x14ac:dyDescent="0.25">
      <c r="A48" s="19">
        <v>47</v>
      </c>
      <c r="B48" s="19" t="s">
        <v>160</v>
      </c>
      <c r="C48" s="20" t="s">
        <v>125</v>
      </c>
      <c r="D48" s="22">
        <f>VLOOKUP(AR:AR,球员!A:F,6,FALSE)</f>
        <v>1</v>
      </c>
      <c r="E48" s="16" t="s">
        <v>44</v>
      </c>
      <c r="F48" s="16" t="s">
        <v>45</v>
      </c>
      <c r="G48" s="16" t="s">
        <v>161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1474</v>
      </c>
    </row>
    <row r="49" spans="1:44" x14ac:dyDescent="0.25">
      <c r="A49" s="19">
        <v>48</v>
      </c>
      <c r="B49" s="19" t="s">
        <v>180</v>
      </c>
      <c r="C49" s="20" t="s">
        <v>90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1478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1480</v>
      </c>
    </row>
    <row r="51" spans="1:44" x14ac:dyDescent="0.25">
      <c r="A51" s="19">
        <v>50</v>
      </c>
      <c r="B51" s="19" t="s">
        <v>190</v>
      </c>
      <c r="C51" s="20" t="s">
        <v>59</v>
      </c>
      <c r="D51" s="22">
        <f>VLOOKUP(AR:AR,球员!A:F,6,FALSE)</f>
        <v>1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1483</v>
      </c>
    </row>
    <row r="52" spans="1:44" x14ac:dyDescent="0.25">
      <c r="A52" s="19">
        <v>51</v>
      </c>
      <c r="B52" s="19" t="s">
        <v>192</v>
      </c>
      <c r="C52" s="20" t="s">
        <v>71</v>
      </c>
      <c r="D52" s="22">
        <f>VLOOKUP(AR:AR,球员!A:F,6,FALSE)</f>
        <v>1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1484</v>
      </c>
    </row>
    <row r="53" spans="1:44" x14ac:dyDescent="0.25">
      <c r="A53" s="19">
        <v>52</v>
      </c>
      <c r="B53" s="19" t="s">
        <v>162</v>
      </c>
      <c r="C53" s="20" t="s">
        <v>71</v>
      </c>
      <c r="D53" s="22">
        <f>VLOOKUP(AR:AR,球员!A:F,6,FALSE)</f>
        <v>1</v>
      </c>
      <c r="E53" s="16" t="s">
        <v>163</v>
      </c>
      <c r="F53" s="16" t="s">
        <v>45</v>
      </c>
      <c r="G53" s="16" t="s">
        <v>161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1492</v>
      </c>
    </row>
    <row r="54" spans="1:44" x14ac:dyDescent="0.25">
      <c r="A54" s="19">
        <v>53</v>
      </c>
      <c r="B54" s="19" t="s">
        <v>175</v>
      </c>
      <c r="C54" s="20" t="s">
        <v>105</v>
      </c>
      <c r="D54" s="22">
        <f>VLOOKUP(AR:AR,球员!A:F,6,FALSE)</f>
        <v>1</v>
      </c>
      <c r="E54" s="16" t="s">
        <v>2106</v>
      </c>
      <c r="F54" s="16" t="s">
        <v>277</v>
      </c>
      <c r="G54" s="16" t="s">
        <v>176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1499</v>
      </c>
    </row>
    <row r="55" spans="1:44" x14ac:dyDescent="0.25">
      <c r="A55" s="15">
        <v>54</v>
      </c>
      <c r="B55" s="15" t="s">
        <v>139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1505</v>
      </c>
    </row>
    <row r="56" spans="1:44" x14ac:dyDescent="0.25">
      <c r="A56" s="19">
        <v>55</v>
      </c>
      <c r="B56" s="19" t="s">
        <v>215</v>
      </c>
      <c r="C56" s="20" t="s">
        <v>90</v>
      </c>
      <c r="D56" s="22">
        <f>VLOOKUP(AR:AR,球员!A:F,6,FALSE)</f>
        <v>1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1506</v>
      </c>
    </row>
    <row r="57" spans="1:44" x14ac:dyDescent="0.25">
      <c r="A57" s="19">
        <v>56</v>
      </c>
      <c r="B57" s="19" t="s">
        <v>142</v>
      </c>
      <c r="C57" s="20" t="s">
        <v>71</v>
      </c>
      <c r="D57" s="22">
        <f>VLOOKUP(AR:AR,球员!A:F,6,FALSE)</f>
        <v>1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1508</v>
      </c>
    </row>
    <row r="58" spans="1:44" x14ac:dyDescent="0.25">
      <c r="A58" s="19">
        <v>57</v>
      </c>
      <c r="B58" s="19" t="s">
        <v>224</v>
      </c>
      <c r="C58" s="20" t="s">
        <v>59</v>
      </c>
      <c r="D58" s="22">
        <f>VLOOKUP(AR:AR,球员!A:F,6,FALSE)</f>
        <v>1</v>
      </c>
      <c r="E58" s="16" t="s">
        <v>173</v>
      </c>
      <c r="F58" s="16" t="s">
        <v>45</v>
      </c>
      <c r="G58" s="16" t="s">
        <v>208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1512</v>
      </c>
    </row>
    <row r="59" spans="1:44" x14ac:dyDescent="0.25">
      <c r="A59" s="19">
        <v>58</v>
      </c>
      <c r="B59" s="19" t="s">
        <v>284</v>
      </c>
      <c r="C59" s="20" t="s">
        <v>194</v>
      </c>
      <c r="D59" s="22">
        <f>VLOOKUP(AR:AR,球员!A:F,6,FALSE)</f>
        <v>1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1545</v>
      </c>
    </row>
    <row r="60" spans="1:44" x14ac:dyDescent="0.25">
      <c r="A60" s="19">
        <v>59</v>
      </c>
      <c r="B60" s="19" t="s">
        <v>2220</v>
      </c>
      <c r="C60" s="20" t="s">
        <v>194</v>
      </c>
      <c r="D60" s="22">
        <f>VLOOKUP(AR:AR,球员!A:F,6,FALSE)</f>
        <v>1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2221</v>
      </c>
    </row>
    <row r="61" spans="1:44" x14ac:dyDescent="0.25">
      <c r="A61" s="19">
        <v>60</v>
      </c>
      <c r="B61" s="19" t="s">
        <v>186</v>
      </c>
      <c r="C61" s="37" t="s">
        <v>83</v>
      </c>
      <c r="D61" s="22">
        <f>VLOOKUP(AR:AR,球员!A:F,6,FALSE)</f>
        <v>1</v>
      </c>
      <c r="E61" s="16" t="s">
        <v>375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1548</v>
      </c>
    </row>
    <row r="62" spans="1:44" x14ac:dyDescent="0.25">
      <c r="A62" s="15">
        <v>61</v>
      </c>
      <c r="B62" s="15" t="s">
        <v>288</v>
      </c>
      <c r="C62" s="23" t="s">
        <v>59</v>
      </c>
      <c r="D62" s="22" t="e">
        <f>VLOOKUP(AR:AR,球员!A:F,6,FALSE)</f>
        <v>#N/A</v>
      </c>
      <c r="E62" s="16" t="s">
        <v>2106</v>
      </c>
      <c r="F62" s="16" t="s">
        <v>277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1549</v>
      </c>
    </row>
    <row r="63" spans="1:44" x14ac:dyDescent="0.25">
      <c r="A63" s="15">
        <v>62</v>
      </c>
      <c r="B63" s="15" t="s">
        <v>475</v>
      </c>
      <c r="C63" s="16" t="s">
        <v>105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476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1553</v>
      </c>
    </row>
    <row r="64" spans="1:44" x14ac:dyDescent="0.25">
      <c r="A64" s="19">
        <v>63</v>
      </c>
      <c r="B64" s="19" t="s">
        <v>368</v>
      </c>
      <c r="C64" s="20" t="s">
        <v>90</v>
      </c>
      <c r="D64" s="22">
        <f>VLOOKUP(AR:AR,球员!A:F,6,FALSE)</f>
        <v>1</v>
      </c>
      <c r="E64" s="16" t="s">
        <v>2106</v>
      </c>
      <c r="F64" s="16" t="s">
        <v>277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1555</v>
      </c>
    </row>
    <row r="65" spans="1:44" x14ac:dyDescent="0.25">
      <c r="A65" s="19">
        <v>64</v>
      </c>
      <c r="B65" s="19" t="s">
        <v>373</v>
      </c>
      <c r="C65" s="37" t="s">
        <v>63</v>
      </c>
      <c r="D65" s="22">
        <f>VLOOKUP(AR:AR,球员!A:F,6,FALSE)</f>
        <v>1</v>
      </c>
      <c r="E65" s="16" t="s">
        <v>310</v>
      </c>
      <c r="F65" s="16" t="s">
        <v>45</v>
      </c>
      <c r="G65" s="16" t="s">
        <v>101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1557</v>
      </c>
    </row>
    <row r="66" spans="1:44" x14ac:dyDescent="0.25">
      <c r="A66" s="15">
        <v>65</v>
      </c>
      <c r="B66" s="15" t="s">
        <v>759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138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1558</v>
      </c>
    </row>
    <row r="67" spans="1:44" x14ac:dyDescent="0.25">
      <c r="A67" s="19">
        <v>66</v>
      </c>
      <c r="B67" s="19" t="s">
        <v>495</v>
      </c>
      <c r="C67" s="20" t="s">
        <v>125</v>
      </c>
      <c r="D67" s="22">
        <f>VLOOKUP(AR:AR,球员!A:F,6,FALSE)</f>
        <v>1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1559</v>
      </c>
    </row>
    <row r="68" spans="1:44" x14ac:dyDescent="0.25">
      <c r="A68" s="19">
        <v>67</v>
      </c>
      <c r="B68" s="19" t="s">
        <v>225</v>
      </c>
      <c r="C68" s="20" t="s">
        <v>71</v>
      </c>
      <c r="D68" s="22">
        <f>VLOOKUP(AR:AR,球员!A:F,6,FALSE)</f>
        <v>1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1561</v>
      </c>
    </row>
    <row r="69" spans="1:44" x14ac:dyDescent="0.25">
      <c r="A69" s="19">
        <v>68</v>
      </c>
      <c r="B69" s="19" t="s">
        <v>115</v>
      </c>
      <c r="C69" s="20" t="s">
        <v>59</v>
      </c>
      <c r="D69" s="22">
        <f>VLOOKUP(AR:AR,球员!A:F,6,FALSE)</f>
        <v>1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1465</v>
      </c>
    </row>
    <row r="70" spans="1:44" x14ac:dyDescent="0.25">
      <c r="A70" s="15">
        <v>69</v>
      </c>
      <c r="B70" s="15" t="s">
        <v>100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101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1469</v>
      </c>
    </row>
    <row r="71" spans="1:44" x14ac:dyDescent="0.25">
      <c r="A71" s="19">
        <v>70</v>
      </c>
      <c r="B71" s="19" t="s">
        <v>150</v>
      </c>
      <c r="C71" s="20" t="s">
        <v>63</v>
      </c>
      <c r="D71" s="22">
        <f>VLOOKUP(AR:AR,球员!A:F,6,FALSE)</f>
        <v>1</v>
      </c>
      <c r="E71" s="16" t="s">
        <v>143</v>
      </c>
      <c r="F71" s="16" t="s">
        <v>45</v>
      </c>
      <c r="G71" s="16" t="s">
        <v>95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1470</v>
      </c>
    </row>
    <row r="72" spans="1:44" x14ac:dyDescent="0.25">
      <c r="A72" s="19">
        <v>71</v>
      </c>
      <c r="B72" s="19" t="s">
        <v>158</v>
      </c>
      <c r="C72" s="20" t="s">
        <v>59</v>
      </c>
      <c r="D72" s="22">
        <f>VLOOKUP(AR:AR,球员!A:F,6,FALSE)</f>
        <v>1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1473</v>
      </c>
    </row>
    <row r="73" spans="1:44" x14ac:dyDescent="0.25">
      <c r="A73" s="19">
        <v>72</v>
      </c>
      <c r="B73" s="19" t="s">
        <v>209</v>
      </c>
      <c r="C73" s="20" t="s">
        <v>105</v>
      </c>
      <c r="D73" s="22">
        <f>VLOOKUP(AR:AR,球员!A:F,6,FALSE)</f>
        <v>1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1475</v>
      </c>
    </row>
    <row r="74" spans="1:44" x14ac:dyDescent="0.25">
      <c r="A74" s="19">
        <v>73</v>
      </c>
      <c r="B74" s="19" t="s">
        <v>169</v>
      </c>
      <c r="C74" s="20" t="s">
        <v>71</v>
      </c>
      <c r="D74" s="22">
        <f>VLOOKUP(AR:AR,球员!A:F,6,FALSE)</f>
        <v>1</v>
      </c>
      <c r="E74" s="16" t="s">
        <v>109</v>
      </c>
      <c r="F74" s="16" t="s">
        <v>65</v>
      </c>
      <c r="G74" s="16" t="s">
        <v>81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1476</v>
      </c>
    </row>
    <row r="75" spans="1:44" x14ac:dyDescent="0.25">
      <c r="A75" s="19">
        <v>74</v>
      </c>
      <c r="B75" s="19" t="s">
        <v>136</v>
      </c>
      <c r="C75" s="20" t="s">
        <v>63</v>
      </c>
      <c r="D75" s="22">
        <f>VLOOKUP(AR:AR,球员!A:F,6,FALSE)</f>
        <v>1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1479</v>
      </c>
    </row>
    <row r="76" spans="1:44" x14ac:dyDescent="0.25">
      <c r="A76" s="19">
        <v>75</v>
      </c>
      <c r="B76" s="19" t="s">
        <v>199</v>
      </c>
      <c r="C76" s="20" t="s">
        <v>125</v>
      </c>
      <c r="D76" s="22">
        <f>VLOOKUP(AR:AR,球员!A:F,6,FALSE)</f>
        <v>1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1487</v>
      </c>
    </row>
    <row r="77" spans="1:44" x14ac:dyDescent="0.25">
      <c r="A77" s="19">
        <v>76</v>
      </c>
      <c r="B77" s="19" t="s">
        <v>104</v>
      </c>
      <c r="C77" s="20" t="s">
        <v>105</v>
      </c>
      <c r="D77" s="22">
        <f>VLOOKUP(AR:AR,球员!A:F,6,FALSE)</f>
        <v>1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1489</v>
      </c>
    </row>
    <row r="78" spans="1:44" x14ac:dyDescent="0.25">
      <c r="A78" s="19">
        <v>77</v>
      </c>
      <c r="B78" s="19" t="s">
        <v>159</v>
      </c>
      <c r="C78" s="20" t="s">
        <v>86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1491</v>
      </c>
    </row>
    <row r="79" spans="1:44" x14ac:dyDescent="0.25">
      <c r="A79" s="19">
        <v>78</v>
      </c>
      <c r="B79" s="19" t="s">
        <v>174</v>
      </c>
      <c r="C79" s="20" t="s">
        <v>59</v>
      </c>
      <c r="D79" s="22">
        <f>VLOOKUP(AR:AR,球员!A:F,6,FALSE)</f>
        <v>1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1498</v>
      </c>
    </row>
    <row r="80" spans="1:44" x14ac:dyDescent="0.25">
      <c r="A80" s="15">
        <v>79</v>
      </c>
      <c r="B80" s="15" t="s">
        <v>133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134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1500</v>
      </c>
    </row>
    <row r="81" spans="1:44" x14ac:dyDescent="0.25">
      <c r="A81" s="15">
        <v>80</v>
      </c>
      <c r="B81" s="15" t="s">
        <v>177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1501</v>
      </c>
    </row>
    <row r="82" spans="1:44" x14ac:dyDescent="0.25">
      <c r="A82" s="15">
        <v>81</v>
      </c>
      <c r="B82" s="15" t="s">
        <v>135</v>
      </c>
      <c r="C82" s="16" t="s">
        <v>125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1502</v>
      </c>
    </row>
    <row r="83" spans="1:44" x14ac:dyDescent="0.25">
      <c r="A83" s="19">
        <v>82</v>
      </c>
      <c r="B83" s="19" t="s">
        <v>261</v>
      </c>
      <c r="C83" s="20" t="s">
        <v>43</v>
      </c>
      <c r="D83" s="22">
        <f>VLOOKUP(AR:AR,球员!A:F,6,FALSE)</f>
        <v>1</v>
      </c>
      <c r="E83" s="16" t="s">
        <v>97</v>
      </c>
      <c r="F83" s="16" t="s">
        <v>65</v>
      </c>
      <c r="G83" s="16" t="s">
        <v>262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1503</v>
      </c>
    </row>
    <row r="84" spans="1:44" x14ac:dyDescent="0.25">
      <c r="A84" s="19">
        <v>83</v>
      </c>
      <c r="B84" s="19" t="s">
        <v>140</v>
      </c>
      <c r="C84" s="20" t="s">
        <v>43</v>
      </c>
      <c r="D84" s="22">
        <f>VLOOKUP(AR:AR,球员!A:F,6,FALSE)</f>
        <v>1</v>
      </c>
      <c r="E84" s="16" t="s">
        <v>141</v>
      </c>
      <c r="F84" s="16" t="s">
        <v>45</v>
      </c>
      <c r="G84" s="16" t="s">
        <v>101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1507</v>
      </c>
    </row>
    <row r="85" spans="1:44" x14ac:dyDescent="0.25">
      <c r="A85" s="19">
        <v>84</v>
      </c>
      <c r="B85" s="19" t="s">
        <v>220</v>
      </c>
      <c r="C85" s="20" t="s">
        <v>90</v>
      </c>
      <c r="D85" s="22">
        <f>VLOOKUP(AR:AR,球员!A:F,6,FALSE)</f>
        <v>1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1510</v>
      </c>
    </row>
    <row r="86" spans="1:44" x14ac:dyDescent="0.25">
      <c r="A86" s="19">
        <v>85</v>
      </c>
      <c r="B86" s="19" t="s">
        <v>376</v>
      </c>
      <c r="C86" s="20" t="s">
        <v>90</v>
      </c>
      <c r="D86" s="22">
        <f>VLOOKUP(AR:AR,球员!A:F,6,FALSE)</f>
        <v>1</v>
      </c>
      <c r="E86" s="16" t="s">
        <v>64</v>
      </c>
      <c r="F86" s="16" t="s">
        <v>65</v>
      </c>
      <c r="G86" s="16" t="s">
        <v>98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2219</v>
      </c>
    </row>
    <row r="87" spans="1:44" x14ac:dyDescent="0.25">
      <c r="A87" s="19">
        <v>86</v>
      </c>
      <c r="B87" s="19" t="s">
        <v>202</v>
      </c>
      <c r="C87" s="20" t="s">
        <v>86</v>
      </c>
      <c r="D87" s="22">
        <f>VLOOKUP(AR:AR,球员!A:F,6,FALSE)</f>
        <v>1</v>
      </c>
      <c r="E87" s="16" t="s">
        <v>75</v>
      </c>
      <c r="F87" s="16" t="s">
        <v>65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1527</v>
      </c>
    </row>
    <row r="88" spans="1:44" x14ac:dyDescent="0.25">
      <c r="A88" s="19">
        <v>87</v>
      </c>
      <c r="B88" s="19" t="s">
        <v>167</v>
      </c>
      <c r="C88" s="20" t="s">
        <v>90</v>
      </c>
      <c r="D88" s="22">
        <f>VLOOKUP(AR:AR,球员!A:F,6,FALSE)</f>
        <v>1</v>
      </c>
      <c r="E88" s="16" t="s">
        <v>141</v>
      </c>
      <c r="F88" s="16" t="s">
        <v>45</v>
      </c>
      <c r="G88" s="16" t="s">
        <v>168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1529</v>
      </c>
    </row>
    <row r="89" spans="1:44" x14ac:dyDescent="0.25">
      <c r="A89" s="19">
        <v>88</v>
      </c>
      <c r="B89" s="19" t="s">
        <v>127</v>
      </c>
      <c r="C89" s="20" t="s">
        <v>71</v>
      </c>
      <c r="D89" s="22">
        <f>VLOOKUP(AR:AR,球员!A:F,6,FALSE)</f>
        <v>1</v>
      </c>
      <c r="E89" s="16" t="s">
        <v>143</v>
      </c>
      <c r="F89" s="16" t="s">
        <v>45</v>
      </c>
      <c r="G89" s="16" t="s">
        <v>76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1530</v>
      </c>
    </row>
    <row r="90" spans="1:44" x14ac:dyDescent="0.25">
      <c r="A90" s="19">
        <v>89</v>
      </c>
      <c r="B90" s="19" t="s">
        <v>129</v>
      </c>
      <c r="C90" s="20" t="s">
        <v>86</v>
      </c>
      <c r="D90" s="22">
        <f>VLOOKUP(AR:AR,球员!A:F,6,FALSE)</f>
        <v>1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1532</v>
      </c>
    </row>
    <row r="91" spans="1:44" x14ac:dyDescent="0.25">
      <c r="A91" s="19">
        <v>90</v>
      </c>
      <c r="B91" s="19" t="s">
        <v>210</v>
      </c>
      <c r="C91" s="20" t="s">
        <v>90</v>
      </c>
      <c r="D91" s="22">
        <f>VLOOKUP(AR:AR,球员!A:F,6,FALSE)</f>
        <v>1</v>
      </c>
      <c r="E91" s="16" t="s">
        <v>143</v>
      </c>
      <c r="F91" s="16" t="s">
        <v>45</v>
      </c>
      <c r="G91" s="16" t="s">
        <v>138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1533</v>
      </c>
    </row>
    <row r="92" spans="1:44" x14ac:dyDescent="0.25">
      <c r="A92" s="15">
        <v>91</v>
      </c>
      <c r="B92" s="15" t="s">
        <v>181</v>
      </c>
      <c r="C92" s="16" t="s">
        <v>105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1536</v>
      </c>
    </row>
    <row r="93" spans="1:44" x14ac:dyDescent="0.25">
      <c r="A93" s="19">
        <v>92</v>
      </c>
      <c r="B93" s="19" t="s">
        <v>279</v>
      </c>
      <c r="C93" s="20" t="s">
        <v>71</v>
      </c>
      <c r="D93" s="22">
        <f>VLOOKUP(AR:AR,球员!A:F,6,FALSE)</f>
        <v>1</v>
      </c>
      <c r="E93" s="16" t="s">
        <v>187</v>
      </c>
      <c r="F93" s="16" t="s">
        <v>56</v>
      </c>
      <c r="G93" s="16" t="s">
        <v>138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1540</v>
      </c>
    </row>
    <row r="94" spans="1:44" x14ac:dyDescent="0.25">
      <c r="A94" s="19">
        <v>93</v>
      </c>
      <c r="B94" s="19" t="s">
        <v>345</v>
      </c>
      <c r="C94" s="20" t="s">
        <v>90</v>
      </c>
      <c r="D94" s="22">
        <f>VLOOKUP(AR:AR,球员!A:F,6,FALSE)</f>
        <v>1</v>
      </c>
      <c r="E94" s="16" t="s">
        <v>310</v>
      </c>
      <c r="F94" s="16" t="s">
        <v>45</v>
      </c>
      <c r="G94" s="16" t="s">
        <v>101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1542</v>
      </c>
    </row>
    <row r="95" spans="1:44" x14ac:dyDescent="0.25">
      <c r="A95" s="19">
        <v>94</v>
      </c>
      <c r="B95" s="19" t="s">
        <v>283</v>
      </c>
      <c r="C95" s="20" t="s">
        <v>90</v>
      </c>
      <c r="D95" s="22">
        <f>VLOOKUP(AR:AR,球员!A:F,6,FALSE)</f>
        <v>1</v>
      </c>
      <c r="E95" s="16" t="s">
        <v>84</v>
      </c>
      <c r="F95" s="16" t="s">
        <v>65</v>
      </c>
      <c r="G95" s="16" t="s">
        <v>98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1544</v>
      </c>
    </row>
    <row r="96" spans="1:44" x14ac:dyDescent="0.25">
      <c r="A96" s="19">
        <v>95</v>
      </c>
      <c r="B96" s="19" t="s">
        <v>285</v>
      </c>
      <c r="C96" s="20" t="s">
        <v>90</v>
      </c>
      <c r="D96" s="22">
        <f>VLOOKUP(AR:AR,球员!A:F,6,FALSE)</f>
        <v>1</v>
      </c>
      <c r="E96" s="16" t="s">
        <v>80</v>
      </c>
      <c r="F96" s="16" t="s">
        <v>51</v>
      </c>
      <c r="G96" s="16" t="s">
        <v>72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1546</v>
      </c>
    </row>
    <row r="97" spans="1:44" x14ac:dyDescent="0.25">
      <c r="A97" s="19">
        <v>96</v>
      </c>
      <c r="B97" s="19" t="s">
        <v>221</v>
      </c>
      <c r="C97" s="20" t="s">
        <v>125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101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1547</v>
      </c>
    </row>
    <row r="98" spans="1:44" x14ac:dyDescent="0.25">
      <c r="A98" s="19">
        <v>97</v>
      </c>
      <c r="B98" s="19" t="s">
        <v>607</v>
      </c>
      <c r="C98" s="20" t="s">
        <v>83</v>
      </c>
      <c r="D98" s="22">
        <f>VLOOKUP(AR:AR,球员!A:F,6,FALSE)</f>
        <v>1</v>
      </c>
      <c r="E98" s="16" t="s">
        <v>608</v>
      </c>
      <c r="F98" s="16" t="s">
        <v>228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1550</v>
      </c>
    </row>
    <row r="99" spans="1:44" x14ac:dyDescent="0.25">
      <c r="A99" s="19">
        <v>98</v>
      </c>
      <c r="B99" s="19" t="s">
        <v>188</v>
      </c>
      <c r="C99" s="20" t="s">
        <v>86</v>
      </c>
      <c r="D99" s="22">
        <f>VLOOKUP(AR:AR,球员!A:F,6,FALSE)</f>
        <v>1</v>
      </c>
      <c r="E99" s="16" t="s">
        <v>84</v>
      </c>
      <c r="F99" s="16" t="s">
        <v>65</v>
      </c>
      <c r="G99" s="16" t="s">
        <v>189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1551</v>
      </c>
    </row>
    <row r="100" spans="1:44" x14ac:dyDescent="0.25">
      <c r="A100" s="19">
        <v>99</v>
      </c>
      <c r="B100" s="19" t="s">
        <v>289</v>
      </c>
      <c r="C100" s="20" t="s">
        <v>125</v>
      </c>
      <c r="D100" s="22">
        <f>VLOOKUP(AR:AR,球员!A:F,6,FALSE)</f>
        <v>1</v>
      </c>
      <c r="E100" s="16" t="s">
        <v>87</v>
      </c>
      <c r="F100" s="16" t="s">
        <v>65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1552</v>
      </c>
    </row>
    <row r="101" spans="1:44" x14ac:dyDescent="0.25">
      <c r="A101" s="19">
        <v>100</v>
      </c>
      <c r="B101" s="19" t="s">
        <v>366</v>
      </c>
      <c r="C101" s="20" t="s">
        <v>90</v>
      </c>
      <c r="D101" s="22">
        <f>VLOOKUP(AR:AR,球员!A:F,6,FALSE)</f>
        <v>1</v>
      </c>
      <c r="E101" s="16" t="s">
        <v>50</v>
      </c>
      <c r="F101" s="16" t="s">
        <v>51</v>
      </c>
      <c r="G101" s="16" t="s">
        <v>81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1554</v>
      </c>
    </row>
    <row r="102" spans="1:44" x14ac:dyDescent="0.25">
      <c r="A102" s="19">
        <v>101</v>
      </c>
      <c r="B102" s="19" t="s">
        <v>301</v>
      </c>
      <c r="C102" s="20" t="s">
        <v>90</v>
      </c>
      <c r="D102" s="22">
        <f>VLOOKUP(AR:AR,球员!A:F,6,FALSE)</f>
        <v>1</v>
      </c>
      <c r="E102" s="16" t="s">
        <v>2106</v>
      </c>
      <c r="F102" s="16" t="s">
        <v>277</v>
      </c>
      <c r="G102" s="16" t="s">
        <v>69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1560</v>
      </c>
    </row>
    <row r="103" spans="1:44" x14ac:dyDescent="0.25">
      <c r="A103" s="19">
        <v>102</v>
      </c>
      <c r="B103" s="19" t="s">
        <v>240</v>
      </c>
      <c r="C103" s="20" t="s">
        <v>90</v>
      </c>
      <c r="D103" s="22">
        <f>VLOOKUP(AR:AR,球员!A:F,6,FALSE)</f>
        <v>1</v>
      </c>
      <c r="E103" s="16" t="s">
        <v>97</v>
      </c>
      <c r="F103" s="16" t="s">
        <v>65</v>
      </c>
      <c r="G103" s="16" t="s">
        <v>76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1488</v>
      </c>
    </row>
    <row r="104" spans="1:44" x14ac:dyDescent="0.25">
      <c r="A104" s="15">
        <v>103</v>
      </c>
      <c r="B104" s="15" t="s">
        <v>120</v>
      </c>
      <c r="C104" s="16" t="s">
        <v>59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121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1490</v>
      </c>
    </row>
    <row r="105" spans="1:44" x14ac:dyDescent="0.25">
      <c r="A105" s="15">
        <v>104</v>
      </c>
      <c r="B105" s="15" t="s">
        <v>203</v>
      </c>
      <c r="C105" s="16" t="s">
        <v>90</v>
      </c>
      <c r="D105" s="22" t="e">
        <f>VLOOKUP(AR:AR,球员!A:F,6,FALSE)</f>
        <v>#N/A</v>
      </c>
      <c r="E105" s="16" t="s">
        <v>97</v>
      </c>
      <c r="F105" s="16" t="s">
        <v>65</v>
      </c>
      <c r="G105" s="16" t="s">
        <v>76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1493</v>
      </c>
    </row>
    <row r="106" spans="1:44" x14ac:dyDescent="0.25">
      <c r="A106" s="19">
        <v>105</v>
      </c>
      <c r="B106" s="19" t="s">
        <v>126</v>
      </c>
      <c r="C106" s="20" t="s">
        <v>90</v>
      </c>
      <c r="D106" s="22">
        <f>VLOOKUP(AR:AR,球员!A:F,6,FALSE)</f>
        <v>1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1494</v>
      </c>
    </row>
    <row r="107" spans="1:44" x14ac:dyDescent="0.25">
      <c r="A107" s="15">
        <v>106</v>
      </c>
      <c r="B107" s="15" t="s">
        <v>170</v>
      </c>
      <c r="C107" s="16" t="s">
        <v>49</v>
      </c>
      <c r="D107" s="22" t="e">
        <f>VLOOKUP(AR:AR,球员!A:F,6,FALSE)</f>
        <v>#N/A</v>
      </c>
      <c r="E107" s="16" t="s">
        <v>2106</v>
      </c>
      <c r="F107" s="16" t="s">
        <v>277</v>
      </c>
      <c r="G107" s="16" t="s">
        <v>69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1495</v>
      </c>
    </row>
    <row r="108" spans="1:44" x14ac:dyDescent="0.25">
      <c r="A108" s="19">
        <v>107</v>
      </c>
      <c r="B108" s="19" t="s">
        <v>211</v>
      </c>
      <c r="C108" s="20" t="s">
        <v>63</v>
      </c>
      <c r="D108" s="22">
        <f>VLOOKUP(AR:AR,球员!A:F,6,FALSE)</f>
        <v>1</v>
      </c>
      <c r="E108" s="16" t="s">
        <v>44</v>
      </c>
      <c r="F108" s="16" t="s">
        <v>45</v>
      </c>
      <c r="G108" s="16" t="s">
        <v>78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1496</v>
      </c>
    </row>
    <row r="109" spans="1:44" x14ac:dyDescent="0.25">
      <c r="A109" s="19">
        <v>108</v>
      </c>
      <c r="B109" s="19" t="s">
        <v>172</v>
      </c>
      <c r="C109" s="20" t="s">
        <v>71</v>
      </c>
      <c r="D109" s="22">
        <f>VLOOKUP(AR:AR,球员!A:F,6,FALSE)</f>
        <v>1</v>
      </c>
      <c r="E109" s="16" t="s">
        <v>173</v>
      </c>
      <c r="F109" s="16" t="s">
        <v>45</v>
      </c>
      <c r="G109" s="16" t="s">
        <v>101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1497</v>
      </c>
    </row>
    <row r="110" spans="1:44" x14ac:dyDescent="0.25">
      <c r="A110" s="19">
        <v>109</v>
      </c>
      <c r="B110" s="19" t="s">
        <v>219</v>
      </c>
      <c r="C110" s="20" t="s">
        <v>63</v>
      </c>
      <c r="D110" s="22">
        <f>VLOOKUP(AR:AR,球员!A:F,6,FALSE)</f>
        <v>1</v>
      </c>
      <c r="E110" s="16" t="s">
        <v>75</v>
      </c>
      <c r="F110" s="16" t="s">
        <v>65</v>
      </c>
      <c r="G110" s="16" t="s">
        <v>66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1509</v>
      </c>
    </row>
    <row r="111" spans="1:44" x14ac:dyDescent="0.25">
      <c r="A111" s="19">
        <v>110</v>
      </c>
      <c r="B111" s="19" t="s">
        <v>151</v>
      </c>
      <c r="C111" s="20" t="s">
        <v>90</v>
      </c>
      <c r="D111" s="22">
        <f>VLOOKUP(AR:AR,球员!A:F,6,FALSE)</f>
        <v>1</v>
      </c>
      <c r="E111" s="16" t="s">
        <v>44</v>
      </c>
      <c r="F111" s="16" t="s">
        <v>45</v>
      </c>
      <c r="G111" s="16" t="s">
        <v>101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1516</v>
      </c>
    </row>
    <row r="112" spans="1:44" x14ac:dyDescent="0.25">
      <c r="A112" s="15">
        <v>111</v>
      </c>
      <c r="B112" s="15" t="s">
        <v>1517</v>
      </c>
      <c r="C112" s="16" t="s">
        <v>125</v>
      </c>
      <c r="D112" s="22" t="e">
        <f>VLOOKUP(AR:AR,球员!A:F,6,FALSE)</f>
        <v>#N/A</v>
      </c>
      <c r="E112" s="16" t="s">
        <v>2106</v>
      </c>
      <c r="F112" s="16" t="s">
        <v>277</v>
      </c>
      <c r="G112" s="16" t="s">
        <v>66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1518</v>
      </c>
    </row>
    <row r="113" spans="1:44" x14ac:dyDescent="0.25">
      <c r="A113" s="19">
        <v>112</v>
      </c>
      <c r="B113" s="19" t="s">
        <v>201</v>
      </c>
      <c r="C113" s="20" t="s">
        <v>194</v>
      </c>
      <c r="D113" s="22">
        <f>VLOOKUP(AR:AR,球员!A:F,6,FALSE)</f>
        <v>1</v>
      </c>
      <c r="E113" s="16" t="s">
        <v>75</v>
      </c>
      <c r="F113" s="16" t="s">
        <v>65</v>
      </c>
      <c r="G113" s="16" t="s">
        <v>66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1520</v>
      </c>
    </row>
    <row r="114" spans="1:44" x14ac:dyDescent="0.25">
      <c r="A114" s="19">
        <v>113</v>
      </c>
      <c r="B114" s="19" t="s">
        <v>244</v>
      </c>
      <c r="C114" s="20" t="s">
        <v>90</v>
      </c>
      <c r="D114" s="22">
        <f>VLOOKUP(AR:AR,球员!A:F,6,FALSE)</f>
        <v>1</v>
      </c>
      <c r="E114" s="16" t="s">
        <v>109</v>
      </c>
      <c r="F114" s="16" t="s">
        <v>65</v>
      </c>
      <c r="G114" s="16" t="s">
        <v>168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1521</v>
      </c>
    </row>
    <row r="115" spans="1:44" x14ac:dyDescent="0.25">
      <c r="A115" s="19">
        <v>114</v>
      </c>
      <c r="B115" s="19" t="s">
        <v>122</v>
      </c>
      <c r="C115" s="20" t="s">
        <v>43</v>
      </c>
      <c r="D115" s="22">
        <f>VLOOKUP(AR:AR,球员!A:F,6,FALSE)</f>
        <v>1</v>
      </c>
      <c r="E115" s="16" t="s">
        <v>143</v>
      </c>
      <c r="F115" s="16" t="s">
        <v>45</v>
      </c>
      <c r="G115" s="16" t="s">
        <v>121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1522</v>
      </c>
    </row>
    <row r="116" spans="1:44" x14ac:dyDescent="0.25">
      <c r="A116" s="15">
        <v>115</v>
      </c>
      <c r="B116" s="15" t="s">
        <v>123</v>
      </c>
      <c r="C116" s="16" t="s">
        <v>71</v>
      </c>
      <c r="D116" s="22" t="e">
        <f>VLOOKUP(AR:AR,球员!A:F,6,FALSE)</f>
        <v>#N/A</v>
      </c>
      <c r="E116" s="16" t="s">
        <v>80</v>
      </c>
      <c r="F116" s="16" t="s">
        <v>51</v>
      </c>
      <c r="G116" s="16" t="s">
        <v>66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1523</v>
      </c>
    </row>
    <row r="117" spans="1:44" x14ac:dyDescent="0.25">
      <c r="A117" s="19">
        <v>116</v>
      </c>
      <c r="B117" s="19" t="s">
        <v>401</v>
      </c>
      <c r="C117" s="20" t="s">
        <v>125</v>
      </c>
      <c r="D117" s="22">
        <f>VLOOKUP(AR:AR,球员!A:F,6,FALSE)</f>
        <v>1</v>
      </c>
      <c r="E117" s="16" t="s">
        <v>68</v>
      </c>
      <c r="F117" s="16" t="s">
        <v>68</v>
      </c>
      <c r="G117" s="16" t="s">
        <v>76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1524</v>
      </c>
    </row>
    <row r="118" spans="1:44" x14ac:dyDescent="0.25">
      <c r="A118" s="19">
        <v>117</v>
      </c>
      <c r="B118" s="19" t="s">
        <v>247</v>
      </c>
      <c r="C118" s="20" t="s">
        <v>59</v>
      </c>
      <c r="D118" s="22">
        <f>VLOOKUP(AR:AR,球员!A:F,6,FALSE)</f>
        <v>1</v>
      </c>
      <c r="E118" s="16" t="s">
        <v>44</v>
      </c>
      <c r="F118" s="16" t="s">
        <v>45</v>
      </c>
      <c r="G118" s="16" t="s">
        <v>107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1525</v>
      </c>
    </row>
    <row r="119" spans="1:44" x14ac:dyDescent="0.25">
      <c r="A119" s="15">
        <v>118</v>
      </c>
      <c r="B119" s="15" t="s">
        <v>124</v>
      </c>
      <c r="C119" s="23" t="s">
        <v>83</v>
      </c>
      <c r="D119" s="22" t="e">
        <f>VLOOKUP(AR:AR,球员!A:F,6,FALSE)</f>
        <v>#N/A</v>
      </c>
      <c r="E119" s="16" t="s">
        <v>109</v>
      </c>
      <c r="F119" s="16" t="s">
        <v>65</v>
      </c>
      <c r="G119" s="16" t="s">
        <v>69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1526</v>
      </c>
    </row>
    <row r="120" spans="1:44" x14ac:dyDescent="0.25">
      <c r="A120" s="15">
        <v>119</v>
      </c>
      <c r="B120" s="15" t="s">
        <v>166</v>
      </c>
      <c r="C120" s="23" t="s">
        <v>71</v>
      </c>
      <c r="D120" s="22" t="e">
        <f>VLOOKUP(AR:AR,球员!A:F,6,FALSE)</f>
        <v>#N/A</v>
      </c>
      <c r="E120" s="16" t="s">
        <v>141</v>
      </c>
      <c r="F120" s="16" t="s">
        <v>45</v>
      </c>
      <c r="G120" s="16" t="s">
        <v>76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1528</v>
      </c>
    </row>
    <row r="121" spans="1:44" x14ac:dyDescent="0.25">
      <c r="A121" s="19">
        <v>120</v>
      </c>
      <c r="B121" s="19" t="s">
        <v>128</v>
      </c>
      <c r="C121" s="20" t="s">
        <v>90</v>
      </c>
      <c r="D121" s="22">
        <f>VLOOKUP(AR:AR,球员!A:F,6,FALSE)</f>
        <v>1</v>
      </c>
      <c r="E121" s="16" t="s">
        <v>2106</v>
      </c>
      <c r="F121" s="16" t="s">
        <v>277</v>
      </c>
      <c r="G121" s="16" t="s">
        <v>69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1531</v>
      </c>
    </row>
    <row r="122" spans="1:44" x14ac:dyDescent="0.25">
      <c r="A122" s="19">
        <v>121</v>
      </c>
      <c r="B122" s="19" t="s">
        <v>258</v>
      </c>
      <c r="C122" s="20" t="s">
        <v>194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98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1534</v>
      </c>
    </row>
    <row r="123" spans="1:44" x14ac:dyDescent="0.25">
      <c r="A123" s="15">
        <v>122</v>
      </c>
      <c r="B123" s="15" t="s">
        <v>259</v>
      </c>
      <c r="C123" s="16" t="s">
        <v>49</v>
      </c>
      <c r="D123" s="22" t="e">
        <f>VLOOKUP(AR:AR,球员!A:F,6,FALSE)</f>
        <v>#N/A</v>
      </c>
      <c r="E123" s="16" t="s">
        <v>260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1535</v>
      </c>
    </row>
    <row r="124" spans="1:44" x14ac:dyDescent="0.25">
      <c r="A124" s="15">
        <v>123</v>
      </c>
      <c r="B124" s="15" t="s">
        <v>273</v>
      </c>
      <c r="C124" s="16" t="s">
        <v>59</v>
      </c>
      <c r="D124" s="22" t="e">
        <f>VLOOKUP(AR:AR,球员!A:F,6,FALSE)</f>
        <v>#N/A</v>
      </c>
      <c r="E124" s="16" t="s">
        <v>84</v>
      </c>
      <c r="F124" s="16" t="s">
        <v>65</v>
      </c>
      <c r="G124" s="16" t="s">
        <v>69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2208</v>
      </c>
    </row>
    <row r="125" spans="1:44" x14ac:dyDescent="0.25">
      <c r="A125" s="19">
        <v>124</v>
      </c>
      <c r="B125" s="19" t="s">
        <v>217</v>
      </c>
      <c r="C125" s="20" t="s">
        <v>205</v>
      </c>
      <c r="D125" s="22">
        <f>VLOOKUP(AR:AR,球员!A:F,6,FALSE)</f>
        <v>1</v>
      </c>
      <c r="E125" s="16" t="s">
        <v>218</v>
      </c>
      <c r="F125" s="16" t="s">
        <v>56</v>
      </c>
      <c r="G125" s="16" t="s">
        <v>81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1538</v>
      </c>
    </row>
    <row r="126" spans="1:44" x14ac:dyDescent="0.25">
      <c r="A126" s="19">
        <v>125</v>
      </c>
      <c r="B126" s="19" t="s">
        <v>278</v>
      </c>
      <c r="C126" s="20" t="s">
        <v>71</v>
      </c>
      <c r="D126" s="22">
        <f>VLOOKUP(AR:AR,球员!A:F,6,FALSE)</f>
        <v>1</v>
      </c>
      <c r="E126" s="16" t="s">
        <v>2112</v>
      </c>
      <c r="F126" s="16" t="s">
        <v>51</v>
      </c>
      <c r="G126" s="16" t="s">
        <v>66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1539</v>
      </c>
    </row>
    <row r="127" spans="1:44" x14ac:dyDescent="0.25">
      <c r="A127" s="15">
        <v>126</v>
      </c>
      <c r="B127" s="15" t="s">
        <v>280</v>
      </c>
      <c r="C127" s="16" t="s">
        <v>83</v>
      </c>
      <c r="D127" s="22" t="e">
        <f>VLOOKUP(AR:AR,球员!A:F,6,FALSE)</f>
        <v>#N/A</v>
      </c>
      <c r="E127" s="16" t="s">
        <v>281</v>
      </c>
      <c r="F127" s="16" t="s">
        <v>282</v>
      </c>
      <c r="G127" s="16" t="s">
        <v>153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1541</v>
      </c>
    </row>
    <row r="128" spans="1:44" x14ac:dyDescent="0.25">
      <c r="A128" s="19">
        <v>127</v>
      </c>
      <c r="B128" s="19" t="s">
        <v>183</v>
      </c>
      <c r="C128" s="20" t="s">
        <v>63</v>
      </c>
      <c r="D128" s="22">
        <f>VLOOKUP(AR:AR,球员!A:F,6,FALSE)</f>
        <v>1</v>
      </c>
      <c r="E128" s="16" t="s">
        <v>184</v>
      </c>
      <c r="F128" s="16" t="s">
        <v>65</v>
      </c>
      <c r="G128" s="16" t="s">
        <v>98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1543</v>
      </c>
    </row>
    <row r="129" spans="1:44" x14ac:dyDescent="0.25">
      <c r="A129" s="15">
        <v>128</v>
      </c>
      <c r="B129" s="15" t="s">
        <v>117</v>
      </c>
      <c r="C129" s="23" t="s">
        <v>63</v>
      </c>
      <c r="D129" s="22" t="e">
        <f>VLOOKUP(AR:AR,球员!A:F,6,FALSE)</f>
        <v>#N/A</v>
      </c>
      <c r="E129" s="16" t="s">
        <v>97</v>
      </c>
      <c r="F129" s="16" t="s">
        <v>65</v>
      </c>
      <c r="G129" s="16" t="s">
        <v>81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1468</v>
      </c>
    </row>
    <row r="130" spans="1:44" x14ac:dyDescent="0.25">
      <c r="A130" s="19">
        <v>129</v>
      </c>
      <c r="B130" s="19" t="s">
        <v>213</v>
      </c>
      <c r="C130" s="20" t="s">
        <v>63</v>
      </c>
      <c r="D130" s="22">
        <f>VLOOKUP(AR:AR,球员!A:F,6,FALSE)</f>
        <v>1</v>
      </c>
      <c r="E130" s="16" t="s">
        <v>109</v>
      </c>
      <c r="F130" s="16" t="s">
        <v>65</v>
      </c>
      <c r="G130" s="16" t="s">
        <v>69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1504</v>
      </c>
    </row>
    <row r="131" spans="1:44" x14ac:dyDescent="0.25">
      <c r="A131" s="39">
        <v>130</v>
      </c>
      <c r="B131" s="39" t="s">
        <v>313</v>
      </c>
      <c r="C131" s="40" t="s">
        <v>90</v>
      </c>
      <c r="D131" s="22">
        <f>VLOOKUP(AR:AR,球员!A:F,6,FALSE)</f>
        <v>1</v>
      </c>
      <c r="E131" s="7" t="s">
        <v>109</v>
      </c>
      <c r="F131" s="7" t="s">
        <v>65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1519</v>
      </c>
    </row>
  </sheetData>
  <autoFilter ref="A1:AR130" xr:uid="{4E61CA71-816C-4A4D-9FE9-78338F9BCA98}">
    <sortState ref="A2:AR131">
      <sortCondition ref="A1:A130"/>
    </sortState>
  </autoFilter>
  <phoneticPr fontId="9" type="noConversion"/>
  <conditionalFormatting sqref="D1">
    <cfRule type="colorScale" priority="9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0"/>
    <cfRule type="colorScale" priority="381">
      <colorScale>
        <cfvo type="min"/>
        <cfvo type="max"/>
        <color rgb="FFFF7128"/>
        <color rgb="FFFFEF9C"/>
      </colorScale>
    </cfRule>
    <cfRule type="iconSet" priority="382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4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7"/>
    <cfRule type="colorScale" priority="408">
      <colorScale>
        <cfvo type="min"/>
        <cfvo type="max"/>
        <color rgb="FFFF7128"/>
        <color rgb="FFFFEF9C"/>
      </colorScale>
    </cfRule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2">
      <colorScale>
        <cfvo type="min"/>
        <cfvo type="max"/>
        <color rgb="FFFFEF9C"/>
        <color rgb="FF63BE7B"/>
      </colorScale>
    </cfRule>
  </conditionalFormatting>
  <conditionalFormatting sqref="L1:L1048576 N1:A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432"/>
  <sheetViews>
    <sheetView tabSelected="1"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843</v>
      </c>
      <c r="B1" s="8" t="s">
        <v>844</v>
      </c>
      <c r="C1" s="8" t="s">
        <v>845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>B2&amp;"_"&amp;D2&amp;"_"&amp;E2</f>
        <v>传奇_影锋_97</v>
      </c>
      <c r="B2" s="16" t="s">
        <v>846</v>
      </c>
      <c r="C2" s="16" t="s">
        <v>847</v>
      </c>
      <c r="D2" s="16" t="s">
        <v>49</v>
      </c>
      <c r="E2" s="15">
        <v>97</v>
      </c>
      <c r="F2" s="15">
        <v>1</v>
      </c>
      <c r="G2" t="e">
        <f>VLOOKUP(A:A,'1级数据'!AR:AR,1,FALSE)</f>
        <v>#N/A</v>
      </c>
    </row>
    <row r="3" spans="1:7" hidden="1" x14ac:dyDescent="0.25">
      <c r="A3" s="15" t="str">
        <f>B3&amp;"_"&amp;D3&amp;"_"&amp;E3</f>
        <v>L. MESSI_右边锋_94</v>
      </c>
      <c r="B3" s="15" t="s">
        <v>48</v>
      </c>
      <c r="C3" s="16" t="s">
        <v>848</v>
      </c>
      <c r="D3" s="36" t="s">
        <v>2149</v>
      </c>
      <c r="E3" s="15">
        <v>94</v>
      </c>
      <c r="F3" s="15">
        <v>1</v>
      </c>
      <c r="G3" t="str">
        <f>VLOOKUP(A:A,'1级数据'!AR:AR,1,FALSE)</f>
        <v>L. MESSI_右边锋_94</v>
      </c>
    </row>
    <row r="4" spans="1:7" x14ac:dyDescent="0.25">
      <c r="A4" s="15" t="str">
        <f>B4&amp;"_"&amp;D4&amp;"_"&amp;E4</f>
        <v>传奇_影锋_93</v>
      </c>
      <c r="B4" s="16" t="s">
        <v>846</v>
      </c>
      <c r="C4" s="16" t="s">
        <v>850</v>
      </c>
      <c r="D4" s="16" t="s">
        <v>49</v>
      </c>
      <c r="E4" s="15">
        <v>93</v>
      </c>
      <c r="F4" s="15">
        <v>1</v>
      </c>
      <c r="G4" t="e">
        <f>VLOOKUP(A:A,'1级数据'!AR:AR,1,FALSE)</f>
        <v>#N/A</v>
      </c>
    </row>
    <row r="5" spans="1:7" hidden="1" x14ac:dyDescent="0.25">
      <c r="A5" s="15" t="str">
        <f>B5&amp;"_"&amp;D5&amp;"_"&amp;E5</f>
        <v>NEYMAR_左边锋_92</v>
      </c>
      <c r="B5" s="15" t="s">
        <v>54</v>
      </c>
      <c r="C5" s="16" t="s">
        <v>849</v>
      </c>
      <c r="D5" s="16" t="s">
        <v>43</v>
      </c>
      <c r="E5" s="15">
        <v>92</v>
      </c>
      <c r="F5" s="15">
        <v>1</v>
      </c>
      <c r="G5" t="str">
        <f>VLOOKUP(A:A,'1级数据'!AR:AR,1,FALSE)</f>
        <v>NEYMAR_左边锋_92</v>
      </c>
    </row>
    <row r="6" spans="1:7" hidden="1" x14ac:dyDescent="0.25">
      <c r="A6" s="15" t="str">
        <f>B6&amp;"_"&amp;D6&amp;"_"&amp;E6</f>
        <v>E. HAZARD_左边锋_91</v>
      </c>
      <c r="B6" s="15" t="s">
        <v>74</v>
      </c>
      <c r="C6" s="16" t="s">
        <v>853</v>
      </c>
      <c r="D6" s="16" t="s">
        <v>43</v>
      </c>
      <c r="E6" s="15">
        <v>91</v>
      </c>
      <c r="F6" s="15">
        <v>1</v>
      </c>
      <c r="G6" t="str">
        <f>VLOOKUP(A:A,'1级数据'!AR:AR,1,FALSE)</f>
        <v>E. HAZARD_左边锋_91</v>
      </c>
    </row>
    <row r="7" spans="1:7" hidden="1" x14ac:dyDescent="0.25">
      <c r="A7" s="15" t="str">
        <f>B7&amp;"_"&amp;D7&amp;"_"&amp;E7</f>
        <v>L. SUÁREZ_中锋_91</v>
      </c>
      <c r="B7" s="15" t="s">
        <v>70</v>
      </c>
      <c r="C7" s="16" t="s">
        <v>855</v>
      </c>
      <c r="D7" s="16" t="s">
        <v>71</v>
      </c>
      <c r="E7" s="15">
        <v>91</v>
      </c>
      <c r="F7" s="15">
        <v>1</v>
      </c>
      <c r="G7" t="str">
        <f>VLOOKUP(A:A,'1级数据'!AR:AR,1,FALSE)</f>
        <v>L. SUÁREZ_中锋_91</v>
      </c>
    </row>
    <row r="8" spans="1:7" hidden="1" x14ac:dyDescent="0.25">
      <c r="A8" s="15" t="str">
        <f>B8&amp;"_"&amp;D8&amp;"_"&amp;E8</f>
        <v>S. AGÜERO_中锋_91</v>
      </c>
      <c r="B8" s="15" t="s">
        <v>91</v>
      </c>
      <c r="C8" s="16" t="s">
        <v>862</v>
      </c>
      <c r="D8" s="16" t="s">
        <v>71</v>
      </c>
      <c r="E8" s="15">
        <v>91</v>
      </c>
      <c r="F8" s="15">
        <v>1</v>
      </c>
      <c r="G8" t="str">
        <f>VLOOKUP(A:A,'1级数据'!AR:AR,1,FALSE)</f>
        <v>S. AGÜERO_中锋_91</v>
      </c>
    </row>
    <row r="9" spans="1:7" hidden="1" x14ac:dyDescent="0.25">
      <c r="A9" s="15" t="str">
        <f>B9&amp;"_"&amp;D9&amp;"_"&amp;E9</f>
        <v>V. VAN DIJK_中后卫_91</v>
      </c>
      <c r="B9" s="15" t="s">
        <v>137</v>
      </c>
      <c r="C9" s="16" t="s">
        <v>888</v>
      </c>
      <c r="D9" s="16" t="s">
        <v>90</v>
      </c>
      <c r="E9" s="15">
        <v>91</v>
      </c>
      <c r="F9" s="15">
        <v>1</v>
      </c>
      <c r="G9" t="str">
        <f>VLOOKUP(A:A,'1级数据'!AR:AR,1,FALSE)</f>
        <v>V. VAN DIJK_中后卫_91</v>
      </c>
    </row>
    <row r="10" spans="1:7" hidden="1" x14ac:dyDescent="0.25">
      <c r="A10" s="15" t="str">
        <f>B10&amp;"_"&amp;D10&amp;"_"&amp;E10</f>
        <v>A. GRIEZMANN_中锋_90</v>
      </c>
      <c r="B10" s="15" t="s">
        <v>79</v>
      </c>
      <c r="C10" s="16" t="s">
        <v>852</v>
      </c>
      <c r="D10" s="16" t="s">
        <v>71</v>
      </c>
      <c r="E10" s="15">
        <v>90</v>
      </c>
      <c r="F10" s="15">
        <v>1</v>
      </c>
      <c r="G10" t="str">
        <f>VLOOKUP(A:A,'1级数据'!AR:AR,1,FALSE)</f>
        <v>A. GRIEZMANN_中锋_90</v>
      </c>
    </row>
    <row r="11" spans="1:7" hidden="1" x14ac:dyDescent="0.25">
      <c r="A11" s="15" t="str">
        <f>B11&amp;"_"&amp;D11&amp;"_"&amp;E11</f>
        <v>ALISSON_门将_90</v>
      </c>
      <c r="B11" s="15" t="s">
        <v>145</v>
      </c>
      <c r="C11" s="16" t="s">
        <v>873</v>
      </c>
      <c r="D11" s="16" t="s">
        <v>63</v>
      </c>
      <c r="E11" s="15">
        <v>90</v>
      </c>
      <c r="F11" s="15">
        <v>1</v>
      </c>
      <c r="G11" t="str">
        <f>VLOOKUP(A:A,'1级数据'!AR:AR,1,FALSE)</f>
        <v>ALISSON_门将_90</v>
      </c>
    </row>
    <row r="12" spans="1:7" hidden="1" x14ac:dyDescent="0.25">
      <c r="A12" s="15" t="str">
        <f>B12&amp;"_"&amp;D12&amp;"_"&amp;E12</f>
        <v>H. KANE_中锋_90</v>
      </c>
      <c r="B12" s="15" t="s">
        <v>96</v>
      </c>
      <c r="C12" s="16" t="s">
        <v>859</v>
      </c>
      <c r="D12" s="16" t="s">
        <v>71</v>
      </c>
      <c r="E12" s="15">
        <v>90</v>
      </c>
      <c r="F12" s="15">
        <v>1</v>
      </c>
      <c r="G12" t="str">
        <f>VLOOKUP(A:A,'1级数据'!AR:AR,1,FALSE)</f>
        <v>H. KANE_中锋_90</v>
      </c>
    </row>
    <row r="13" spans="1:7" hidden="1" x14ac:dyDescent="0.25">
      <c r="A13" s="15" t="str">
        <f>B13&amp;"_"&amp;D13&amp;"_"&amp;E13</f>
        <v>J. OBLAK_门将_90</v>
      </c>
      <c r="B13" s="15" t="s">
        <v>94</v>
      </c>
      <c r="C13" s="16" t="s">
        <v>860</v>
      </c>
      <c r="D13" s="16" t="s">
        <v>63</v>
      </c>
      <c r="E13" s="15">
        <v>90</v>
      </c>
      <c r="F13" s="15">
        <v>1</v>
      </c>
      <c r="G13" t="str">
        <f>VLOOKUP(A:A,'1级数据'!AR:AR,1,FALSE)</f>
        <v>J. OBLAK_门将_90</v>
      </c>
    </row>
    <row r="14" spans="1:7" hidden="1" x14ac:dyDescent="0.25">
      <c r="A14" s="15" t="str">
        <f>B14&amp;"_"&amp;D14&amp;"_"&amp;E14</f>
        <v>K. DE BRUYNE_前腰_90</v>
      </c>
      <c r="B14" s="15" t="s">
        <v>82</v>
      </c>
      <c r="C14" s="16" t="s">
        <v>854</v>
      </c>
      <c r="D14" s="16" t="s">
        <v>83</v>
      </c>
      <c r="E14" s="15">
        <v>90</v>
      </c>
      <c r="F14" s="15">
        <v>1</v>
      </c>
      <c r="G14" t="str">
        <f>VLOOKUP(A:A,'1级数据'!AR:AR,1,FALSE)</f>
        <v>K. DE BRUYNE_前腰_90</v>
      </c>
    </row>
    <row r="15" spans="1:7" hidden="1" x14ac:dyDescent="0.25">
      <c r="A15" s="15" t="str">
        <f>B15&amp;"_"&amp;D15&amp;"_"&amp;E15</f>
        <v>K. MBAPPÉ_中锋_90</v>
      </c>
      <c r="B15" s="15" t="s">
        <v>148</v>
      </c>
      <c r="C15" s="16" t="s">
        <v>881</v>
      </c>
      <c r="D15" s="36" t="s">
        <v>2151</v>
      </c>
      <c r="E15" s="15">
        <v>90</v>
      </c>
      <c r="F15" s="15">
        <v>1</v>
      </c>
      <c r="G15" t="str">
        <f>VLOOKUP(A:A,'1级数据'!AR:AR,1,FALSE)</f>
        <v>K. MBAPPÉ_中锋_90</v>
      </c>
    </row>
    <row r="16" spans="1:7" hidden="1" x14ac:dyDescent="0.25">
      <c r="A16" s="15" t="str">
        <f>B16&amp;"_"&amp;D16&amp;"_"&amp;E16</f>
        <v>M. SALAH_右边锋_90</v>
      </c>
      <c r="B16" s="15" t="s">
        <v>85</v>
      </c>
      <c r="C16" s="16" t="s">
        <v>856</v>
      </c>
      <c r="D16" s="16" t="s">
        <v>86</v>
      </c>
      <c r="E16" s="15">
        <v>90</v>
      </c>
      <c r="F16" s="15">
        <v>1</v>
      </c>
      <c r="G16" t="str">
        <f>VLOOKUP(A:A,'1级数据'!AR:AR,1,FALSE)</f>
        <v>M. SALAH_右边锋_90</v>
      </c>
    </row>
    <row r="17" spans="1:7" hidden="1" x14ac:dyDescent="0.25">
      <c r="A17" s="15" t="str">
        <f>B17&amp;"_"&amp;D17&amp;"_"&amp;E17</f>
        <v>PIQUÉ_中后卫_90</v>
      </c>
      <c r="B17" s="15" t="s">
        <v>99</v>
      </c>
      <c r="C17" s="16" t="s">
        <v>871</v>
      </c>
      <c r="D17" s="16" t="s">
        <v>90</v>
      </c>
      <c r="E17" s="15">
        <v>90</v>
      </c>
      <c r="F17" s="15">
        <v>1</v>
      </c>
      <c r="G17" t="str">
        <f>VLOOKUP(A:A,'1级数据'!AR:AR,1,FALSE)</f>
        <v>PIQUÉ_中后卫_90</v>
      </c>
    </row>
    <row r="18" spans="1:7" hidden="1" x14ac:dyDescent="0.25">
      <c r="A18" s="15" t="str">
        <f>B18&amp;"_"&amp;D18&amp;"_"&amp;E18</f>
        <v>R. LEWANDOWSKI_中锋_90</v>
      </c>
      <c r="B18" s="15" t="s">
        <v>77</v>
      </c>
      <c r="C18" s="16" t="s">
        <v>857</v>
      </c>
      <c r="D18" s="16" t="s">
        <v>71</v>
      </c>
      <c r="E18" s="15">
        <v>90</v>
      </c>
      <c r="F18" s="15">
        <v>1</v>
      </c>
      <c r="G18" t="str">
        <f>VLOOKUP(A:A,'1级数据'!AR:AR,1,FALSE)</f>
        <v>R. LEWANDOWSKI_中锋_90</v>
      </c>
    </row>
    <row r="19" spans="1:7" hidden="1" x14ac:dyDescent="0.25">
      <c r="A19" s="15" t="str">
        <f>B19&amp;"_"&amp;D19&amp;"_"&amp;E19</f>
        <v>EDERSON_门将_89</v>
      </c>
      <c r="B19" s="15" t="s">
        <v>144</v>
      </c>
      <c r="C19" s="16" t="s">
        <v>877</v>
      </c>
      <c r="D19" s="16" t="s">
        <v>63</v>
      </c>
      <c r="E19" s="15">
        <v>89</v>
      </c>
      <c r="F19" s="15">
        <v>1</v>
      </c>
      <c r="G19" t="str">
        <f>VLOOKUP(A:A,'1级数据'!AR:AR,1,FALSE)</f>
        <v>EDERSON_门将_89</v>
      </c>
    </row>
    <row r="20" spans="1:7" hidden="1" x14ac:dyDescent="0.25">
      <c r="A20" s="15" t="str">
        <f>B20&amp;"_"&amp;D20&amp;"_"&amp;E20</f>
        <v>L. MODRIĆ_中场_89</v>
      </c>
      <c r="B20" s="15" t="s">
        <v>58</v>
      </c>
      <c r="C20" s="16" t="s">
        <v>851</v>
      </c>
      <c r="D20" s="16" t="s">
        <v>59</v>
      </c>
      <c r="E20" s="15">
        <v>89</v>
      </c>
      <c r="F20" s="15">
        <v>1</v>
      </c>
      <c r="G20" t="str">
        <f>VLOOKUP(A:A,'1级数据'!AR:AR,1,FALSE)</f>
        <v>L. MODRIĆ_中场_89</v>
      </c>
    </row>
    <row r="21" spans="1:7" hidden="1" x14ac:dyDescent="0.25">
      <c r="A21" s="15" t="str">
        <f>B21&amp;"_"&amp;D21&amp;"_"&amp;E21</f>
        <v>R. STERLING_左边锋_89</v>
      </c>
      <c r="B21" s="15" t="s">
        <v>214</v>
      </c>
      <c r="C21" s="16" t="s">
        <v>932</v>
      </c>
      <c r="D21" s="36" t="s">
        <v>2153</v>
      </c>
      <c r="E21" s="15">
        <v>89</v>
      </c>
      <c r="F21" s="15">
        <v>1</v>
      </c>
      <c r="G21" t="str">
        <f>VLOOKUP(A:A,'1级数据'!AR:AR,1,FALSE)</f>
        <v>R. STERLING_左边锋_89</v>
      </c>
    </row>
    <row r="22" spans="1:7" hidden="1" x14ac:dyDescent="0.25">
      <c r="A22" s="15" t="str">
        <f>B22&amp;"_"&amp;D22&amp;"_"&amp;E22</f>
        <v>C. ERIKSEN_前腰_88</v>
      </c>
      <c r="B22" s="15" t="s">
        <v>130</v>
      </c>
      <c r="C22" s="16" t="s">
        <v>874</v>
      </c>
      <c r="D22" s="16" t="s">
        <v>83</v>
      </c>
      <c r="E22" s="15">
        <v>88</v>
      </c>
      <c r="F22" s="15">
        <v>1</v>
      </c>
      <c r="G22" t="str">
        <f>VLOOKUP(A:A,'1级数据'!AR:AR,1,FALSE)</f>
        <v>C. ERIKSEN_前腰_88</v>
      </c>
    </row>
    <row r="23" spans="1:7" hidden="1" x14ac:dyDescent="0.25">
      <c r="A23" s="15" t="str">
        <f>B23&amp;"_"&amp;D23&amp;"_"&amp;E23</f>
        <v>DAVID SILVA_前腰_88</v>
      </c>
      <c r="B23" s="15" t="s">
        <v>102</v>
      </c>
      <c r="C23" s="16" t="s">
        <v>863</v>
      </c>
      <c r="D23" s="16" t="s">
        <v>83</v>
      </c>
      <c r="E23" s="15">
        <v>88</v>
      </c>
      <c r="F23" s="15">
        <v>1</v>
      </c>
      <c r="G23" t="str">
        <f>VLOOKUP(A:A,'1级数据'!AR:AR,1,FALSE)</f>
        <v>DAVID SILVA_前腰_88</v>
      </c>
    </row>
    <row r="24" spans="1:7" hidden="1" x14ac:dyDescent="0.25">
      <c r="A24" s="15" t="str">
        <f>B24&amp;"_"&amp;D24&amp;"_"&amp;E24</f>
        <v>K. KOULIBALY_中后卫_88</v>
      </c>
      <c r="B24" s="15" t="s">
        <v>146</v>
      </c>
      <c r="C24" s="16" t="s">
        <v>880</v>
      </c>
      <c r="D24" s="16" t="s">
        <v>90</v>
      </c>
      <c r="E24" s="15">
        <v>88</v>
      </c>
      <c r="F24" s="15">
        <v>1</v>
      </c>
      <c r="G24" t="str">
        <f>VLOOKUP(A:A,'1级数据'!AR:AR,1,FALSE)</f>
        <v>K. KOULIBALY_中后卫_88</v>
      </c>
    </row>
    <row r="25" spans="1:7" hidden="1" x14ac:dyDescent="0.25">
      <c r="A25" s="15" t="str">
        <f>B25&amp;"_"&amp;D25&amp;"_"&amp;E25</f>
        <v>N. KANTÉ_中场_88</v>
      </c>
      <c r="B25" s="15" t="s">
        <v>115</v>
      </c>
      <c r="C25" s="16" t="s">
        <v>868</v>
      </c>
      <c r="D25" s="16" t="s">
        <v>59</v>
      </c>
      <c r="E25" s="15">
        <v>88</v>
      </c>
      <c r="F25" s="15">
        <v>1</v>
      </c>
      <c r="G25" t="str">
        <f>VLOOKUP(A:A,'1级数据'!AR:AR,1,FALSE)</f>
        <v>N. KANTÉ_中场_88</v>
      </c>
    </row>
    <row r="26" spans="1:7" hidden="1" x14ac:dyDescent="0.25">
      <c r="A26" s="15" t="str">
        <f>B26&amp;"_"&amp;D26&amp;"_"&amp;E26</f>
        <v>P. POGBA_中场_88</v>
      </c>
      <c r="B26" s="15" t="s">
        <v>182</v>
      </c>
      <c r="C26" s="16" t="s">
        <v>908</v>
      </c>
      <c r="D26" s="16" t="s">
        <v>59</v>
      </c>
      <c r="E26" s="15">
        <v>88</v>
      </c>
      <c r="F26" s="15">
        <v>1</v>
      </c>
      <c r="G26" t="str">
        <f>VLOOKUP(A:A,'1级数据'!AR:AR,1,FALSE)</f>
        <v>P. POGBA_中场_88</v>
      </c>
    </row>
    <row r="27" spans="1:7" hidden="1" x14ac:dyDescent="0.25">
      <c r="A27" s="15" t="str">
        <f>B27&amp;"_"&amp;D27&amp;"_"&amp;E27</f>
        <v>T. KROOS_中场_88</v>
      </c>
      <c r="B27" s="15" t="s">
        <v>73</v>
      </c>
      <c r="C27" s="16" t="s">
        <v>858</v>
      </c>
      <c r="D27" s="16" t="s">
        <v>59</v>
      </c>
      <c r="E27" s="15">
        <v>88</v>
      </c>
      <c r="F27" s="15">
        <v>1</v>
      </c>
      <c r="G27" t="str">
        <f>VLOOKUP(A:A,'1级数据'!AR:AR,1,FALSE)</f>
        <v>T. KROOS_中场_88</v>
      </c>
    </row>
    <row r="28" spans="1:7" hidden="1" x14ac:dyDescent="0.25">
      <c r="A28" s="15" t="str">
        <f>B28&amp;"_"&amp;D28&amp;"_"&amp;E28</f>
        <v>THIAGO A._中场_88</v>
      </c>
      <c r="B28" s="15" t="s">
        <v>132</v>
      </c>
      <c r="C28" s="16" t="s">
        <v>886</v>
      </c>
      <c r="D28" s="16" t="s">
        <v>59</v>
      </c>
      <c r="E28" s="15">
        <v>88</v>
      </c>
      <c r="F28" s="15">
        <v>1</v>
      </c>
      <c r="G28" t="str">
        <f>VLOOKUP(A:A,'1级数据'!AR:AR,1,FALSE)</f>
        <v>THIAGO A._中场_88</v>
      </c>
    </row>
    <row r="29" spans="1:7" x14ac:dyDescent="0.25">
      <c r="A29" s="15" t="str">
        <f>B29&amp;"_"&amp;D29&amp;"_"&amp;E29</f>
        <v>传奇_影锋_88</v>
      </c>
      <c r="B29" s="16" t="s">
        <v>846</v>
      </c>
      <c r="C29" s="16" t="s">
        <v>889</v>
      </c>
      <c r="D29" s="16" t="s">
        <v>49</v>
      </c>
      <c r="E29" s="15">
        <v>88</v>
      </c>
      <c r="F29" s="15">
        <v>1</v>
      </c>
      <c r="G29" t="e">
        <f>VLOOKUP(A:A,'1级数据'!AR:AR,1,FALSE)</f>
        <v>#N/A</v>
      </c>
    </row>
    <row r="30" spans="1:7" x14ac:dyDescent="0.25">
      <c r="A30" s="15" t="str">
        <f>B30&amp;"_"&amp;D30&amp;"_"&amp;E30</f>
        <v>传奇_中场_88</v>
      </c>
      <c r="B30" s="16" t="s">
        <v>846</v>
      </c>
      <c r="C30" s="16" t="s">
        <v>890</v>
      </c>
      <c r="D30" s="16" t="s">
        <v>59</v>
      </c>
      <c r="E30" s="15">
        <v>88</v>
      </c>
      <c r="F30" s="15">
        <v>1</v>
      </c>
      <c r="G30" t="e">
        <f>VLOOKUP(A:A,'1级数据'!AR:AR,1,FALSE)</f>
        <v>#N/A</v>
      </c>
    </row>
    <row r="31" spans="1:7" hidden="1" x14ac:dyDescent="0.25">
      <c r="A31" s="15" t="str">
        <f>B31&amp;"_"&amp;D31&amp;"_"&amp;E31</f>
        <v>A. LACAZETTE_中锋_87</v>
      </c>
      <c r="B31" s="15" t="s">
        <v>169</v>
      </c>
      <c r="C31" s="16" t="s">
        <v>892</v>
      </c>
      <c r="D31" s="16" t="s">
        <v>71</v>
      </c>
      <c r="E31" s="15">
        <v>87</v>
      </c>
      <c r="F31" s="15">
        <v>1</v>
      </c>
      <c r="G31" t="str">
        <f>VLOOKUP(A:A,'1级数据'!AR:AR,1,FALSE)</f>
        <v>A. LACAZETTE_中锋_87</v>
      </c>
    </row>
    <row r="32" spans="1:7" hidden="1" x14ac:dyDescent="0.25">
      <c r="A32" s="15" t="str">
        <f>B32&amp;"_"&amp;D32&amp;"_"&amp;E32</f>
        <v>D. GODÍN_中后卫_87</v>
      </c>
      <c r="B32" s="15" t="s">
        <v>119</v>
      </c>
      <c r="C32" s="16" t="s">
        <v>875</v>
      </c>
      <c r="D32" s="16" t="s">
        <v>90</v>
      </c>
      <c r="E32" s="15">
        <v>87</v>
      </c>
      <c r="F32" s="15">
        <v>1</v>
      </c>
      <c r="G32" t="str">
        <f>VLOOKUP(A:A,'1级数据'!AR:AR,1,FALSE)</f>
        <v>D. GODÍN_中后卫_87</v>
      </c>
    </row>
    <row r="33" spans="1:7" hidden="1" x14ac:dyDescent="0.25">
      <c r="A33" s="15" t="str">
        <f>B33&amp;"_"&amp;D33&amp;"_"&amp;E33</f>
        <v>G. BALE_右边锋_87</v>
      </c>
      <c r="B33" s="15" t="s">
        <v>106</v>
      </c>
      <c r="C33" s="16" t="s">
        <v>864</v>
      </c>
      <c r="D33" s="16" t="s">
        <v>86</v>
      </c>
      <c r="E33" s="15">
        <v>87</v>
      </c>
      <c r="F33" s="15">
        <v>1</v>
      </c>
      <c r="G33" t="str">
        <f>VLOOKUP(A:A,'1级数据'!AR:AR,1,FALSE)</f>
        <v>G. BALE_右边锋_87</v>
      </c>
    </row>
    <row r="34" spans="1:7" hidden="1" x14ac:dyDescent="0.25">
      <c r="A34" s="15" t="str">
        <f>B34&amp;"_"&amp;D34&amp;"_"&amp;E34</f>
        <v>I. RAKITIĆ_中场_87</v>
      </c>
      <c r="B34" s="15" t="s">
        <v>158</v>
      </c>
      <c r="C34" s="16" t="s">
        <v>897</v>
      </c>
      <c r="D34" s="16" t="s">
        <v>59</v>
      </c>
      <c r="E34" s="15">
        <v>87</v>
      </c>
      <c r="F34" s="15">
        <v>1</v>
      </c>
      <c r="G34" t="str">
        <f>VLOOKUP(A:A,'1级数据'!AR:AR,1,FALSE)</f>
        <v>I. RAKITIĆ_中场_87</v>
      </c>
    </row>
    <row r="35" spans="1:7" hidden="1" x14ac:dyDescent="0.25">
      <c r="A35" s="15" t="str">
        <f>B35&amp;"_"&amp;D35&amp;"_"&amp;E35</f>
        <v>JORDI ALBA_左后卫_87</v>
      </c>
      <c r="B35" s="15" t="s">
        <v>209</v>
      </c>
      <c r="C35" s="16" t="s">
        <v>924</v>
      </c>
      <c r="D35" s="16" t="s">
        <v>105</v>
      </c>
      <c r="E35" s="15">
        <v>87</v>
      </c>
      <c r="F35" s="15">
        <v>1</v>
      </c>
      <c r="G35" t="str">
        <f>VLOOKUP(A:A,'1级数据'!AR:AR,1,FALSE)</f>
        <v>JORDI ALBA_左后卫_87</v>
      </c>
    </row>
    <row r="36" spans="1:7" hidden="1" x14ac:dyDescent="0.25">
      <c r="A36" s="15" t="str">
        <f>B36&amp;"_"&amp;D36&amp;"_"&amp;E36</f>
        <v>M. PJANIĆ_后腰_87</v>
      </c>
      <c r="B36" s="15" t="s">
        <v>160</v>
      </c>
      <c r="C36" s="16" t="s">
        <v>905</v>
      </c>
      <c r="D36" s="16" t="s">
        <v>125</v>
      </c>
      <c r="E36" s="15">
        <v>87</v>
      </c>
      <c r="F36" s="15">
        <v>1</v>
      </c>
      <c r="G36" t="str">
        <f>VLOOKUP(A:A,'1级数据'!AR:AR,1,FALSE)</f>
        <v>M. PJANIĆ_后腰_87</v>
      </c>
    </row>
    <row r="37" spans="1:7" hidden="1" x14ac:dyDescent="0.25">
      <c r="A37" s="15" t="str">
        <f>B37&amp;"_"&amp;D37&amp;"_"&amp;E37</f>
        <v>M. REUS_前腰_87</v>
      </c>
      <c r="B37" s="15" t="s">
        <v>112</v>
      </c>
      <c r="C37" s="16" t="s">
        <v>866</v>
      </c>
      <c r="D37" s="36" t="s">
        <v>2150</v>
      </c>
      <c r="E37" s="15">
        <v>87</v>
      </c>
      <c r="F37" s="15">
        <v>1</v>
      </c>
      <c r="G37" t="str">
        <f>VLOOKUP(A:A,'1级数据'!AR:AR,1,FALSE)</f>
        <v>M. REUS_前腰_87</v>
      </c>
    </row>
    <row r="38" spans="1:7" hidden="1" x14ac:dyDescent="0.25">
      <c r="A38" s="15" t="str">
        <f>B38&amp;"_"&amp;D38&amp;"_"&amp;E38</f>
        <v>M. ŠKRINIAR_中后卫_87</v>
      </c>
      <c r="B38" s="15" t="s">
        <v>297</v>
      </c>
      <c r="C38" s="16" t="s">
        <v>969</v>
      </c>
      <c r="D38" s="16" t="s">
        <v>90</v>
      </c>
      <c r="E38" s="15">
        <v>87</v>
      </c>
      <c r="F38" s="15">
        <v>1</v>
      </c>
      <c r="G38" t="str">
        <f>VLOOKUP(A:A,'1级数据'!AR:AR,1,FALSE)</f>
        <v>M. ŠKRINIAR_中后卫_87</v>
      </c>
    </row>
    <row r="39" spans="1:7" hidden="1" x14ac:dyDescent="0.25">
      <c r="A39" s="15" t="str">
        <f>B39&amp;"_"&amp;D39&amp;"_"&amp;E39</f>
        <v>M. VERRATTI_中场_87</v>
      </c>
      <c r="B39" s="15" t="s">
        <v>216</v>
      </c>
      <c r="C39" s="16" t="s">
        <v>928</v>
      </c>
      <c r="D39" s="16" t="s">
        <v>59</v>
      </c>
      <c r="E39" s="15">
        <v>87</v>
      </c>
      <c r="F39" s="15">
        <v>1</v>
      </c>
      <c r="G39" t="str">
        <f>VLOOKUP(A:A,'1级数据'!AR:AR,1,FALSE)</f>
        <v>M. VERRATTI_中场_87</v>
      </c>
    </row>
    <row r="40" spans="1:7" hidden="1" x14ac:dyDescent="0.25">
      <c r="A40" s="15" t="str">
        <f>B40&amp;"_"&amp;D40&amp;"_"&amp;E40</f>
        <v>P. COUTINHO_左边锋_87</v>
      </c>
      <c r="B40" s="15" t="s">
        <v>111</v>
      </c>
      <c r="C40" s="16" t="s">
        <v>869</v>
      </c>
      <c r="D40" s="16" t="s">
        <v>43</v>
      </c>
      <c r="E40" s="15">
        <v>87</v>
      </c>
      <c r="F40" s="15">
        <v>1</v>
      </c>
      <c r="G40" t="str">
        <f>VLOOKUP(A:A,'1级数据'!AR:AR,1,FALSE)</f>
        <v>P. COUTINHO_左边锋_87</v>
      </c>
    </row>
    <row r="41" spans="1:7" hidden="1" x14ac:dyDescent="0.25">
      <c r="A41" s="15" t="str">
        <f>B41&amp;"_"&amp;D41&amp;"_"&amp;E41</f>
        <v>P. DYBALA_影锋_87</v>
      </c>
      <c r="B41" s="15" t="s">
        <v>113</v>
      </c>
      <c r="C41" s="16" t="s">
        <v>870</v>
      </c>
      <c r="D41" s="16" t="s">
        <v>49</v>
      </c>
      <c r="E41" s="15">
        <v>87</v>
      </c>
      <c r="F41" s="15">
        <v>1</v>
      </c>
      <c r="G41" t="str">
        <f>VLOOKUP(A:A,'1级数据'!AR:AR,1,FALSE)</f>
        <v>P. DYBALA_影锋_87</v>
      </c>
    </row>
    <row r="42" spans="1:7" hidden="1" x14ac:dyDescent="0.25">
      <c r="A42" s="15" t="str">
        <f>B42&amp;"_"&amp;D42&amp;"_"&amp;E42</f>
        <v>R. VARANE_中后卫_87</v>
      </c>
      <c r="B42" s="15" t="s">
        <v>180</v>
      </c>
      <c r="C42" s="16" t="s">
        <v>911</v>
      </c>
      <c r="D42" s="16" t="s">
        <v>90</v>
      </c>
      <c r="E42" s="15">
        <v>87</v>
      </c>
      <c r="F42" s="15">
        <v>1</v>
      </c>
      <c r="G42" t="str">
        <f>VLOOKUP(A:A,'1级数据'!AR:AR,1,FALSE)</f>
        <v>R. VARANE_中后卫_87</v>
      </c>
    </row>
    <row r="43" spans="1:7" hidden="1" x14ac:dyDescent="0.25">
      <c r="A43" s="15" t="str">
        <f>B43&amp;"_"&amp;D43&amp;"_"&amp;E43</f>
        <v>ROBERTO FIRMINO_中锋_87</v>
      </c>
      <c r="B43" s="15" t="s">
        <v>192</v>
      </c>
      <c r="C43" s="16" t="s">
        <v>912</v>
      </c>
      <c r="D43" s="16" t="s">
        <v>71</v>
      </c>
      <c r="E43" s="15">
        <v>87</v>
      </c>
      <c r="F43" s="15">
        <v>1</v>
      </c>
      <c r="G43" t="str">
        <f>VLOOKUP(A:A,'1级数据'!AR:AR,1,FALSE)</f>
        <v>ROBERTO FIRMINO_中锋_87</v>
      </c>
    </row>
    <row r="44" spans="1:7" hidden="1" x14ac:dyDescent="0.25">
      <c r="A44" s="15" t="str">
        <f>B44&amp;"_"&amp;D44&amp;"_"&amp;E44</f>
        <v>S. HANDANOVIČ_门将_87</v>
      </c>
      <c r="B44" s="15" t="s">
        <v>150</v>
      </c>
      <c r="C44" s="16" t="s">
        <v>913</v>
      </c>
      <c r="D44" s="16" t="s">
        <v>63</v>
      </c>
      <c r="E44" s="15">
        <v>87</v>
      </c>
      <c r="F44" s="15">
        <v>1</v>
      </c>
      <c r="G44" t="str">
        <f>VLOOKUP(A:A,'1级数据'!AR:AR,1,FALSE)</f>
        <v>S. HANDANOVIČ_门将_87</v>
      </c>
    </row>
    <row r="45" spans="1:7" hidden="1" x14ac:dyDescent="0.25">
      <c r="A45" s="15" t="str">
        <f>B45&amp;"_"&amp;D45&amp;"_"&amp;E45</f>
        <v>SAÚL_中场_87</v>
      </c>
      <c r="B45" s="15" t="s">
        <v>190</v>
      </c>
      <c r="C45" s="16" t="s">
        <v>914</v>
      </c>
      <c r="D45" s="16" t="s">
        <v>59</v>
      </c>
      <c r="E45" s="15">
        <v>87</v>
      </c>
      <c r="F45" s="15">
        <v>1</v>
      </c>
      <c r="G45" t="str">
        <f>VLOOKUP(A:A,'1级数据'!AR:AR,1,FALSE)</f>
        <v>SAÚL_中场_87</v>
      </c>
    </row>
    <row r="46" spans="1:7" hidden="1" x14ac:dyDescent="0.25">
      <c r="A46" s="15" t="str">
        <f>B46&amp;"_"&amp;D46&amp;"_"&amp;E46</f>
        <v>T. COURTOIS_门将_87</v>
      </c>
      <c r="B46" s="15" t="s">
        <v>136</v>
      </c>
      <c r="C46" s="16" t="s">
        <v>885</v>
      </c>
      <c r="D46" s="16" t="s">
        <v>63</v>
      </c>
      <c r="E46" s="15">
        <v>87</v>
      </c>
      <c r="F46" s="15">
        <v>1</v>
      </c>
      <c r="G46" t="str">
        <f>VLOOKUP(A:A,'1级数据'!AR:AR,1,FALSE)</f>
        <v>T. COURTOIS_门将_87</v>
      </c>
    </row>
    <row r="47" spans="1:7" x14ac:dyDescent="0.25">
      <c r="A47" s="15" t="str">
        <f>B47&amp;"_"&amp;D47&amp;"_"&amp;E47</f>
        <v>传奇_右后卫_87</v>
      </c>
      <c r="B47" s="17" t="s">
        <v>846</v>
      </c>
      <c r="C47" s="16" t="s">
        <v>915</v>
      </c>
      <c r="D47" s="16" t="s">
        <v>194</v>
      </c>
      <c r="E47" s="15">
        <v>87</v>
      </c>
      <c r="F47" s="15">
        <v>1</v>
      </c>
      <c r="G47" t="e">
        <f>VLOOKUP(A:A,'1级数据'!AR:AR,1,FALSE)</f>
        <v>#N/A</v>
      </c>
    </row>
    <row r="48" spans="1:7" hidden="1" x14ac:dyDescent="0.25">
      <c r="A48" s="15" t="str">
        <f>B48&amp;"_"&amp;D48&amp;"_"&amp;E48</f>
        <v>Á. DI MARÍA_右边锋_86</v>
      </c>
      <c r="B48" s="15" t="s">
        <v>159</v>
      </c>
      <c r="C48" s="16" t="s">
        <v>891</v>
      </c>
      <c r="D48" s="16" t="s">
        <v>86</v>
      </c>
      <c r="E48" s="15">
        <v>86</v>
      </c>
      <c r="F48" s="15">
        <v>1</v>
      </c>
      <c r="G48" t="str">
        <f>VLOOKUP(A:A,'1级数据'!AR:AR,1,FALSE)</f>
        <v>Á. DI MARÍA_右边锋_86</v>
      </c>
    </row>
    <row r="49" spans="1:7" hidden="1" x14ac:dyDescent="0.25">
      <c r="A49" s="15" t="str">
        <f>B49&amp;"_"&amp;D49&amp;"_"&amp;E49</f>
        <v>A. LAPORTE_中后卫_86</v>
      </c>
      <c r="B49" s="15" t="s">
        <v>220</v>
      </c>
      <c r="C49" s="16" t="s">
        <v>916</v>
      </c>
      <c r="D49" s="16" t="s">
        <v>90</v>
      </c>
      <c r="E49" s="15">
        <v>86</v>
      </c>
      <c r="F49" s="15">
        <v>1</v>
      </c>
      <c r="G49" t="str">
        <f>VLOOKUP(A:A,'1级数据'!AR:AR,1,FALSE)</f>
        <v>A. LAPORTE_中后卫_86</v>
      </c>
    </row>
    <row r="50" spans="1:7" hidden="1" x14ac:dyDescent="0.25">
      <c r="A50" s="15" t="str">
        <f>B50&amp;"_"&amp;D50&amp;"_"&amp;E50</f>
        <v>B. LENO_门将_86</v>
      </c>
      <c r="B50" s="15" t="s">
        <v>213</v>
      </c>
      <c r="C50" s="16" t="s">
        <v>918</v>
      </c>
      <c r="D50" s="16" t="s">
        <v>63</v>
      </c>
      <c r="E50" s="15">
        <v>86</v>
      </c>
      <c r="F50" s="15">
        <v>1</v>
      </c>
      <c r="G50" t="str">
        <f>VLOOKUP(A:A,'1级数据'!AR:AR,1,FALSE)</f>
        <v>B. LENO_门将_86</v>
      </c>
    </row>
    <row r="51" spans="1:7" hidden="1" x14ac:dyDescent="0.25">
      <c r="A51" s="15" t="str">
        <f>B51&amp;"_"&amp;D51&amp;"_"&amp;E51</f>
        <v>C. IMMOBILE_中锋_86</v>
      </c>
      <c r="B51" s="15" t="s">
        <v>172</v>
      </c>
      <c r="C51" s="16" t="s">
        <v>893</v>
      </c>
      <c r="D51" s="16" t="s">
        <v>71</v>
      </c>
      <c r="E51" s="15">
        <v>86</v>
      </c>
      <c r="F51" s="15">
        <v>1</v>
      </c>
      <c r="G51" t="str">
        <f>VLOOKUP(A:A,'1级数据'!AR:AR,1,FALSE)</f>
        <v>C. IMMOBILE_中锋_86</v>
      </c>
    </row>
    <row r="52" spans="1:7" hidden="1" x14ac:dyDescent="0.25">
      <c r="A52" s="15" t="str">
        <f>B52&amp;"_"&amp;D52&amp;"_"&amp;E52</f>
        <v>D. ALABA_左后卫_86</v>
      </c>
      <c r="B52" s="15" t="s">
        <v>175</v>
      </c>
      <c r="C52" s="16" t="s">
        <v>894</v>
      </c>
      <c r="D52" s="16" t="s">
        <v>105</v>
      </c>
      <c r="E52" s="15">
        <v>86</v>
      </c>
      <c r="F52" s="15">
        <v>1</v>
      </c>
      <c r="G52" t="str">
        <f>VLOOKUP(A:A,'1级数据'!AR:AR,1,FALSE)</f>
        <v>D. ALABA_左后卫_86</v>
      </c>
    </row>
    <row r="53" spans="1:7" hidden="1" x14ac:dyDescent="0.25">
      <c r="A53" s="15" t="str">
        <f>B53&amp;"_"&amp;D53&amp;"_"&amp;E53</f>
        <v>E. DŽEKO_中锋_86</v>
      </c>
      <c r="B53" s="15" t="s">
        <v>162</v>
      </c>
      <c r="C53" s="16" t="s">
        <v>895</v>
      </c>
      <c r="D53" s="16" t="s">
        <v>71</v>
      </c>
      <c r="E53" s="15">
        <v>86</v>
      </c>
      <c r="F53" s="15">
        <v>1</v>
      </c>
      <c r="G53" t="str">
        <f>VLOOKUP(A:A,'1级数据'!AR:AR,1,FALSE)</f>
        <v>E. DŽEKO_中锋_86</v>
      </c>
    </row>
    <row r="54" spans="1:7" hidden="1" x14ac:dyDescent="0.25">
      <c r="A54" s="15" t="str">
        <f>B54&amp;"_"&amp;D54&amp;"_"&amp;E54</f>
        <v>FERNANDINHO_后腰_86</v>
      </c>
      <c r="B54" s="15" t="s">
        <v>199</v>
      </c>
      <c r="C54" s="16" t="s">
        <v>921</v>
      </c>
      <c r="D54" s="36" t="s">
        <v>2152</v>
      </c>
      <c r="E54" s="15">
        <v>86</v>
      </c>
      <c r="F54" s="15">
        <v>1</v>
      </c>
      <c r="G54" t="str">
        <f>VLOOKUP(A:A,'1级数据'!AR:AR,1,FALSE)</f>
        <v>FERNANDINHO_后腰_86</v>
      </c>
    </row>
    <row r="55" spans="1:7" hidden="1" x14ac:dyDescent="0.25">
      <c r="A55" s="15" t="str">
        <f>B55&amp;"_"&amp;D55&amp;"_"&amp;E55</f>
        <v>H. MAGUIRE_中后卫_86</v>
      </c>
      <c r="B55" s="15" t="s">
        <v>376</v>
      </c>
      <c r="C55" s="16" t="s">
        <v>1008</v>
      </c>
      <c r="D55" s="16" t="s">
        <v>90</v>
      </c>
      <c r="E55" s="15">
        <v>86</v>
      </c>
      <c r="F55" s="15">
        <v>1</v>
      </c>
      <c r="G55" t="str">
        <f>VLOOKUP(A:A,'1级数据'!AR:AR,1,FALSE)</f>
        <v>H. MAGUIRE_中后卫_86</v>
      </c>
    </row>
    <row r="56" spans="1:7" hidden="1" x14ac:dyDescent="0.25">
      <c r="A56" s="15" t="str">
        <f>B56&amp;"_"&amp;D56&amp;"_"&amp;E56</f>
        <v>J. VERTONGHEN_中后卫_86</v>
      </c>
      <c r="B56" s="15" t="s">
        <v>240</v>
      </c>
      <c r="C56" s="16" t="s">
        <v>957</v>
      </c>
      <c r="D56" s="16" t="s">
        <v>90</v>
      </c>
      <c r="E56" s="15">
        <v>86</v>
      </c>
      <c r="F56" s="15">
        <v>1</v>
      </c>
      <c r="G56" t="str">
        <f>VLOOKUP(A:A,'1级数据'!AR:AR,1,FALSE)</f>
        <v>J. VERTONGHEN_中后卫_86</v>
      </c>
    </row>
    <row r="57" spans="1:7" hidden="1" x14ac:dyDescent="0.25">
      <c r="A57" s="15" t="str">
        <f>B57&amp;"_"&amp;D57&amp;"_"&amp;E57</f>
        <v>KEPA_门将_86</v>
      </c>
      <c r="B57" s="15" t="s">
        <v>219</v>
      </c>
      <c r="C57" s="16" t="s">
        <v>926</v>
      </c>
      <c r="D57" s="16" t="s">
        <v>63</v>
      </c>
      <c r="E57" s="15">
        <v>86</v>
      </c>
      <c r="F57" s="15">
        <v>1</v>
      </c>
      <c r="G57" t="str">
        <f>VLOOKUP(A:A,'1级数据'!AR:AR,1,FALSE)</f>
        <v>KEPA_门将_86</v>
      </c>
    </row>
    <row r="58" spans="1:7" hidden="1" x14ac:dyDescent="0.25">
      <c r="A58" s="15" t="str">
        <f>B58&amp;"_"&amp;D58&amp;"_"&amp;E58</f>
        <v>KOKE_中场_86</v>
      </c>
      <c r="B58" s="15" t="s">
        <v>174</v>
      </c>
      <c r="C58" s="16" t="s">
        <v>901</v>
      </c>
      <c r="D58" s="16" t="s">
        <v>59</v>
      </c>
      <c r="E58" s="15">
        <v>86</v>
      </c>
      <c r="F58" s="15">
        <v>1</v>
      </c>
      <c r="G58" t="str">
        <f>VLOOKUP(A:A,'1级数据'!AR:AR,1,FALSE)</f>
        <v>KOKE_中场_86</v>
      </c>
    </row>
    <row r="59" spans="1:7" hidden="1" x14ac:dyDescent="0.25">
      <c r="A59" s="15" t="str">
        <f>B59&amp;"_"&amp;D59&amp;"_"&amp;E59</f>
        <v>L. INSIGNE_左边锋_86</v>
      </c>
      <c r="B59" s="15" t="s">
        <v>140</v>
      </c>
      <c r="C59" s="16" t="s">
        <v>882</v>
      </c>
      <c r="D59" s="16" t="s">
        <v>43</v>
      </c>
      <c r="E59" s="15">
        <v>86</v>
      </c>
      <c r="F59" s="15">
        <v>1</v>
      </c>
      <c r="G59" t="str">
        <f>VLOOKUP(A:A,'1级数据'!AR:AR,1,FALSE)</f>
        <v>L. INSIGNE_左边锋_86</v>
      </c>
    </row>
    <row r="60" spans="1:7" hidden="1" x14ac:dyDescent="0.25">
      <c r="A60" s="15" t="str">
        <f>B60&amp;"_"&amp;D60&amp;"_"&amp;E60</f>
        <v>L. SANÉ_左边锋_86</v>
      </c>
      <c r="B60" s="15" t="s">
        <v>222</v>
      </c>
      <c r="C60" s="16" t="s">
        <v>927</v>
      </c>
      <c r="D60" s="16" t="s">
        <v>43</v>
      </c>
      <c r="E60" s="15">
        <v>86</v>
      </c>
      <c r="F60" s="15">
        <v>1</v>
      </c>
      <c r="G60" t="str">
        <f>VLOOKUP(A:A,'1级数据'!AR:AR,1,FALSE)</f>
        <v>L. SANÉ_左边锋_86</v>
      </c>
    </row>
    <row r="61" spans="1:7" hidden="1" x14ac:dyDescent="0.25">
      <c r="A61" s="15" t="str">
        <f>B61&amp;"_"&amp;D61&amp;"_"&amp;E61</f>
        <v>M. DE LIGT_中后卫_86</v>
      </c>
      <c r="B61" s="15" t="s">
        <v>651</v>
      </c>
      <c r="C61" s="16" t="s">
        <v>1160</v>
      </c>
      <c r="D61" s="16" t="s">
        <v>90</v>
      </c>
      <c r="E61" s="15">
        <v>86</v>
      </c>
      <c r="F61" s="15">
        <v>1</v>
      </c>
      <c r="G61" t="str">
        <f>VLOOKUP(A:A,'1级数据'!AR:AR,1,FALSE)</f>
        <v>M. DE LIGT_中后卫_86</v>
      </c>
    </row>
    <row r="62" spans="1:7" hidden="1" x14ac:dyDescent="0.25">
      <c r="A62" s="15" t="str">
        <f>B62&amp;"_"&amp;D62&amp;"_"&amp;E62</f>
        <v>M. ICARDI_中锋_86</v>
      </c>
      <c r="B62" s="15" t="s">
        <v>142</v>
      </c>
      <c r="C62" s="16" t="s">
        <v>883</v>
      </c>
      <c r="D62" s="16" t="s">
        <v>71</v>
      </c>
      <c r="E62" s="15">
        <v>86</v>
      </c>
      <c r="F62" s="15">
        <v>1</v>
      </c>
      <c r="G62" t="str">
        <f>VLOOKUP(A:A,'1级数据'!AR:AR,1,FALSE)</f>
        <v>M. ICARDI_中锋_86</v>
      </c>
    </row>
    <row r="63" spans="1:7" hidden="1" x14ac:dyDescent="0.25">
      <c r="A63" s="15" t="str">
        <f>B63&amp;"_"&amp;D63&amp;"_"&amp;E63</f>
        <v>MARCELO_左后卫_86</v>
      </c>
      <c r="B63" s="15" t="s">
        <v>104</v>
      </c>
      <c r="C63" s="16" t="s">
        <v>867</v>
      </c>
      <c r="D63" s="16" t="s">
        <v>105</v>
      </c>
      <c r="E63" s="15">
        <v>86</v>
      </c>
      <c r="F63" s="15">
        <v>1</v>
      </c>
      <c r="G63" t="str">
        <f>VLOOKUP(A:A,'1级数据'!AR:AR,1,FALSE)</f>
        <v>MARCELO_左后卫_86</v>
      </c>
    </row>
    <row r="64" spans="1:7" hidden="1" x14ac:dyDescent="0.25">
      <c r="A64" s="15" t="str">
        <f>B64&amp;"_"&amp;D64&amp;"_"&amp;E64</f>
        <v>MARQUINHOS_中后卫_86</v>
      </c>
      <c r="B64" s="15" t="s">
        <v>215</v>
      </c>
      <c r="C64" s="16" t="s">
        <v>929</v>
      </c>
      <c r="D64" s="16" t="s">
        <v>90</v>
      </c>
      <c r="E64" s="15">
        <v>86</v>
      </c>
      <c r="F64" s="15">
        <v>1</v>
      </c>
      <c r="G64" t="str">
        <f>VLOOKUP(A:A,'1级数据'!AR:AR,1,FALSE)</f>
        <v>MARQUINHOS_中后卫_86</v>
      </c>
    </row>
    <row r="65" spans="1:7" hidden="1" x14ac:dyDescent="0.25">
      <c r="A65" s="15" t="str">
        <f>B65&amp;"_"&amp;D65&amp;"_"&amp;E65</f>
        <v>S. M. SAVIĆ_中场_86</v>
      </c>
      <c r="B65" s="15" t="s">
        <v>224</v>
      </c>
      <c r="C65" s="16" t="s">
        <v>934</v>
      </c>
      <c r="D65" s="16" t="s">
        <v>59</v>
      </c>
      <c r="E65" s="15">
        <v>86</v>
      </c>
      <c r="F65" s="15">
        <v>1</v>
      </c>
      <c r="G65" t="str">
        <f>VLOOKUP(A:A,'1级数据'!AR:AR,1,FALSE)</f>
        <v>S. M. SAVIĆ_中场_86</v>
      </c>
    </row>
    <row r="66" spans="1:7" hidden="1" x14ac:dyDescent="0.25">
      <c r="A66" s="15" t="str">
        <f>B66&amp;"_"&amp;D66&amp;"_"&amp;E66</f>
        <v>SON HEUNG-MIN_左边锋_86</v>
      </c>
      <c r="B66" s="15" t="s">
        <v>261</v>
      </c>
      <c r="C66" s="16" t="s">
        <v>981</v>
      </c>
      <c r="D66" s="36" t="s">
        <v>2153</v>
      </c>
      <c r="E66" s="15">
        <v>86</v>
      </c>
      <c r="F66" s="15">
        <v>1</v>
      </c>
      <c r="G66" t="str">
        <f>VLOOKUP(A:A,'1级数据'!AR:AR,1,FALSE)</f>
        <v>SON HEUNG-MIN_左边锋_86</v>
      </c>
    </row>
    <row r="67" spans="1:7" hidden="1" x14ac:dyDescent="0.25">
      <c r="A67" s="15" t="str">
        <f>B67&amp;"_"&amp;D67&amp;"_"&amp;E67</f>
        <v>THIAGO SILVA_中后卫_86</v>
      </c>
      <c r="B67" s="15" t="s">
        <v>126</v>
      </c>
      <c r="C67" s="16" t="s">
        <v>887</v>
      </c>
      <c r="D67" s="16" t="s">
        <v>90</v>
      </c>
      <c r="E67" s="15">
        <v>86</v>
      </c>
      <c r="F67" s="15">
        <v>1</v>
      </c>
      <c r="G67" t="str">
        <f>VLOOKUP(A:A,'1级数据'!AR:AR,1,FALSE)</f>
        <v>THIAGO SILVA_中后卫_86</v>
      </c>
    </row>
    <row r="68" spans="1:7" hidden="1" x14ac:dyDescent="0.25">
      <c r="A68" s="15" t="str">
        <f>B68&amp;"_"&amp;D68&amp;"_"&amp;E68</f>
        <v>W. SZCZĘSNY_门将_86</v>
      </c>
      <c r="B68" s="15" t="s">
        <v>211</v>
      </c>
      <c r="C68" s="16" t="s">
        <v>937</v>
      </c>
      <c r="D68" s="16" t="s">
        <v>63</v>
      </c>
      <c r="E68" s="15">
        <v>86</v>
      </c>
      <c r="F68" s="15">
        <v>1</v>
      </c>
      <c r="G68" t="str">
        <f>VLOOKUP(A:A,'1级数据'!AR:AR,1,FALSE)</f>
        <v>W. SZCZĘSNY_门将_86</v>
      </c>
    </row>
    <row r="69" spans="1:7" x14ac:dyDescent="0.25">
      <c r="A69" s="15" t="str">
        <f>B69&amp;"_"&amp;D69&amp;"_"&amp;E69</f>
        <v>传奇_右边锋_86</v>
      </c>
      <c r="B69" s="16" t="s">
        <v>846</v>
      </c>
      <c r="C69" s="16" t="s">
        <v>985</v>
      </c>
      <c r="D69" s="16" t="s">
        <v>86</v>
      </c>
      <c r="E69" s="15">
        <v>86</v>
      </c>
      <c r="F69" s="15">
        <v>1</v>
      </c>
      <c r="G69" t="e">
        <f>VLOOKUP(A:A,'1级数据'!AR:AR,1,FALSE)</f>
        <v>#N/A</v>
      </c>
    </row>
    <row r="70" spans="1:7" hidden="1" x14ac:dyDescent="0.25">
      <c r="A70" s="15" t="str">
        <f>B70&amp;"_"&amp;D70&amp;"_"&amp;E70</f>
        <v>A. RAMSEY_中场_85</v>
      </c>
      <c r="B70" s="15" t="s">
        <v>247</v>
      </c>
      <c r="C70" s="16" t="s">
        <v>940</v>
      </c>
      <c r="D70" s="16" t="s">
        <v>59</v>
      </c>
      <c r="E70" s="15">
        <v>85</v>
      </c>
      <c r="F70" s="15">
        <v>1</v>
      </c>
      <c r="G70" t="str">
        <f>VLOOKUP(A:A,'1级数据'!AR:AR,1,FALSE)</f>
        <v>A. RAMSEY_中场_85</v>
      </c>
    </row>
    <row r="71" spans="1:7" hidden="1" x14ac:dyDescent="0.25">
      <c r="A71" s="15" t="str">
        <f>B71&amp;"_"&amp;D71&amp;"_"&amp;E71</f>
        <v>A. ROMAGNOLI_中后卫_85</v>
      </c>
      <c r="B71" s="15" t="s">
        <v>345</v>
      </c>
      <c r="C71" s="16" t="s">
        <v>991</v>
      </c>
      <c r="D71" s="16" t="s">
        <v>90</v>
      </c>
      <c r="E71" s="15">
        <v>85</v>
      </c>
      <c r="F71" s="15">
        <v>1</v>
      </c>
      <c r="G71" t="str">
        <f>VLOOKUP(A:A,'1级数据'!AR:AR,1,FALSE)</f>
        <v>A. ROMAGNOLI_中后卫_85</v>
      </c>
    </row>
    <row r="72" spans="1:7" hidden="1" x14ac:dyDescent="0.25">
      <c r="A72" s="15" t="str">
        <f>B72&amp;"_"&amp;D72&amp;"_"&amp;E72</f>
        <v>A. SÁNCHEZ_左边锋_85</v>
      </c>
      <c r="B72" s="15" t="s">
        <v>122</v>
      </c>
      <c r="C72" s="16" t="s">
        <v>872</v>
      </c>
      <c r="D72" s="16" t="s">
        <v>43</v>
      </c>
      <c r="E72" s="15">
        <v>85</v>
      </c>
      <c r="F72" s="15">
        <v>1</v>
      </c>
      <c r="G72" t="str">
        <f>VLOOKUP(A:A,'1级数据'!AR:AR,1,FALSE)</f>
        <v>A. SÁNCHEZ_左边锋_85</v>
      </c>
    </row>
    <row r="73" spans="1:7" hidden="1" x14ac:dyDescent="0.25">
      <c r="A73" s="15" t="str">
        <f>B73&amp;"_"&amp;D73&amp;"_"&amp;E73</f>
        <v>A. WITSEL_后腰_85</v>
      </c>
      <c r="B73" s="15" t="s">
        <v>401</v>
      </c>
      <c r="C73" s="16" t="s">
        <v>1034</v>
      </c>
      <c r="D73" s="36" t="s">
        <v>2152</v>
      </c>
      <c r="E73" s="15">
        <v>85</v>
      </c>
      <c r="F73" s="15">
        <v>1</v>
      </c>
      <c r="G73" t="str">
        <f>VLOOKUP(A:A,'1级数据'!AR:AR,1,FALSE)</f>
        <v>A. WITSEL_后腰_85</v>
      </c>
    </row>
    <row r="74" spans="1:7" hidden="1" x14ac:dyDescent="0.25">
      <c r="A74" s="15" t="str">
        <f>B74&amp;"_"&amp;D74&amp;"_"&amp;E74</f>
        <v>AZPILICUETA_右后卫_85</v>
      </c>
      <c r="B74" s="15" t="s">
        <v>201</v>
      </c>
      <c r="C74" s="16" t="s">
        <v>917</v>
      </c>
      <c r="D74" s="16" t="s">
        <v>194</v>
      </c>
      <c r="E74" s="15">
        <v>85</v>
      </c>
      <c r="F74" s="15">
        <v>1</v>
      </c>
      <c r="G74" t="str">
        <f>VLOOKUP(A:A,'1级数据'!AR:AR,1,FALSE)</f>
        <v>AZPILICUETA_右后卫_85</v>
      </c>
    </row>
    <row r="75" spans="1:7" hidden="1" x14ac:dyDescent="0.25">
      <c r="A75" s="15" t="str">
        <f>B75&amp;"_"&amp;D75&amp;"_"&amp;E75</f>
        <v>B. MATUIDI_中场_85</v>
      </c>
      <c r="B75" s="15" t="s">
        <v>232</v>
      </c>
      <c r="C75" s="16" t="s">
        <v>943</v>
      </c>
      <c r="D75" s="16" t="s">
        <v>59</v>
      </c>
      <c r="E75" s="15">
        <v>85</v>
      </c>
      <c r="F75" s="15">
        <v>1</v>
      </c>
      <c r="G75" t="str">
        <f>VLOOKUP(A:A,'1级数据'!AR:AR,1,FALSE)</f>
        <v>B. MATUIDI_中场_85</v>
      </c>
    </row>
    <row r="76" spans="1:7" hidden="1" x14ac:dyDescent="0.25">
      <c r="A76" s="15" t="str">
        <f>B76&amp;"_"&amp;D76&amp;"_"&amp;E76</f>
        <v>BRUNO FERNANDES_前腰_85</v>
      </c>
      <c r="B76" s="15" t="s">
        <v>607</v>
      </c>
      <c r="C76" s="16" t="s">
        <v>1113</v>
      </c>
      <c r="D76" s="16" t="s">
        <v>83</v>
      </c>
      <c r="E76" s="15">
        <v>85</v>
      </c>
      <c r="F76" s="15">
        <v>1</v>
      </c>
      <c r="G76" t="str">
        <f>VLOOKUP(A:A,'1级数据'!AR:AR,1,FALSE)</f>
        <v>BRUNO FERNANDES_前腰_85</v>
      </c>
    </row>
    <row r="77" spans="1:7" hidden="1" x14ac:dyDescent="0.25">
      <c r="A77" s="15" t="str">
        <f>B77&amp;"_"&amp;D77&amp;"_"&amp;E77</f>
        <v>C. LENGLET_中后卫_85</v>
      </c>
      <c r="B77" s="15" t="s">
        <v>366</v>
      </c>
      <c r="C77" s="16" t="s">
        <v>995</v>
      </c>
      <c r="D77" s="16" t="s">
        <v>90</v>
      </c>
      <c r="E77" s="15">
        <v>85</v>
      </c>
      <c r="F77" s="15">
        <v>1</v>
      </c>
      <c r="G77" t="str">
        <f>VLOOKUP(A:A,'1级数据'!AR:AR,1,FALSE)</f>
        <v>C. LENGLET_中后卫_85</v>
      </c>
    </row>
    <row r="78" spans="1:7" hidden="1" x14ac:dyDescent="0.25">
      <c r="A78" s="15" t="str">
        <f>B78&amp;"_"&amp;D78&amp;"_"&amp;E78</f>
        <v>CARVAJAL_右后卫_85</v>
      </c>
      <c r="B78" s="15" t="s">
        <v>2276</v>
      </c>
      <c r="C78" s="16" t="s">
        <v>946</v>
      </c>
      <c r="D78" s="16" t="s">
        <v>194</v>
      </c>
      <c r="E78" s="15">
        <v>85</v>
      </c>
      <c r="F78" s="15">
        <v>1</v>
      </c>
      <c r="G78" t="str">
        <f>VLOOKUP(A:A,'1级数据'!AR:AR,1,FALSE)</f>
        <v>CARVAJAL_右后卫_85</v>
      </c>
    </row>
    <row r="79" spans="1:7" hidden="1" x14ac:dyDescent="0.25">
      <c r="A79" s="15" t="str">
        <f>B79&amp;"_"&amp;D79&amp;"_"&amp;E79</f>
        <v>DAVID LUIZ_中后卫_85</v>
      </c>
      <c r="B79" s="15" t="s">
        <v>313</v>
      </c>
      <c r="C79" s="16" t="s">
        <v>998</v>
      </c>
      <c r="D79" s="16" t="s">
        <v>90</v>
      </c>
      <c r="E79" s="15">
        <v>85</v>
      </c>
      <c r="F79" s="15">
        <v>1</v>
      </c>
      <c r="G79" t="str">
        <f>VLOOKUP(A:A,'1级数据'!AR:AR,1,FALSE)</f>
        <v>DAVID LUIZ_中后卫_85</v>
      </c>
    </row>
    <row r="80" spans="1:7" hidden="1" x14ac:dyDescent="0.25">
      <c r="A80" s="15" t="str">
        <f>B80&amp;"_"&amp;D80&amp;"_"&amp;E80</f>
        <v>DOUGLAS COSTA_右边锋_85</v>
      </c>
      <c r="B80" s="15" t="s">
        <v>129</v>
      </c>
      <c r="C80" s="16" t="s">
        <v>876</v>
      </c>
      <c r="D80" s="16" t="s">
        <v>86</v>
      </c>
      <c r="E80" s="15">
        <v>85</v>
      </c>
      <c r="F80" s="15">
        <v>1</v>
      </c>
      <c r="G80" t="str">
        <f>VLOOKUP(A:A,'1级数据'!AR:AR,1,FALSE)</f>
        <v>DOUGLAS COSTA_右边锋_85</v>
      </c>
    </row>
    <row r="81" spans="1:7" hidden="1" x14ac:dyDescent="0.25">
      <c r="A81" s="15" t="str">
        <f>B81&amp;"_"&amp;D81&amp;"_"&amp;E81</f>
        <v>F. THAUVIN_右前卫_85</v>
      </c>
      <c r="B81" s="15" t="s">
        <v>217</v>
      </c>
      <c r="C81" s="16" t="s">
        <v>919</v>
      </c>
      <c r="D81" s="16" t="s">
        <v>205</v>
      </c>
      <c r="E81" s="15">
        <v>85</v>
      </c>
      <c r="F81" s="15">
        <v>1</v>
      </c>
      <c r="G81" t="str">
        <f>VLOOKUP(A:A,'1级数据'!AR:AR,1,FALSE)</f>
        <v>F. THAUVIN_右前卫_85</v>
      </c>
    </row>
    <row r="82" spans="1:7" hidden="1" x14ac:dyDescent="0.25">
      <c r="A82" s="15" t="str">
        <f>B82&amp;"_"&amp;D82&amp;"_"&amp;E82</f>
        <v>FABINHO_后腰_85</v>
      </c>
      <c r="B82" s="15" t="s">
        <v>289</v>
      </c>
      <c r="C82" s="16" t="s">
        <v>948</v>
      </c>
      <c r="D82" s="16" t="s">
        <v>125</v>
      </c>
      <c r="E82" s="15">
        <v>85</v>
      </c>
      <c r="F82" s="15">
        <v>1</v>
      </c>
      <c r="G82" t="str">
        <f>VLOOKUP(A:A,'1级数据'!AR:AR,1,FALSE)</f>
        <v>FABINHO_后腰_85</v>
      </c>
    </row>
    <row r="83" spans="1:7" hidden="1" x14ac:dyDescent="0.25">
      <c r="A83" s="15" t="str">
        <f>B83&amp;"_"&amp;D83&amp;"_"&amp;E83</f>
        <v>G. DONNARUMMA_门将_85</v>
      </c>
      <c r="B83" s="15" t="s">
        <v>373</v>
      </c>
      <c r="C83" s="16" t="s">
        <v>1004</v>
      </c>
      <c r="D83" s="16" t="s">
        <v>63</v>
      </c>
      <c r="E83" s="15">
        <v>85</v>
      </c>
      <c r="F83" s="15">
        <v>1</v>
      </c>
      <c r="G83" t="str">
        <f>VLOOKUP(A:A,'1级数据'!AR:AR,1,FALSE)</f>
        <v>G. DONNARUMMA_门将_85</v>
      </c>
    </row>
    <row r="84" spans="1:7" hidden="1" x14ac:dyDescent="0.25">
      <c r="A84" s="15" t="str">
        <f>B84&amp;"_"&amp;D84&amp;"_"&amp;E84</f>
        <v>GABRIEL JESUS_中锋_85</v>
      </c>
      <c r="B84" s="15" t="s">
        <v>223</v>
      </c>
      <c r="C84" s="16" t="s">
        <v>923</v>
      </c>
      <c r="D84" s="16" t="s">
        <v>71</v>
      </c>
      <c r="E84" s="15">
        <v>85</v>
      </c>
      <c r="F84" s="15">
        <v>1</v>
      </c>
      <c r="G84" t="str">
        <f>VLOOKUP(A:A,'1级数据'!AR:AR,1,FALSE)</f>
        <v>GABRIEL JESUS_中锋_85</v>
      </c>
    </row>
    <row r="85" spans="1:7" hidden="1" x14ac:dyDescent="0.25">
      <c r="A85" s="15" t="str">
        <f>B85&amp;"_"&amp;D85&amp;"_"&amp;E85</f>
        <v>IAGO ASPAS_中锋_85</v>
      </c>
      <c r="B85" s="15" t="s">
        <v>278</v>
      </c>
      <c r="C85" s="16" t="s">
        <v>952</v>
      </c>
      <c r="D85" s="16" t="s">
        <v>71</v>
      </c>
      <c r="E85" s="15">
        <v>85</v>
      </c>
      <c r="F85" s="15">
        <v>1</v>
      </c>
      <c r="G85" t="str">
        <f>VLOOKUP(A:A,'1级数据'!AR:AR,1,FALSE)</f>
        <v>IAGO ASPAS_中锋_85</v>
      </c>
    </row>
    <row r="86" spans="1:7" hidden="1" x14ac:dyDescent="0.25">
      <c r="A86" s="15" t="str">
        <f>B86&amp;"_"&amp;D86&amp;"_"&amp;E86</f>
        <v>J. BOATENG_中后卫_85</v>
      </c>
      <c r="B86" s="15" t="s">
        <v>128</v>
      </c>
      <c r="C86" s="16" t="s">
        <v>879</v>
      </c>
      <c r="D86" s="16" t="s">
        <v>90</v>
      </c>
      <c r="E86" s="15">
        <v>85</v>
      </c>
      <c r="F86" s="15">
        <v>1</v>
      </c>
      <c r="G86" t="str">
        <f>VLOOKUP(A:A,'1级数据'!AR:AR,1,FALSE)</f>
        <v>J. BOATENG_中后卫_85</v>
      </c>
    </row>
    <row r="87" spans="1:7" hidden="1" x14ac:dyDescent="0.25">
      <c r="A87" s="15" t="str">
        <f>B87&amp;"_"&amp;D87&amp;"_"&amp;E87</f>
        <v>J. GIMÉNEZ_中后卫_85</v>
      </c>
      <c r="B87" s="15" t="s">
        <v>285</v>
      </c>
      <c r="C87" s="16" t="s">
        <v>955</v>
      </c>
      <c r="D87" s="16" t="s">
        <v>90</v>
      </c>
      <c r="E87" s="15">
        <v>85</v>
      </c>
      <c r="F87" s="15">
        <v>1</v>
      </c>
      <c r="G87" t="str">
        <f>VLOOKUP(A:A,'1级数据'!AR:AR,1,FALSE)</f>
        <v>J. GIMÉNEZ_中后卫_85</v>
      </c>
    </row>
    <row r="88" spans="1:7" hidden="1" x14ac:dyDescent="0.25">
      <c r="A88" s="15" t="str">
        <f>B88&amp;"_"&amp;D88&amp;"_"&amp;E88</f>
        <v>J. PICKFORD_门将_85</v>
      </c>
      <c r="B88" s="15" t="s">
        <v>183</v>
      </c>
      <c r="C88" s="16" t="s">
        <v>898</v>
      </c>
      <c r="D88" s="16" t="s">
        <v>63</v>
      </c>
      <c r="E88" s="15">
        <v>85</v>
      </c>
      <c r="F88" s="15">
        <v>1</v>
      </c>
      <c r="G88" t="str">
        <f>VLOOKUP(A:A,'1级数据'!AR:AR,1,FALSE)</f>
        <v>J. PICKFORD_门将_85</v>
      </c>
    </row>
    <row r="89" spans="1:7" hidden="1" x14ac:dyDescent="0.25">
      <c r="A89" s="15" t="str">
        <f>B89&amp;"_"&amp;D89&amp;"_"&amp;E89</f>
        <v>J. STONES_中后卫_85</v>
      </c>
      <c r="B89" s="15" t="s">
        <v>283</v>
      </c>
      <c r="C89" s="16" t="s">
        <v>956</v>
      </c>
      <c r="D89" s="16" t="s">
        <v>90</v>
      </c>
      <c r="E89" s="15">
        <v>85</v>
      </c>
      <c r="F89" s="15">
        <v>1</v>
      </c>
      <c r="G89" t="str">
        <f>VLOOKUP(A:A,'1级数据'!AR:AR,1,FALSE)</f>
        <v>J. STONES_中后卫_85</v>
      </c>
    </row>
    <row r="90" spans="1:7" hidden="1" x14ac:dyDescent="0.25">
      <c r="A90" s="15" t="str">
        <f>B90&amp;"_"&amp;D90&amp;"_"&amp;E90</f>
        <v>JOÃO CANCELO_右后卫_85</v>
      </c>
      <c r="B90" s="15" t="s">
        <v>284</v>
      </c>
      <c r="C90" s="16" t="s">
        <v>958</v>
      </c>
      <c r="D90" s="16" t="s">
        <v>194</v>
      </c>
      <c r="E90" s="15">
        <v>85</v>
      </c>
      <c r="F90" s="15">
        <v>1</v>
      </c>
      <c r="G90" t="str">
        <f>VLOOKUP(A:A,'1级数据'!AR:AR,1,FALSE)</f>
        <v>JOÃO CANCELO_右后卫_85</v>
      </c>
    </row>
    <row r="91" spans="1:7" hidden="1" x14ac:dyDescent="0.25">
      <c r="A91" s="15" t="str">
        <f>B91&amp;"_"&amp;D91&amp;"_"&amp;E91</f>
        <v>JORGINHO_后腰_85</v>
      </c>
      <c r="B91" s="15" t="s">
        <v>221</v>
      </c>
      <c r="C91" s="16" t="s">
        <v>925</v>
      </c>
      <c r="D91" s="16" t="s">
        <v>125</v>
      </c>
      <c r="E91" s="15">
        <v>85</v>
      </c>
      <c r="F91" s="15">
        <v>1</v>
      </c>
      <c r="G91" t="str">
        <f>VLOOKUP(A:A,'1级数据'!AR:AR,1,FALSE)</f>
        <v>JORGINHO_后腰_85</v>
      </c>
    </row>
    <row r="92" spans="1:7" hidden="1" x14ac:dyDescent="0.25">
      <c r="A92" s="15" t="str">
        <f>B92&amp;"_"&amp;D92&amp;"_"&amp;E92</f>
        <v>K. MANOLAS_中后卫_85</v>
      </c>
      <c r="B92" s="15" t="s">
        <v>167</v>
      </c>
      <c r="C92" s="16" t="s">
        <v>899</v>
      </c>
      <c r="D92" s="16" t="s">
        <v>90</v>
      </c>
      <c r="E92" s="15">
        <v>85</v>
      </c>
      <c r="F92" s="15">
        <v>1</v>
      </c>
      <c r="G92" t="str">
        <f>VLOOKUP(A:A,'1级数据'!AR:AR,1,FALSE)</f>
        <v>K. MANOLAS_中后卫_85</v>
      </c>
    </row>
    <row r="93" spans="1:7" hidden="1" x14ac:dyDescent="0.25">
      <c r="A93" s="15" t="str">
        <f>B93&amp;"_"&amp;D93&amp;"_"&amp;E93</f>
        <v>K. WALKER_右后卫_85</v>
      </c>
      <c r="B93" s="15" t="s">
        <v>258</v>
      </c>
      <c r="C93" s="16" t="s">
        <v>960</v>
      </c>
      <c r="D93" s="16" t="s">
        <v>194</v>
      </c>
      <c r="E93" s="15">
        <v>85</v>
      </c>
      <c r="F93" s="15">
        <v>1</v>
      </c>
      <c r="G93" t="str">
        <f>VLOOKUP(A:A,'1级数据'!AR:AR,1,FALSE)</f>
        <v>K. WALKER_右后卫_85</v>
      </c>
    </row>
    <row r="94" spans="1:7" hidden="1" x14ac:dyDescent="0.25">
      <c r="A94" s="15" t="str">
        <f>B94&amp;"_"&amp;D94&amp;"_"&amp;E94</f>
        <v>L. BONUCCI_中后卫_85</v>
      </c>
      <c r="B94" s="15" t="s">
        <v>151</v>
      </c>
      <c r="C94" s="16" t="s">
        <v>902</v>
      </c>
      <c r="D94" s="16" t="s">
        <v>90</v>
      </c>
      <c r="E94" s="15">
        <v>85</v>
      </c>
      <c r="F94" s="15">
        <v>1</v>
      </c>
      <c r="G94" t="str">
        <f>VLOOKUP(A:A,'1级数据'!AR:AR,1,FALSE)</f>
        <v>L. BONUCCI_中后卫_85</v>
      </c>
    </row>
    <row r="95" spans="1:7" hidden="1" x14ac:dyDescent="0.25">
      <c r="A95" s="15" t="str">
        <f>B95&amp;"_"&amp;D95&amp;"_"&amp;E95</f>
        <v>L. HERNANDEZ_中后卫_85</v>
      </c>
      <c r="B95" s="15" t="s">
        <v>368</v>
      </c>
      <c r="C95" s="16" t="s">
        <v>1014</v>
      </c>
      <c r="D95" s="16" t="s">
        <v>90</v>
      </c>
      <c r="E95" s="15">
        <v>85</v>
      </c>
      <c r="F95" s="15">
        <v>1</v>
      </c>
      <c r="G95" t="str">
        <f>VLOOKUP(A:A,'1级数据'!AR:AR,1,FALSE)</f>
        <v>L. HERNANDEZ_中后卫_85</v>
      </c>
    </row>
    <row r="96" spans="1:7" hidden="1" x14ac:dyDescent="0.25">
      <c r="A96" s="15" t="str">
        <f>B96&amp;"_"&amp;D96&amp;"_"&amp;E96</f>
        <v>M. DEPAY_中锋_85</v>
      </c>
      <c r="B96" s="15" t="s">
        <v>279</v>
      </c>
      <c r="C96" s="16" t="s">
        <v>966</v>
      </c>
      <c r="D96" s="36" t="s">
        <v>2151</v>
      </c>
      <c r="E96" s="15">
        <v>85</v>
      </c>
      <c r="F96" s="15">
        <v>1</v>
      </c>
      <c r="G96" t="str">
        <f>VLOOKUP(A:A,'1级数据'!AR:AR,1,FALSE)</f>
        <v>M. DEPAY_中锋_85</v>
      </c>
    </row>
    <row r="97" spans="1:7" hidden="1" x14ac:dyDescent="0.25">
      <c r="A97" s="15" t="str">
        <f>B97&amp;"_"&amp;D97&amp;"_"&amp;E97</f>
        <v>N. FEKIR_前腰_85</v>
      </c>
      <c r="B97" s="15" t="s">
        <v>186</v>
      </c>
      <c r="C97" s="16" t="s">
        <v>906</v>
      </c>
      <c r="D97" s="16" t="s">
        <v>83</v>
      </c>
      <c r="E97" s="15">
        <v>85</v>
      </c>
      <c r="F97" s="15">
        <v>1</v>
      </c>
      <c r="G97" t="str">
        <f>VLOOKUP(A:A,'1级数据'!AR:AR,1,FALSE)</f>
        <v>N. FEKIR_前腰_85</v>
      </c>
    </row>
    <row r="98" spans="1:7" hidden="1" x14ac:dyDescent="0.25">
      <c r="A98" s="15" t="str">
        <f>B98&amp;"_"&amp;D98&amp;"_"&amp;E98</f>
        <v>N. SÜLE_中后卫_85</v>
      </c>
      <c r="B98" s="15" t="s">
        <v>301</v>
      </c>
      <c r="C98" s="16" t="s">
        <v>972</v>
      </c>
      <c r="D98" s="16" t="s">
        <v>90</v>
      </c>
      <c r="E98" s="15">
        <v>85</v>
      </c>
      <c r="F98" s="15">
        <v>1</v>
      </c>
      <c r="G98" t="str">
        <f>VLOOKUP(A:A,'1级数据'!AR:AR,1,FALSE)</f>
        <v>N. SÜLE_中后卫_85</v>
      </c>
    </row>
    <row r="99" spans="1:7" hidden="1" x14ac:dyDescent="0.25">
      <c r="A99" s="15" t="str">
        <f>B99&amp;"_"&amp;D99&amp;"_"&amp;E99</f>
        <v>R. LUKAKU_中锋_85</v>
      </c>
      <c r="B99" s="15" t="s">
        <v>127</v>
      </c>
      <c r="C99" s="16" t="s">
        <v>884</v>
      </c>
      <c r="D99" s="16" t="s">
        <v>71</v>
      </c>
      <c r="E99" s="15">
        <v>85</v>
      </c>
      <c r="F99" s="15">
        <v>1</v>
      </c>
      <c r="G99" t="str">
        <f>VLOOKUP(A:A,'1级数据'!AR:AR,1,FALSE)</f>
        <v>R. LUKAKU_中锋_85</v>
      </c>
    </row>
    <row r="100" spans="1:7" hidden="1" x14ac:dyDescent="0.25">
      <c r="A100" s="15" t="str">
        <f>B100&amp;"_"&amp;D100&amp;"_"&amp;E100</f>
        <v>R. MAHREZ_右边锋_85</v>
      </c>
      <c r="B100" s="15" t="s">
        <v>188</v>
      </c>
      <c r="C100" s="16" t="s">
        <v>910</v>
      </c>
      <c r="D100" s="16" t="s">
        <v>86</v>
      </c>
      <c r="E100" s="15">
        <v>85</v>
      </c>
      <c r="F100" s="15">
        <v>1</v>
      </c>
      <c r="G100" t="str">
        <f>VLOOKUP(A:A,'1级数据'!AR:AR,1,FALSE)</f>
        <v>R. MAHREZ_右边锋_85</v>
      </c>
    </row>
    <row r="101" spans="1:7" hidden="1" x14ac:dyDescent="0.25">
      <c r="A101" s="15" t="str">
        <f>B101&amp;"_"&amp;D101&amp;"_"&amp;E101</f>
        <v>RODRI_后腰_85</v>
      </c>
      <c r="B101" s="15" t="s">
        <v>495</v>
      </c>
      <c r="C101" s="16" t="s">
        <v>1084</v>
      </c>
      <c r="D101" s="16" t="s">
        <v>125</v>
      </c>
      <c r="E101" s="15">
        <v>85</v>
      </c>
      <c r="F101" s="15">
        <v>1</v>
      </c>
      <c r="G101" t="str">
        <f>VLOOKUP(A:A,'1级数据'!AR:AR,1,FALSE)</f>
        <v>RODRI_后腰_85</v>
      </c>
    </row>
    <row r="102" spans="1:7" hidden="1" x14ac:dyDescent="0.25">
      <c r="A102" s="15" t="str">
        <f>B102&amp;"_"&amp;D102&amp;"_"&amp;E102</f>
        <v>S. DE VRIJ_中后卫_85</v>
      </c>
      <c r="B102" s="15" t="s">
        <v>210</v>
      </c>
      <c r="C102" s="16" t="s">
        <v>933</v>
      </c>
      <c r="D102" s="16" t="s">
        <v>90</v>
      </c>
      <c r="E102" s="15">
        <v>85</v>
      </c>
      <c r="F102" s="15">
        <v>1</v>
      </c>
      <c r="G102" t="str">
        <f>VLOOKUP(A:A,'1级数据'!AR:AR,1,FALSE)</f>
        <v>S. DE VRIJ_中后卫_85</v>
      </c>
    </row>
    <row r="103" spans="1:7" hidden="1" x14ac:dyDescent="0.25">
      <c r="A103" s="15" t="str">
        <f>B103&amp;"_"&amp;D103&amp;"_"&amp;E103</f>
        <v>SOKRATIS_中后卫_85</v>
      </c>
      <c r="B103" s="15" t="s">
        <v>244</v>
      </c>
      <c r="C103" s="16" t="s">
        <v>980</v>
      </c>
      <c r="D103" s="16" t="s">
        <v>90</v>
      </c>
      <c r="E103" s="15">
        <v>85</v>
      </c>
      <c r="F103" s="15">
        <v>1</v>
      </c>
      <c r="G103" t="str">
        <f>VLOOKUP(A:A,'1级数据'!AR:AR,1,FALSE)</f>
        <v>SOKRATIS_中后卫_85</v>
      </c>
    </row>
    <row r="104" spans="1:7" hidden="1" x14ac:dyDescent="0.25">
      <c r="A104" s="15" t="str">
        <f>B104&amp;"_"&amp;D104&amp;"_"&amp;E104</f>
        <v>T. WERNER_中锋_85</v>
      </c>
      <c r="B104" s="15" t="s">
        <v>225</v>
      </c>
      <c r="C104" s="16" t="s">
        <v>935</v>
      </c>
      <c r="D104" s="16" t="s">
        <v>71</v>
      </c>
      <c r="E104" s="15">
        <v>85</v>
      </c>
      <c r="F104" s="15">
        <v>1</v>
      </c>
      <c r="G104" t="str">
        <f>VLOOKUP(A:A,'1级数据'!AR:AR,1,FALSE)</f>
        <v>T. WERNER_中锋_85</v>
      </c>
    </row>
    <row r="105" spans="1:7" hidden="1" x14ac:dyDescent="0.25">
      <c r="A105" s="15" t="str">
        <f>B105&amp;"_"&amp;D105&amp;"_"&amp;E105</f>
        <v>WILLIAN_右边锋_85</v>
      </c>
      <c r="B105" s="15" t="s">
        <v>202</v>
      </c>
      <c r="C105" s="16" t="s">
        <v>938</v>
      </c>
      <c r="D105" s="16" t="s">
        <v>86</v>
      </c>
      <c r="E105" s="15">
        <v>85</v>
      </c>
      <c r="F105" s="15">
        <v>1</v>
      </c>
      <c r="G105" t="str">
        <f>VLOOKUP(A:A,'1级数据'!AR:AR,1,FALSE)</f>
        <v>WILLIAN_右边锋_85</v>
      </c>
    </row>
    <row r="106" spans="1:7" x14ac:dyDescent="0.25">
      <c r="A106" s="15" t="str">
        <f>B106&amp;"_"&amp;D106&amp;"_"&amp;E106</f>
        <v>传奇_影锋_85</v>
      </c>
      <c r="B106" s="16" t="s">
        <v>846</v>
      </c>
      <c r="C106" s="16" t="s">
        <v>984</v>
      </c>
      <c r="D106" s="16" t="s">
        <v>49</v>
      </c>
      <c r="E106" s="15">
        <v>85</v>
      </c>
      <c r="F106" s="15">
        <v>1</v>
      </c>
      <c r="G106" t="e">
        <f>VLOOKUP(A:A,'1级数据'!AR:AR,1,FALSE)</f>
        <v>#N/A</v>
      </c>
    </row>
    <row r="107" spans="1:7" x14ac:dyDescent="0.25">
      <c r="A107" s="15" t="str">
        <f>B107&amp;"_"&amp;D107&amp;"_"&amp;E107</f>
        <v>传奇_中后卫_85</v>
      </c>
      <c r="B107" s="16" t="s">
        <v>846</v>
      </c>
      <c r="C107" s="16" t="s">
        <v>987</v>
      </c>
      <c r="D107" s="16" t="s">
        <v>90</v>
      </c>
      <c r="E107" s="15">
        <v>85</v>
      </c>
      <c r="F107" s="15">
        <v>1</v>
      </c>
      <c r="G107" t="e">
        <f>VLOOKUP(A:A,'1级数据'!AR:AR,1,FALSE)</f>
        <v>#N/A</v>
      </c>
    </row>
    <row r="108" spans="1:7" hidden="1" x14ac:dyDescent="0.25">
      <c r="A108" s="15" t="str">
        <f>B108&amp;"_"&amp;D108&amp;"_"&amp;E108</f>
        <v>A. AREOLA_门将_84</v>
      </c>
      <c r="B108" s="15" t="s">
        <v>335</v>
      </c>
      <c r="C108" s="16" t="s">
        <v>988</v>
      </c>
      <c r="D108" s="16" t="s">
        <v>63</v>
      </c>
      <c r="E108" s="15">
        <v>84</v>
      </c>
      <c r="F108" s="15">
        <v>1</v>
      </c>
      <c r="G108" t="str">
        <f>VLOOKUP(A:A,'1级数据'!AR:AR,1,FALSE)</f>
        <v>A. AREOLA_门将_84</v>
      </c>
    </row>
    <row r="109" spans="1:7" hidden="1" x14ac:dyDescent="0.25">
      <c r="A109" s="15" t="str">
        <f>B109&amp;"_"&amp;D109&amp;"_"&amp;E109</f>
        <v>A. BELOTTI_中锋_84</v>
      </c>
      <c r="B109" s="15" t="s">
        <v>472</v>
      </c>
      <c r="C109" s="16" t="s">
        <v>1030</v>
      </c>
      <c r="D109" s="16" t="s">
        <v>71</v>
      </c>
      <c r="E109" s="15">
        <v>84</v>
      </c>
      <c r="F109" s="15">
        <v>1</v>
      </c>
      <c r="G109" t="str">
        <f>VLOOKUP(A:A,'1级数据'!AR:AR,1,FALSE)</f>
        <v>A. BELOTTI_中锋_84</v>
      </c>
    </row>
    <row r="110" spans="1:7" hidden="1" x14ac:dyDescent="0.25">
      <c r="A110" s="15" t="str">
        <f>B110&amp;"_"&amp;D110&amp;"_"&amp;E110</f>
        <v>ALLAN_中场_84</v>
      </c>
      <c r="B110" s="15" t="s">
        <v>272</v>
      </c>
      <c r="C110" s="16" t="s">
        <v>941</v>
      </c>
      <c r="D110" s="16" t="s">
        <v>59</v>
      </c>
      <c r="E110" s="15">
        <v>84</v>
      </c>
      <c r="F110" s="15">
        <v>1</v>
      </c>
      <c r="G110" t="str">
        <f>VLOOKUP(A:A,'1级数据'!AR:AR,1,FALSE)</f>
        <v>ALLAN_中场_84</v>
      </c>
    </row>
    <row r="111" spans="1:7" hidden="1" x14ac:dyDescent="0.25">
      <c r="A111" s="15" t="str">
        <f>B111&amp;"_"&amp;D111&amp;"_"&amp;E111</f>
        <v>ANTHONY LOPES_门将_84</v>
      </c>
      <c r="B111" s="15" t="s">
        <v>257</v>
      </c>
      <c r="C111" s="16" t="s">
        <v>942</v>
      </c>
      <c r="D111" s="16" t="s">
        <v>63</v>
      </c>
      <c r="E111" s="15">
        <v>84</v>
      </c>
      <c r="F111" s="15">
        <v>1</v>
      </c>
      <c r="G111" t="str">
        <f>VLOOKUP(A:A,'1级数据'!AR:AR,1,FALSE)</f>
        <v>ANTHONY LOPES_门将_84</v>
      </c>
    </row>
    <row r="112" spans="1:7" hidden="1" x14ac:dyDescent="0.25">
      <c r="A112" s="15" t="str">
        <f>B112&amp;"_"&amp;D112&amp;"_"&amp;E112</f>
        <v>ARTHUR_中场_84</v>
      </c>
      <c r="B112" s="15" t="s">
        <v>637</v>
      </c>
      <c r="C112" s="16" t="s">
        <v>1109</v>
      </c>
      <c r="D112" s="16" t="s">
        <v>59</v>
      </c>
      <c r="E112" s="15">
        <v>84</v>
      </c>
      <c r="F112" s="15">
        <v>1</v>
      </c>
      <c r="G112" t="str">
        <f>VLOOKUP(A:A,'1级数据'!AR:AR,1,FALSE)</f>
        <v>ARTHUR_中场_84</v>
      </c>
    </row>
    <row r="113" spans="1:7" hidden="1" x14ac:dyDescent="0.25">
      <c r="A113" s="15" t="str">
        <f>B113&amp;"_"&amp;D113&amp;"_"&amp;E113</f>
        <v>B. PAVARD_中后卫_84</v>
      </c>
      <c r="B113" s="15" t="s">
        <v>635</v>
      </c>
      <c r="C113" s="16" t="s">
        <v>1111</v>
      </c>
      <c r="D113" s="16" t="s">
        <v>90</v>
      </c>
      <c r="E113" s="15">
        <v>84</v>
      </c>
      <c r="F113" s="15">
        <v>1</v>
      </c>
      <c r="G113" t="str">
        <f>VLOOKUP(A:A,'1级数据'!AR:AR,1,FALSE)</f>
        <v>B. PAVARD_中后卫_84</v>
      </c>
    </row>
    <row r="114" spans="1:7" hidden="1" x14ac:dyDescent="0.25">
      <c r="A114" s="15" t="str">
        <f>B114&amp;"_"&amp;D114&amp;"_"&amp;E114</f>
        <v>D. SÁNCHEZ_中后卫_84</v>
      </c>
      <c r="B114" s="15" t="s">
        <v>293</v>
      </c>
      <c r="C114" s="16" t="s">
        <v>944</v>
      </c>
      <c r="D114" s="16" t="s">
        <v>90</v>
      </c>
      <c r="E114" s="15">
        <v>84</v>
      </c>
      <c r="F114" s="15">
        <v>1</v>
      </c>
      <c r="G114" t="str">
        <f>VLOOKUP(A:A,'1级数据'!AR:AR,1,FALSE)</f>
        <v>D. SÁNCHEZ_中后卫_84</v>
      </c>
    </row>
    <row r="115" spans="1:7" hidden="1" x14ac:dyDescent="0.25">
      <c r="A115" s="15" t="str">
        <f>B115&amp;"_"&amp;D115&amp;"_"&amp;E115</f>
        <v>D. TADIĆ_前腰_84</v>
      </c>
      <c r="B115" s="15" t="s">
        <v>695</v>
      </c>
      <c r="C115" s="16" t="s">
        <v>1217</v>
      </c>
      <c r="D115" s="16" t="s">
        <v>83</v>
      </c>
      <c r="E115" s="15">
        <v>84</v>
      </c>
      <c r="F115" s="15">
        <v>1</v>
      </c>
      <c r="G115" t="str">
        <f>VLOOKUP(A:A,'1级数据'!AR:AR,1,FALSE)</f>
        <v>D. TADIĆ_前腰_84</v>
      </c>
    </row>
    <row r="116" spans="1:7" hidden="1" x14ac:dyDescent="0.25">
      <c r="A116" s="15" t="str">
        <f>B116&amp;"_"&amp;D116&amp;"_"&amp;E116</f>
        <v>DANI PAREJO_中场_84</v>
      </c>
      <c r="B116" s="15" t="s">
        <v>252</v>
      </c>
      <c r="C116" s="16" t="s">
        <v>945</v>
      </c>
      <c r="D116" s="16" t="s">
        <v>59</v>
      </c>
      <c r="E116" s="15">
        <v>84</v>
      </c>
      <c r="F116" s="15">
        <v>1</v>
      </c>
      <c r="G116" t="str">
        <f>VLOOKUP(A:A,'1级数据'!AR:AR,1,FALSE)</f>
        <v>DANI PAREJO_中场_84</v>
      </c>
    </row>
    <row r="117" spans="1:7" hidden="1" x14ac:dyDescent="0.25">
      <c r="A117" s="15" t="str">
        <f>B117&amp;"_"&amp;D117&amp;"_"&amp;E117</f>
        <v>F. ACERBI_中后卫_84</v>
      </c>
      <c r="B117" s="15" t="s">
        <v>437</v>
      </c>
      <c r="C117" s="16" t="s">
        <v>1050</v>
      </c>
      <c r="D117" s="16" t="s">
        <v>90</v>
      </c>
      <c r="E117" s="15">
        <v>84</v>
      </c>
      <c r="F117" s="15">
        <v>1</v>
      </c>
      <c r="G117" t="str">
        <f>VLOOKUP(A:A,'1级数据'!AR:AR,1,FALSE)</f>
        <v>F. ACERBI_中后卫_84</v>
      </c>
    </row>
    <row r="118" spans="1:7" hidden="1" x14ac:dyDescent="0.25">
      <c r="A118" s="15" t="str">
        <f>B118&amp;"_"&amp;D118&amp;"_"&amp;E118</f>
        <v>G. BUFFON_门将_84</v>
      </c>
      <c r="B118" s="15" t="s">
        <v>149</v>
      </c>
      <c r="C118" s="16" t="s">
        <v>896</v>
      </c>
      <c r="D118" s="16" t="s">
        <v>63</v>
      </c>
      <c r="E118" s="15">
        <v>84</v>
      </c>
      <c r="F118" s="15">
        <v>1</v>
      </c>
      <c r="G118" t="str">
        <f>VLOOKUP(A:A,'1级数据'!AR:AR,1,FALSE)</f>
        <v>G. BUFFON_门将_84</v>
      </c>
    </row>
    <row r="119" spans="1:7" hidden="1" x14ac:dyDescent="0.25">
      <c r="A119" s="15" t="str">
        <f>B119&amp;"_"&amp;D119&amp;"_"&amp;E119</f>
        <v>G. HIGUAÍN_中锋_84</v>
      </c>
      <c r="B119" s="15" t="s">
        <v>103</v>
      </c>
      <c r="C119" s="16" t="s">
        <v>865</v>
      </c>
      <c r="D119" s="16" t="s">
        <v>71</v>
      </c>
      <c r="E119" s="15">
        <v>84</v>
      </c>
      <c r="F119" s="15">
        <v>1</v>
      </c>
      <c r="G119" t="str">
        <f>VLOOKUP(A:A,'1级数据'!AR:AR,1,FALSE)</f>
        <v>G. HIGUAÍN_中锋_84</v>
      </c>
    </row>
    <row r="120" spans="1:7" hidden="1" x14ac:dyDescent="0.25">
      <c r="A120" s="15" t="str">
        <f>B120&amp;"_"&amp;D120&amp;"_"&amp;E120</f>
        <v>G. WIJNALDUM_中场_84</v>
      </c>
      <c r="B120" s="15" t="s">
        <v>317</v>
      </c>
      <c r="C120" s="16" t="s">
        <v>1006</v>
      </c>
      <c r="D120" s="16" t="s">
        <v>59</v>
      </c>
      <c r="E120" s="15">
        <v>84</v>
      </c>
      <c r="F120" s="15">
        <v>1</v>
      </c>
      <c r="G120" t="str">
        <f>VLOOKUP(A:A,'1级数据'!AR:AR,1,FALSE)</f>
        <v>G. WIJNALDUM_中场_84</v>
      </c>
    </row>
    <row r="121" spans="1:7" hidden="1" x14ac:dyDescent="0.25">
      <c r="A121" s="15" t="str">
        <f>B121&amp;"_"&amp;D121&amp;"_"&amp;E121</f>
        <v>H. LOZANO_左边锋_84</v>
      </c>
      <c r="B121" s="15" t="s">
        <v>379</v>
      </c>
      <c r="C121" s="16" t="s">
        <v>1007</v>
      </c>
      <c r="D121" s="16" t="s">
        <v>43</v>
      </c>
      <c r="E121" s="15">
        <v>84</v>
      </c>
      <c r="F121" s="15">
        <v>1</v>
      </c>
      <c r="G121" t="str">
        <f>VLOOKUP(A:A,'1级数据'!AR:AR,1,FALSE)</f>
        <v>H. LOZANO_左边锋_84</v>
      </c>
    </row>
    <row r="122" spans="1:7" hidden="1" x14ac:dyDescent="0.25">
      <c r="A122" s="15" t="str">
        <f>B122&amp;"_"&amp;D122&amp;"_"&amp;E122</f>
        <v>I. PERIŠIĆ_左前卫_84</v>
      </c>
      <c r="B122" s="15" t="s">
        <v>249</v>
      </c>
      <c r="C122" s="16" t="s">
        <v>951</v>
      </c>
      <c r="D122" s="16" t="s">
        <v>250</v>
      </c>
      <c r="E122" s="15">
        <v>84</v>
      </c>
      <c r="F122" s="15">
        <v>1</v>
      </c>
      <c r="G122" t="str">
        <f>VLOOKUP(A:A,'1级数据'!AR:AR,1,FALSE)</f>
        <v>I. PERIŠIĆ_左前卫_84</v>
      </c>
    </row>
    <row r="123" spans="1:7" hidden="1" x14ac:dyDescent="0.25">
      <c r="A123" s="15" t="str">
        <f>B123&amp;"_"&amp;D123&amp;"_"&amp;E123</f>
        <v>J. BRANDT_左边锋_84</v>
      </c>
      <c r="B123" s="15" t="s">
        <v>354</v>
      </c>
      <c r="C123" s="16" t="s">
        <v>1010</v>
      </c>
      <c r="D123" s="16" t="s">
        <v>43</v>
      </c>
      <c r="E123" s="15">
        <v>84</v>
      </c>
      <c r="F123" s="15">
        <v>1</v>
      </c>
      <c r="G123" t="str">
        <f>VLOOKUP(A:A,'1级数据'!AR:AR,1,FALSE)</f>
        <v>J. BRANDT_左边锋_84</v>
      </c>
    </row>
    <row r="124" spans="1:7" hidden="1" x14ac:dyDescent="0.25">
      <c r="A124" s="15" t="str">
        <f>B124&amp;"_"&amp;D124&amp;"_"&amp;E124</f>
        <v>J. DRAXLER_前腰_84</v>
      </c>
      <c r="B124" s="15" t="s">
        <v>274</v>
      </c>
      <c r="C124" s="16" t="s">
        <v>954</v>
      </c>
      <c r="D124" s="36" t="s">
        <v>2150</v>
      </c>
      <c r="E124" s="15">
        <v>84</v>
      </c>
      <c r="F124" s="15">
        <v>1</v>
      </c>
      <c r="G124" t="str">
        <f>VLOOKUP(A:A,'1级数据'!AR:AR,1,FALSE)</f>
        <v>J. DRAXLER_前腰_84</v>
      </c>
    </row>
    <row r="125" spans="1:7" hidden="1" x14ac:dyDescent="0.25">
      <c r="A125" s="15" t="str">
        <f>B125&amp;"_"&amp;D125&amp;"_"&amp;E125</f>
        <v>JOÃO MOUTINHO_中场_84</v>
      </c>
      <c r="B125" s="15" t="s">
        <v>513</v>
      </c>
      <c r="C125" s="16" t="s">
        <v>1146</v>
      </c>
      <c r="D125" s="16" t="s">
        <v>59</v>
      </c>
      <c r="E125" s="15">
        <v>84</v>
      </c>
      <c r="F125" s="15">
        <v>1</v>
      </c>
      <c r="G125" t="str">
        <f>VLOOKUP(A:A,'1级数据'!AR:AR,1,FALSE)</f>
        <v>JOÃO MOUTINHO_中场_84</v>
      </c>
    </row>
    <row r="126" spans="1:7" hidden="1" x14ac:dyDescent="0.25">
      <c r="A126" s="15" t="str">
        <f>B126&amp;"_"&amp;D126&amp;"_"&amp;E126</f>
        <v>K. NAVAS_门将_84</v>
      </c>
      <c r="B126" s="15" t="s">
        <v>164</v>
      </c>
      <c r="C126" s="16" t="s">
        <v>900</v>
      </c>
      <c r="D126" s="16" t="s">
        <v>63</v>
      </c>
      <c r="E126" s="15">
        <v>84</v>
      </c>
      <c r="F126" s="15">
        <v>1</v>
      </c>
      <c r="G126" t="str">
        <f>VLOOKUP(A:A,'1级数据'!AR:AR,1,FALSE)</f>
        <v>K. NAVAS_门将_84</v>
      </c>
    </row>
    <row r="127" spans="1:7" hidden="1" x14ac:dyDescent="0.25">
      <c r="A127" s="15" t="str">
        <f>B127&amp;"_"&amp;D127&amp;"_"&amp;E127</f>
        <v>K. SCHMEICHEL_门将_84</v>
      </c>
      <c r="B127" s="15" t="s">
        <v>390</v>
      </c>
      <c r="C127" s="16" t="s">
        <v>1065</v>
      </c>
      <c r="D127" s="16" t="s">
        <v>63</v>
      </c>
      <c r="E127" s="15">
        <v>84</v>
      </c>
      <c r="F127" s="15">
        <v>1</v>
      </c>
      <c r="G127" t="str">
        <f>VLOOKUP(A:A,'1级数据'!AR:AR,1,FALSE)</f>
        <v>K. SCHMEICHEL_门将_84</v>
      </c>
    </row>
    <row r="128" spans="1:7" hidden="1" x14ac:dyDescent="0.25">
      <c r="A128" s="15" t="str">
        <f>B128&amp;"_"&amp;D128&amp;"_"&amp;E128</f>
        <v>L. KOSCIELNY_中后卫_84</v>
      </c>
      <c r="B128" s="15" t="s">
        <v>254</v>
      </c>
      <c r="C128" s="16" t="s">
        <v>962</v>
      </c>
      <c r="D128" s="16" t="s">
        <v>90</v>
      </c>
      <c r="E128" s="15">
        <v>84</v>
      </c>
      <c r="F128" s="15">
        <v>1</v>
      </c>
      <c r="G128" t="str">
        <f>VLOOKUP(A:A,'1级数据'!AR:AR,1,FALSE)</f>
        <v>L. KOSCIELNY_中后卫_84</v>
      </c>
    </row>
    <row r="129" spans="1:7" hidden="1" x14ac:dyDescent="0.25">
      <c r="A129" s="15" t="str">
        <f>B129&amp;"_"&amp;D129&amp;"_"&amp;E129</f>
        <v>L. TORREIRA_后腰_84</v>
      </c>
      <c r="B129" s="15" t="s">
        <v>296</v>
      </c>
      <c r="C129" s="16" t="s">
        <v>963</v>
      </c>
      <c r="D129" s="16" t="s">
        <v>125</v>
      </c>
      <c r="E129" s="15">
        <v>84</v>
      </c>
      <c r="F129" s="15">
        <v>1</v>
      </c>
      <c r="G129" t="str">
        <f>VLOOKUP(A:A,'1级数据'!AR:AR,1,FALSE)</f>
        <v>L. TORREIRA_后腰_84</v>
      </c>
    </row>
    <row r="130" spans="1:7" hidden="1" x14ac:dyDescent="0.25">
      <c r="A130" s="15" t="str">
        <f>B130&amp;"_"&amp;D130&amp;"_"&amp;E130</f>
        <v>LUCAS LEIVA_后腰_84</v>
      </c>
      <c r="B130" s="15" t="s">
        <v>316</v>
      </c>
      <c r="C130" s="16" t="s">
        <v>1015</v>
      </c>
      <c r="D130" s="16" t="s">
        <v>125</v>
      </c>
      <c r="E130" s="15">
        <v>84</v>
      </c>
      <c r="F130" s="15">
        <v>1</v>
      </c>
      <c r="G130" t="str">
        <f>VLOOKUP(A:A,'1级数据'!AR:AR,1,FALSE)</f>
        <v>LUCAS LEIVA_后腰_84</v>
      </c>
    </row>
    <row r="131" spans="1:7" hidden="1" x14ac:dyDescent="0.25">
      <c r="A131" s="15" t="str">
        <f>B131&amp;"_"&amp;D131&amp;"_"&amp;E131</f>
        <v>LUCAS MOURA_右边锋_84</v>
      </c>
      <c r="B131" s="15" t="s">
        <v>427</v>
      </c>
      <c r="C131" s="16" t="s">
        <v>1068</v>
      </c>
      <c r="D131" s="16" t="s">
        <v>86</v>
      </c>
      <c r="E131" s="15">
        <v>84</v>
      </c>
      <c r="F131" s="15">
        <v>1</v>
      </c>
      <c r="G131" t="str">
        <f>VLOOKUP(A:A,'1级数据'!AR:AR,1,FALSE)</f>
        <v>LUCAS MOURA_右边锋_84</v>
      </c>
    </row>
    <row r="132" spans="1:7" hidden="1" x14ac:dyDescent="0.25">
      <c r="A132" s="15" t="str">
        <f>B132&amp;"_"&amp;D132&amp;"_"&amp;E132</f>
        <v>M. BENATIA_中后卫_84</v>
      </c>
      <c r="B132" s="15" t="s">
        <v>152</v>
      </c>
      <c r="C132" s="16" t="s">
        <v>903</v>
      </c>
      <c r="D132" s="16" t="s">
        <v>90</v>
      </c>
      <c r="E132" s="15">
        <v>84</v>
      </c>
      <c r="F132" s="15">
        <v>1</v>
      </c>
      <c r="G132" t="str">
        <f>VLOOKUP(A:A,'1级数据'!AR:AR,1,FALSE)</f>
        <v>M. BENATIA_中后卫_84</v>
      </c>
    </row>
    <row r="133" spans="1:7" hidden="1" x14ac:dyDescent="0.25">
      <c r="A133" s="15" t="str">
        <f>B133&amp;"_"&amp;D133&amp;"_"&amp;E133</f>
        <v>M. HAMŠÍK_中场_84</v>
      </c>
      <c r="B133" s="15" t="s">
        <v>154</v>
      </c>
      <c r="C133" s="16" t="s">
        <v>904</v>
      </c>
      <c r="D133" s="16" t="s">
        <v>59</v>
      </c>
      <c r="E133" s="15">
        <v>84</v>
      </c>
      <c r="F133" s="15">
        <v>1</v>
      </c>
      <c r="G133" t="str">
        <f>VLOOKUP(A:A,'1级数据'!AR:AR,1,FALSE)</f>
        <v>M. HAMŠÍK_中场_84</v>
      </c>
    </row>
    <row r="134" spans="1:7" hidden="1" x14ac:dyDescent="0.25">
      <c r="A134" s="15" t="str">
        <f>B134&amp;"_"&amp;D134&amp;"_"&amp;E134</f>
        <v>M. MANDŽUKIĆ_中锋_84</v>
      </c>
      <c r="B134" s="15" t="s">
        <v>245</v>
      </c>
      <c r="C134" s="16" t="s">
        <v>967</v>
      </c>
      <c r="D134" s="16" t="s">
        <v>71</v>
      </c>
      <c r="E134" s="15">
        <v>84</v>
      </c>
      <c r="F134" s="15">
        <v>1</v>
      </c>
      <c r="G134" t="str">
        <f>VLOOKUP(A:A,'1级数据'!AR:AR,1,FALSE)</f>
        <v>M. MANDŽUKIĆ_中锋_84</v>
      </c>
    </row>
    <row r="135" spans="1:7" hidden="1" x14ac:dyDescent="0.25">
      <c r="A135" s="15" t="str">
        <f>B135&amp;"_"&amp;D135&amp;"_"&amp;E135</f>
        <v>M. PERIN_门将_84</v>
      </c>
      <c r="B135" s="15" t="s">
        <v>255</v>
      </c>
      <c r="C135" s="16" t="s">
        <v>968</v>
      </c>
      <c r="D135" s="16" t="s">
        <v>63</v>
      </c>
      <c r="E135" s="15">
        <v>84</v>
      </c>
      <c r="F135" s="15">
        <v>1</v>
      </c>
      <c r="G135" t="str">
        <f>VLOOKUP(A:A,'1级数据'!AR:AR,1,FALSE)</f>
        <v>M. PERIN_门将_84</v>
      </c>
    </row>
    <row r="136" spans="1:7" hidden="1" x14ac:dyDescent="0.25">
      <c r="A136" s="15" t="str">
        <f>B136&amp;"_"&amp;D136&amp;"_"&amp;E136</f>
        <v>N. MATIĆ_后腰_84</v>
      </c>
      <c r="B136" s="15" t="s">
        <v>207</v>
      </c>
      <c r="C136" s="16" t="s">
        <v>931</v>
      </c>
      <c r="D136" s="16" t="s">
        <v>125</v>
      </c>
      <c r="E136" s="15">
        <v>84</v>
      </c>
      <c r="F136" s="15">
        <v>1</v>
      </c>
      <c r="G136" t="str">
        <f>VLOOKUP(A:A,'1级数据'!AR:AR,1,FALSE)</f>
        <v>N. MATIĆ_后腰_84</v>
      </c>
    </row>
    <row r="137" spans="1:7" hidden="1" x14ac:dyDescent="0.25">
      <c r="A137" s="15" t="str">
        <f>B137&amp;"_"&amp;D137&amp;"_"&amp;E137</f>
        <v>N. OTAMENDI_中后卫_84</v>
      </c>
      <c r="B137" s="15" t="s">
        <v>171</v>
      </c>
      <c r="C137" s="16" t="s">
        <v>907</v>
      </c>
      <c r="D137" s="16" t="s">
        <v>90</v>
      </c>
      <c r="E137" s="15">
        <v>84</v>
      </c>
      <c r="F137" s="15">
        <v>1</v>
      </c>
      <c r="G137" t="str">
        <f>VLOOKUP(A:A,'1级数据'!AR:AR,1,FALSE)</f>
        <v>N. OTAMENDI_中后卫_84</v>
      </c>
    </row>
    <row r="138" spans="1:7" hidden="1" x14ac:dyDescent="0.25">
      <c r="A138" s="15" t="str">
        <f>B138&amp;"_"&amp;D138&amp;"_"&amp;E138</f>
        <v>N. TAGLIAFICO_左后卫_84</v>
      </c>
      <c r="B138" s="15" t="s">
        <v>557</v>
      </c>
      <c r="C138" s="16" t="s">
        <v>1169</v>
      </c>
      <c r="D138" s="16" t="s">
        <v>105</v>
      </c>
      <c r="E138" s="15">
        <v>84</v>
      </c>
      <c r="F138" s="15">
        <v>1</v>
      </c>
      <c r="G138" t="str">
        <f>VLOOKUP(A:A,'1级数据'!AR:AR,1,FALSE)</f>
        <v>N. TAGLIAFICO_左后卫_84</v>
      </c>
    </row>
    <row r="139" spans="1:7" hidden="1" x14ac:dyDescent="0.25">
      <c r="A139" s="15" t="str">
        <f>B139&amp;"_"&amp;D139&amp;"_"&amp;E139</f>
        <v>O. GIROUD_中锋_84</v>
      </c>
      <c r="B139" s="15" t="s">
        <v>251</v>
      </c>
      <c r="C139" s="16" t="s">
        <v>975</v>
      </c>
      <c r="D139" s="16" t="s">
        <v>71</v>
      </c>
      <c r="E139" s="15">
        <v>84</v>
      </c>
      <c r="F139" s="15">
        <v>1</v>
      </c>
      <c r="G139" t="str">
        <f>VLOOKUP(A:A,'1级数据'!AR:AR,1,FALSE)</f>
        <v>O. GIROUD_中锋_84</v>
      </c>
    </row>
    <row r="140" spans="1:7" hidden="1" x14ac:dyDescent="0.25">
      <c r="A140" s="15" t="str">
        <f>B140&amp;"_"&amp;D140&amp;"_"&amp;E140</f>
        <v>PAULINHO_中场_84</v>
      </c>
      <c r="B140" s="15" t="s">
        <v>178</v>
      </c>
      <c r="C140" s="16" t="s">
        <v>909</v>
      </c>
      <c r="D140" s="16" t="s">
        <v>59</v>
      </c>
      <c r="E140" s="15">
        <v>84</v>
      </c>
      <c r="F140" s="15">
        <v>1</v>
      </c>
      <c r="G140" t="str">
        <f>VLOOKUP(A:A,'1级数据'!AR:AR,1,FALSE)</f>
        <v>PAULINHO_中场_84</v>
      </c>
    </row>
    <row r="141" spans="1:7" hidden="1" x14ac:dyDescent="0.25">
      <c r="A141" s="15" t="str">
        <f>B141&amp;"_"&amp;D141&amp;"_"&amp;E141</f>
        <v>RICHARLISON_左边锋_84</v>
      </c>
      <c r="B141" s="15" t="s">
        <v>378</v>
      </c>
      <c r="C141" s="16" t="s">
        <v>1022</v>
      </c>
      <c r="D141" s="36" t="s">
        <v>2153</v>
      </c>
      <c r="E141" s="15">
        <v>84</v>
      </c>
      <c r="F141" s="15">
        <v>1</v>
      </c>
      <c r="G141" t="str">
        <f>VLOOKUP(A:A,'1级数据'!AR:AR,1,FALSE)</f>
        <v>RICHARLISON_左边锋_84</v>
      </c>
    </row>
    <row r="142" spans="1:7" hidden="1" x14ac:dyDescent="0.25">
      <c r="A142" s="15" t="str">
        <f>B142&amp;"_"&amp;D142&amp;"_"&amp;E142</f>
        <v>RUI PATRÍCIO_门将_84</v>
      </c>
      <c r="B142" s="15" t="s">
        <v>239</v>
      </c>
      <c r="C142" s="16" t="s">
        <v>978</v>
      </c>
      <c r="D142" s="16" t="s">
        <v>63</v>
      </c>
      <c r="E142" s="15">
        <v>84</v>
      </c>
      <c r="F142" s="15">
        <v>1</v>
      </c>
      <c r="G142" t="str">
        <f>VLOOKUP(A:A,'1级数据'!AR:AR,1,FALSE)</f>
        <v>RUI PATRÍCIO_门将_84</v>
      </c>
    </row>
    <row r="143" spans="1:7" hidden="1" x14ac:dyDescent="0.25">
      <c r="A143" s="15" t="str">
        <f>B143&amp;"_"&amp;D143&amp;"_"&amp;E143</f>
        <v>S. RUFFIER_门将_84</v>
      </c>
      <c r="B143" s="15" t="s">
        <v>241</v>
      </c>
      <c r="C143" s="16" t="s">
        <v>979</v>
      </c>
      <c r="D143" s="16" t="s">
        <v>63</v>
      </c>
      <c r="E143" s="15">
        <v>84</v>
      </c>
      <c r="F143" s="15">
        <v>1</v>
      </c>
      <c r="G143" t="str">
        <f>VLOOKUP(A:A,'1级数据'!AR:AR,1,FALSE)</f>
        <v>S. RUFFIER_门将_84</v>
      </c>
    </row>
    <row r="144" spans="1:7" hidden="1" x14ac:dyDescent="0.25">
      <c r="A144" s="15" t="str">
        <f>B144&amp;"_"&amp;D144&amp;"_"&amp;E144</f>
        <v>T. LEMAR_左边锋_84</v>
      </c>
      <c r="B144" s="15" t="s">
        <v>363</v>
      </c>
      <c r="C144" s="16" t="s">
        <v>1027</v>
      </c>
      <c r="D144" s="36" t="s">
        <v>2153</v>
      </c>
      <c r="E144" s="15">
        <v>84</v>
      </c>
      <c r="F144" s="15">
        <v>1</v>
      </c>
      <c r="G144" t="str">
        <f>VLOOKUP(A:A,'1级数据'!AR:AR,1,FALSE)</f>
        <v>T. LEMAR_左边锋_84</v>
      </c>
    </row>
    <row r="145" spans="1:7" hidden="1" x14ac:dyDescent="0.25">
      <c r="A145" s="15" t="str">
        <f>B145&amp;"_"&amp;D145&amp;"_"&amp;E145</f>
        <v>T. NDOMBÈLÉ_中场_84</v>
      </c>
      <c r="B145" s="15" t="s">
        <v>501</v>
      </c>
      <c r="C145" s="38" t="s">
        <v>2281</v>
      </c>
      <c r="D145" s="38" t="s">
        <v>2155</v>
      </c>
      <c r="E145" s="6">
        <v>84</v>
      </c>
      <c r="F145" s="6">
        <v>1</v>
      </c>
      <c r="G145" t="str">
        <f>VLOOKUP(A:A,'1级数据'!AR:AR,1,FALSE)</f>
        <v>T. NDOMBÈLÉ_中场_84</v>
      </c>
    </row>
    <row r="146" spans="1:7" hidden="1" x14ac:dyDescent="0.25">
      <c r="A146" s="15" t="str">
        <f>B146&amp;"_"&amp;D146&amp;"_"&amp;E146</f>
        <v>T. PARTEY_后腰_84</v>
      </c>
      <c r="B146" s="15" t="s">
        <v>291</v>
      </c>
      <c r="C146" s="16" t="s">
        <v>982</v>
      </c>
      <c r="D146" s="16" t="s">
        <v>125</v>
      </c>
      <c r="E146" s="15">
        <v>84</v>
      </c>
      <c r="F146" s="15">
        <v>1</v>
      </c>
      <c r="G146" t="str">
        <f>VLOOKUP(A:A,'1级数据'!AR:AR,1,FALSE)</f>
        <v>T. PARTEY_后腰_84</v>
      </c>
    </row>
    <row r="147" spans="1:7" hidden="1" x14ac:dyDescent="0.25">
      <c r="A147" s="15" t="str">
        <f>B147&amp;"_"&amp;D147&amp;"_"&amp;E147</f>
        <v>V. KOMPANY_中后卫_84</v>
      </c>
      <c r="B147" s="15" t="s">
        <v>195</v>
      </c>
      <c r="C147" s="16" t="s">
        <v>936</v>
      </c>
      <c r="D147" s="16" t="s">
        <v>90</v>
      </c>
      <c r="E147" s="15">
        <v>84</v>
      </c>
      <c r="F147" s="15">
        <v>1</v>
      </c>
      <c r="G147" t="str">
        <f>VLOOKUP(A:A,'1级数据'!AR:AR,1,FALSE)</f>
        <v>V. KOMPANY_中后卫_84</v>
      </c>
    </row>
    <row r="148" spans="1:7" hidden="1" x14ac:dyDescent="0.25">
      <c r="A148" s="15" t="str">
        <f>B148&amp;"_"&amp;D148&amp;"_"&amp;E148</f>
        <v>W. BEN YEDDER_中锋_84</v>
      </c>
      <c r="B148" s="15" t="s">
        <v>331</v>
      </c>
      <c r="C148" s="38" t="s">
        <v>2212</v>
      </c>
      <c r="D148" s="38" t="s">
        <v>2151</v>
      </c>
      <c r="E148" s="6">
        <v>84</v>
      </c>
      <c r="F148" s="15">
        <v>1</v>
      </c>
      <c r="G148" t="str">
        <f>VLOOKUP(A:A,'1级数据'!AR:AR,1,FALSE)</f>
        <v>W. BEN YEDDER_中锋_84</v>
      </c>
    </row>
    <row r="149" spans="1:7" hidden="1" x14ac:dyDescent="0.25">
      <c r="A149" s="15" t="str">
        <f>B149&amp;"_"&amp;D149&amp;"_"&amp;E149</f>
        <v>Y. SOMMER_门将_84</v>
      </c>
      <c r="B149" s="15" t="s">
        <v>318</v>
      </c>
      <c r="C149" s="16" t="s">
        <v>1029</v>
      </c>
      <c r="D149" s="16" t="s">
        <v>63</v>
      </c>
      <c r="E149" s="15">
        <v>84</v>
      </c>
      <c r="F149" s="15">
        <v>1</v>
      </c>
      <c r="G149" t="str">
        <f>VLOOKUP(A:A,'1级数据'!AR:AR,1,FALSE)</f>
        <v>Y. SOMMER_门将_84</v>
      </c>
    </row>
    <row r="150" spans="1:7" x14ac:dyDescent="0.25">
      <c r="A150" s="15" t="str">
        <f>B150&amp;"_"&amp;D150&amp;"_"&amp;E150</f>
        <v>传奇_中锋_84</v>
      </c>
      <c r="B150" s="16" t="s">
        <v>846</v>
      </c>
      <c r="C150" s="16" t="s">
        <v>986</v>
      </c>
      <c r="D150" s="16" t="s">
        <v>71</v>
      </c>
      <c r="E150" s="15">
        <v>84</v>
      </c>
      <c r="F150" s="15">
        <v>1</v>
      </c>
      <c r="G150" t="e">
        <f>VLOOKUP(A:A,'1级数据'!AR:AR,1,FALSE)</f>
        <v>#N/A</v>
      </c>
    </row>
    <row r="151" spans="1:7" hidden="1" x14ac:dyDescent="0.25">
      <c r="A151" s="15" t="str">
        <f>B151&amp;"_"&amp;D151&amp;"_"&amp;E151</f>
        <v>A. FLORENZI_右后卫_83</v>
      </c>
      <c r="B151" s="15" t="s">
        <v>456</v>
      </c>
      <c r="C151" s="16" t="s">
        <v>1031</v>
      </c>
      <c r="D151" s="16" t="s">
        <v>194</v>
      </c>
      <c r="E151" s="15">
        <v>83</v>
      </c>
      <c r="F151" s="15">
        <v>1</v>
      </c>
      <c r="G151" t="str">
        <f>VLOOKUP(A:A,'1级数据'!AR:AR,1,FALSE)</f>
        <v>A. FLORENZI_右后卫_83</v>
      </c>
    </row>
    <row r="152" spans="1:7" hidden="1" x14ac:dyDescent="0.25">
      <c r="A152" s="15" t="str">
        <f>B152&amp;"_"&amp;D152&amp;"_"&amp;E152</f>
        <v>A. GOLOVIN_前腰_83</v>
      </c>
      <c r="B152" s="15" t="s">
        <v>498</v>
      </c>
      <c r="C152" s="16" t="s">
        <v>1032</v>
      </c>
      <c r="D152" s="36" t="s">
        <v>2150</v>
      </c>
      <c r="E152" s="15">
        <v>83</v>
      </c>
      <c r="F152" s="15">
        <v>1</v>
      </c>
      <c r="G152" t="str">
        <f>VLOOKUP(A:A,'1级数据'!AR:AR,1,FALSE)</f>
        <v>A. GOLOVIN_前腰_83</v>
      </c>
    </row>
    <row r="153" spans="1:7" hidden="1" x14ac:dyDescent="0.25">
      <c r="A153" s="15" t="str">
        <f>B153&amp;"_"&amp;D153&amp;"_"&amp;E153</f>
        <v>A. KOLAROV_左后卫_83</v>
      </c>
      <c r="B153" s="15" t="s">
        <v>397</v>
      </c>
      <c r="C153" s="16" t="s">
        <v>1033</v>
      </c>
      <c r="D153" s="16" t="s">
        <v>105</v>
      </c>
      <c r="E153" s="15">
        <v>83</v>
      </c>
      <c r="F153" s="15">
        <v>1</v>
      </c>
      <c r="G153" t="str">
        <f>VLOOKUP(A:A,'1级数据'!AR:AR,1,FALSE)</f>
        <v>A. KOLAROV_左后卫_83</v>
      </c>
    </row>
    <row r="154" spans="1:7" hidden="1" x14ac:dyDescent="0.25">
      <c r="A154" s="15" t="str">
        <f>B154&amp;"_"&amp;D154&amp;"_"&amp;E154</f>
        <v>A. MARTIAL_左前卫_83</v>
      </c>
      <c r="B154" s="15" t="s">
        <v>346</v>
      </c>
      <c r="C154" s="16" t="s">
        <v>989</v>
      </c>
      <c r="D154" s="16" t="s">
        <v>250</v>
      </c>
      <c r="E154" s="15">
        <v>83</v>
      </c>
      <c r="F154" s="15">
        <v>1</v>
      </c>
      <c r="G154" t="str">
        <f>VLOOKUP(A:A,'1级数据'!AR:AR,1,FALSE)</f>
        <v>A. MARTIAL_左前卫_83</v>
      </c>
    </row>
    <row r="155" spans="1:7" hidden="1" x14ac:dyDescent="0.25">
      <c r="A155" s="15" t="str">
        <f>B155&amp;"_"&amp;D155&amp;"_"&amp;E155</f>
        <v>ALEX TELLES_左后卫_83</v>
      </c>
      <c r="B155" s="15" t="s">
        <v>460</v>
      </c>
      <c r="C155" s="16" t="s">
        <v>1036</v>
      </c>
      <c r="D155" s="16" t="s">
        <v>105</v>
      </c>
      <c r="E155" s="15">
        <v>83</v>
      </c>
      <c r="F155" s="15">
        <v>1</v>
      </c>
      <c r="G155" t="str">
        <f>VLOOKUP(A:A,'1级数据'!AR:AR,1,FALSE)</f>
        <v>ALEX TELLES_左后卫_83</v>
      </c>
    </row>
    <row r="156" spans="1:7" hidden="1" x14ac:dyDescent="0.25">
      <c r="A156" s="15" t="str">
        <f>B156&amp;"_"&amp;D156&amp;"_"&amp;E156</f>
        <v>ASENSIO_左前卫_83</v>
      </c>
      <c r="B156" s="15" t="s">
        <v>2229</v>
      </c>
      <c r="C156" s="16" t="s">
        <v>970</v>
      </c>
      <c r="D156" s="16" t="s">
        <v>250</v>
      </c>
      <c r="E156" s="15">
        <v>83</v>
      </c>
      <c r="F156" s="15">
        <v>1</v>
      </c>
      <c r="G156" t="str">
        <f>VLOOKUP(A:A,'1级数据'!AR:AR,1,FALSE)</f>
        <v>ASENSIO_左前卫_83</v>
      </c>
    </row>
    <row r="157" spans="1:7" hidden="1" x14ac:dyDescent="0.25">
      <c r="A157" s="15" t="str">
        <f>B157&amp;"_"&amp;D157&amp;"_"&amp;E157</f>
        <v>B. MENDY_左后卫_83</v>
      </c>
      <c r="B157" s="15" t="s">
        <v>352</v>
      </c>
      <c r="C157" s="16" t="s">
        <v>994</v>
      </c>
      <c r="D157" s="16" t="s">
        <v>105</v>
      </c>
      <c r="E157" s="15">
        <v>83</v>
      </c>
      <c r="F157" s="15">
        <v>1</v>
      </c>
      <c r="G157" t="str">
        <f>VLOOKUP(A:A,'1级数据'!AR:AR,1,FALSE)</f>
        <v>B. MENDY_左后卫_83</v>
      </c>
    </row>
    <row r="158" spans="1:7" hidden="1" x14ac:dyDescent="0.25">
      <c r="A158" s="15" t="str">
        <f>B158&amp;"_"&amp;D158&amp;"_"&amp;E158</f>
        <v>D. DAKONAM_中后卫_83</v>
      </c>
      <c r="B158" s="15" t="s">
        <v>490</v>
      </c>
      <c r="C158" s="16" t="s">
        <v>1040</v>
      </c>
      <c r="D158" s="16" t="s">
        <v>90</v>
      </c>
      <c r="E158" s="15">
        <v>83</v>
      </c>
      <c r="F158" s="15">
        <v>1</v>
      </c>
      <c r="G158" t="str">
        <f>VLOOKUP(A:A,'1级数据'!AR:AR,1,FALSE)</f>
        <v>D. DAKONAM_中后卫_83</v>
      </c>
    </row>
    <row r="159" spans="1:7" hidden="1" x14ac:dyDescent="0.25">
      <c r="A159" s="15" t="str">
        <f>B159&amp;"_"&amp;D159&amp;"_"&amp;E159</f>
        <v>D. RUGANI_中后卫_83</v>
      </c>
      <c r="B159" s="15" t="s">
        <v>483</v>
      </c>
      <c r="C159" s="16" t="s">
        <v>1042</v>
      </c>
      <c r="D159" s="16" t="s">
        <v>90</v>
      </c>
      <c r="E159" s="15">
        <v>83</v>
      </c>
      <c r="F159" s="15">
        <v>1</v>
      </c>
      <c r="G159" t="str">
        <f>VLOOKUP(A:A,'1级数据'!AR:AR,1,FALSE)</f>
        <v>D. RUGANI_中后卫_83</v>
      </c>
    </row>
    <row r="160" spans="1:7" hidden="1" x14ac:dyDescent="0.25">
      <c r="A160" s="15" t="str">
        <f>B160&amp;"_"&amp;D160&amp;"_"&amp;E160</f>
        <v>DUDU_右前卫_83</v>
      </c>
      <c r="B160" s="15" t="s">
        <v>432</v>
      </c>
      <c r="C160" s="16" t="s">
        <v>1044</v>
      </c>
      <c r="D160" s="36" t="s">
        <v>2215</v>
      </c>
      <c r="E160" s="15">
        <v>83</v>
      </c>
      <c r="F160" s="15">
        <v>1</v>
      </c>
      <c r="G160" t="str">
        <f>VLOOKUP(A:A,'1级数据'!AR:AR,1,FALSE)</f>
        <v>DUDU_右前卫_83</v>
      </c>
    </row>
    <row r="161" spans="1:7" hidden="1" x14ac:dyDescent="0.25">
      <c r="A161" s="15" t="str">
        <f>B161&amp;"_"&amp;D161&amp;"_"&amp;E161</f>
        <v>E. CAN_中场_83</v>
      </c>
      <c r="B161" s="15" t="s">
        <v>455</v>
      </c>
      <c r="C161" s="16" t="s">
        <v>1045</v>
      </c>
      <c r="D161" s="16" t="s">
        <v>59</v>
      </c>
      <c r="E161" s="15">
        <v>83</v>
      </c>
      <c r="F161" s="15">
        <v>1</v>
      </c>
      <c r="G161" t="str">
        <f>VLOOKUP(A:A,'1级数据'!AR:AR,1,FALSE)</f>
        <v>E. CAN_中场_83</v>
      </c>
    </row>
    <row r="162" spans="1:7" hidden="1" x14ac:dyDescent="0.25">
      <c r="A162" s="15" t="str">
        <f>B162&amp;"_"&amp;D162&amp;"_"&amp;E162</f>
        <v>E. FORSBERG_左边锋_83</v>
      </c>
      <c r="B162" s="15" t="s">
        <v>479</v>
      </c>
      <c r="C162" s="16" t="s">
        <v>1047</v>
      </c>
      <c r="D162" s="36" t="s">
        <v>2153</v>
      </c>
      <c r="E162" s="15">
        <v>83</v>
      </c>
      <c r="F162" s="15">
        <v>1</v>
      </c>
      <c r="G162" t="str">
        <f>VLOOKUP(A:A,'1级数据'!AR:AR,1,FALSE)</f>
        <v>E. FORSBERG_左边锋_83</v>
      </c>
    </row>
    <row r="163" spans="1:7" hidden="1" x14ac:dyDescent="0.25">
      <c r="A163" s="15" t="str">
        <f>B163&amp;"_"&amp;D163&amp;"_"&amp;E163</f>
        <v>F. ARMANI_门将_83</v>
      </c>
      <c r="B163" s="15" t="s">
        <v>449</v>
      </c>
      <c r="C163" s="16" t="s">
        <v>1051</v>
      </c>
      <c r="D163" s="16" t="s">
        <v>63</v>
      </c>
      <c r="E163" s="15">
        <v>83</v>
      </c>
      <c r="F163" s="15">
        <v>1</v>
      </c>
      <c r="G163" t="str">
        <f>VLOOKUP(A:A,'1级数据'!AR:AR,1,FALSE)</f>
        <v>F. ARMANI_门将_83</v>
      </c>
    </row>
    <row r="164" spans="1:7" hidden="1" x14ac:dyDescent="0.25">
      <c r="A164" s="15" t="str">
        <f>B164&amp;"_"&amp;D164&amp;"_"&amp;E164</f>
        <v>F. CHIESA_右边锋_83</v>
      </c>
      <c r="B164" s="15" t="s">
        <v>502</v>
      </c>
      <c r="C164" s="16" t="s">
        <v>1052</v>
      </c>
      <c r="D164" s="16" t="s">
        <v>86</v>
      </c>
      <c r="E164" s="15">
        <v>83</v>
      </c>
      <c r="F164" s="15">
        <v>1</v>
      </c>
      <c r="G164" t="str">
        <f>VLOOKUP(A:A,'1级数据'!AR:AR,1,FALSE)</f>
        <v>F. CHIESA_右边锋_83</v>
      </c>
    </row>
    <row r="165" spans="1:7" hidden="1" x14ac:dyDescent="0.25">
      <c r="A165" s="15" t="str">
        <f>B165&amp;"_"&amp;D165&amp;"_"&amp;E165</f>
        <v>F. MUSLERA_门将_83</v>
      </c>
      <c r="B165" s="15" t="s">
        <v>395</v>
      </c>
      <c r="C165" s="16" t="s">
        <v>1053</v>
      </c>
      <c r="D165" s="16" t="s">
        <v>63</v>
      </c>
      <c r="E165" s="15">
        <v>83</v>
      </c>
      <c r="F165" s="15">
        <v>1</v>
      </c>
      <c r="G165" t="str">
        <f>VLOOKUP(A:A,'1级数据'!AR:AR,1,FALSE)</f>
        <v>F. MUSLERA_门将_83</v>
      </c>
    </row>
    <row r="166" spans="1:7" hidden="1" x14ac:dyDescent="0.25">
      <c r="A166" s="15" t="str">
        <f>B166&amp;"_"&amp;D166&amp;"_"&amp;E166</f>
        <v>FELIPE ANDERSON_左前卫_83</v>
      </c>
      <c r="B166" s="15" t="s">
        <v>436</v>
      </c>
      <c r="C166" s="16" t="s">
        <v>1054</v>
      </c>
      <c r="D166" s="16" t="s">
        <v>250</v>
      </c>
      <c r="E166" s="15">
        <v>83</v>
      </c>
      <c r="F166" s="15">
        <v>1</v>
      </c>
      <c r="G166" t="str">
        <f>VLOOKUP(A:A,'1级数据'!AR:AR,1,FALSE)</f>
        <v>FELIPE ANDERSON_左前卫_83</v>
      </c>
    </row>
    <row r="167" spans="1:7" hidden="1" x14ac:dyDescent="0.25">
      <c r="A167" s="15" t="str">
        <f>B167&amp;"_"&amp;D167&amp;"_"&amp;E167</f>
        <v>G. LO CELSO_中场_83</v>
      </c>
      <c r="B167" s="15" t="s">
        <v>374</v>
      </c>
      <c r="C167" s="16" t="s">
        <v>1005</v>
      </c>
      <c r="D167" s="16" t="s">
        <v>59</v>
      </c>
      <c r="E167" s="15">
        <v>83</v>
      </c>
      <c r="F167" s="15">
        <v>1</v>
      </c>
      <c r="G167" t="str">
        <f>VLOOKUP(A:A,'1级数据'!AR:AR,1,FALSE)</f>
        <v>G. LO CELSO_中场_83</v>
      </c>
    </row>
    <row r="168" spans="1:7" hidden="1" x14ac:dyDescent="0.25">
      <c r="A168" s="15" t="str">
        <f>B168&amp;"_"&amp;D168&amp;"_"&amp;E168</f>
        <v>G. PEZZELLA_中后卫_83</v>
      </c>
      <c r="B168" s="15" t="s">
        <v>574</v>
      </c>
      <c r="C168" s="16" t="s">
        <v>1132</v>
      </c>
      <c r="D168" s="16" t="s">
        <v>90</v>
      </c>
      <c r="E168" s="15">
        <v>83</v>
      </c>
      <c r="F168" s="15">
        <v>1</v>
      </c>
      <c r="G168" t="str">
        <f>VLOOKUP(A:A,'1级数据'!AR:AR,1,FALSE)</f>
        <v>G. PEZZELLA_中后卫_83</v>
      </c>
    </row>
    <row r="169" spans="1:7" hidden="1" x14ac:dyDescent="0.25">
      <c r="A169" s="15" t="str">
        <f>B169&amp;"_"&amp;D169&amp;"_"&amp;E169</f>
        <v>G. SIGURÐSSON_前腰_83</v>
      </c>
      <c r="B169" s="15" t="s">
        <v>268</v>
      </c>
      <c r="C169" s="16" t="s">
        <v>949</v>
      </c>
      <c r="D169" s="16" t="s">
        <v>83</v>
      </c>
      <c r="E169" s="15">
        <v>83</v>
      </c>
      <c r="F169" s="15">
        <v>1</v>
      </c>
      <c r="G169" t="str">
        <f>VLOOKUP(A:A,'1级数据'!AR:AR,1,FALSE)</f>
        <v>G. SIGURÐSSON_前腰_83</v>
      </c>
    </row>
    <row r="170" spans="1:7" hidden="1" x14ac:dyDescent="0.25">
      <c r="A170" s="15" t="str">
        <f>B170&amp;"_"&amp;D170&amp;"_"&amp;E170</f>
        <v>HECTOR BELLERÍN_右后卫_83</v>
      </c>
      <c r="B170" s="15" t="s">
        <v>471</v>
      </c>
      <c r="C170" s="16" t="s">
        <v>1055</v>
      </c>
      <c r="D170" s="16" t="s">
        <v>194</v>
      </c>
      <c r="E170" s="15">
        <v>83</v>
      </c>
      <c r="F170" s="15">
        <v>1</v>
      </c>
      <c r="G170" t="str">
        <f>VLOOKUP(A:A,'1级数据'!AR:AR,1,FALSE)</f>
        <v>HECTOR BELLERÍN_右后卫_83</v>
      </c>
    </row>
    <row r="171" spans="1:7" hidden="1" x14ac:dyDescent="0.25">
      <c r="A171" s="15" t="str">
        <f>B171&amp;"_"&amp;D171&amp;"_"&amp;E171</f>
        <v>HULK_右边锋_83</v>
      </c>
      <c r="B171" s="15" t="s">
        <v>229</v>
      </c>
      <c r="C171" s="16" t="s">
        <v>950</v>
      </c>
      <c r="D171" s="16" t="s">
        <v>86</v>
      </c>
      <c r="E171" s="15">
        <v>83</v>
      </c>
      <c r="F171" s="15">
        <v>1</v>
      </c>
      <c r="G171" t="str">
        <f>VLOOKUP(A:A,'1级数据'!AR:AR,1,FALSE)</f>
        <v>HULK_右边锋_83</v>
      </c>
    </row>
    <row r="172" spans="1:7" hidden="1" x14ac:dyDescent="0.25">
      <c r="A172" s="15" t="str">
        <f>B172&amp;"_"&amp;D172&amp;"_"&amp;E172</f>
        <v>I. GUEYE_中场_83</v>
      </c>
      <c r="B172" s="15" t="s">
        <v>334</v>
      </c>
      <c r="C172" s="16" t="s">
        <v>1009</v>
      </c>
      <c r="D172" s="16" t="s">
        <v>59</v>
      </c>
      <c r="E172" s="15">
        <v>83</v>
      </c>
      <c r="F172" s="15">
        <v>1</v>
      </c>
      <c r="G172" t="str">
        <f>VLOOKUP(A:A,'1级数据'!AR:AR,1,FALSE)</f>
        <v>I. GUEYE_中场_83</v>
      </c>
    </row>
    <row r="173" spans="1:7" hidden="1" x14ac:dyDescent="0.25">
      <c r="A173" s="15" t="str">
        <f>B173&amp;"_"&amp;D173&amp;"_"&amp;E173</f>
        <v>J. CUADRADO_右前卫_83</v>
      </c>
      <c r="B173" s="15" t="s">
        <v>256</v>
      </c>
      <c r="C173" s="16" t="s">
        <v>953</v>
      </c>
      <c r="D173" s="16" t="s">
        <v>205</v>
      </c>
      <c r="E173" s="15">
        <v>83</v>
      </c>
      <c r="F173" s="15">
        <v>1</v>
      </c>
      <c r="G173" t="str">
        <f>VLOOKUP(A:A,'1级数据'!AR:AR,1,FALSE)</f>
        <v>J. CUADRADO_右前卫_83</v>
      </c>
    </row>
    <row r="174" spans="1:7" hidden="1" x14ac:dyDescent="0.25">
      <c r="A174" s="15" t="str">
        <f>B174&amp;"_"&amp;D174&amp;"_"&amp;E174</f>
        <v>J. ILIČIĆ_前腰_83</v>
      </c>
      <c r="B174" s="15" t="s">
        <v>425</v>
      </c>
      <c r="C174" s="16" t="s">
        <v>1057</v>
      </c>
      <c r="D174" s="16" t="s">
        <v>83</v>
      </c>
      <c r="E174" s="15">
        <v>83</v>
      </c>
      <c r="F174" s="15">
        <v>1</v>
      </c>
      <c r="G174" t="str">
        <f>VLOOKUP(A:A,'1级数据'!AR:AR,1,FALSE)</f>
        <v>J. ILIČIĆ_前腰_83</v>
      </c>
    </row>
    <row r="175" spans="1:7" hidden="1" x14ac:dyDescent="0.25">
      <c r="A175" s="15" t="str">
        <f>B175&amp;"_"&amp;D175&amp;"_"&amp;E175</f>
        <v>J. MATIP_中后卫_83</v>
      </c>
      <c r="B175" s="15" t="s">
        <v>414</v>
      </c>
      <c r="C175" s="16" t="s">
        <v>1059</v>
      </c>
      <c r="D175" s="16" t="s">
        <v>90</v>
      </c>
      <c r="E175" s="15">
        <v>83</v>
      </c>
      <c r="F175" s="15">
        <v>1</v>
      </c>
      <c r="G175" t="str">
        <f>VLOOKUP(A:A,'1级数据'!AR:AR,1,FALSE)</f>
        <v>J. MATIP_中后卫_83</v>
      </c>
    </row>
    <row r="176" spans="1:7" hidden="1" x14ac:dyDescent="0.25">
      <c r="A176" s="15" t="str">
        <f>B176&amp;"_"&amp;D176&amp;"_"&amp;E176</f>
        <v>J. MILNER_中场_83</v>
      </c>
      <c r="B176" s="15" t="s">
        <v>506</v>
      </c>
      <c r="C176" s="16" t="s">
        <v>1142</v>
      </c>
      <c r="D176" s="16" t="s">
        <v>59</v>
      </c>
      <c r="E176" s="15">
        <v>83</v>
      </c>
      <c r="F176" s="15">
        <v>1</v>
      </c>
      <c r="G176" t="str">
        <f>VLOOKUP(A:A,'1级数据'!AR:AR,1,FALSE)</f>
        <v>J. MILNER_中场_83</v>
      </c>
    </row>
    <row r="177" spans="1:7" hidden="1" x14ac:dyDescent="0.25">
      <c r="A177" s="15" t="str">
        <f>B177&amp;"_"&amp;D177&amp;"_"&amp;E177</f>
        <v>J. VARDY_中锋_83</v>
      </c>
      <c r="B177" s="15" t="s">
        <v>359</v>
      </c>
      <c r="C177" s="16" t="s">
        <v>1012</v>
      </c>
      <c r="D177" s="16" t="s">
        <v>71</v>
      </c>
      <c r="E177" s="15">
        <v>83</v>
      </c>
      <c r="F177" s="15">
        <v>1</v>
      </c>
      <c r="G177" t="str">
        <f>VLOOKUP(A:A,'1级数据'!AR:AR,1,FALSE)</f>
        <v>J. VARDY_中锋_83</v>
      </c>
    </row>
    <row r="178" spans="1:7" hidden="1" x14ac:dyDescent="0.25">
      <c r="A178" s="15" t="str">
        <f>B178&amp;"_"&amp;D178&amp;"_"&amp;E178</f>
        <v>J. ZOET_门将_83</v>
      </c>
      <c r="B178" s="15" t="s">
        <v>407</v>
      </c>
      <c r="C178" s="16" t="s">
        <v>1061</v>
      </c>
      <c r="D178" s="16" t="s">
        <v>63</v>
      </c>
      <c r="E178" s="15">
        <v>83</v>
      </c>
      <c r="F178" s="15">
        <v>1</v>
      </c>
      <c r="G178" t="str">
        <f>VLOOKUP(A:A,'1级数据'!AR:AR,1,FALSE)</f>
        <v>J. ZOET_门将_83</v>
      </c>
    </row>
    <row r="179" spans="1:7" hidden="1" x14ac:dyDescent="0.25">
      <c r="A179" s="15" t="str">
        <f>B179&amp;"_"&amp;D179&amp;"_"&amp;E179</f>
        <v>JOSÉ CALLEJÓN_右边锋_83</v>
      </c>
      <c r="B179" s="15" t="s">
        <v>248</v>
      </c>
      <c r="C179" s="16" t="s">
        <v>959</v>
      </c>
      <c r="D179" s="16" t="s">
        <v>86</v>
      </c>
      <c r="E179" s="15">
        <v>83</v>
      </c>
      <c r="F179" s="15">
        <v>1</v>
      </c>
      <c r="G179" t="str">
        <f>VLOOKUP(A:A,'1级数据'!AR:AR,1,FALSE)</f>
        <v>JOSÉ CALLEJÓN_右边锋_83</v>
      </c>
    </row>
    <row r="180" spans="1:7" hidden="1" x14ac:dyDescent="0.25">
      <c r="A180" s="15" t="str">
        <f>B180&amp;"_"&amp;D180&amp;"_"&amp;E180</f>
        <v>L. PAREDES_后腰_83</v>
      </c>
      <c r="B180" s="15" t="s">
        <v>447</v>
      </c>
      <c r="C180" s="16" t="s">
        <v>1067</v>
      </c>
      <c r="D180" s="16" t="s">
        <v>125</v>
      </c>
      <c r="E180" s="15">
        <v>83</v>
      </c>
      <c r="F180" s="15">
        <v>1</v>
      </c>
      <c r="G180" t="str">
        <f>VLOOKUP(A:A,'1级数据'!AR:AR,1,FALSE)</f>
        <v>L. PAREDES_后腰_83</v>
      </c>
    </row>
    <row r="181" spans="1:7" hidden="1" x14ac:dyDescent="0.25">
      <c r="A181" s="15" t="str">
        <f>B181&amp;"_"&amp;D181&amp;"_"&amp;E181</f>
        <v>LUIS ALBERTO_前腰_83</v>
      </c>
      <c r="B181" s="15" t="s">
        <v>356</v>
      </c>
      <c r="C181" s="16" t="s">
        <v>1017</v>
      </c>
      <c r="D181" s="16" t="s">
        <v>83</v>
      </c>
      <c r="E181" s="15">
        <v>83</v>
      </c>
      <c r="F181" s="15">
        <v>1</v>
      </c>
      <c r="G181" t="str">
        <f>VLOOKUP(A:A,'1级数据'!AR:AR,1,FALSE)</f>
        <v>LUIS ALBERTO_前腰_83</v>
      </c>
    </row>
    <row r="182" spans="1:7" hidden="1" x14ac:dyDescent="0.25">
      <c r="A182" s="15" t="str">
        <f>B182&amp;"_"&amp;D182&amp;"_"&amp;E182</f>
        <v>M. AKANJI_中后卫_83</v>
      </c>
      <c r="B182" s="15" t="s">
        <v>644</v>
      </c>
      <c r="C182" s="16" t="s">
        <v>1158</v>
      </c>
      <c r="D182" s="16" t="s">
        <v>90</v>
      </c>
      <c r="E182" s="15">
        <v>83</v>
      </c>
      <c r="F182" s="15">
        <v>1</v>
      </c>
      <c r="G182" t="str">
        <f>VLOOKUP(A:A,'1级数据'!AR:AR,1,FALSE)</f>
        <v>M. AKANJI_中后卫_83</v>
      </c>
    </row>
    <row r="183" spans="1:7" hidden="1" x14ac:dyDescent="0.25">
      <c r="A183" s="15" t="str">
        <f>B183&amp;"_"&amp;D183&amp;"_"&amp;E183</f>
        <v>M. BROZOVIĆ_中场_83</v>
      </c>
      <c r="B183" s="15" t="s">
        <v>458</v>
      </c>
      <c r="C183" s="16" t="s">
        <v>1069</v>
      </c>
      <c r="D183" s="16" t="s">
        <v>59</v>
      </c>
      <c r="E183" s="15">
        <v>83</v>
      </c>
      <c r="F183" s="15">
        <v>1</v>
      </c>
      <c r="G183" t="str">
        <f>VLOOKUP(A:A,'1级数据'!AR:AR,1,FALSE)</f>
        <v>M. BROZOVIĆ_中场_83</v>
      </c>
    </row>
    <row r="184" spans="1:7" hidden="1" x14ac:dyDescent="0.25">
      <c r="A184" s="15" t="str">
        <f>B184&amp;"_"&amp;D184&amp;"_"&amp;E184</f>
        <v>M. POLITANO_右边锋_83</v>
      </c>
      <c r="B184" s="15" t="s">
        <v>622</v>
      </c>
      <c r="C184" s="16" t="s">
        <v>1163</v>
      </c>
      <c r="D184" s="16" t="s">
        <v>86</v>
      </c>
      <c r="E184" s="15">
        <v>83</v>
      </c>
      <c r="F184" s="15">
        <v>1</v>
      </c>
      <c r="G184" t="str">
        <f>VLOOKUP(A:A,'1级数据'!AR:AR,1,FALSE)</f>
        <v>M. POLITANO_右边锋_83</v>
      </c>
    </row>
    <row r="185" spans="1:7" hidden="1" x14ac:dyDescent="0.25">
      <c r="A185" s="15" t="str">
        <f>B185&amp;"_"&amp;D185&amp;"_"&amp;E185</f>
        <v>M. RASHFORD_中锋_83</v>
      </c>
      <c r="B185" s="15" t="s">
        <v>494</v>
      </c>
      <c r="C185" s="16" t="s">
        <v>1075</v>
      </c>
      <c r="D185" s="16" t="s">
        <v>71</v>
      </c>
      <c r="E185" s="15">
        <v>83</v>
      </c>
      <c r="F185" s="15">
        <v>1</v>
      </c>
      <c r="G185" t="str">
        <f>VLOOKUP(A:A,'1级数据'!AR:AR,1,FALSE)</f>
        <v>M. RASHFORD_中锋_83</v>
      </c>
    </row>
    <row r="186" spans="1:7" hidden="1" x14ac:dyDescent="0.25">
      <c r="A186" s="15" t="str">
        <f>B186&amp;"_"&amp;D186&amp;"_"&amp;E186</f>
        <v>MALCOM_右边锋_83</v>
      </c>
      <c r="B186" s="15" t="s">
        <v>478</v>
      </c>
      <c r="C186" s="16" t="s">
        <v>1078</v>
      </c>
      <c r="D186" s="16" t="s">
        <v>86</v>
      </c>
      <c r="E186" s="15">
        <v>83</v>
      </c>
      <c r="F186" s="15">
        <v>1</v>
      </c>
      <c r="G186" t="str">
        <f>VLOOKUP(A:A,'1级数据'!AR:AR,1,FALSE)</f>
        <v>MALCOM_右边锋_83</v>
      </c>
    </row>
    <row r="187" spans="1:7" hidden="1" x14ac:dyDescent="0.25">
      <c r="A187" s="15" t="str">
        <f>B187&amp;"_"&amp;D187&amp;"_"&amp;E187</f>
        <v>N. KEÏTA_中场_83</v>
      </c>
      <c r="B187" s="15" t="s">
        <v>361</v>
      </c>
      <c r="C187" s="16" t="s">
        <v>1019</v>
      </c>
      <c r="D187" s="16" t="s">
        <v>59</v>
      </c>
      <c r="E187" s="15">
        <v>83</v>
      </c>
      <c r="F187" s="15">
        <v>1</v>
      </c>
      <c r="G187" t="str">
        <f>VLOOKUP(A:A,'1级数据'!AR:AR,1,FALSE)</f>
        <v>N. KEÏTA_中场_83</v>
      </c>
    </row>
    <row r="188" spans="1:7" hidden="1" x14ac:dyDescent="0.25">
      <c r="A188" s="15" t="str">
        <f>B188&amp;"_"&amp;D188&amp;"_"&amp;E188</f>
        <v>P. ZIELIŃSKI_中场_83</v>
      </c>
      <c r="B188" s="15" t="s">
        <v>587</v>
      </c>
      <c r="C188" s="16" t="s">
        <v>1173</v>
      </c>
      <c r="D188" s="16" t="s">
        <v>59</v>
      </c>
      <c r="E188" s="15">
        <v>83</v>
      </c>
      <c r="F188" s="15">
        <v>1</v>
      </c>
      <c r="G188" t="str">
        <f>VLOOKUP(A:A,'1级数据'!AR:AR,1,FALSE)</f>
        <v>P. ZIELIŃSKI_中场_83</v>
      </c>
    </row>
    <row r="189" spans="1:7" hidden="1" x14ac:dyDescent="0.25">
      <c r="A189" s="15" t="str">
        <f>B189&amp;"_"&amp;D189&amp;"_"&amp;E189</f>
        <v>PABLO SARABIA_右前卫_83</v>
      </c>
      <c r="B189" s="15" t="s">
        <v>564</v>
      </c>
      <c r="C189" s="16" t="s">
        <v>1174</v>
      </c>
      <c r="D189" s="16" t="s">
        <v>205</v>
      </c>
      <c r="E189" s="15">
        <v>83</v>
      </c>
      <c r="F189" s="15">
        <v>1</v>
      </c>
      <c r="G189" t="str">
        <f>VLOOKUP(A:A,'1级数据'!AR:AR,1,FALSE)</f>
        <v>PABLO SARABIA_右前卫_83</v>
      </c>
    </row>
    <row r="190" spans="1:7" hidden="1" x14ac:dyDescent="0.25">
      <c r="A190" s="15" t="str">
        <f>B190&amp;"_"&amp;D190&amp;"_"&amp;E190</f>
        <v>PEDRO_右边锋_83</v>
      </c>
      <c r="B190" s="15" t="s">
        <v>405</v>
      </c>
      <c r="C190" s="16" t="s">
        <v>1082</v>
      </c>
      <c r="D190" s="16" t="s">
        <v>86</v>
      </c>
      <c r="E190" s="15">
        <v>83</v>
      </c>
      <c r="F190" s="15">
        <v>1</v>
      </c>
      <c r="G190" t="str">
        <f>VLOOKUP(A:A,'1级数据'!AR:AR,1,FALSE)</f>
        <v>PEDRO_右边锋_83</v>
      </c>
    </row>
    <row r="191" spans="1:7" hidden="1" x14ac:dyDescent="0.25">
      <c r="A191" s="15" t="str">
        <f>B191&amp;"_"&amp;D191&amp;"_"&amp;E191</f>
        <v>R. BÜRKI_门将_83</v>
      </c>
      <c r="B191" s="15" t="s">
        <v>464</v>
      </c>
      <c r="C191" s="16" t="s">
        <v>1083</v>
      </c>
      <c r="D191" s="16" t="s">
        <v>63</v>
      </c>
      <c r="E191" s="15">
        <v>83</v>
      </c>
      <c r="F191" s="15">
        <v>1</v>
      </c>
      <c r="G191" t="str">
        <f>VLOOKUP(A:A,'1级数据'!AR:AR,1,FALSE)</f>
        <v>R. BÜRKI_门将_83</v>
      </c>
    </row>
    <row r="192" spans="1:7" hidden="1" x14ac:dyDescent="0.25">
      <c r="A192" s="15" t="str">
        <f>B192&amp;"_"&amp;D192&amp;"_"&amp;E192</f>
        <v>R. FALCAO_中锋_83</v>
      </c>
      <c r="B192" s="15" t="s">
        <v>231</v>
      </c>
      <c r="C192" s="16" t="s">
        <v>977</v>
      </c>
      <c r="D192" s="16" t="s">
        <v>71</v>
      </c>
      <c r="E192" s="15">
        <v>83</v>
      </c>
      <c r="F192" s="15">
        <v>1</v>
      </c>
      <c r="G192" t="str">
        <f>VLOOKUP(A:A,'1级数据'!AR:AR,1,FALSE)</f>
        <v>R. FALCAO_中锋_83</v>
      </c>
    </row>
    <row r="193" spans="1:7" hidden="1" x14ac:dyDescent="0.25">
      <c r="A193" s="15" t="str">
        <f>B193&amp;"_"&amp;D193&amp;"_"&amp;E193</f>
        <v>RÚBEN NEVES_后腰_83</v>
      </c>
      <c r="B193" s="15" t="s">
        <v>631</v>
      </c>
      <c r="C193" s="16" t="s">
        <v>1185</v>
      </c>
      <c r="D193" s="36" t="s">
        <v>2152</v>
      </c>
      <c r="E193" s="15">
        <v>83</v>
      </c>
      <c r="F193" s="15">
        <v>1</v>
      </c>
      <c r="G193" t="str">
        <f>VLOOKUP(A:A,'1级数据'!AR:AR,1,FALSE)</f>
        <v>RÚBEN NEVES_后腰_83</v>
      </c>
    </row>
    <row r="194" spans="1:7" hidden="1" x14ac:dyDescent="0.25">
      <c r="A194" s="15" t="str">
        <f>B194&amp;"_"&amp;D194&amp;"_"&amp;E194</f>
        <v>S. ARIAS_右后卫_83</v>
      </c>
      <c r="B194" s="15" t="s">
        <v>442</v>
      </c>
      <c r="C194" s="16" t="s">
        <v>1086</v>
      </c>
      <c r="D194" s="16" t="s">
        <v>194</v>
      </c>
      <c r="E194" s="15">
        <v>83</v>
      </c>
      <c r="F194" s="15">
        <v>1</v>
      </c>
      <c r="G194" t="str">
        <f>VLOOKUP(A:A,'1级数据'!AR:AR,1,FALSE)</f>
        <v>S. ARIAS_右后卫_83</v>
      </c>
    </row>
    <row r="195" spans="1:7" hidden="1" x14ac:dyDescent="0.25">
      <c r="A195" s="15" t="str">
        <f>B195&amp;"_"&amp;D195&amp;"_"&amp;E195</f>
        <v>S. KOLAŠINAC_左后卫_83</v>
      </c>
      <c r="B195" s="15" t="s">
        <v>583</v>
      </c>
      <c r="C195" s="16" t="s">
        <v>1189</v>
      </c>
      <c r="D195" s="16" t="s">
        <v>105</v>
      </c>
      <c r="E195" s="15">
        <v>83</v>
      </c>
      <c r="F195" s="15">
        <v>1</v>
      </c>
      <c r="G195" t="str">
        <f>VLOOKUP(A:A,'1级数据'!AR:AR,1,FALSE)</f>
        <v>S. KOLAŠINAC_左后卫_83</v>
      </c>
    </row>
    <row r="196" spans="1:7" hidden="1" x14ac:dyDescent="0.25">
      <c r="A196" s="15" t="str">
        <f>B196&amp;"_"&amp;D196&amp;"_"&amp;E196</f>
        <v>S. SAVIĆ_中后卫_83</v>
      </c>
      <c r="B196" s="15" t="s">
        <v>337</v>
      </c>
      <c r="C196" s="16" t="s">
        <v>1026</v>
      </c>
      <c r="D196" s="16" t="s">
        <v>90</v>
      </c>
      <c r="E196" s="15">
        <v>83</v>
      </c>
      <c r="F196" s="15">
        <v>1</v>
      </c>
      <c r="G196" t="str">
        <f>VLOOKUP(A:A,'1级数据'!AR:AR,1,FALSE)</f>
        <v>S. SAVIĆ_中后卫_83</v>
      </c>
    </row>
    <row r="197" spans="1:7" hidden="1" x14ac:dyDescent="0.25">
      <c r="A197" s="15" t="str">
        <f>B197&amp;"_"&amp;D197&amp;"_"&amp;E197</f>
        <v>S. SIRIGU_门将_83</v>
      </c>
      <c r="B197" s="15" t="s">
        <v>521</v>
      </c>
      <c r="C197" s="16" t="s">
        <v>1192</v>
      </c>
      <c r="D197" s="16" t="s">
        <v>63</v>
      </c>
      <c r="E197" s="15">
        <v>83</v>
      </c>
      <c r="F197" s="15">
        <v>1</v>
      </c>
      <c r="G197" t="str">
        <f>VLOOKUP(A:A,'1级数据'!AR:AR,1,FALSE)</f>
        <v>S. SIRIGU_门将_83</v>
      </c>
    </row>
    <row r="198" spans="1:7" hidden="1" x14ac:dyDescent="0.25">
      <c r="A198" s="15" t="str">
        <f>B198&amp;"_"&amp;D198&amp;"_"&amp;E198</f>
        <v>SERGI ROBERTO_右后卫_83</v>
      </c>
      <c r="B198" s="15" t="s">
        <v>426</v>
      </c>
      <c r="C198" s="16" t="s">
        <v>1090</v>
      </c>
      <c r="D198" s="16" t="s">
        <v>194</v>
      </c>
      <c r="E198" s="15">
        <v>83</v>
      </c>
      <c r="F198" s="15">
        <v>1</v>
      </c>
      <c r="G198" t="str">
        <f>VLOOKUP(A:A,'1级数据'!AR:AR,1,FALSE)</f>
        <v>SERGI ROBERTO_右后卫_83</v>
      </c>
    </row>
    <row r="199" spans="1:7" hidden="1" x14ac:dyDescent="0.25">
      <c r="A199" s="15" t="str">
        <f>B199&amp;"_"&amp;D199&amp;"_"&amp;E199</f>
        <v>T. MEUNIER_右后卫_83</v>
      </c>
      <c r="B199" s="15" t="s">
        <v>580</v>
      </c>
      <c r="C199" s="16" t="s">
        <v>1197</v>
      </c>
      <c r="D199" s="16" t="s">
        <v>194</v>
      </c>
      <c r="E199" s="15">
        <v>83</v>
      </c>
      <c r="F199" s="15">
        <v>1</v>
      </c>
      <c r="G199" t="str">
        <f>VLOOKUP(A:A,'1级数据'!AR:AR,1,FALSE)</f>
        <v>T. MEUNIER_右后卫_83</v>
      </c>
    </row>
    <row r="200" spans="1:7" hidden="1" x14ac:dyDescent="0.25">
      <c r="A200" s="15" t="str">
        <f>B200&amp;"_"&amp;D200&amp;"_"&amp;E200</f>
        <v>W. ZAHA_左边锋_83</v>
      </c>
      <c r="B200" s="15" t="s">
        <v>286</v>
      </c>
      <c r="C200" s="16" t="s">
        <v>983</v>
      </c>
      <c r="D200" s="36" t="s">
        <v>2153</v>
      </c>
      <c r="E200" s="15">
        <v>83</v>
      </c>
      <c r="F200" s="15">
        <v>1</v>
      </c>
      <c r="G200" t="str">
        <f>VLOOKUP(A:A,'1级数据'!AR:AR,1,FALSE)</f>
        <v>W. ZAHA_左边锋_83</v>
      </c>
    </row>
    <row r="201" spans="1:7" hidden="1" x14ac:dyDescent="0.25">
      <c r="A201" s="15" t="str">
        <f>B201&amp;"_"&amp;D201&amp;"_"&amp;E201</f>
        <v>Á. CORREA_右边锋_82</v>
      </c>
      <c r="B201" s="15" t="s">
        <v>725</v>
      </c>
      <c r="C201" s="16" t="s">
        <v>1203</v>
      </c>
      <c r="D201" s="16" t="s">
        <v>86</v>
      </c>
      <c r="E201" s="15">
        <v>82</v>
      </c>
      <c r="F201" s="15">
        <v>1</v>
      </c>
      <c r="G201" t="str">
        <f>VLOOKUP(A:A,'1级数据'!AR:AR,1,FALSE)</f>
        <v>Á. CORREA_右边锋_82</v>
      </c>
    </row>
    <row r="202" spans="1:7" hidden="1" x14ac:dyDescent="0.25">
      <c r="A202" s="15" t="str">
        <f>B202&amp;"_"&amp;D202&amp;"_"&amp;E202</f>
        <v>A. DOUCOURÉ_中场_82</v>
      </c>
      <c r="B202" s="15" t="s">
        <v>714</v>
      </c>
      <c r="C202" s="16" t="s">
        <v>1204</v>
      </c>
      <c r="D202" s="16" t="s">
        <v>59</v>
      </c>
      <c r="E202" s="15">
        <v>82</v>
      </c>
      <c r="F202" s="15">
        <v>1</v>
      </c>
      <c r="G202" t="str">
        <f>VLOOKUP(A:A,'1级数据'!AR:AR,1,FALSE)</f>
        <v>A. DOUCOURÉ_中场_82</v>
      </c>
    </row>
    <row r="203" spans="1:7" hidden="1" x14ac:dyDescent="0.25">
      <c r="A203" s="15" t="str">
        <f>B203&amp;"_"&amp;D203&amp;"_"&amp;E203</f>
        <v>A. IZZO_中后卫_82</v>
      </c>
      <c r="B203" s="15" t="s">
        <v>742</v>
      </c>
      <c r="C203" s="16" t="s">
        <v>1208</v>
      </c>
      <c r="D203" s="16" t="s">
        <v>90</v>
      </c>
      <c r="E203" s="15">
        <v>82</v>
      </c>
      <c r="F203" s="15">
        <v>1</v>
      </c>
      <c r="G203" t="str">
        <f>VLOOKUP(A:A,'1级数据'!AR:AR,1,FALSE)</f>
        <v>A. IZZO_中后卫_82</v>
      </c>
    </row>
    <row r="204" spans="1:7" hidden="1" x14ac:dyDescent="0.25">
      <c r="A204" s="15" t="str">
        <f>B204&amp;"_"&amp;D204&amp;"_"&amp;E204</f>
        <v>ADÁN_门将_82</v>
      </c>
      <c r="B204" s="15" t="s">
        <v>550</v>
      </c>
      <c r="C204" s="16" t="s">
        <v>1104</v>
      </c>
      <c r="D204" s="16" t="s">
        <v>63</v>
      </c>
      <c r="E204" s="15">
        <v>82</v>
      </c>
      <c r="F204" s="15">
        <v>1</v>
      </c>
      <c r="G204" t="str">
        <f>VLOOKUP(A:A,'1级数据'!AR:AR,1,FALSE)</f>
        <v>ADÁN_门将_82</v>
      </c>
    </row>
    <row r="205" spans="1:7" hidden="1" x14ac:dyDescent="0.25">
      <c r="A205" s="15" t="str">
        <f>B205&amp;"_"&amp;D205&amp;"_"&amp;E205</f>
        <v>ANDRÉ GOMES_中场_82</v>
      </c>
      <c r="B205" s="15" t="s">
        <v>713</v>
      </c>
      <c r="C205" s="16" t="s">
        <v>1213</v>
      </c>
      <c r="D205" s="16" t="s">
        <v>59</v>
      </c>
      <c r="E205" s="15">
        <v>82</v>
      </c>
      <c r="F205" s="15">
        <v>1</v>
      </c>
      <c r="G205" t="str">
        <f>VLOOKUP(A:A,'1级数据'!AR:AR,1,FALSE)</f>
        <v>ANDRÉ GOMES_中场_82</v>
      </c>
    </row>
    <row r="206" spans="1:7" hidden="1" x14ac:dyDescent="0.25">
      <c r="A206" s="15" t="str">
        <f>B206&amp;"_"&amp;D206&amp;"_"&amp;E206</f>
        <v>D. BLIND_中后卫_82</v>
      </c>
      <c r="B206" s="15" t="s">
        <v>680</v>
      </c>
      <c r="C206" s="16" t="s">
        <v>1216</v>
      </c>
      <c r="D206" s="16" t="s">
        <v>90</v>
      </c>
      <c r="E206" s="15">
        <v>82</v>
      </c>
      <c r="F206" s="15">
        <v>1</v>
      </c>
      <c r="G206" t="str">
        <f>VLOOKUP(A:A,'1级数据'!AR:AR,1,FALSE)</f>
        <v>D. BLIND_中后卫_82</v>
      </c>
    </row>
    <row r="207" spans="1:7" hidden="1" x14ac:dyDescent="0.25">
      <c r="A207" s="15" t="str">
        <f>B207&amp;"_"&amp;D207&amp;"_"&amp;E207</f>
        <v>D. DE ROSSI_后腰_82</v>
      </c>
      <c r="B207" s="15" t="s">
        <v>303</v>
      </c>
      <c r="C207" s="16" t="s">
        <v>997</v>
      </c>
      <c r="D207" s="16" t="s">
        <v>125</v>
      </c>
      <c r="E207" s="15">
        <v>82</v>
      </c>
      <c r="F207" s="15">
        <v>1</v>
      </c>
      <c r="G207" t="str">
        <f>VLOOKUP(A:A,'1级数据'!AR:AR,1,FALSE)</f>
        <v>D. DE ROSSI_后腰_82</v>
      </c>
    </row>
    <row r="208" spans="1:7" hidden="1" x14ac:dyDescent="0.25">
      <c r="A208" s="15" t="str">
        <f>B208&amp;"_"&amp;D208&amp;"_"&amp;E208</f>
        <v>D. SIDIBÉ_右后卫_82</v>
      </c>
      <c r="B208" s="15" t="s">
        <v>454</v>
      </c>
      <c r="C208" s="16" t="s">
        <v>1043</v>
      </c>
      <c r="D208" s="16" t="s">
        <v>194</v>
      </c>
      <c r="E208" s="15">
        <v>82</v>
      </c>
      <c r="F208" s="15">
        <v>1</v>
      </c>
      <c r="G208" t="str">
        <f>VLOOKUP(A:A,'1级数据'!AR:AR,1,FALSE)</f>
        <v>D. SIDIBÉ_右后卫_82</v>
      </c>
    </row>
    <row r="209" spans="1:7" hidden="1" x14ac:dyDescent="0.25">
      <c r="A209" s="15" t="str">
        <f>B209&amp;"_"&amp;D209&amp;"_"&amp;E209</f>
        <v>É. BANEGA_前腰_82</v>
      </c>
      <c r="B209" s="15" t="s">
        <v>314</v>
      </c>
      <c r="C209" s="16" t="s">
        <v>1000</v>
      </c>
      <c r="D209" s="16" t="s">
        <v>83</v>
      </c>
      <c r="E209" s="15">
        <v>82</v>
      </c>
      <c r="F209" s="15">
        <v>1</v>
      </c>
      <c r="G209" t="str">
        <f>VLOOKUP(A:A,'1级数据'!AR:AR,1,FALSE)</f>
        <v>É. BANEGA_前腰_82</v>
      </c>
    </row>
    <row r="210" spans="1:7" hidden="1" x14ac:dyDescent="0.25">
      <c r="A210" s="15" t="str">
        <f>B210&amp;"_"&amp;D210&amp;"_"&amp;E210</f>
        <v>E. VIŠĆA_右前卫_82</v>
      </c>
      <c r="B210" s="15" t="s">
        <v>463</v>
      </c>
      <c r="C210" s="16" t="s">
        <v>1048</v>
      </c>
      <c r="D210" s="16" t="s">
        <v>205</v>
      </c>
      <c r="E210" s="15">
        <v>82</v>
      </c>
      <c r="F210" s="15">
        <v>1</v>
      </c>
      <c r="G210" t="str">
        <f>VLOOKUP(A:A,'1级数据'!AR:AR,1,FALSE)</f>
        <v>E. VIŠĆA_右前卫_82</v>
      </c>
    </row>
    <row r="211" spans="1:7" hidden="1" x14ac:dyDescent="0.25">
      <c r="A211" s="15" t="str">
        <f>B211&amp;"_"&amp;D211&amp;"_"&amp;E211</f>
        <v>ÉVERTON RIBEIRO_右前卫_82</v>
      </c>
      <c r="B211" s="15" t="s">
        <v>452</v>
      </c>
      <c r="C211" s="16" t="s">
        <v>1049</v>
      </c>
      <c r="D211" s="16" t="s">
        <v>205</v>
      </c>
      <c r="E211" s="15">
        <v>82</v>
      </c>
      <c r="F211" s="15">
        <v>1</v>
      </c>
      <c r="G211" t="str">
        <f>VLOOKUP(A:A,'1级数据'!AR:AR,1,FALSE)</f>
        <v>ÉVERTON RIBEIRO_右前卫_82</v>
      </c>
    </row>
    <row r="212" spans="1:7" hidden="1" x14ac:dyDescent="0.25">
      <c r="A212" s="15" t="str">
        <f>B212&amp;"_"&amp;D212&amp;"_"&amp;E212</f>
        <v>F. FAZIO_中后卫_82</v>
      </c>
      <c r="B212" s="15" t="s">
        <v>243</v>
      </c>
      <c r="C212" s="16" t="s">
        <v>947</v>
      </c>
      <c r="D212" s="16" t="s">
        <v>90</v>
      </c>
      <c r="E212" s="15">
        <v>82</v>
      </c>
      <c r="F212" s="15">
        <v>1</v>
      </c>
      <c r="G212" t="str">
        <f>VLOOKUP(A:A,'1级数据'!AR:AR,1,FALSE)</f>
        <v>F. FAZIO_中后卫_82</v>
      </c>
    </row>
    <row r="213" spans="1:7" hidden="1" x14ac:dyDescent="0.25">
      <c r="A213" s="15" t="str">
        <f>B213&amp;"_"&amp;D213&amp;"_"&amp;E213</f>
        <v>FABIÁN RUIZ_中场_82</v>
      </c>
      <c r="B213" s="15" t="s">
        <v>642</v>
      </c>
      <c r="C213" s="16" t="s">
        <v>1127</v>
      </c>
      <c r="D213" s="16" t="s">
        <v>59</v>
      </c>
      <c r="E213" s="15">
        <v>82</v>
      </c>
      <c r="F213" s="15">
        <v>1</v>
      </c>
      <c r="G213" t="str">
        <f>VLOOKUP(A:A,'1级数据'!AR:AR,1,FALSE)</f>
        <v>FABIÁN RUIZ_中场_82</v>
      </c>
    </row>
    <row r="214" spans="1:7" hidden="1" x14ac:dyDescent="0.25">
      <c r="A214" s="15" t="str">
        <f>B214&amp;"_"&amp;D214&amp;"_"&amp;E214</f>
        <v>FILIPE LUIS_左后卫_82</v>
      </c>
      <c r="B214" s="15" t="s">
        <v>198</v>
      </c>
      <c r="C214" s="16" t="s">
        <v>922</v>
      </c>
      <c r="D214" s="16" t="s">
        <v>105</v>
      </c>
      <c r="E214" s="15">
        <v>82</v>
      </c>
      <c r="F214" s="15">
        <v>1</v>
      </c>
      <c r="G214" t="str">
        <f>VLOOKUP(A:A,'1级数据'!AR:AR,1,FALSE)</f>
        <v>FILIPE LUIS_左后卫_82</v>
      </c>
    </row>
    <row r="215" spans="1:7" hidden="1" x14ac:dyDescent="0.25">
      <c r="A215" s="15" t="str">
        <f>B215&amp;"_"&amp;D215&amp;"_"&amp;E215</f>
        <v>G. BONAVENTURA_中场_82</v>
      </c>
      <c r="B215" s="15" t="s">
        <v>321</v>
      </c>
      <c r="C215" s="16" t="s">
        <v>1003</v>
      </c>
      <c r="D215" s="16" t="s">
        <v>59</v>
      </c>
      <c r="E215" s="15">
        <v>82</v>
      </c>
      <c r="F215" s="15">
        <v>1</v>
      </c>
      <c r="G215" t="str">
        <f>VLOOKUP(A:A,'1级数据'!AR:AR,1,FALSE)</f>
        <v>G. BONAVENTURA_中场_82</v>
      </c>
    </row>
    <row r="216" spans="1:7" hidden="1" x14ac:dyDescent="0.25">
      <c r="A216" s="15" t="str">
        <f>B216&amp;"_"&amp;D216&amp;"_"&amp;E216</f>
        <v>G. RULLI_门将_82</v>
      </c>
      <c r="B216" s="15" t="s">
        <v>600</v>
      </c>
      <c r="C216" s="16" t="s">
        <v>1133</v>
      </c>
      <c r="D216" s="16" t="s">
        <v>63</v>
      </c>
      <c r="E216" s="15">
        <v>82</v>
      </c>
      <c r="F216" s="15">
        <v>1</v>
      </c>
      <c r="G216" t="str">
        <f>VLOOKUP(A:A,'1级数据'!AR:AR,1,FALSE)</f>
        <v>G. RULLI_门将_82</v>
      </c>
    </row>
    <row r="217" spans="1:7" hidden="1" x14ac:dyDescent="0.25">
      <c r="A217" s="15" t="str">
        <f>B217&amp;"_"&amp;D217&amp;"_"&amp;E217</f>
        <v>ILLARRAMENDI_后腰_82</v>
      </c>
      <c r="B217" s="15" t="s">
        <v>422</v>
      </c>
      <c r="C217" s="16" t="s">
        <v>1056</v>
      </c>
      <c r="D217" s="16" t="s">
        <v>125</v>
      </c>
      <c r="E217" s="15">
        <v>82</v>
      </c>
      <c r="F217" s="15">
        <v>1</v>
      </c>
      <c r="G217" t="str">
        <f>VLOOKUP(A:A,'1级数据'!AR:AR,1,FALSE)</f>
        <v>ILLARRAMENDI_后腰_82</v>
      </c>
    </row>
    <row r="218" spans="1:7" hidden="1" x14ac:dyDescent="0.25">
      <c r="A218" s="15" t="str">
        <f>B218&amp;"_"&amp;D218&amp;"_"&amp;E218</f>
        <v>J. CILLESSEN_门将_82</v>
      </c>
      <c r="B218" s="15" t="s">
        <v>539</v>
      </c>
      <c r="C218" s="16" t="s">
        <v>1140</v>
      </c>
      <c r="D218" s="16" t="s">
        <v>63</v>
      </c>
      <c r="E218" s="15">
        <v>82</v>
      </c>
      <c r="F218" s="15">
        <v>1</v>
      </c>
      <c r="G218" t="str">
        <f>VLOOKUP(A:A,'1级数据'!AR:AR,1,FALSE)</f>
        <v>J. CILLESSEN_门将_82</v>
      </c>
    </row>
    <row r="219" spans="1:7" hidden="1" x14ac:dyDescent="0.25">
      <c r="A219" s="15" t="str">
        <f>B219&amp;"_"&amp;D219&amp;"_"&amp;E219</f>
        <v>J. LINGARD_右前卫_82</v>
      </c>
      <c r="B219" s="15" t="s">
        <v>469</v>
      </c>
      <c r="C219" s="16" t="s">
        <v>1058</v>
      </c>
      <c r="D219" s="16" t="s">
        <v>205</v>
      </c>
      <c r="E219" s="15">
        <v>82</v>
      </c>
      <c r="F219" s="15">
        <v>1</v>
      </c>
      <c r="G219" t="str">
        <f>VLOOKUP(A:A,'1级数据'!AR:AR,1,FALSE)</f>
        <v>J. LINGARD_右前卫_82</v>
      </c>
    </row>
    <row r="220" spans="1:7" hidden="1" x14ac:dyDescent="0.25">
      <c r="A220" s="15" t="str">
        <f>B220&amp;"_"&amp;D220&amp;"_"&amp;E220</f>
        <v>K. VOLLAND_中锋_82</v>
      </c>
      <c r="B220" s="15" t="s">
        <v>617</v>
      </c>
      <c r="C220" s="16" t="s">
        <v>1149</v>
      </c>
      <c r="D220" s="16" t="s">
        <v>71</v>
      </c>
      <c r="E220" s="15">
        <v>82</v>
      </c>
      <c r="F220" s="15">
        <v>1</v>
      </c>
      <c r="G220" t="str">
        <f>VLOOKUP(A:A,'1级数据'!AR:AR,1,FALSE)</f>
        <v>K. VOLLAND_中锋_82</v>
      </c>
    </row>
    <row r="221" spans="1:7" hidden="1" x14ac:dyDescent="0.25">
      <c r="A221" s="15" t="str">
        <f>B221&amp;"_"&amp;D221&amp;"_"&amp;E221</f>
        <v>L. BAILEY_左边锋_82</v>
      </c>
      <c r="B221" s="15" t="s">
        <v>298</v>
      </c>
      <c r="C221" s="16" t="s">
        <v>961</v>
      </c>
      <c r="D221" s="16" t="s">
        <v>43</v>
      </c>
      <c r="E221" s="15">
        <v>82</v>
      </c>
      <c r="F221" s="15">
        <v>1</v>
      </c>
      <c r="G221" t="str">
        <f>VLOOKUP(A:A,'1级数据'!AR:AR,1,FALSE)</f>
        <v>L. BAILEY_左边锋_82</v>
      </c>
    </row>
    <row r="222" spans="1:7" hidden="1" x14ac:dyDescent="0.25">
      <c r="A222" s="15" t="str">
        <f>B222&amp;"_"&amp;D222&amp;"_"&amp;E222</f>
        <v>L. HRADECKY_门将_82</v>
      </c>
      <c r="B222" s="15" t="s">
        <v>430</v>
      </c>
      <c r="C222" s="16" t="s">
        <v>1066</v>
      </c>
      <c r="D222" s="16" t="s">
        <v>63</v>
      </c>
      <c r="E222" s="15">
        <v>82</v>
      </c>
      <c r="F222" s="15">
        <v>1</v>
      </c>
      <c r="G222" t="str">
        <f>VLOOKUP(A:A,'1级数据'!AR:AR,1,FALSE)</f>
        <v>L. HRADECKY_门将_82</v>
      </c>
    </row>
    <row r="223" spans="1:7" hidden="1" x14ac:dyDescent="0.25">
      <c r="A223" s="15" t="str">
        <f>B223&amp;"_"&amp;D223&amp;"_"&amp;E223</f>
        <v>L. KURZAWA_左后卫_82</v>
      </c>
      <c r="B223" s="15" t="s">
        <v>716</v>
      </c>
      <c r="C223" s="16" t="s">
        <v>1236</v>
      </c>
      <c r="D223" s="16" t="s">
        <v>105</v>
      </c>
      <c r="E223" s="15">
        <v>82</v>
      </c>
      <c r="F223" s="15">
        <v>1</v>
      </c>
      <c r="G223" t="str">
        <f>VLOOKUP(A:A,'1级数据'!AR:AR,1,FALSE)</f>
        <v>L. KURZAWA_左后卫_82</v>
      </c>
    </row>
    <row r="224" spans="1:7" hidden="1" x14ac:dyDescent="0.25">
      <c r="A224" s="15" t="str">
        <f>B224&amp;"_"&amp;D224&amp;"_"&amp;E224</f>
        <v>M. ARNAUTOVIĆ_中锋_82</v>
      </c>
      <c r="B224" s="15" t="s">
        <v>311</v>
      </c>
      <c r="C224" s="16" t="s">
        <v>1018</v>
      </c>
      <c r="D224" s="16" t="s">
        <v>71</v>
      </c>
      <c r="E224" s="15">
        <v>82</v>
      </c>
      <c r="F224" s="15">
        <v>1</v>
      </c>
      <c r="G224" t="str">
        <f>VLOOKUP(A:A,'1级数据'!AR:AR,1,FALSE)</f>
        <v>M. ARNAUTOVIĆ_中锋_82</v>
      </c>
    </row>
    <row r="225" spans="1:7" hidden="1" x14ac:dyDescent="0.25">
      <c r="A225" s="15" t="str">
        <f>B225&amp;"_"&amp;D225&amp;"_"&amp;E225</f>
        <v>M. BATSHUAYI_中锋_82</v>
      </c>
      <c r="B225" s="15" t="s">
        <v>270</v>
      </c>
      <c r="C225" s="16" t="s">
        <v>964</v>
      </c>
      <c r="D225" s="16" t="s">
        <v>71</v>
      </c>
      <c r="E225" s="15">
        <v>82</v>
      </c>
      <c r="F225" s="15">
        <v>1</v>
      </c>
      <c r="G225" t="str">
        <f>VLOOKUP(A:A,'1级数据'!AR:AR,1,FALSE)</f>
        <v>M. BATSHUAYI_中锋_82</v>
      </c>
    </row>
    <row r="226" spans="1:7" hidden="1" x14ac:dyDescent="0.25">
      <c r="A226" s="15" t="str">
        <f>B226&amp;"_"&amp;D226&amp;"_"&amp;E226</f>
        <v>M. FERNANDES_右后卫_82</v>
      </c>
      <c r="B226" s="15" t="s">
        <v>389</v>
      </c>
      <c r="C226" s="16" t="s">
        <v>1161</v>
      </c>
      <c r="D226" s="16" t="s">
        <v>194</v>
      </c>
      <c r="E226" s="15">
        <v>82</v>
      </c>
      <c r="F226" s="15">
        <v>1</v>
      </c>
      <c r="G226" t="str">
        <f>VLOOKUP(A:A,'1级数据'!AR:AR,1,FALSE)</f>
        <v>M. FERNANDES_右后卫_82</v>
      </c>
    </row>
    <row r="227" spans="1:7" hidden="1" x14ac:dyDescent="0.25">
      <c r="A227" s="15" t="str">
        <f>B227&amp;"_"&amp;D227&amp;"_"&amp;E227</f>
        <v>M. KOVAČIĆ_中场_82</v>
      </c>
      <c r="B227" s="15" t="s">
        <v>429</v>
      </c>
      <c r="C227" s="16" t="s">
        <v>1072</v>
      </c>
      <c r="D227" s="16" t="s">
        <v>59</v>
      </c>
      <c r="E227" s="15">
        <v>82</v>
      </c>
      <c r="F227" s="15">
        <v>1</v>
      </c>
      <c r="G227" t="str">
        <f>VLOOKUP(A:A,'1级数据'!AR:AR,1,FALSE)</f>
        <v>M. KOVAČIĆ_中场_82</v>
      </c>
    </row>
    <row r="228" spans="1:7" hidden="1" x14ac:dyDescent="0.25">
      <c r="A228" s="15" t="str">
        <f>B228&amp;"_"&amp;D228&amp;"_"&amp;E228</f>
        <v>M. SANSON_中场_82</v>
      </c>
      <c r="B228" s="15" t="s">
        <v>465</v>
      </c>
      <c r="C228" s="16" t="s">
        <v>1077</v>
      </c>
      <c r="D228" s="16" t="s">
        <v>59</v>
      </c>
      <c r="E228" s="15">
        <v>82</v>
      </c>
      <c r="F228" s="15">
        <v>1</v>
      </c>
      <c r="G228" t="str">
        <f>VLOOKUP(A:A,'1级数据'!AR:AR,1,FALSE)</f>
        <v>M. SANSON_中场_82</v>
      </c>
    </row>
    <row r="229" spans="1:7" hidden="1" x14ac:dyDescent="0.25">
      <c r="A229" s="15" t="str">
        <f>B229&amp;"_"&amp;D229&amp;"_"&amp;E229</f>
        <v>MARCOS ALONSO_左后卫_82</v>
      </c>
      <c r="B229" s="15" t="s">
        <v>266</v>
      </c>
      <c r="C229" s="16" t="s">
        <v>971</v>
      </c>
      <c r="D229" s="16" t="s">
        <v>105</v>
      </c>
      <c r="E229" s="15">
        <v>82</v>
      </c>
      <c r="F229" s="15">
        <v>1</v>
      </c>
      <c r="G229" t="str">
        <f>VLOOKUP(A:A,'1级数据'!AR:AR,1,FALSE)</f>
        <v>MARCOS ALONSO_左后卫_82</v>
      </c>
    </row>
    <row r="230" spans="1:7" hidden="1" x14ac:dyDescent="0.25">
      <c r="A230" s="15" t="str">
        <f>B230&amp;"_"&amp;D230&amp;"_"&amp;E230</f>
        <v>MARLOS_右边锋_82</v>
      </c>
      <c r="B230" s="15" t="s">
        <v>481</v>
      </c>
      <c r="C230" s="16" t="s">
        <v>1079</v>
      </c>
      <c r="D230" s="16" t="s">
        <v>86</v>
      </c>
      <c r="E230" s="15">
        <v>82</v>
      </c>
      <c r="F230" s="15">
        <v>1</v>
      </c>
      <c r="G230" t="str">
        <f>VLOOKUP(A:A,'1级数据'!AR:AR,1,FALSE)</f>
        <v>MARLOS_右边锋_82</v>
      </c>
    </row>
    <row r="231" spans="1:7" hidden="1" x14ac:dyDescent="0.25">
      <c r="A231" s="15" t="str">
        <f>B231&amp;"_"&amp;D231&amp;"_"&amp;E231</f>
        <v>MIRANDA_中后卫_82</v>
      </c>
      <c r="B231" s="15" t="s">
        <v>200</v>
      </c>
      <c r="C231" s="16" t="s">
        <v>930</v>
      </c>
      <c r="D231" s="16" t="s">
        <v>90</v>
      </c>
      <c r="E231" s="15">
        <v>82</v>
      </c>
      <c r="F231" s="15">
        <v>1</v>
      </c>
      <c r="G231" t="str">
        <f>VLOOKUP(A:A,'1级数据'!AR:AR,1,FALSE)</f>
        <v>MIRANDA_中后卫_82</v>
      </c>
    </row>
    <row r="232" spans="1:7" hidden="1" x14ac:dyDescent="0.25">
      <c r="A232" s="15" t="str">
        <f>B232&amp;"_"&amp;D232&amp;"_"&amp;E232</f>
        <v>NACHO_中后卫_82</v>
      </c>
      <c r="B232" s="15" t="s">
        <v>424</v>
      </c>
      <c r="C232" s="16" t="s">
        <v>1080</v>
      </c>
      <c r="D232" s="16" t="s">
        <v>90</v>
      </c>
      <c r="E232" s="15">
        <v>82</v>
      </c>
      <c r="F232" s="15">
        <v>1</v>
      </c>
      <c r="G232" t="str">
        <f>VLOOKUP(A:A,'1级数据'!AR:AR,1,FALSE)</f>
        <v>NACHO_中后卫_82</v>
      </c>
    </row>
    <row r="233" spans="1:7" hidden="1" x14ac:dyDescent="0.25">
      <c r="A233" s="15" t="str">
        <f>B233&amp;"_"&amp;D233&amp;"_"&amp;E233</f>
        <v>NÉLSON SEMEDO_右后卫_82</v>
      </c>
      <c r="B233" s="15" t="s">
        <v>643</v>
      </c>
      <c r="C233" s="16" t="s">
        <v>1170</v>
      </c>
      <c r="D233" s="16" t="s">
        <v>194</v>
      </c>
      <c r="E233" s="15">
        <v>82</v>
      </c>
      <c r="F233" s="15">
        <v>1</v>
      </c>
      <c r="G233" t="str">
        <f>VLOOKUP(A:A,'1级数据'!AR:AR,1,FALSE)</f>
        <v>NÉLSON SEMEDO_右后卫_82</v>
      </c>
    </row>
    <row r="234" spans="1:7" hidden="1" x14ac:dyDescent="0.25">
      <c r="A234" s="15" t="str">
        <f>B234&amp;"_"&amp;D234&amp;"_"&amp;E234</f>
        <v>NETO_门将_82</v>
      </c>
      <c r="B234" s="15" t="s">
        <v>267</v>
      </c>
      <c r="C234" s="16" t="s">
        <v>974</v>
      </c>
      <c r="D234" s="16" t="s">
        <v>63</v>
      </c>
      <c r="E234" s="15">
        <v>82</v>
      </c>
      <c r="F234" s="15">
        <v>1</v>
      </c>
      <c r="G234" t="str">
        <f>VLOOKUP(A:A,'1级数据'!AR:AR,1,FALSE)</f>
        <v>NETO_门将_82</v>
      </c>
    </row>
    <row r="235" spans="1:7" hidden="1" x14ac:dyDescent="0.25">
      <c r="A235" s="15" t="str">
        <f>B235&amp;"_"&amp;D235&amp;"_"&amp;E235</f>
        <v>OXLADE-CHAMBERLAIN_中场_82</v>
      </c>
      <c r="B235" s="15" t="s">
        <v>1721</v>
      </c>
      <c r="C235" s="16" t="s">
        <v>1035</v>
      </c>
      <c r="D235" s="16" t="s">
        <v>59</v>
      </c>
      <c r="E235" s="15">
        <v>82</v>
      </c>
      <c r="F235" s="15">
        <v>1</v>
      </c>
      <c r="G235" t="str">
        <f>VLOOKUP(A:A,'1级数据'!AR:AR,1,FALSE)</f>
        <v>OXLADE-CHAMBERLAIN_中场_82</v>
      </c>
    </row>
    <row r="236" spans="1:7" hidden="1" x14ac:dyDescent="0.25">
      <c r="A236" s="15" t="str">
        <f>B236&amp;"_"&amp;D236&amp;"_"&amp;E236</f>
        <v>PEPE_中后卫_82</v>
      </c>
      <c r="B236" s="15" t="s">
        <v>226</v>
      </c>
      <c r="C236" s="16" t="s">
        <v>976</v>
      </c>
      <c r="D236" s="16" t="s">
        <v>90</v>
      </c>
      <c r="E236" s="15">
        <v>82</v>
      </c>
      <c r="F236" s="15">
        <v>1</v>
      </c>
      <c r="G236" t="str">
        <f>VLOOKUP(A:A,'1级数据'!AR:AR,1,FALSE)</f>
        <v>PEPE_中后卫_82</v>
      </c>
    </row>
    <row r="237" spans="1:7" hidden="1" x14ac:dyDescent="0.25">
      <c r="A237" s="15" t="str">
        <f>B237&amp;"_"&amp;D237&amp;"_"&amp;E237</f>
        <v>R. BENTANCUR_中场_82</v>
      </c>
      <c r="B237" s="15" t="s">
        <v>752</v>
      </c>
      <c r="C237" s="16" t="s">
        <v>1250</v>
      </c>
      <c r="D237" s="16" t="s">
        <v>59</v>
      </c>
      <c r="E237" s="15">
        <v>82</v>
      </c>
      <c r="F237" s="15">
        <v>1</v>
      </c>
      <c r="G237" t="str">
        <f>VLOOKUP(A:A,'1级数据'!AR:AR,1,FALSE)</f>
        <v>R. BENTANCUR_中场_82</v>
      </c>
    </row>
    <row r="238" spans="1:7" hidden="1" x14ac:dyDescent="0.25">
      <c r="A238" s="15" t="str">
        <f>B238&amp;"_"&amp;D238&amp;"_"&amp;E238</f>
        <v>R. GUERREIRO_左前卫_82</v>
      </c>
      <c r="B238" s="15" t="s">
        <v>723</v>
      </c>
      <c r="C238" s="16" t="s">
        <v>1251</v>
      </c>
      <c r="D238" s="36" t="s">
        <v>2154</v>
      </c>
      <c r="E238" s="15">
        <v>82</v>
      </c>
      <c r="F238" s="15">
        <v>1</v>
      </c>
      <c r="G238" t="str">
        <f>VLOOKUP(A:A,'1级数据'!AR:AR,1,FALSE)</f>
        <v>R. GUERREIRO_左前卫_82</v>
      </c>
    </row>
    <row r="239" spans="1:7" hidden="1" x14ac:dyDescent="0.25">
      <c r="A239" s="15" t="str">
        <f>B239&amp;"_"&amp;D239&amp;"_"&amp;E239</f>
        <v>S. MANDANDA_门将_82</v>
      </c>
      <c r="B239" s="15" t="s">
        <v>320</v>
      </c>
      <c r="C239" s="16" t="s">
        <v>1024</v>
      </c>
      <c r="D239" s="16" t="s">
        <v>63</v>
      </c>
      <c r="E239" s="15">
        <v>82</v>
      </c>
      <c r="F239" s="15">
        <v>1</v>
      </c>
      <c r="G239" t="str">
        <f>VLOOKUP(A:A,'1级数据'!AR:AR,1,FALSE)</f>
        <v>S. MANDANDA_门将_82</v>
      </c>
    </row>
    <row r="240" spans="1:7" hidden="1" x14ac:dyDescent="0.25">
      <c r="A240" s="15" t="str">
        <f>B240&amp;"_"&amp;D240&amp;"_"&amp;E240</f>
        <v>S. SANÉ_中后卫_82</v>
      </c>
      <c r="B240" s="15" t="s">
        <v>428</v>
      </c>
      <c r="C240" s="16" t="s">
        <v>1089</v>
      </c>
      <c r="D240" s="16" t="s">
        <v>90</v>
      </c>
      <c r="E240" s="15">
        <v>82</v>
      </c>
      <c r="F240" s="15">
        <v>1</v>
      </c>
      <c r="G240" t="str">
        <f>VLOOKUP(A:A,'1级数据'!AR:AR,1,FALSE)</f>
        <v>S. SANÉ_中后卫_82</v>
      </c>
    </row>
    <row r="241" spans="1:7" hidden="1" x14ac:dyDescent="0.25">
      <c r="A241" s="15" t="str">
        <f>B241&amp;"_"&amp;D241&amp;"_"&amp;E241</f>
        <v>T. BAKAYOKO_后腰_82</v>
      </c>
      <c r="B241" s="15" t="s">
        <v>609</v>
      </c>
      <c r="C241" s="16" t="s">
        <v>1195</v>
      </c>
      <c r="D241" s="16" t="s">
        <v>125</v>
      </c>
      <c r="E241" s="15">
        <v>82</v>
      </c>
      <c r="F241" s="15">
        <v>1</v>
      </c>
      <c r="G241" t="str">
        <f>VLOOKUP(A:A,'1级数据'!AR:AR,1,FALSE)</f>
        <v>T. BAKAYOKO_后腰_82</v>
      </c>
    </row>
    <row r="242" spans="1:7" hidden="1" x14ac:dyDescent="0.25">
      <c r="A242" s="15" t="str">
        <f>B242&amp;"_"&amp;D242&amp;"_"&amp;E242</f>
        <v>T. STRAKOSHA_门将_82</v>
      </c>
      <c r="B242" s="15" t="s">
        <v>611</v>
      </c>
      <c r="C242" s="16" t="s">
        <v>1199</v>
      </c>
      <c r="D242" s="16" t="s">
        <v>63</v>
      </c>
      <c r="E242" s="15">
        <v>82</v>
      </c>
      <c r="F242" s="15">
        <v>1</v>
      </c>
      <c r="G242" t="str">
        <f>VLOOKUP(A:A,'1级数据'!AR:AR,1,FALSE)</f>
        <v>T. STRAKOSHA_门将_82</v>
      </c>
    </row>
    <row r="243" spans="1:7" hidden="1" x14ac:dyDescent="0.25">
      <c r="A243" s="15" t="str">
        <f>B243&amp;"_"&amp;D243&amp;"_"&amp;E243</f>
        <v>T. VACLÍK_门将_82</v>
      </c>
      <c r="B243" s="15" t="s">
        <v>448</v>
      </c>
      <c r="C243" s="16" t="s">
        <v>1092</v>
      </c>
      <c r="D243" s="16" t="s">
        <v>63</v>
      </c>
      <c r="E243" s="15">
        <v>82</v>
      </c>
      <c r="F243" s="15">
        <v>1</v>
      </c>
      <c r="G243" t="str">
        <f>VLOOKUP(A:A,'1级数据'!AR:AR,1,FALSE)</f>
        <v>T. VACLÍK_门将_82</v>
      </c>
    </row>
    <row r="244" spans="1:7" hidden="1" x14ac:dyDescent="0.25">
      <c r="A244" s="15" t="str">
        <f>B244&amp;"_"&amp;D244&amp;"_"&amp;E244</f>
        <v>W. BARRIOS_后腰_82</v>
      </c>
      <c r="B244" s="15" t="s">
        <v>461</v>
      </c>
      <c r="C244" s="16" t="s">
        <v>1094</v>
      </c>
      <c r="D244" s="16" t="s">
        <v>125</v>
      </c>
      <c r="E244" s="15">
        <v>82</v>
      </c>
      <c r="F244" s="15">
        <v>1</v>
      </c>
      <c r="G244" t="str">
        <f>VLOOKUP(A:A,'1级数据'!AR:AR,1,FALSE)</f>
        <v>W. BARRIOS_后腰_82</v>
      </c>
    </row>
    <row r="245" spans="1:7" hidden="1" x14ac:dyDescent="0.25">
      <c r="A245" s="15" t="str">
        <f>B245&amp;"_"&amp;D245&amp;"_"&amp;E245</f>
        <v>W. NDIDI_后腰_82</v>
      </c>
      <c r="B245" s="15" t="s">
        <v>769</v>
      </c>
      <c r="C245" s="16" t="s">
        <v>1265</v>
      </c>
      <c r="D245" s="16" t="s">
        <v>125</v>
      </c>
      <c r="E245" s="15">
        <v>82</v>
      </c>
      <c r="F245" s="15">
        <v>1</v>
      </c>
      <c r="G245" t="str">
        <f>VLOOKUP(A:A,'1级数据'!AR:AR,1,FALSE)</f>
        <v>W. NDIDI_后腰_82</v>
      </c>
    </row>
    <row r="246" spans="1:7" hidden="1" x14ac:dyDescent="0.25">
      <c r="A246" s="15" t="str">
        <f>B246&amp;"_"&amp;D246&amp;"_"&amp;E246</f>
        <v>WILLIAM_后腰_82</v>
      </c>
      <c r="B246" s="15" t="s">
        <v>467</v>
      </c>
      <c r="C246" s="16" t="s">
        <v>1096</v>
      </c>
      <c r="D246" s="16" t="s">
        <v>125</v>
      </c>
      <c r="E246" s="15">
        <v>82</v>
      </c>
      <c r="F246" s="15">
        <v>1</v>
      </c>
      <c r="G246" t="str">
        <f>VLOOKUP(A:A,'1级数据'!AR:AR,1,FALSE)</f>
        <v>WILLIAM_后腰_82</v>
      </c>
    </row>
    <row r="247" spans="1:7" hidden="1" x14ac:dyDescent="0.25">
      <c r="A247" s="15" t="str">
        <f>B247&amp;"_"&amp;D247&amp;"_"&amp;E247</f>
        <v>A. GUARDADO_中场_81</v>
      </c>
      <c r="B247" s="15" t="s">
        <v>522</v>
      </c>
      <c r="C247" s="16" t="s">
        <v>1099</v>
      </c>
      <c r="D247" s="16" t="s">
        <v>59</v>
      </c>
      <c r="E247" s="15">
        <v>81</v>
      </c>
      <c r="F247" s="15">
        <v>1</v>
      </c>
      <c r="G247" t="str">
        <f>VLOOKUP(A:A,'1级数据'!AR:AR,1,FALSE)</f>
        <v>A. GUARDADO_中场_81</v>
      </c>
    </row>
    <row r="248" spans="1:7" hidden="1" x14ac:dyDescent="0.25">
      <c r="A248" s="15" t="str">
        <f>B248&amp;"_"&amp;D248&amp;"_"&amp;E248</f>
        <v>A. KRAMARIĆ_中锋_81</v>
      </c>
      <c r="B248" s="15" t="s">
        <v>634</v>
      </c>
      <c r="C248" s="16" t="s">
        <v>1102</v>
      </c>
      <c r="D248" s="16" t="s">
        <v>71</v>
      </c>
      <c r="E248" s="15">
        <v>81</v>
      </c>
      <c r="F248" s="15">
        <v>1</v>
      </c>
      <c r="G248" t="str">
        <f>VLOOKUP(A:A,'1级数据'!AR:AR,1,FALSE)</f>
        <v>A. KRAMARIĆ_中锋_81</v>
      </c>
    </row>
    <row r="249" spans="1:7" hidden="1" x14ac:dyDescent="0.25">
      <c r="A249" s="15" t="str">
        <f>B249&amp;"_"&amp;D249&amp;"_"&amp;E249</f>
        <v>ÁLEX GRIMALDO_左后卫_81</v>
      </c>
      <c r="B249" s="15" t="s">
        <v>744</v>
      </c>
      <c r="C249" s="16" t="s">
        <v>1212</v>
      </c>
      <c r="D249" s="16" t="s">
        <v>105</v>
      </c>
      <c r="E249" s="15">
        <v>81</v>
      </c>
      <c r="F249" s="15">
        <v>1</v>
      </c>
      <c r="G249" t="str">
        <f>VLOOKUP(A:A,'1级数据'!AR:AR,1,FALSE)</f>
        <v>ÁLEX GRIMALDO_左后卫_81</v>
      </c>
    </row>
    <row r="250" spans="1:7" hidden="1" x14ac:dyDescent="0.25">
      <c r="A250" s="15" t="str">
        <f>B250&amp;"_"&amp;D250&amp;"_"&amp;E250</f>
        <v>B. HÖWEDES_中后卫_81</v>
      </c>
      <c r="B250" s="15" t="s">
        <v>328</v>
      </c>
      <c r="C250" s="16" t="s">
        <v>993</v>
      </c>
      <c r="D250" s="16" t="s">
        <v>90</v>
      </c>
      <c r="E250" s="15">
        <v>81</v>
      </c>
      <c r="F250" s="15">
        <v>1</v>
      </c>
      <c r="G250" t="str">
        <f>VLOOKUP(A:A,'1级数据'!AR:AR,1,FALSE)</f>
        <v>B. HÖWEDES_中后卫_81</v>
      </c>
    </row>
    <row r="251" spans="1:7" hidden="1" x14ac:dyDescent="0.25">
      <c r="A251" s="15" t="str">
        <f>B251&amp;"_"&amp;D251&amp;"_"&amp;E251</f>
        <v>BARTRA_中后卫_81</v>
      </c>
      <c r="B251" s="15" t="s">
        <v>423</v>
      </c>
      <c r="C251" s="16" t="s">
        <v>1037</v>
      </c>
      <c r="D251" s="16" t="s">
        <v>90</v>
      </c>
      <c r="E251" s="15">
        <v>81</v>
      </c>
      <c r="F251" s="15">
        <v>1</v>
      </c>
      <c r="G251" t="str">
        <f>VLOOKUP(A:A,'1级数据'!AR:AR,1,FALSE)</f>
        <v>BARTRA_中后卫_81</v>
      </c>
    </row>
    <row r="252" spans="1:7" hidden="1" x14ac:dyDescent="0.25">
      <c r="A252" s="15" t="str">
        <f>B252&amp;"_"&amp;D252&amp;"_"&amp;E252</f>
        <v>C. BAKAMBU_中锋_81</v>
      </c>
      <c r="B252" s="15" t="s">
        <v>417</v>
      </c>
      <c r="C252" s="16" t="s">
        <v>1038</v>
      </c>
      <c r="D252" s="16" t="s">
        <v>71</v>
      </c>
      <c r="E252" s="15">
        <v>81</v>
      </c>
      <c r="F252" s="15">
        <v>1</v>
      </c>
      <c r="G252" t="str">
        <f>VLOOKUP(A:A,'1级数据'!AR:AR,1,FALSE)</f>
        <v>C. BAKAMBU_中锋_81</v>
      </c>
    </row>
    <row r="253" spans="1:7" hidden="1" x14ac:dyDescent="0.25">
      <c r="A253" s="15" t="str">
        <f>B253&amp;"_"&amp;D253&amp;"_"&amp;E253</f>
        <v>C. TĂTĂRUŞANU_门将_81</v>
      </c>
      <c r="B253" s="15" t="s">
        <v>339</v>
      </c>
      <c r="C253" s="16" t="s">
        <v>996</v>
      </c>
      <c r="D253" s="16" t="s">
        <v>63</v>
      </c>
      <c r="E253" s="15">
        <v>81</v>
      </c>
      <c r="F253" s="15">
        <v>1</v>
      </c>
      <c r="G253" t="str">
        <f>VLOOKUP(A:A,'1级数据'!AR:AR,1,FALSE)</f>
        <v>C. TĂTĂRUŞANU_门将_81</v>
      </c>
    </row>
    <row r="254" spans="1:7" hidden="1" x14ac:dyDescent="0.25">
      <c r="A254" s="15" t="str">
        <f>B254&amp;"_"&amp;D254&amp;"_"&amp;E254</f>
        <v>D. BENEDETTO_中锋_81</v>
      </c>
      <c r="B254" s="15" t="s">
        <v>462</v>
      </c>
      <c r="C254" s="16" t="s">
        <v>1039</v>
      </c>
      <c r="D254" s="16" t="s">
        <v>71</v>
      </c>
      <c r="E254" s="15">
        <v>81</v>
      </c>
      <c r="F254" s="15">
        <v>1</v>
      </c>
      <c r="G254" t="str">
        <f>VLOOKUP(A:A,'1级数据'!AR:AR,1,FALSE)</f>
        <v>D. BENEDETTO_中锋_81</v>
      </c>
    </row>
    <row r="255" spans="1:7" hidden="1" x14ac:dyDescent="0.25">
      <c r="A255" s="15" t="str">
        <f>B255&amp;"_"&amp;D255&amp;"_"&amp;E255</f>
        <v>D. LOVREN_中后卫_81</v>
      </c>
      <c r="B255" s="15" t="s">
        <v>538</v>
      </c>
      <c r="C255" s="16" t="s">
        <v>1117</v>
      </c>
      <c r="D255" s="16" t="s">
        <v>90</v>
      </c>
      <c r="E255" s="15">
        <v>81</v>
      </c>
      <c r="F255" s="15">
        <v>1</v>
      </c>
      <c r="G255" t="str">
        <f>VLOOKUP(A:A,'1级数据'!AR:AR,1,FALSE)</f>
        <v>D. LOVREN_中后卫_81</v>
      </c>
    </row>
    <row r="256" spans="1:7" hidden="1" x14ac:dyDescent="0.25">
      <c r="A256" s="15" t="str">
        <f>B256&amp;"_"&amp;D256&amp;"_"&amp;E256</f>
        <v>D. PEROTTI_左边锋_81</v>
      </c>
      <c r="B256" s="15" t="s">
        <v>411</v>
      </c>
      <c r="C256" s="16" t="s">
        <v>1041</v>
      </c>
      <c r="D256" s="16" t="s">
        <v>43</v>
      </c>
      <c r="E256" s="15">
        <v>81</v>
      </c>
      <c r="F256" s="15">
        <v>1</v>
      </c>
      <c r="G256" t="str">
        <f>VLOOKUP(A:A,'1级数据'!AR:AR,1,FALSE)</f>
        <v>D. PEROTTI_左边锋_81</v>
      </c>
    </row>
    <row r="257" spans="1:7" hidden="1" x14ac:dyDescent="0.25">
      <c r="A257" s="15" t="str">
        <f>B257&amp;"_"&amp;D257&amp;"_"&amp;E257</f>
        <v>DANILO PEREIRA_后腰_81</v>
      </c>
      <c r="B257" s="15" t="s">
        <v>563</v>
      </c>
      <c r="C257" s="16" t="s">
        <v>1119</v>
      </c>
      <c r="D257" s="16" t="s">
        <v>125</v>
      </c>
      <c r="E257" s="15">
        <v>81</v>
      </c>
      <c r="F257" s="15">
        <v>1</v>
      </c>
      <c r="G257" t="str">
        <f>VLOOKUP(A:A,'1级数据'!AR:AR,1,FALSE)</f>
        <v>DANILO PEREIRA_后腰_81</v>
      </c>
    </row>
    <row r="258" spans="1:7" hidden="1" x14ac:dyDescent="0.25">
      <c r="A258" s="15" t="str">
        <f>B258&amp;"_"&amp;D258&amp;"_"&amp;E258</f>
        <v>DEDÉ_中后卫_81</v>
      </c>
      <c r="B258" s="15" t="s">
        <v>576</v>
      </c>
      <c r="C258" s="16" t="s">
        <v>1120</v>
      </c>
      <c r="D258" s="16" t="s">
        <v>90</v>
      </c>
      <c r="E258" s="15">
        <v>81</v>
      </c>
      <c r="F258" s="15">
        <v>1</v>
      </c>
      <c r="G258" t="str">
        <f>VLOOKUP(A:A,'1级数据'!AR:AR,1,FALSE)</f>
        <v>DEDÉ_中后卫_81</v>
      </c>
    </row>
    <row r="259" spans="1:7" hidden="1" x14ac:dyDescent="0.25">
      <c r="A259" s="15" t="str">
        <f>B259&amp;"_"&amp;D259&amp;"_"&amp;E259</f>
        <v>DIEGO CARLOS_中后卫_81</v>
      </c>
      <c r="B259" s="15" t="s">
        <v>627</v>
      </c>
      <c r="C259" s="16" t="s">
        <v>1122</v>
      </c>
      <c r="D259" s="16" t="s">
        <v>90</v>
      </c>
      <c r="E259" s="15">
        <v>81</v>
      </c>
      <c r="F259" s="15">
        <v>1</v>
      </c>
      <c r="G259" t="str">
        <f>VLOOKUP(A:A,'1级数据'!AR:AR,1,FALSE)</f>
        <v>DIEGO CARLOS_中后卫_81</v>
      </c>
    </row>
    <row r="260" spans="1:7" hidden="1" x14ac:dyDescent="0.25">
      <c r="A260" s="15" t="str">
        <f>B260&amp;"_"&amp;D260&amp;"_"&amp;E260</f>
        <v>E. DIER_后腰_81</v>
      </c>
      <c r="B260" s="15" t="s">
        <v>459</v>
      </c>
      <c r="C260" s="16" t="s">
        <v>1046</v>
      </c>
      <c r="D260" s="16" t="s">
        <v>125</v>
      </c>
      <c r="E260" s="15">
        <v>81</v>
      </c>
      <c r="F260" s="15">
        <v>1</v>
      </c>
      <c r="G260" t="str">
        <f>VLOOKUP(A:A,'1级数据'!AR:AR,1,FALSE)</f>
        <v>E. DIER_后腰_81</v>
      </c>
    </row>
    <row r="261" spans="1:7" hidden="1" x14ac:dyDescent="0.25">
      <c r="A261" s="15" t="str">
        <f>B261&amp;"_"&amp;D261&amp;"_"&amp;E261</f>
        <v>F. GHOULAM_左后卫_81</v>
      </c>
      <c r="B261" s="15" t="s">
        <v>336</v>
      </c>
      <c r="C261" s="16" t="s">
        <v>1001</v>
      </c>
      <c r="D261" s="16" t="s">
        <v>105</v>
      </c>
      <c r="E261" s="15">
        <v>81</v>
      </c>
      <c r="F261" s="15">
        <v>1</v>
      </c>
      <c r="G261" t="str">
        <f>VLOOKUP(A:A,'1级数据'!AR:AR,1,FALSE)</f>
        <v>F. GHOULAM_左后卫_81</v>
      </c>
    </row>
    <row r="262" spans="1:7" hidden="1" x14ac:dyDescent="0.25">
      <c r="A262" s="15" t="str">
        <f>B262&amp;"_"&amp;D262&amp;"_"&amp;E262</f>
        <v>F. KESSIÉ_中场_81</v>
      </c>
      <c r="B262" s="15" t="s">
        <v>640</v>
      </c>
      <c r="C262" s="16" t="s">
        <v>1126</v>
      </c>
      <c r="D262" s="16" t="s">
        <v>59</v>
      </c>
      <c r="E262" s="15">
        <v>81</v>
      </c>
      <c r="F262" s="15">
        <v>1</v>
      </c>
      <c r="G262" t="str">
        <f>VLOOKUP(A:A,'1级数据'!AR:AR,1,FALSE)</f>
        <v>F. KESSIÉ_中场_81</v>
      </c>
    </row>
    <row r="263" spans="1:7" hidden="1" x14ac:dyDescent="0.25">
      <c r="A263" s="15" t="str">
        <f>B263&amp;"_"&amp;D263&amp;"_"&amp;E263</f>
        <v>FELIPE_中后卫_81</v>
      </c>
      <c r="B263" s="15" t="s">
        <v>579</v>
      </c>
      <c r="C263" s="16" t="s">
        <v>1128</v>
      </c>
      <c r="D263" s="16" t="s">
        <v>90</v>
      </c>
      <c r="E263" s="15">
        <v>81</v>
      </c>
      <c r="F263" s="15">
        <v>1</v>
      </c>
      <c r="G263" t="str">
        <f>VLOOKUP(A:A,'1级数据'!AR:AR,1,FALSE)</f>
        <v>FELIPE_中后卫_81</v>
      </c>
    </row>
    <row r="264" spans="1:7" hidden="1" x14ac:dyDescent="0.25">
      <c r="A264" s="15" t="str">
        <f>B264&amp;"_"&amp;D264&amp;"_"&amp;E264</f>
        <v>FRED_中场_81</v>
      </c>
      <c r="B264" s="15" t="s">
        <v>348</v>
      </c>
      <c r="C264" s="16" t="s">
        <v>1002</v>
      </c>
      <c r="D264" s="16" t="s">
        <v>59</v>
      </c>
      <c r="E264" s="15">
        <v>81</v>
      </c>
      <c r="F264" s="15">
        <v>1</v>
      </c>
      <c r="G264" t="str">
        <f>VLOOKUP(A:A,'1级数据'!AR:AR,1,FALSE)</f>
        <v>FRED_中场_81</v>
      </c>
    </row>
    <row r="265" spans="1:7" hidden="1" x14ac:dyDescent="0.25">
      <c r="A265" s="15" t="str">
        <f>B265&amp;"_"&amp;D265&amp;"_"&amp;E265</f>
        <v>G. PEREIRO_前腰_81</v>
      </c>
      <c r="B265" s="15" t="s">
        <v>589</v>
      </c>
      <c r="C265" s="16" t="s">
        <v>1131</v>
      </c>
      <c r="D265" s="36" t="s">
        <v>2150</v>
      </c>
      <c r="E265" s="15">
        <v>81</v>
      </c>
      <c r="F265" s="15">
        <v>1</v>
      </c>
      <c r="G265" t="str">
        <f>VLOOKUP(A:A,'1级数据'!AR:AR,1,FALSE)</f>
        <v>G. PEREIRO_前腰_81</v>
      </c>
    </row>
    <row r="266" spans="1:7" hidden="1" x14ac:dyDescent="0.25">
      <c r="A266" s="15" t="str">
        <f>B266&amp;"_"&amp;D266&amp;"_"&amp;E266</f>
        <v>GAYÁ_左后卫_81</v>
      </c>
      <c r="B266" s="15" t="s">
        <v>2274</v>
      </c>
      <c r="C266" s="16" t="s">
        <v>1062</v>
      </c>
      <c r="D266" s="16" t="s">
        <v>105</v>
      </c>
      <c r="E266" s="15">
        <v>81</v>
      </c>
      <c r="F266" s="15">
        <v>1</v>
      </c>
      <c r="G266" t="str">
        <f>VLOOKUP(A:A,'1级数据'!AR:AR,1,FALSE)</f>
        <v>GAYÁ_左后卫_81</v>
      </c>
    </row>
    <row r="267" spans="1:7" hidden="1" x14ac:dyDescent="0.25">
      <c r="A267" s="15" t="str">
        <f>B267&amp;"_"&amp;D267&amp;"_"&amp;E267</f>
        <v>GELSON MARTINS_右边锋_81</v>
      </c>
      <c r="B267" s="15" t="s">
        <v>755</v>
      </c>
      <c r="C267" s="16" t="s">
        <v>1226</v>
      </c>
      <c r="D267" s="16" t="s">
        <v>86</v>
      </c>
      <c r="E267" s="15">
        <v>81</v>
      </c>
      <c r="F267" s="15">
        <v>1</v>
      </c>
      <c r="G267" t="str">
        <f>VLOOKUP(A:A,'1级数据'!AR:AR,1,FALSE)</f>
        <v>GELSON MARTINS_右边锋_81</v>
      </c>
    </row>
    <row r="268" spans="1:7" hidden="1" x14ac:dyDescent="0.25">
      <c r="A268" s="15" t="str">
        <f>B268&amp;"_"&amp;D268&amp;"_"&amp;E268</f>
        <v>GERARD MORENO_中锋_81</v>
      </c>
      <c r="B268" s="15" t="s">
        <v>592</v>
      </c>
      <c r="C268" s="16" t="s">
        <v>1134</v>
      </c>
      <c r="D268" s="16" t="s">
        <v>71</v>
      </c>
      <c r="E268" s="15">
        <v>81</v>
      </c>
      <c r="F268" s="15">
        <v>1</v>
      </c>
      <c r="G268" t="str">
        <f>VLOOKUP(A:A,'1级数据'!AR:AR,1,FALSE)</f>
        <v>GERARD MORENO_中锋_81</v>
      </c>
    </row>
    <row r="269" spans="1:7" hidden="1" x14ac:dyDescent="0.25">
      <c r="A269" s="15" t="str">
        <f>B269&amp;"_"&amp;D269&amp;"_"&amp;E269</f>
        <v>H. SAKAI_右后卫_81</v>
      </c>
      <c r="B269" s="15" t="s">
        <v>517</v>
      </c>
      <c r="C269" s="7" t="s">
        <v>2213</v>
      </c>
      <c r="D269" s="38" t="s">
        <v>2214</v>
      </c>
      <c r="E269" s="6">
        <v>81</v>
      </c>
      <c r="F269" s="15">
        <v>1</v>
      </c>
      <c r="G269" t="str">
        <f>VLOOKUP(A:A,'1级数据'!AR:AR,1,FALSE)</f>
        <v>H. SAKAI_右后卫_81</v>
      </c>
    </row>
    <row r="270" spans="1:7" hidden="1" x14ac:dyDescent="0.25">
      <c r="A270" s="15" t="str">
        <f>B270&amp;"_"&amp;D270&amp;"_"&amp;E270</f>
        <v>H. VANAKEN_中场_81</v>
      </c>
      <c r="B270" s="15" t="s">
        <v>650</v>
      </c>
      <c r="C270" s="16" t="s">
        <v>1135</v>
      </c>
      <c r="D270" s="16" t="s">
        <v>59</v>
      </c>
      <c r="E270" s="15">
        <v>81</v>
      </c>
      <c r="F270" s="15">
        <v>1</v>
      </c>
      <c r="G270" t="str">
        <f>VLOOKUP(A:A,'1级数据'!AR:AR,1,FALSE)</f>
        <v>H. VANAKEN_中场_81</v>
      </c>
    </row>
    <row r="271" spans="1:7" hidden="1" x14ac:dyDescent="0.25">
      <c r="A271" s="15" t="str">
        <f>B271&amp;"_"&amp;D271&amp;"_"&amp;E271</f>
        <v>K. BALDÉ_右边锋_81</v>
      </c>
      <c r="B271" s="15" t="s">
        <v>466</v>
      </c>
      <c r="C271" s="16" t="s">
        <v>1063</v>
      </c>
      <c r="D271" s="16" t="s">
        <v>86</v>
      </c>
      <c r="E271" s="15">
        <v>81</v>
      </c>
      <c r="F271" s="15">
        <v>1</v>
      </c>
      <c r="G271" t="str">
        <f>VLOOKUP(A:A,'1级数据'!AR:AR,1,FALSE)</f>
        <v>K. BALDÉ_右边锋_81</v>
      </c>
    </row>
    <row r="272" spans="1:7" hidden="1" x14ac:dyDescent="0.25">
      <c r="A272" s="15" t="str">
        <f>B272&amp;"_"&amp;D272&amp;"_"&amp;E272</f>
        <v>L. ALARIO_中锋_81</v>
      </c>
      <c r="B272" s="15" t="s">
        <v>601</v>
      </c>
      <c r="C272" s="16" t="s">
        <v>1150</v>
      </c>
      <c r="D272" s="16" t="s">
        <v>71</v>
      </c>
      <c r="E272" s="15">
        <v>81</v>
      </c>
      <c r="F272" s="15">
        <v>1</v>
      </c>
      <c r="G272" t="str">
        <f>VLOOKUP(A:A,'1级数据'!AR:AR,1,FALSE)</f>
        <v>L. ALARIO_中锋_81</v>
      </c>
    </row>
    <row r="273" spans="1:7" hidden="1" x14ac:dyDescent="0.25">
      <c r="A273" s="15" t="str">
        <f>B273&amp;"_"&amp;D273&amp;"_"&amp;E273</f>
        <v>L. PELLEGRINI_中场_81</v>
      </c>
      <c r="B273" s="15" t="s">
        <v>641</v>
      </c>
      <c r="C273" s="16" t="s">
        <v>1154</v>
      </c>
      <c r="D273" s="16" t="s">
        <v>59</v>
      </c>
      <c r="E273" s="15">
        <v>81</v>
      </c>
      <c r="F273" s="15">
        <v>1</v>
      </c>
      <c r="G273" t="str">
        <f>VLOOKUP(A:A,'1级数据'!AR:AR,1,FALSE)</f>
        <v>L. PELLEGRINI_中场_81</v>
      </c>
    </row>
    <row r="274" spans="1:7" hidden="1" x14ac:dyDescent="0.25">
      <c r="A274" s="15" t="str">
        <f>B274&amp;"_"&amp;D274&amp;"_"&amp;E274</f>
        <v>L. PERRIN_中后卫_81</v>
      </c>
      <c r="B274" s="15" t="s">
        <v>512</v>
      </c>
      <c r="C274" s="16" t="s">
        <v>1155</v>
      </c>
      <c r="D274" s="16" t="s">
        <v>90</v>
      </c>
      <c r="E274" s="15">
        <v>81</v>
      </c>
      <c r="F274" s="15">
        <v>1</v>
      </c>
      <c r="G274" t="str">
        <f>VLOOKUP(A:A,'1级数据'!AR:AR,1,FALSE)</f>
        <v>L. PERRIN_中后卫_81</v>
      </c>
    </row>
    <row r="275" spans="1:7" hidden="1" x14ac:dyDescent="0.25">
      <c r="A275" s="15" t="str">
        <f>B275&amp;"_"&amp;D275&amp;"_"&amp;E275</f>
        <v>LUCAS PAQUETÁ_前腰_81</v>
      </c>
      <c r="B275" s="15" t="s">
        <v>763</v>
      </c>
      <c r="C275" s="16" t="s">
        <v>1237</v>
      </c>
      <c r="D275" s="16" t="s">
        <v>83</v>
      </c>
      <c r="E275" s="15">
        <v>81</v>
      </c>
      <c r="F275" s="15">
        <v>1</v>
      </c>
      <c r="G275" t="str">
        <f>VLOOKUP(A:A,'1级数据'!AR:AR,1,FALSE)</f>
        <v>LUCAS PAQUETÁ_前腰_81</v>
      </c>
    </row>
    <row r="276" spans="1:7" hidden="1" x14ac:dyDescent="0.25">
      <c r="A276" s="15" t="str">
        <f>B276&amp;"_"&amp;D276&amp;"_"&amp;E276</f>
        <v>LUCAS VÁZQUEZ_右边锋_81</v>
      </c>
      <c r="B276" s="15" t="s">
        <v>365</v>
      </c>
      <c r="C276" s="16" t="s">
        <v>1016</v>
      </c>
      <c r="D276" s="16" t="s">
        <v>86</v>
      </c>
      <c r="E276" s="15">
        <v>81</v>
      </c>
      <c r="F276" s="15">
        <v>1</v>
      </c>
      <c r="G276" t="str">
        <f>VLOOKUP(A:A,'1级数据'!AR:AR,1,FALSE)</f>
        <v>LUCAS VÁZQUEZ_右边锋_81</v>
      </c>
    </row>
    <row r="277" spans="1:7" hidden="1" x14ac:dyDescent="0.25">
      <c r="A277" s="15" t="str">
        <f>B277&amp;"_"&amp;D277&amp;"_"&amp;E277</f>
        <v>M. ACUÑA_左前卫_81</v>
      </c>
      <c r="B277" s="15" t="s">
        <v>748</v>
      </c>
      <c r="C277" s="16" t="s">
        <v>1238</v>
      </c>
      <c r="D277" s="36" t="s">
        <v>2154</v>
      </c>
      <c r="E277" s="15">
        <v>81</v>
      </c>
      <c r="F277" s="15">
        <v>1</v>
      </c>
      <c r="G277" t="str">
        <f>VLOOKUP(A:A,'1级数据'!AR:AR,1,FALSE)</f>
        <v>M. ACUÑA_左前卫_81</v>
      </c>
    </row>
    <row r="278" spans="1:7" hidden="1" x14ac:dyDescent="0.25">
      <c r="A278" s="15" t="str">
        <f>B278&amp;"_"&amp;D278&amp;"_"&amp;E278</f>
        <v>M. CALDARA_中后卫_81</v>
      </c>
      <c r="B278" s="15" t="s">
        <v>628</v>
      </c>
      <c r="C278" s="16" t="s">
        <v>1159</v>
      </c>
      <c r="D278" s="16" t="s">
        <v>90</v>
      </c>
      <c r="E278" s="15">
        <v>81</v>
      </c>
      <c r="F278" s="15">
        <v>1</v>
      </c>
      <c r="G278" t="str">
        <f>VLOOKUP(A:A,'1级数据'!AR:AR,1,FALSE)</f>
        <v>M. CALDARA_中后卫_81</v>
      </c>
    </row>
    <row r="279" spans="1:7" hidden="1" x14ac:dyDescent="0.25">
      <c r="A279" s="15" t="str">
        <f>B279&amp;"_"&amp;D279&amp;"_"&amp;E279</f>
        <v>M. FERNANDES_中场_81</v>
      </c>
      <c r="B279" s="15" t="s">
        <v>389</v>
      </c>
      <c r="C279" s="16" t="s">
        <v>1070</v>
      </c>
      <c r="D279" s="36" t="s">
        <v>2155</v>
      </c>
      <c r="E279" s="15">
        <v>81</v>
      </c>
      <c r="F279" s="15">
        <v>1</v>
      </c>
      <c r="G279" t="str">
        <f>VLOOKUP(A:A,'1级数据'!AR:AR,1,FALSE)</f>
        <v>M. FERNANDES_中场_81</v>
      </c>
    </row>
    <row r="280" spans="1:7" hidden="1" x14ac:dyDescent="0.25">
      <c r="A280" s="15" t="str">
        <f>B280&amp;"_"&amp;D280&amp;"_"&amp;E280</f>
        <v>M. PAROLO_中场_81</v>
      </c>
      <c r="B280" s="15" t="s">
        <v>409</v>
      </c>
      <c r="C280" s="16" t="s">
        <v>1074</v>
      </c>
      <c r="D280" s="16" t="s">
        <v>59</v>
      </c>
      <c r="E280" s="15">
        <v>81</v>
      </c>
      <c r="F280" s="15">
        <v>1</v>
      </c>
      <c r="G280" t="str">
        <f>VLOOKUP(A:A,'1级数据'!AR:AR,1,FALSE)</f>
        <v>M. PAROLO_中场_81</v>
      </c>
    </row>
    <row r="281" spans="1:7" hidden="1" x14ac:dyDescent="0.25">
      <c r="A281" s="15" t="str">
        <f>B281&amp;"_"&amp;D281&amp;"_"&amp;E281</f>
        <v>M. SABITZER_右边锋_81</v>
      </c>
      <c r="B281" s="15" t="s">
        <v>745</v>
      </c>
      <c r="C281" s="16" t="s">
        <v>1241</v>
      </c>
      <c r="D281" s="36" t="s">
        <v>2149</v>
      </c>
      <c r="E281" s="15">
        <v>81</v>
      </c>
      <c r="F281" s="15">
        <v>1</v>
      </c>
      <c r="G281" t="str">
        <f>VLOOKUP(A:A,'1级数据'!AR:AR,1,FALSE)</f>
        <v>M. SABITZER_右边锋_81</v>
      </c>
    </row>
    <row r="282" spans="1:7" hidden="1" x14ac:dyDescent="0.25">
      <c r="A282" s="15" t="str">
        <f>B282&amp;"_"&amp;D282&amp;"_"&amp;E282</f>
        <v>MIKEL OYARZABAL_左边锋_81</v>
      </c>
      <c r="B282" s="15" t="s">
        <v>646</v>
      </c>
      <c r="C282" s="16" t="s">
        <v>1166</v>
      </c>
      <c r="D282" s="16" t="s">
        <v>43</v>
      </c>
      <c r="E282" s="15">
        <v>81</v>
      </c>
      <c r="F282" s="15">
        <v>1</v>
      </c>
      <c r="G282" t="str">
        <f>VLOOKUP(A:A,'1级数据'!AR:AR,1,FALSE)</f>
        <v>MIKEL OYARZABAL_左边锋_81</v>
      </c>
    </row>
    <row r="283" spans="1:7" hidden="1" x14ac:dyDescent="0.25">
      <c r="A283" s="15" t="str">
        <f>B283&amp;"_"&amp;D283&amp;"_"&amp;E283</f>
        <v>MORALES_左边锋_81</v>
      </c>
      <c r="B283" s="15" t="s">
        <v>595</v>
      </c>
      <c r="C283" s="16" t="s">
        <v>1167</v>
      </c>
      <c r="D283" s="16" t="s">
        <v>43</v>
      </c>
      <c r="E283" s="15">
        <v>81</v>
      </c>
      <c r="F283" s="15">
        <v>1</v>
      </c>
      <c r="G283" t="str">
        <f>VLOOKUP(A:A,'1级数据'!AR:AR,1,FALSE)</f>
        <v>MORALES_左边锋_81</v>
      </c>
    </row>
    <row r="284" spans="1:7" hidden="1" x14ac:dyDescent="0.25">
      <c r="A284" s="15" t="str">
        <f>B284&amp;"_"&amp;D284&amp;"_"&amp;E284</f>
        <v>OSCAR_前腰_81</v>
      </c>
      <c r="B284" s="15" t="s">
        <v>327</v>
      </c>
      <c r="C284" s="16" t="s">
        <v>1020</v>
      </c>
      <c r="D284" s="16" t="s">
        <v>83</v>
      </c>
      <c r="E284" s="15">
        <v>81</v>
      </c>
      <c r="F284" s="15">
        <v>1</v>
      </c>
      <c r="G284" t="str">
        <f>VLOOKUP(A:A,'1级数据'!AR:AR,1,FALSE)</f>
        <v>OSCAR_前腰_81</v>
      </c>
    </row>
    <row r="285" spans="1:7" hidden="1" x14ac:dyDescent="0.25">
      <c r="A285" s="15" t="str">
        <f>B285&amp;"_"&amp;D285&amp;"_"&amp;E285</f>
        <v>Q. PROMES_左边锋_81</v>
      </c>
      <c r="B285" s="15" t="s">
        <v>357</v>
      </c>
      <c r="C285" s="16" t="s">
        <v>1021</v>
      </c>
      <c r="D285" s="16" t="s">
        <v>43</v>
      </c>
      <c r="E285" s="15">
        <v>81</v>
      </c>
      <c r="F285" s="15">
        <v>1</v>
      </c>
      <c r="G285" t="str">
        <f>VLOOKUP(A:A,'1级数据'!AR:AR,1,FALSE)</f>
        <v>Q. PROMES_左边锋_81</v>
      </c>
    </row>
    <row r="286" spans="1:7" hidden="1" x14ac:dyDescent="0.25">
      <c r="A286" s="15" t="str">
        <f>B286&amp;"_"&amp;D286&amp;"_"&amp;E286</f>
        <v>R. BABEL_左边锋_81</v>
      </c>
      <c r="B286" s="15" t="s">
        <v>509</v>
      </c>
      <c r="C286" s="16" t="s">
        <v>1175</v>
      </c>
      <c r="D286" s="16" t="s">
        <v>43</v>
      </c>
      <c r="E286" s="15">
        <v>81</v>
      </c>
      <c r="F286" s="15">
        <v>1</v>
      </c>
      <c r="G286" t="str">
        <f>VLOOKUP(A:A,'1级数据'!AR:AR,1,FALSE)</f>
        <v>R. BABEL_左边锋_81</v>
      </c>
    </row>
    <row r="287" spans="1:7" hidden="1" x14ac:dyDescent="0.25">
      <c r="A287" s="15" t="str">
        <f>B287&amp;"_"&amp;D287&amp;"_"&amp;E287</f>
        <v>R. PEREYRA_左前卫_81</v>
      </c>
      <c r="B287" s="15" t="s">
        <v>552</v>
      </c>
      <c r="C287" s="16" t="s">
        <v>1179</v>
      </c>
      <c r="D287" s="16" t="s">
        <v>250</v>
      </c>
      <c r="E287" s="15">
        <v>81</v>
      </c>
      <c r="F287" s="15">
        <v>1</v>
      </c>
      <c r="G287" t="str">
        <f>VLOOKUP(A:A,'1级数据'!AR:AR,1,FALSE)</f>
        <v>R. PEREYRA_左前卫_81</v>
      </c>
    </row>
    <row r="288" spans="1:7" hidden="1" x14ac:dyDescent="0.25">
      <c r="A288" s="15" t="str">
        <f>B288&amp;"_"&amp;D288&amp;"_"&amp;E288</f>
        <v>R. QUARESMA_右边锋_81</v>
      </c>
      <c r="B288" s="15" t="s">
        <v>387</v>
      </c>
      <c r="C288" s="7" t="s">
        <v>2282</v>
      </c>
      <c r="D288" s="38" t="s">
        <v>2149</v>
      </c>
      <c r="E288" s="6">
        <v>81</v>
      </c>
      <c r="F288" s="6">
        <v>1</v>
      </c>
      <c r="G288" t="str">
        <f>VLOOKUP(A:A,'1级数据'!AR:AR,1,FALSE)</f>
        <v>R. QUARESMA_右边锋_81</v>
      </c>
    </row>
    <row r="289" spans="1:7" hidden="1" x14ac:dyDescent="0.25">
      <c r="A289" s="15" t="str">
        <f>B289&amp;"_"&amp;D289&amp;"_"&amp;E289</f>
        <v>RAFINHA_前腰_81</v>
      </c>
      <c r="B289" s="15" t="s">
        <v>586</v>
      </c>
      <c r="C289" s="16" t="s">
        <v>1181</v>
      </c>
      <c r="D289" s="16" t="s">
        <v>83</v>
      </c>
      <c r="E289" s="15">
        <v>81</v>
      </c>
      <c r="F289" s="15">
        <v>1</v>
      </c>
      <c r="G289" t="str">
        <f>VLOOKUP(A:A,'1级数据'!AR:AR,1,FALSE)</f>
        <v>RAFINHA_前腰_81</v>
      </c>
    </row>
    <row r="290" spans="1:7" hidden="1" x14ac:dyDescent="0.25">
      <c r="A290" s="15" t="str">
        <f>B290&amp;"_"&amp;D290&amp;"_"&amp;E290</f>
        <v>RODRIGO_中锋_81</v>
      </c>
      <c r="B290" s="15" t="s">
        <v>333</v>
      </c>
      <c r="C290" s="16" t="s">
        <v>1023</v>
      </c>
      <c r="D290" s="16" t="s">
        <v>71</v>
      </c>
      <c r="E290" s="15">
        <v>81</v>
      </c>
      <c r="F290" s="15">
        <v>1</v>
      </c>
      <c r="G290" t="str">
        <f>VLOOKUP(A:A,'1级数据'!AR:AR,1,FALSE)</f>
        <v>RODRIGO_中锋_81</v>
      </c>
    </row>
    <row r="291" spans="1:7" hidden="1" x14ac:dyDescent="0.25">
      <c r="A291" s="15" t="str">
        <f>B291&amp;"_"&amp;D291&amp;"_"&amp;E291</f>
        <v>RONY LOPES_右前卫_81</v>
      </c>
      <c r="B291" s="15" t="s">
        <v>474</v>
      </c>
      <c r="C291" s="16" t="s">
        <v>1085</v>
      </c>
      <c r="D291" s="16" t="s">
        <v>205</v>
      </c>
      <c r="E291" s="15">
        <v>81</v>
      </c>
      <c r="F291" s="15">
        <v>1</v>
      </c>
      <c r="G291" t="str">
        <f>VLOOKUP(A:A,'1级数据'!AR:AR,1,FALSE)</f>
        <v>RONY LOPES_右前卫_81</v>
      </c>
    </row>
    <row r="292" spans="1:7" hidden="1" x14ac:dyDescent="0.25">
      <c r="A292" s="15" t="str">
        <f>B292&amp;"_"&amp;D292&amp;"_"&amp;E292</f>
        <v>S. BENDER_中后卫_81</v>
      </c>
      <c r="B292" s="15" t="s">
        <v>621</v>
      </c>
      <c r="C292" s="16" t="s">
        <v>1186</v>
      </c>
      <c r="D292" s="16" t="s">
        <v>90</v>
      </c>
      <c r="E292" s="15">
        <v>81</v>
      </c>
      <c r="F292" s="15">
        <v>1</v>
      </c>
      <c r="G292" t="str">
        <f>VLOOKUP(A:A,'1级数据'!AR:AR,1,FALSE)</f>
        <v>S. BENDER_中后卫_81</v>
      </c>
    </row>
    <row r="293" spans="1:7" hidden="1" x14ac:dyDescent="0.25">
      <c r="A293" s="15" t="str">
        <f>B293&amp;"_"&amp;D293&amp;"_"&amp;E293</f>
        <v>S. KJÆR_中后卫_81</v>
      </c>
      <c r="B293" s="15" t="s">
        <v>675</v>
      </c>
      <c r="C293" s="16" t="s">
        <v>1257</v>
      </c>
      <c r="D293" s="16" t="s">
        <v>90</v>
      </c>
      <c r="E293" s="15">
        <v>81</v>
      </c>
      <c r="F293" s="15">
        <v>1</v>
      </c>
      <c r="G293" t="str">
        <f>VLOOKUP(A:A,'1级数据'!AR:AR,1,FALSE)</f>
        <v>S. KJÆR_中后卫_81</v>
      </c>
    </row>
    <row r="294" spans="1:7" hidden="1" x14ac:dyDescent="0.25">
      <c r="A294" s="15" t="str">
        <f>B294&amp;"_"&amp;D294&amp;"_"&amp;E294</f>
        <v>S. KVERKVELIA_中后卫_81</v>
      </c>
      <c r="B294" s="15" t="s">
        <v>572</v>
      </c>
      <c r="C294" s="16" t="s">
        <v>1190</v>
      </c>
      <c r="D294" s="16" t="s">
        <v>90</v>
      </c>
      <c r="E294" s="15">
        <v>81</v>
      </c>
      <c r="F294" s="15">
        <v>1</v>
      </c>
      <c r="G294" t="str">
        <f>VLOOKUP(A:A,'1级数据'!AR:AR,1,FALSE)</f>
        <v>S. KVERKVELIA_中后卫_81</v>
      </c>
    </row>
    <row r="295" spans="1:7" hidden="1" x14ac:dyDescent="0.25">
      <c r="A295" s="15" t="str">
        <f>B295&amp;"_"&amp;D295&amp;"_"&amp;E295</f>
        <v>S. MUSTAFI_中后卫_81</v>
      </c>
      <c r="B295" s="15" t="s">
        <v>440</v>
      </c>
      <c r="C295" s="16" t="s">
        <v>1088</v>
      </c>
      <c r="D295" s="16" t="s">
        <v>90</v>
      </c>
      <c r="E295" s="15">
        <v>81</v>
      </c>
      <c r="F295" s="15">
        <v>1</v>
      </c>
      <c r="G295" t="str">
        <f>VLOOKUP(A:A,'1级数据'!AR:AR,1,FALSE)</f>
        <v>S. MUSTAFI_中后卫_81</v>
      </c>
    </row>
    <row r="296" spans="1:7" hidden="1" x14ac:dyDescent="0.25">
      <c r="A296" s="15" t="str">
        <f>B296&amp;"_"&amp;D296&amp;"_"&amp;E296</f>
        <v>SAMU CASTILLEJO_右边锋_81</v>
      </c>
      <c r="B296" s="15" t="s">
        <v>624</v>
      </c>
      <c r="C296" s="16" t="s">
        <v>1194</v>
      </c>
      <c r="D296" s="16" t="s">
        <v>86</v>
      </c>
      <c r="E296" s="15">
        <v>81</v>
      </c>
      <c r="F296" s="15">
        <v>1</v>
      </c>
      <c r="G296" t="str">
        <f>VLOOKUP(A:A,'1级数据'!AR:AR,1,FALSE)</f>
        <v>SAMU CASTILLEJO_右边锋_81</v>
      </c>
    </row>
    <row r="297" spans="1:7" hidden="1" x14ac:dyDescent="0.25">
      <c r="A297" s="15" t="str">
        <f>B297&amp;"_"&amp;D297&amp;"_"&amp;E297</f>
        <v>T. DELANEY_中场_81</v>
      </c>
      <c r="B297" s="15" t="s">
        <v>545</v>
      </c>
      <c r="C297" s="16" t="s">
        <v>1196</v>
      </c>
      <c r="D297" s="16" t="s">
        <v>59</v>
      </c>
      <c r="E297" s="15">
        <v>81</v>
      </c>
      <c r="F297" s="15">
        <v>1</v>
      </c>
      <c r="G297" t="str">
        <f>VLOOKUP(A:A,'1级数据'!AR:AR,1,FALSE)</f>
        <v>T. DELANEY_中场_81</v>
      </c>
    </row>
    <row r="298" spans="1:7" hidden="1" x14ac:dyDescent="0.25">
      <c r="A298" s="15" t="str">
        <f>B298&amp;"_"&amp;D298&amp;"_"&amp;E298</f>
        <v>V. WANYAMA_后腰_81</v>
      </c>
      <c r="B298" s="15" t="s">
        <v>438</v>
      </c>
      <c r="C298" s="16" t="s">
        <v>1093</v>
      </c>
      <c r="D298" s="16" t="s">
        <v>125</v>
      </c>
      <c r="E298" s="15">
        <v>81</v>
      </c>
      <c r="F298" s="15">
        <v>1</v>
      </c>
      <c r="G298" t="str">
        <f>VLOOKUP(A:A,'1级数据'!AR:AR,1,FALSE)</f>
        <v>V. WANYAMA_后腰_81</v>
      </c>
    </row>
    <row r="299" spans="1:7" hidden="1" x14ac:dyDescent="0.25">
      <c r="A299" s="15" t="str">
        <f>B299&amp;"_"&amp;D299&amp;"_"&amp;E299</f>
        <v>VITOLO_左边锋_81</v>
      </c>
      <c r="B299" s="15" t="s">
        <v>349</v>
      </c>
      <c r="C299" s="16" t="s">
        <v>1028</v>
      </c>
      <c r="D299" s="36" t="s">
        <v>2153</v>
      </c>
      <c r="E299" s="15">
        <v>81</v>
      </c>
      <c r="F299" s="15">
        <v>1</v>
      </c>
      <c r="G299" t="str">
        <f>VLOOKUP(A:A,'1级数据'!AR:AR,1,FALSE)</f>
        <v>VITOLO_左边锋_81</v>
      </c>
    </row>
    <row r="300" spans="1:7" hidden="1" x14ac:dyDescent="0.25">
      <c r="A300" s="15" t="str">
        <f>B300&amp;"_"&amp;D300&amp;"_"&amp;E300</f>
        <v>WILLIAMS_右边锋_81</v>
      </c>
      <c r="B300" s="15" t="s">
        <v>2273</v>
      </c>
      <c r="C300" s="16" t="s">
        <v>1138</v>
      </c>
      <c r="D300" s="16" t="s">
        <v>86</v>
      </c>
      <c r="E300" s="15">
        <v>81</v>
      </c>
      <c r="F300" s="15">
        <v>1</v>
      </c>
      <c r="G300" t="str">
        <f>VLOOKUP(A:A,'1级数据'!AR:AR,1,FALSE)</f>
        <v>WILLIAMS_右边锋_81</v>
      </c>
    </row>
    <row r="301" spans="1:7" hidden="1" x14ac:dyDescent="0.25">
      <c r="A301" s="15" t="str">
        <f>B301&amp;"_"&amp;D301&amp;"_"&amp;E301</f>
        <v>Y. BELHANDA_前腰_81</v>
      </c>
      <c r="B301" s="15" t="s">
        <v>685</v>
      </c>
      <c r="C301" s="16" t="s">
        <v>1267</v>
      </c>
      <c r="D301" s="16" t="s">
        <v>83</v>
      </c>
      <c r="E301" s="15">
        <v>81</v>
      </c>
      <c r="F301" s="15">
        <v>1</v>
      </c>
      <c r="G301" t="str">
        <f>VLOOKUP(A:A,'1级数据'!AR:AR,1,FALSE)</f>
        <v>Y. BELHANDA_前腰_81</v>
      </c>
    </row>
    <row r="302" spans="1:7" hidden="1" x14ac:dyDescent="0.25">
      <c r="A302" s="15" t="str">
        <f>B302&amp;"_"&amp;D302&amp;"_"&amp;E302</f>
        <v>Y. RAKITSKIY_中后卫_81</v>
      </c>
      <c r="B302" s="15" t="s">
        <v>687</v>
      </c>
      <c r="C302" s="16" t="s">
        <v>1268</v>
      </c>
      <c r="D302" s="16" t="s">
        <v>90</v>
      </c>
      <c r="E302" s="15">
        <v>81</v>
      </c>
      <c r="F302" s="15">
        <v>1</v>
      </c>
      <c r="G302" t="str">
        <f>VLOOKUP(A:A,'1级数据'!AR:AR,1,FALSE)</f>
        <v>Y. RAKITSKIY_中后卫_81</v>
      </c>
    </row>
    <row r="303" spans="1:7" hidden="1" x14ac:dyDescent="0.25">
      <c r="A303" s="15" t="str">
        <f>B303&amp;"_"&amp;D303&amp;"_"&amp;E303</f>
        <v>A. EROKHIN_中场_80</v>
      </c>
      <c r="B303" s="15" t="s">
        <v>771</v>
      </c>
      <c r="C303" s="16" t="s">
        <v>1205</v>
      </c>
      <c r="D303" s="16" t="s">
        <v>59</v>
      </c>
      <c r="E303" s="15">
        <v>80</v>
      </c>
      <c r="F303" s="15">
        <v>1</v>
      </c>
      <c r="G303" t="str">
        <f>VLOOKUP(A:A,'1级数据'!AR:AR,1,FALSE)</f>
        <v>A. EROKHIN_中场_80</v>
      </c>
    </row>
    <row r="304" spans="1:7" hidden="1" x14ac:dyDescent="0.25">
      <c r="A304" s="15" t="str">
        <f>B304&amp;"_"&amp;D304&amp;"_"&amp;E304</f>
        <v>A. IWOBI_左前卫_80</v>
      </c>
      <c r="B304" s="15" t="s">
        <v>753</v>
      </c>
      <c r="C304" s="16" t="s">
        <v>1207</v>
      </c>
      <c r="D304" s="16" t="s">
        <v>250</v>
      </c>
      <c r="E304" s="15">
        <v>80</v>
      </c>
      <c r="F304" s="15">
        <v>1</v>
      </c>
      <c r="G304" t="str">
        <f>VLOOKUP(A:A,'1级数据'!AR:AR,1,FALSE)</f>
        <v>A. IWOBI_左前卫_80</v>
      </c>
    </row>
    <row r="305" spans="1:7" hidden="1" x14ac:dyDescent="0.25">
      <c r="A305" s="15" t="str">
        <f>B305&amp;"_"&amp;D305&amp;"_"&amp;E305</f>
        <v>A. LJAJIĆ_前腰_80</v>
      </c>
      <c r="B305" s="15" t="s">
        <v>683</v>
      </c>
      <c r="C305" s="16" t="s">
        <v>1210</v>
      </c>
      <c r="D305" s="36" t="s">
        <v>2150</v>
      </c>
      <c r="E305" s="15">
        <v>80</v>
      </c>
      <c r="F305" s="15">
        <v>1</v>
      </c>
      <c r="G305" t="str">
        <f>VLOOKUP(A:A,'1级数据'!AR:AR,1,FALSE)</f>
        <v>A. LJAJIĆ_前腰_80</v>
      </c>
    </row>
    <row r="306" spans="1:7" hidden="1" x14ac:dyDescent="0.25">
      <c r="A306" s="15" t="str">
        <f>B306&amp;"_"&amp;D306&amp;"_"&amp;E306</f>
        <v>A. YARMOLENKO_右前卫_80</v>
      </c>
      <c r="B306" s="15" t="s">
        <v>537</v>
      </c>
      <c r="C306" s="16" t="s">
        <v>1103</v>
      </c>
      <c r="D306" s="16" t="s">
        <v>205</v>
      </c>
      <c r="E306" s="15">
        <v>80</v>
      </c>
      <c r="F306" s="15">
        <v>1</v>
      </c>
      <c r="G306" t="str">
        <f>VLOOKUP(A:A,'1级数据'!AR:AR,1,FALSE)</f>
        <v>A. YARMOLENKO_右前卫_80</v>
      </c>
    </row>
    <row r="307" spans="1:7" hidden="1" x14ac:dyDescent="0.25">
      <c r="A307" s="15" t="str">
        <f>B307&amp;"_"&amp;D307&amp;"_"&amp;E307</f>
        <v>ADRIEN SILVA_中场_80</v>
      </c>
      <c r="B307" s="15" t="s">
        <v>532</v>
      </c>
      <c r="C307" s="16" t="s">
        <v>1105</v>
      </c>
      <c r="D307" s="16" t="s">
        <v>59</v>
      </c>
      <c r="E307" s="15">
        <v>80</v>
      </c>
      <c r="F307" s="15">
        <v>1</v>
      </c>
      <c r="G307" t="str">
        <f>VLOOKUP(A:A,'1级数据'!AR:AR,1,FALSE)</f>
        <v>ADRIEN SILVA_中场_80</v>
      </c>
    </row>
    <row r="308" spans="1:7" hidden="1" x14ac:dyDescent="0.25">
      <c r="A308" s="15" t="str">
        <f>B308&amp;"_"&amp;D308&amp;"_"&amp;E308</f>
        <v>ALEX TEIXEIRA_中锋_80</v>
      </c>
      <c r="B308" s="15" t="s">
        <v>554</v>
      </c>
      <c r="C308" s="16" t="s">
        <v>1107</v>
      </c>
      <c r="D308" s="16" t="s">
        <v>71</v>
      </c>
      <c r="E308" s="15">
        <v>80</v>
      </c>
      <c r="F308" s="15">
        <v>1</v>
      </c>
      <c r="G308" t="str">
        <f>VLOOKUP(A:A,'1级数据'!AR:AR,1,FALSE)</f>
        <v>ALEX TEIXEIRA_中锋_80</v>
      </c>
    </row>
    <row r="309" spans="1:7" hidden="1" x14ac:dyDescent="0.25">
      <c r="A309" s="15" t="str">
        <f>B309&amp;"_"&amp;D309&amp;"_"&amp;E309</f>
        <v>ANDRÉ SILVA_中锋_80</v>
      </c>
      <c r="B309" s="15" t="s">
        <v>645</v>
      </c>
      <c r="C309" s="16" t="s">
        <v>1108</v>
      </c>
      <c r="D309" s="16" t="s">
        <v>71</v>
      </c>
      <c r="E309" s="15">
        <v>80</v>
      </c>
      <c r="F309" s="15">
        <v>1</v>
      </c>
      <c r="G309" t="str">
        <f>VLOOKUP(A:A,'1级数据'!AR:AR,1,FALSE)</f>
        <v>ANDRÉ SILVA_中锋_80</v>
      </c>
    </row>
    <row r="310" spans="1:7" hidden="1" x14ac:dyDescent="0.25">
      <c r="A310" s="15" t="str">
        <f>B310&amp;"_"&amp;D310&amp;"_"&amp;E310</f>
        <v>ASENJO_门将_80</v>
      </c>
      <c r="B310" s="15" t="s">
        <v>2278</v>
      </c>
      <c r="C310" s="16" t="s">
        <v>1091</v>
      </c>
      <c r="D310" s="16" t="s">
        <v>63</v>
      </c>
      <c r="E310" s="15">
        <v>80</v>
      </c>
      <c r="F310" s="15">
        <v>1</v>
      </c>
      <c r="G310" t="str">
        <f>VLOOKUP(A:A,'1级数据'!AR:AR,1,FALSE)</f>
        <v>ASENJO_门将_80</v>
      </c>
    </row>
    <row r="311" spans="1:7" hidden="1" x14ac:dyDescent="0.25">
      <c r="A311" s="15" t="str">
        <f>B311&amp;"_"&amp;D311&amp;"_"&amp;E311</f>
        <v>B. TRAORÉ_右边锋_80</v>
      </c>
      <c r="B311" s="15" t="s">
        <v>734</v>
      </c>
      <c r="C311" s="16" t="s">
        <v>1215</v>
      </c>
      <c r="D311" s="16" t="s">
        <v>86</v>
      </c>
      <c r="E311" s="15">
        <v>80</v>
      </c>
      <c r="F311" s="15">
        <v>1</v>
      </c>
      <c r="G311" t="str">
        <f>VLOOKUP(A:A,'1级数据'!AR:AR,1,FALSE)</f>
        <v>B. TRAORÉ_右边锋_80</v>
      </c>
    </row>
    <row r="312" spans="1:7" hidden="1" x14ac:dyDescent="0.25">
      <c r="A312" s="15" t="str">
        <f>B312&amp;"_"&amp;D312&amp;"_"&amp;E312</f>
        <v>CARLOS SOLER_右前卫_80</v>
      </c>
      <c r="B312" s="6" t="s">
        <v>764</v>
      </c>
      <c r="C312" s="38" t="s">
        <v>2216</v>
      </c>
      <c r="D312" s="38" t="s">
        <v>2215</v>
      </c>
      <c r="E312" s="6">
        <v>80</v>
      </c>
      <c r="F312" s="15">
        <v>1</v>
      </c>
      <c r="G312" t="str">
        <f>VLOOKUP(A:A,'1级数据'!AR:AR,1,FALSE)</f>
        <v>CARLOS SOLER_右前卫_80</v>
      </c>
    </row>
    <row r="313" spans="1:7" hidden="1" x14ac:dyDescent="0.25">
      <c r="A313" s="15" t="str">
        <f>B313&amp;"_"&amp;D313&amp;"_"&amp;E313</f>
        <v>D. VIDA_中后卫_80</v>
      </c>
      <c r="B313" s="15" t="s">
        <v>567</v>
      </c>
      <c r="C313" s="16" t="s">
        <v>1118</v>
      </c>
      <c r="D313" s="16" t="s">
        <v>90</v>
      </c>
      <c r="E313" s="15">
        <v>80</v>
      </c>
      <c r="F313" s="15">
        <v>1</v>
      </c>
      <c r="G313" t="str">
        <f>VLOOKUP(A:A,'1级数据'!AR:AR,1,FALSE)</f>
        <v>D. VIDA_中后卫_80</v>
      </c>
    </row>
    <row r="314" spans="1:7" hidden="1" x14ac:dyDescent="0.25">
      <c r="A314" s="15" t="str">
        <f>B314&amp;"_"&amp;D314&amp;"_"&amp;E314</f>
        <v>DANILO_右后卫_80</v>
      </c>
      <c r="B314" s="15" t="s">
        <v>700</v>
      </c>
      <c r="C314" s="16" t="s">
        <v>1219</v>
      </c>
      <c r="D314" s="16" t="s">
        <v>194</v>
      </c>
      <c r="E314" s="15">
        <v>80</v>
      </c>
      <c r="F314" s="15">
        <v>1</v>
      </c>
      <c r="G314" t="str">
        <f>VLOOKUP(A:A,'1级数据'!AR:AR,1,FALSE)</f>
        <v>DANILO_右后卫_80</v>
      </c>
    </row>
    <row r="315" spans="1:7" hidden="1" x14ac:dyDescent="0.25">
      <c r="A315" s="15" t="str">
        <f>B315&amp;"_"&amp;D315&amp;"_"&amp;E315</f>
        <v>E. BAILLY_中后卫_80</v>
      </c>
      <c r="B315" s="15" t="s">
        <v>367</v>
      </c>
      <c r="C315" s="16" t="s">
        <v>999</v>
      </c>
      <c r="D315" s="16" t="s">
        <v>90</v>
      </c>
      <c r="E315" s="15">
        <v>80</v>
      </c>
      <c r="F315" s="15">
        <v>1</v>
      </c>
      <c r="G315" t="str">
        <f>VLOOKUP(A:A,'1级数据'!AR:AR,1,FALSE)</f>
        <v>E. BAILLY_中后卫_80</v>
      </c>
    </row>
    <row r="316" spans="1:7" hidden="1" x14ac:dyDescent="0.25">
      <c r="A316" s="15" t="str">
        <f>B316&amp;"_"&amp;D316&amp;"_"&amp;E316</f>
        <v>E. LAMELA_右边锋_80</v>
      </c>
      <c r="B316" s="15" t="s">
        <v>551</v>
      </c>
      <c r="C316" s="16" t="s">
        <v>1124</v>
      </c>
      <c r="D316" s="36" t="s">
        <v>2149</v>
      </c>
      <c r="E316" s="15">
        <v>80</v>
      </c>
      <c r="F316" s="15">
        <v>1</v>
      </c>
      <c r="G316" t="str">
        <f>VLOOKUP(A:A,'1级数据'!AR:AR,1,FALSE)</f>
        <v>E. LAMELA_右边锋_80</v>
      </c>
    </row>
    <row r="317" spans="1:7" hidden="1" x14ac:dyDescent="0.25">
      <c r="A317" s="15" t="str">
        <f>B317&amp;"_"&amp;D317&amp;"_"&amp;E317</f>
        <v>E. SALVIO_右边锋_80</v>
      </c>
      <c r="B317" s="15" t="s">
        <v>556</v>
      </c>
      <c r="C317" s="16" t="s">
        <v>1125</v>
      </c>
      <c r="D317" s="16" t="s">
        <v>86</v>
      </c>
      <c r="E317" s="15">
        <v>80</v>
      </c>
      <c r="F317" s="15">
        <v>1</v>
      </c>
      <c r="G317" t="str">
        <f>VLOOKUP(A:A,'1级数据'!AR:AR,1,FALSE)</f>
        <v>E. SALVIO_右边锋_80</v>
      </c>
    </row>
    <row r="318" spans="1:7" hidden="1" x14ac:dyDescent="0.25">
      <c r="A318" s="15" t="str">
        <f>B318&amp;"_"&amp;D318&amp;"_"&amp;E318</f>
        <v>ESCUDERO_左后卫_80</v>
      </c>
      <c r="B318" s="15" t="s">
        <v>2279</v>
      </c>
      <c r="C318" s="16" t="s">
        <v>1260</v>
      </c>
      <c r="D318" s="16" t="s">
        <v>105</v>
      </c>
      <c r="E318" s="15">
        <v>80</v>
      </c>
      <c r="F318" s="15">
        <v>1</v>
      </c>
      <c r="G318" t="str">
        <f>VLOOKUP(A:A,'1级数据'!AR:AR,1,FALSE)</f>
        <v>ESCUDERO_左后卫_80</v>
      </c>
    </row>
    <row r="319" spans="1:7" hidden="1" x14ac:dyDescent="0.25">
      <c r="A319" s="15" t="str">
        <f>B319&amp;"_"&amp;D319&amp;"_"&amp;E319</f>
        <v>FÀBREGAS_中场_80</v>
      </c>
      <c r="B319" s="15" t="s">
        <v>196</v>
      </c>
      <c r="C319" s="16" t="s">
        <v>920</v>
      </c>
      <c r="D319" s="16" t="s">
        <v>59</v>
      </c>
      <c r="E319" s="15">
        <v>80</v>
      </c>
      <c r="F319" s="15">
        <v>1</v>
      </c>
      <c r="G319" t="str">
        <f>VLOOKUP(A:A,'1级数据'!AR:AR,1,FALSE)</f>
        <v>FÀBREGAS_中场_80</v>
      </c>
    </row>
    <row r="320" spans="1:7" hidden="1" x14ac:dyDescent="0.25">
      <c r="A320" s="15" t="str">
        <f>B320&amp;"_"&amp;D320&amp;"_"&amp;E320</f>
        <v>G. RAMÍREZ_前腰_80</v>
      </c>
      <c r="B320" s="15" t="s">
        <v>699</v>
      </c>
      <c r="C320" s="16" t="s">
        <v>1223</v>
      </c>
      <c r="D320" s="16" t="s">
        <v>83</v>
      </c>
      <c r="E320" s="15">
        <v>80</v>
      </c>
      <c r="F320" s="15">
        <v>1</v>
      </c>
      <c r="G320" t="str">
        <f>VLOOKUP(A:A,'1级数据'!AR:AR,1,FALSE)</f>
        <v>G. RAMÍREZ_前腰_80</v>
      </c>
    </row>
    <row r="321" spans="1:7" hidden="1" x14ac:dyDescent="0.25">
      <c r="A321" s="15" t="str">
        <f>B321&amp;"_"&amp;D321&amp;"_"&amp;E321</f>
        <v>GABRIEL_中后卫_80</v>
      </c>
      <c r="B321" s="15" t="s">
        <v>718</v>
      </c>
      <c r="C321" s="16" t="s">
        <v>1225</v>
      </c>
      <c r="D321" s="16" t="s">
        <v>90</v>
      </c>
      <c r="E321" s="15">
        <v>80</v>
      </c>
      <c r="F321" s="15">
        <v>1</v>
      </c>
      <c r="G321" t="str">
        <f>VLOOKUP(A:A,'1级数据'!AR:AR,1,FALSE)</f>
        <v>GABRIEL_中后卫_80</v>
      </c>
    </row>
    <row r="322" spans="1:7" hidden="1" x14ac:dyDescent="0.25">
      <c r="A322" s="15" t="str">
        <f>B322&amp;"_"&amp;D322&amp;"_"&amp;E322</f>
        <v>HUGO MALLO_右后卫_80</v>
      </c>
      <c r="B322" s="15" t="s">
        <v>709</v>
      </c>
      <c r="C322" s="16" t="s">
        <v>1227</v>
      </c>
      <c r="D322" s="16" t="s">
        <v>194</v>
      </c>
      <c r="E322" s="15">
        <v>80</v>
      </c>
      <c r="F322" s="15">
        <v>1</v>
      </c>
      <c r="G322" t="str">
        <f>VLOOKUP(A:A,'1级数据'!AR:AR,1,FALSE)</f>
        <v>HUGO MALLO_右后卫_80</v>
      </c>
    </row>
    <row r="323" spans="1:7" hidden="1" x14ac:dyDescent="0.25">
      <c r="A323" s="15" t="str">
        <f>B323&amp;"_"&amp;D323&amp;"_"&amp;E323</f>
        <v>I. DIOP_中后卫_80</v>
      </c>
      <c r="B323" s="15" t="s">
        <v>647</v>
      </c>
      <c r="C323" s="16" t="s">
        <v>1136</v>
      </c>
      <c r="D323" s="16" t="s">
        <v>90</v>
      </c>
      <c r="E323" s="15">
        <v>80</v>
      </c>
      <c r="F323" s="15">
        <v>1</v>
      </c>
      <c r="G323" t="str">
        <f>VLOOKUP(A:A,'1级数据'!AR:AR,1,FALSE)</f>
        <v>I. DIOP_中后卫_80</v>
      </c>
    </row>
    <row r="324" spans="1:7" hidden="1" x14ac:dyDescent="0.25">
      <c r="A324" s="15" t="str">
        <f>B324&amp;"_"&amp;D324&amp;"_"&amp;E324</f>
        <v>IAGO FALQUÉ_右边锋_80</v>
      </c>
      <c r="B324" s="15" t="s">
        <v>618</v>
      </c>
      <c r="C324" s="16" t="s">
        <v>1137</v>
      </c>
      <c r="D324" s="16" t="s">
        <v>86</v>
      </c>
      <c r="E324" s="15">
        <v>80</v>
      </c>
      <c r="F324" s="15">
        <v>1</v>
      </c>
      <c r="G324" t="str">
        <f>VLOOKUP(A:A,'1级数据'!AR:AR,1,FALSE)</f>
        <v>IAGO FALQUÉ_右边锋_80</v>
      </c>
    </row>
    <row r="325" spans="1:7" hidden="1" x14ac:dyDescent="0.25">
      <c r="A325" s="15" t="str">
        <f>B325&amp;"_"&amp;D325&amp;"_"&amp;E325</f>
        <v>IBORRA_中场_80</v>
      </c>
      <c r="B325" s="15" t="s">
        <v>2280</v>
      </c>
      <c r="C325" s="16" t="s">
        <v>1264</v>
      </c>
      <c r="D325" s="36" t="s">
        <v>2155</v>
      </c>
      <c r="E325" s="15">
        <v>80</v>
      </c>
      <c r="F325" s="15">
        <v>1</v>
      </c>
      <c r="G325" t="str">
        <f>VLOOKUP(A:A,'1级数据'!AR:AR,1,FALSE)</f>
        <v>IBORRA_中场_80</v>
      </c>
    </row>
    <row r="326" spans="1:7" hidden="1" x14ac:dyDescent="0.25">
      <c r="A326" s="15" t="str">
        <f>B326&amp;"_"&amp;D326&amp;"_"&amp;E326</f>
        <v>ÍÑIGO MARTÍNEZ_中后卫_80</v>
      </c>
      <c r="B326" s="15" t="s">
        <v>575</v>
      </c>
      <c r="C326" s="16" t="s">
        <v>1139</v>
      </c>
      <c r="D326" s="16" t="s">
        <v>90</v>
      </c>
      <c r="E326" s="15">
        <v>80</v>
      </c>
      <c r="F326" s="15">
        <v>1</v>
      </c>
      <c r="G326" t="str">
        <f>VLOOKUP(A:A,'1级数据'!AR:AR,1,FALSE)</f>
        <v>ÍÑIGO MARTÍNEZ_中后卫_80</v>
      </c>
    </row>
    <row r="327" spans="1:7" hidden="1" x14ac:dyDescent="0.25">
      <c r="A327" s="15" t="str">
        <f>B327&amp;"_"&amp;D327&amp;"_"&amp;E327</f>
        <v>J. HENDRIX_后腰_80</v>
      </c>
      <c r="B327" s="15" t="s">
        <v>733</v>
      </c>
      <c r="C327" s="16" t="s">
        <v>1230</v>
      </c>
      <c r="D327" s="16" t="s">
        <v>125</v>
      </c>
      <c r="E327" s="15">
        <v>80</v>
      </c>
      <c r="F327" s="15">
        <v>1</v>
      </c>
      <c r="G327" t="str">
        <f>VLOOKUP(A:A,'1级数据'!AR:AR,1,FALSE)</f>
        <v>J. HENDRIX_后腰_80</v>
      </c>
    </row>
    <row r="328" spans="1:7" hidden="1" x14ac:dyDescent="0.25">
      <c r="A328" s="15" t="str">
        <f>B328&amp;"_"&amp;D328&amp;"_"&amp;E328</f>
        <v>J. PASTORE_前腰_80</v>
      </c>
      <c r="B328" s="15" t="s">
        <v>324</v>
      </c>
      <c r="C328" s="16" t="s">
        <v>1011</v>
      </c>
      <c r="D328" s="16" t="s">
        <v>83</v>
      </c>
      <c r="E328" s="15">
        <v>80</v>
      </c>
      <c r="F328" s="15">
        <v>1</v>
      </c>
      <c r="G328" t="str">
        <f>VLOOKUP(A:A,'1级数据'!AR:AR,1,FALSE)</f>
        <v>J. PASTORE_前腰_80</v>
      </c>
    </row>
    <row r="329" spans="1:7" hidden="1" x14ac:dyDescent="0.25">
      <c r="A329" s="15" t="str">
        <f>B329&amp;"_"&amp;D329&amp;"_"&amp;E329</f>
        <v>J. SERI_中场_80</v>
      </c>
      <c r="B329" s="15" t="s">
        <v>468</v>
      </c>
      <c r="C329" s="16" t="s">
        <v>1060</v>
      </c>
      <c r="D329" s="16" t="s">
        <v>59</v>
      </c>
      <c r="E329" s="15">
        <v>80</v>
      </c>
      <c r="F329" s="15">
        <v>1</v>
      </c>
      <c r="G329" t="str">
        <f>VLOOKUP(A:A,'1级数据'!AR:AR,1,FALSE)</f>
        <v>J. SERI_中场_80</v>
      </c>
    </row>
    <row r="330" spans="1:7" hidden="1" x14ac:dyDescent="0.25">
      <c r="A330" s="15" t="str">
        <f>B330&amp;"_"&amp;D330&amp;"_"&amp;E330</f>
        <v>JEMERSON_中后卫_80</v>
      </c>
      <c r="B330" s="15" t="s">
        <v>594</v>
      </c>
      <c r="C330" s="16" t="s">
        <v>1143</v>
      </c>
      <c r="D330" s="16" t="s">
        <v>90</v>
      </c>
      <c r="E330" s="15">
        <v>80</v>
      </c>
      <c r="F330" s="15">
        <v>1</v>
      </c>
      <c r="G330" t="str">
        <f>VLOOKUP(A:A,'1级数据'!AR:AR,1,FALSE)</f>
        <v>JEMERSON_中后卫_80</v>
      </c>
    </row>
    <row r="331" spans="1:7" hidden="1" x14ac:dyDescent="0.25">
      <c r="A331" s="15" t="str">
        <f>B331&amp;"_"&amp;D331&amp;"_"&amp;E331</f>
        <v>K. GAMEIRO_中锋_80</v>
      </c>
      <c r="B331" s="15" t="s">
        <v>659</v>
      </c>
      <c r="C331" s="16" t="s">
        <v>1232</v>
      </c>
      <c r="D331" s="16" t="s">
        <v>71</v>
      </c>
      <c r="E331" s="15">
        <v>80</v>
      </c>
      <c r="F331" s="15">
        <v>1</v>
      </c>
      <c r="G331" t="str">
        <f>VLOOKUP(A:A,'1级数据'!AR:AR,1,FALSE)</f>
        <v>K. GAMEIRO_中锋_80</v>
      </c>
    </row>
    <row r="332" spans="1:7" hidden="1" x14ac:dyDescent="0.25">
      <c r="A332" s="15" t="str">
        <f>B332&amp;"_"&amp;D332&amp;"_"&amp;E332</f>
        <v>K. GLIK_中后卫_80</v>
      </c>
      <c r="B332" s="15" t="s">
        <v>416</v>
      </c>
      <c r="C332" s="16" t="s">
        <v>1064</v>
      </c>
      <c r="D332" s="16" t="s">
        <v>90</v>
      </c>
      <c r="E332" s="15">
        <v>80</v>
      </c>
      <c r="F332" s="15">
        <v>1</v>
      </c>
      <c r="G332" t="str">
        <f>VLOOKUP(A:A,'1级数据'!AR:AR,1,FALSE)</f>
        <v>K. GLIK_中后卫_80</v>
      </c>
    </row>
    <row r="333" spans="1:7" hidden="1" x14ac:dyDescent="0.25">
      <c r="A333" s="15" t="str">
        <f>B333&amp;"_"&amp;D333&amp;"_"&amp;E333</f>
        <v>L. DUBOIS_右后卫_80</v>
      </c>
      <c r="B333" s="15" t="s">
        <v>632</v>
      </c>
      <c r="C333" s="16" t="s">
        <v>1151</v>
      </c>
      <c r="D333" s="16" t="s">
        <v>194</v>
      </c>
      <c r="E333" s="15">
        <v>80</v>
      </c>
      <c r="F333" s="15">
        <v>1</v>
      </c>
      <c r="G333" t="str">
        <f>VLOOKUP(A:A,'1级数据'!AR:AR,1,FALSE)</f>
        <v>L. DUBOIS_右后卫_80</v>
      </c>
    </row>
    <row r="334" spans="1:7" hidden="1" x14ac:dyDescent="0.25">
      <c r="A334" s="15" t="str">
        <f>B334&amp;"_"&amp;D334&amp;"_"&amp;E334</f>
        <v>L. MILIVOJEVIĆ_后腰_80</v>
      </c>
      <c r="B334" s="15" t="s">
        <v>606</v>
      </c>
      <c r="C334" s="16" t="s">
        <v>1153</v>
      </c>
      <c r="D334" s="16" t="s">
        <v>125</v>
      </c>
      <c r="E334" s="15">
        <v>80</v>
      </c>
      <c r="F334" s="15">
        <v>1</v>
      </c>
      <c r="G334" t="str">
        <f>VLOOKUP(A:A,'1级数据'!AR:AR,1,FALSE)</f>
        <v>L. MILIVOJEVIĆ_后腰_80</v>
      </c>
    </row>
    <row r="335" spans="1:7" hidden="1" x14ac:dyDescent="0.25">
      <c r="A335" s="15" t="str">
        <f>B335&amp;"_"&amp;D335&amp;"_"&amp;E335</f>
        <v>LJ. FEJSA_后腰_80</v>
      </c>
      <c r="B335" s="15" t="s">
        <v>2168</v>
      </c>
      <c r="C335" s="16" t="s">
        <v>1152</v>
      </c>
      <c r="D335" s="16" t="s">
        <v>125</v>
      </c>
      <c r="E335" s="15">
        <v>80</v>
      </c>
      <c r="F335" s="15">
        <v>1</v>
      </c>
      <c r="G335" t="str">
        <f>VLOOKUP(A:A,'1级数据'!AR:AR,1,FALSE)</f>
        <v>LJ. FEJSA_后腰_80</v>
      </c>
    </row>
    <row r="336" spans="1:7" hidden="1" x14ac:dyDescent="0.25">
      <c r="A336" s="15" t="str">
        <f>B336&amp;"_"&amp;D336&amp;"_"&amp;E336</f>
        <v>M. GRADEL_左边锋_80</v>
      </c>
      <c r="B336" s="15" t="s">
        <v>444</v>
      </c>
      <c r="C336" s="16" t="s">
        <v>1071</v>
      </c>
      <c r="D336" s="16" t="s">
        <v>43</v>
      </c>
      <c r="E336" s="15">
        <v>80</v>
      </c>
      <c r="F336" s="15">
        <v>1</v>
      </c>
      <c r="G336" t="str">
        <f>VLOOKUP(A:A,'1级数据'!AR:AR,1,FALSE)</f>
        <v>M. GRADEL_左边锋_80</v>
      </c>
    </row>
    <row r="337" spans="1:7" hidden="1" x14ac:dyDescent="0.25">
      <c r="A337" s="15" t="str">
        <f>B337&amp;"_"&amp;D337&amp;"_"&amp;E337</f>
        <v>M. LANZINI_前腰_80</v>
      </c>
      <c r="B337" s="15" t="s">
        <v>562</v>
      </c>
      <c r="C337" s="16" t="s">
        <v>1162</v>
      </c>
      <c r="D337" s="16" t="s">
        <v>83</v>
      </c>
      <c r="E337" s="15">
        <v>80</v>
      </c>
      <c r="F337" s="15">
        <v>1</v>
      </c>
      <c r="G337" t="str">
        <f>VLOOKUP(A:A,'1级数据'!AR:AR,1,FALSE)</f>
        <v>M. LANZINI_前腰_80</v>
      </c>
    </row>
    <row r="338" spans="1:7" hidden="1" x14ac:dyDescent="0.25">
      <c r="A338" s="15" t="str">
        <f>B338&amp;"_"&amp;D338&amp;"_"&amp;E338</f>
        <v>M. MAREGA_影锋_80</v>
      </c>
      <c r="B338" s="15" t="s">
        <v>488</v>
      </c>
      <c r="C338" s="16" t="s">
        <v>1073</v>
      </c>
      <c r="D338" s="16" t="s">
        <v>49</v>
      </c>
      <c r="E338" s="15">
        <v>80</v>
      </c>
      <c r="F338" s="15">
        <v>1</v>
      </c>
      <c r="G338" t="str">
        <f>VLOOKUP(A:A,'1级数据'!AR:AR,1,FALSE)</f>
        <v>M. MAREGA_影锋_80</v>
      </c>
    </row>
    <row r="339" spans="1:7" hidden="1" x14ac:dyDescent="0.25">
      <c r="A339" s="15" t="str">
        <f>B339&amp;"_"&amp;D339&amp;"_"&amp;E339</f>
        <v>M. MUSACCHIO_中后卫_80</v>
      </c>
      <c r="B339" s="15" t="s">
        <v>672</v>
      </c>
      <c r="C339" s="16" t="s">
        <v>1240</v>
      </c>
      <c r="D339" s="16" t="s">
        <v>90</v>
      </c>
      <c r="E339" s="15">
        <v>80</v>
      </c>
      <c r="F339" s="15">
        <v>1</v>
      </c>
      <c r="G339" t="str">
        <f>VLOOKUP(A:A,'1级数据'!AR:AR,1,FALSE)</f>
        <v>M. MUSACCHIO_中后卫_80</v>
      </c>
    </row>
    <row r="340" spans="1:7" hidden="1" x14ac:dyDescent="0.25">
      <c r="A340" s="15" t="str">
        <f>B340&amp;"_"&amp;D340&amp;"_"&amp;E340</f>
        <v>M. VECINO_中场_80</v>
      </c>
      <c r="B340" s="15" t="s">
        <v>577</v>
      </c>
      <c r="C340" s="16" t="s">
        <v>1165</v>
      </c>
      <c r="D340" s="16" t="s">
        <v>59</v>
      </c>
      <c r="E340" s="15">
        <v>80</v>
      </c>
      <c r="F340" s="15">
        <v>1</v>
      </c>
      <c r="G340" t="str">
        <f>VLOOKUP(A:A,'1级数据'!AR:AR,1,FALSE)</f>
        <v>M. VECINO_中场_80</v>
      </c>
    </row>
    <row r="341" spans="1:7" hidden="1" x14ac:dyDescent="0.25">
      <c r="A341" s="15" t="str">
        <f>B341&amp;"_"&amp;D341&amp;"_"&amp;E341</f>
        <v>MARCELO_中后卫_80</v>
      </c>
      <c r="B341" s="15" t="s">
        <v>104</v>
      </c>
      <c r="C341" s="16" t="s">
        <v>867</v>
      </c>
      <c r="D341" s="16" t="s">
        <v>90</v>
      </c>
      <c r="E341" s="15">
        <v>80</v>
      </c>
      <c r="F341" s="15">
        <v>1</v>
      </c>
      <c r="G341" t="str">
        <f>VLOOKUP(A:A,'1级数据'!AR:AR,1,FALSE)</f>
        <v>MARCELO_中后卫_80</v>
      </c>
    </row>
    <row r="342" spans="1:7" hidden="1" x14ac:dyDescent="0.25">
      <c r="A342" s="15" t="str">
        <f>B342&amp;"_"&amp;D342&amp;"_"&amp;E342</f>
        <v>MARIO GASPAR_右后卫_80</v>
      </c>
      <c r="B342" s="15" t="s">
        <v>696</v>
      </c>
      <c r="C342" s="16" t="s">
        <v>1243</v>
      </c>
      <c r="D342" s="16" t="s">
        <v>194</v>
      </c>
      <c r="E342" s="15">
        <v>80</v>
      </c>
      <c r="F342" s="15">
        <v>1</v>
      </c>
      <c r="G342" t="str">
        <f>VLOOKUP(A:A,'1级数据'!AR:AR,1,FALSE)</f>
        <v>MARIO GASPAR_右后卫_80</v>
      </c>
    </row>
    <row r="343" spans="1:7" hidden="1" x14ac:dyDescent="0.25">
      <c r="A343" s="15" t="str">
        <f>B343&amp;"_"&amp;D343&amp;"_"&amp;E343</f>
        <v>NAVAS_右前卫_80</v>
      </c>
      <c r="B343" s="15" t="s">
        <v>2277</v>
      </c>
      <c r="C343" s="16" t="s">
        <v>1144</v>
      </c>
      <c r="D343" s="16" t="s">
        <v>205</v>
      </c>
      <c r="E343" s="15">
        <v>80</v>
      </c>
      <c r="F343" s="15">
        <v>1</v>
      </c>
      <c r="G343" t="str">
        <f>VLOOKUP(A:A,'1级数据'!AR:AR,1,FALSE)</f>
        <v>NAVAS_右前卫_80</v>
      </c>
    </row>
    <row r="344" spans="1:7" hidden="1" x14ac:dyDescent="0.25">
      <c r="A344" s="15" t="str">
        <f>B344&amp;"_"&amp;D344&amp;"_"&amp;E344</f>
        <v>R. BARKLEY_前腰_80</v>
      </c>
      <c r="B344" s="15" t="s">
        <v>569</v>
      </c>
      <c r="C344" s="16" t="s">
        <v>1176</v>
      </c>
      <c r="D344" s="16" t="s">
        <v>83</v>
      </c>
      <c r="E344" s="15">
        <v>80</v>
      </c>
      <c r="F344" s="15">
        <v>1</v>
      </c>
      <c r="G344" t="str">
        <f>VLOOKUP(A:A,'1级数据'!AR:AR,1,FALSE)</f>
        <v>R. BARKLEY_前腰_80</v>
      </c>
    </row>
    <row r="345" spans="1:7" hidden="1" x14ac:dyDescent="0.25">
      <c r="A345" s="15" t="str">
        <f>B345&amp;"_"&amp;D345&amp;"_"&amp;E345</f>
        <v>R. VORMER_中场_80</v>
      </c>
      <c r="B345" s="15" t="s">
        <v>524</v>
      </c>
      <c r="C345" s="16" t="s">
        <v>1180</v>
      </c>
      <c r="D345" s="16" t="s">
        <v>59</v>
      </c>
      <c r="E345" s="15">
        <v>80</v>
      </c>
      <c r="F345" s="15">
        <v>1</v>
      </c>
      <c r="G345" t="str">
        <f>VLOOKUP(A:A,'1级数据'!AR:AR,1,FALSE)</f>
        <v>R. VORMER_中场_80</v>
      </c>
    </row>
    <row r="346" spans="1:7" hidden="1" x14ac:dyDescent="0.25">
      <c r="A346" s="15" t="str">
        <f>B346&amp;"_"&amp;D346&amp;"_"&amp;E346</f>
        <v>RENATO AUGUSTO_中场_80</v>
      </c>
      <c r="B346" s="15" t="s">
        <v>541</v>
      </c>
      <c r="C346" s="16" t="s">
        <v>1183</v>
      </c>
      <c r="D346" s="16" t="s">
        <v>59</v>
      </c>
      <c r="E346" s="15">
        <v>80</v>
      </c>
      <c r="F346" s="15">
        <v>1</v>
      </c>
      <c r="G346" t="str">
        <f>VLOOKUP(A:A,'1级数据'!AR:AR,1,FALSE)</f>
        <v>RENATO AUGUSTO_中场_80</v>
      </c>
    </row>
    <row r="347" spans="1:7" hidden="1" x14ac:dyDescent="0.25">
      <c r="A347" s="15" t="str">
        <f>B347&amp;"_"&amp;D347&amp;"_"&amp;E347</f>
        <v>S. COATES_中后卫_80</v>
      </c>
      <c r="B347" s="15" t="s">
        <v>689</v>
      </c>
      <c r="C347" s="16" t="s">
        <v>1255</v>
      </c>
      <c r="D347" s="16" t="s">
        <v>90</v>
      </c>
      <c r="E347" s="15">
        <v>80</v>
      </c>
      <c r="F347" s="15">
        <v>1</v>
      </c>
      <c r="G347" t="str">
        <f>VLOOKUP(A:A,'1级数据'!AR:AR,1,FALSE)</f>
        <v>S. COATES_中后卫_80</v>
      </c>
    </row>
    <row r="348" spans="1:7" hidden="1" x14ac:dyDescent="0.25">
      <c r="A348" s="15" t="str">
        <f>B348&amp;"_"&amp;D348&amp;"_"&amp;E348</f>
        <v>S. NZONZI_后腰_80</v>
      </c>
      <c r="B348" s="15" t="s">
        <v>325</v>
      </c>
      <c r="C348" s="16" t="s">
        <v>1025</v>
      </c>
      <c r="D348" s="16" t="s">
        <v>125</v>
      </c>
      <c r="E348" s="15">
        <v>80</v>
      </c>
      <c r="F348" s="15">
        <v>1</v>
      </c>
      <c r="G348" t="str">
        <f>VLOOKUP(A:A,'1级数据'!AR:AR,1,FALSE)</f>
        <v>S. NZONZI_后腰_80</v>
      </c>
    </row>
    <row r="349" spans="1:7" hidden="1" x14ac:dyDescent="0.25">
      <c r="A349" s="15" t="str">
        <f>B349&amp;"_"&amp;D349&amp;"_"&amp;E349</f>
        <v>T. STEPANENKO_后腰_80</v>
      </c>
      <c r="B349" s="15" t="s">
        <v>561</v>
      </c>
      <c r="C349" s="16" t="s">
        <v>1198</v>
      </c>
      <c r="D349" s="16" t="s">
        <v>125</v>
      </c>
      <c r="E349" s="15">
        <v>80</v>
      </c>
      <c r="F349" s="15">
        <v>1</v>
      </c>
      <c r="G349" t="str">
        <f>VLOOKUP(A:A,'1级数据'!AR:AR,1,FALSE)</f>
        <v>T. STEPANENKO_后腰_80</v>
      </c>
    </row>
    <row r="350" spans="1:7" hidden="1" x14ac:dyDescent="0.25">
      <c r="A350" s="15" t="str">
        <f>B350&amp;"_"&amp;D350&amp;"_"&amp;E350</f>
        <v>V. ABOUBAKAR_中锋_80</v>
      </c>
      <c r="B350" s="15" t="s">
        <v>694</v>
      </c>
      <c r="C350" s="16" t="s">
        <v>1262</v>
      </c>
      <c r="D350" s="16" t="s">
        <v>71</v>
      </c>
      <c r="E350" s="15">
        <v>80</v>
      </c>
      <c r="F350" s="15">
        <v>1</v>
      </c>
      <c r="G350" t="str">
        <f>VLOOKUP(A:A,'1级数据'!AR:AR,1,FALSE)</f>
        <v>V. ABOUBAKAR_中锋_80</v>
      </c>
    </row>
    <row r="351" spans="1:7" hidden="1" x14ac:dyDescent="0.25">
      <c r="A351" s="15" t="str">
        <f>B351&amp;"_"&amp;D351&amp;"_"&amp;E351</f>
        <v>V. CLAESSON_左前卫_80</v>
      </c>
      <c r="B351" s="15" t="s">
        <v>770</v>
      </c>
      <c r="C351" s="16" t="s">
        <v>1263</v>
      </c>
      <c r="D351" s="16" t="s">
        <v>250</v>
      </c>
      <c r="E351" s="15">
        <v>80</v>
      </c>
      <c r="F351" s="15">
        <v>1</v>
      </c>
      <c r="G351" t="str">
        <f>VLOOKUP(A:A,'1级数据'!AR:AR,1,FALSE)</f>
        <v>V. CLAESSON_左前卫_80</v>
      </c>
    </row>
    <row r="352" spans="1:7" hidden="1" x14ac:dyDescent="0.25">
      <c r="A352" s="15" t="str">
        <f>B352&amp;"_"&amp;D352&amp;"_"&amp;E352</f>
        <v>Y. GAZINSKIY_中场_80</v>
      </c>
      <c r="B352" s="15" t="s">
        <v>615</v>
      </c>
      <c r="C352" s="16" t="s">
        <v>1201</v>
      </c>
      <c r="D352" s="16" t="s">
        <v>59</v>
      </c>
      <c r="E352" s="15">
        <v>80</v>
      </c>
      <c r="F352" s="15">
        <v>1</v>
      </c>
      <c r="G352" t="str">
        <f>VLOOKUP(A:A,'1级数据'!AR:AR,1,FALSE)</f>
        <v>Y. GAZINSKIY_中场_80</v>
      </c>
    </row>
    <row r="353" spans="1:7" hidden="1" x14ac:dyDescent="0.25">
      <c r="A353" s="15" t="str">
        <f>B353&amp;"_"&amp;D353&amp;"_"&amp;E353</f>
        <v>Y. MINA_中后卫_80</v>
      </c>
      <c r="B353" s="15" t="s">
        <v>613</v>
      </c>
      <c r="C353" s="16" t="s">
        <v>1202</v>
      </c>
      <c r="D353" s="16" t="s">
        <v>90</v>
      </c>
      <c r="E353" s="15">
        <v>80</v>
      </c>
      <c r="F353" s="15">
        <v>1</v>
      </c>
      <c r="G353" t="str">
        <f>VLOOKUP(A:A,'1级数据'!AR:AR,1,FALSE)</f>
        <v>Y. MINA_中后卫_80</v>
      </c>
    </row>
    <row r="354" spans="1:7" hidden="1" x14ac:dyDescent="0.25">
      <c r="A354" s="15" t="str">
        <f>B354&amp;"_"&amp;D354&amp;"_"&amp;E354</f>
        <v>YURI_左后卫_80</v>
      </c>
      <c r="B354" s="15" t="s">
        <v>740</v>
      </c>
      <c r="C354" s="16" t="s">
        <v>1269</v>
      </c>
      <c r="D354" s="16" t="s">
        <v>105</v>
      </c>
      <c r="E354" s="15">
        <v>80</v>
      </c>
      <c r="F354" s="15">
        <v>1</v>
      </c>
      <c r="G354" t="str">
        <f>VLOOKUP(A:A,'1级数据'!AR:AR,1,FALSE)</f>
        <v>YURI_左后卫_80</v>
      </c>
    </row>
    <row r="355" spans="1:7" x14ac:dyDescent="0.25">
      <c r="A355" s="15" t="str">
        <f>B355&amp;"_"&amp;D355&amp;"_"&amp;E355</f>
        <v>A. DZAGOEV_中场_79</v>
      </c>
      <c r="B355" s="15" t="s">
        <v>2162</v>
      </c>
      <c r="C355" s="16" t="s">
        <v>1098</v>
      </c>
      <c r="D355" s="16" t="s">
        <v>59</v>
      </c>
      <c r="E355" s="15">
        <v>79</v>
      </c>
      <c r="F355" s="15">
        <v>1</v>
      </c>
      <c r="G355" t="e">
        <f>VLOOKUP(A:A,'1级数据'!AR:AR,1,FALSE)</f>
        <v>#N/A</v>
      </c>
    </row>
    <row r="356" spans="1:7" x14ac:dyDescent="0.25">
      <c r="A356" s="15" t="str">
        <f>B356&amp;"_"&amp;D356&amp;"_"&amp;E356</f>
        <v>A. GRANQVIST_中后卫_79</v>
      </c>
      <c r="B356" s="15" t="s">
        <v>662</v>
      </c>
      <c r="C356" s="16" t="s">
        <v>1206</v>
      </c>
      <c r="D356" s="16" t="s">
        <v>90</v>
      </c>
      <c r="E356" s="15">
        <v>79</v>
      </c>
      <c r="F356" s="15">
        <v>1</v>
      </c>
      <c r="G356" t="e">
        <f>VLOOKUP(A:A,'1级数据'!AR:AR,1,FALSE)</f>
        <v>#N/A</v>
      </c>
    </row>
    <row r="357" spans="1:7" x14ac:dyDescent="0.25">
      <c r="A357" s="15" t="str">
        <f>B357&amp;"_"&amp;D357&amp;"_"&amp;E357</f>
        <v>A. LAFONT_门将_79</v>
      </c>
      <c r="B357" s="15" t="s">
        <v>761</v>
      </c>
      <c r="C357" s="16" t="s">
        <v>1209</v>
      </c>
      <c r="D357" s="16" t="s">
        <v>63</v>
      </c>
      <c r="E357" s="15">
        <v>79</v>
      </c>
      <c r="F357" s="15">
        <v>1</v>
      </c>
      <c r="G357" t="e">
        <f>VLOOKUP(A:A,'1级数据'!AR:AR,1,FALSE)</f>
        <v>#N/A</v>
      </c>
    </row>
    <row r="358" spans="1:7" x14ac:dyDescent="0.25">
      <c r="A358" s="15" t="str">
        <f>B358&amp;"_"&amp;D358&amp;"_"&amp;E358</f>
        <v>BEÑAT_中场_79</v>
      </c>
      <c r="B358" s="15" t="s">
        <v>2167</v>
      </c>
      <c r="C358" s="16" t="s">
        <v>1112</v>
      </c>
      <c r="D358" s="16" t="s">
        <v>59</v>
      </c>
      <c r="E358" s="15">
        <v>79</v>
      </c>
      <c r="F358" s="15">
        <v>1</v>
      </c>
      <c r="G358" t="e">
        <f>VLOOKUP(A:A,'1级数据'!AR:AR,1,FALSE)</f>
        <v>#N/A</v>
      </c>
    </row>
    <row r="359" spans="1:7" x14ac:dyDescent="0.25">
      <c r="A359" s="15" t="str">
        <f>B359&amp;"_"&amp;D359&amp;"_"&amp;E359</f>
        <v>C. SMALLING_中后卫_79</v>
      </c>
      <c r="B359" s="15" t="s">
        <v>546</v>
      </c>
      <c r="C359" s="16" t="s">
        <v>1115</v>
      </c>
      <c r="D359" s="16" t="s">
        <v>90</v>
      </c>
      <c r="E359" s="15">
        <v>79</v>
      </c>
      <c r="F359" s="15">
        <v>1</v>
      </c>
      <c r="G359" t="e">
        <f>VLOOKUP(A:A,'1级数据'!AR:AR,1,FALSE)</f>
        <v>#N/A</v>
      </c>
    </row>
    <row r="360" spans="1:7" x14ac:dyDescent="0.25">
      <c r="A360" s="15" t="str">
        <f>B360&amp;"_"&amp;D360&amp;"_"&amp;E360</f>
        <v>E. HYSAJ_右后卫_79</v>
      </c>
      <c r="B360" s="15" t="s">
        <v>625</v>
      </c>
      <c r="C360" s="16" t="s">
        <v>1123</v>
      </c>
      <c r="D360" s="16" t="s">
        <v>194</v>
      </c>
      <c r="E360" s="15">
        <v>79</v>
      </c>
      <c r="F360" s="15">
        <v>1</v>
      </c>
      <c r="G360" t="e">
        <f>VLOOKUP(A:A,'1级数据'!AR:AR,1,FALSE)</f>
        <v>#N/A</v>
      </c>
    </row>
    <row r="361" spans="1:7" x14ac:dyDescent="0.25">
      <c r="A361" s="15" t="str">
        <f>B361&amp;"_"&amp;D361&amp;"_"&amp;E361</f>
        <v>E. RIGONI_右边锋_79</v>
      </c>
      <c r="B361" s="15" t="s">
        <v>726</v>
      </c>
      <c r="C361" s="16" t="s">
        <v>1220</v>
      </c>
      <c r="D361" s="36" t="s">
        <v>2149</v>
      </c>
      <c r="E361" s="15">
        <v>79</v>
      </c>
      <c r="F361" s="15">
        <v>1</v>
      </c>
      <c r="G361" t="e">
        <f>VLOOKUP(A:A,'1级数据'!AR:AR,1,FALSE)</f>
        <v>#N/A</v>
      </c>
    </row>
    <row r="362" spans="1:7" x14ac:dyDescent="0.25">
      <c r="A362" s="15" t="str">
        <f>B362&amp;"_"&amp;D362&amp;"_"&amp;E362</f>
        <v>F. CERVI_左边锋_79</v>
      </c>
      <c r="B362" s="15" t="s">
        <v>736</v>
      </c>
      <c r="C362" s="16" t="s">
        <v>1221</v>
      </c>
      <c r="D362" s="16" t="s">
        <v>43</v>
      </c>
      <c r="E362" s="15">
        <v>79</v>
      </c>
      <c r="F362" s="15">
        <v>1</v>
      </c>
      <c r="G362" t="e">
        <f>VLOOKUP(A:A,'1级数据'!AR:AR,1,FALSE)</f>
        <v>#N/A</v>
      </c>
    </row>
    <row r="363" spans="1:7" x14ac:dyDescent="0.25">
      <c r="A363" s="15" t="str">
        <f>B363&amp;"_"&amp;D363&amp;"_"&amp;E363</f>
        <v>G. BURGSTALLER_中锋_79</v>
      </c>
      <c r="B363" s="15" t="s">
        <v>626</v>
      </c>
      <c r="C363" s="16" t="s">
        <v>1130</v>
      </c>
      <c r="D363" s="16" t="s">
        <v>71</v>
      </c>
      <c r="E363" s="15">
        <v>79</v>
      </c>
      <c r="F363" s="15">
        <v>1</v>
      </c>
      <c r="G363" t="e">
        <f>VLOOKUP(A:A,'1级数据'!AR:AR,1,FALSE)</f>
        <v>#N/A</v>
      </c>
    </row>
    <row r="364" spans="1:7" x14ac:dyDescent="0.25">
      <c r="A364" s="15" t="str">
        <f>B364&amp;"_"&amp;D364&amp;"_"&amp;E364</f>
        <v>G. SIMEONE_中锋_79</v>
      </c>
      <c r="B364" s="15" t="s">
        <v>731</v>
      </c>
      <c r="C364" s="16" t="s">
        <v>1224</v>
      </c>
      <c r="D364" s="16" t="s">
        <v>71</v>
      </c>
      <c r="E364" s="15">
        <v>79</v>
      </c>
      <c r="F364" s="15">
        <v>1</v>
      </c>
      <c r="G364" t="e">
        <f>VLOOKUP(A:A,'1级数据'!AR:AR,1,FALSE)</f>
        <v>#N/A</v>
      </c>
    </row>
    <row r="365" spans="1:7" x14ac:dyDescent="0.25">
      <c r="A365" s="15" t="str">
        <f>B365&amp;"_"&amp;D365&amp;"_"&amp;E365</f>
        <v>I. SLIMANI_中锋_79</v>
      </c>
      <c r="B365" s="15" t="s">
        <v>715</v>
      </c>
      <c r="C365" s="16" t="s">
        <v>1228</v>
      </c>
      <c r="D365" s="16" t="s">
        <v>71</v>
      </c>
      <c r="E365" s="15">
        <v>79</v>
      </c>
      <c r="F365" s="15">
        <v>1</v>
      </c>
      <c r="G365" t="e">
        <f>VLOOKUP(A:A,'1级数据'!AR:AR,1,FALSE)</f>
        <v>#N/A</v>
      </c>
    </row>
    <row r="366" spans="1:7" x14ac:dyDescent="0.25">
      <c r="A366" s="15" t="str">
        <f>B366&amp;"_"&amp;D366&amp;"_"&amp;E366</f>
        <v>IVAN MARCANO_中后卫_79</v>
      </c>
      <c r="B366" s="15" t="s">
        <v>738</v>
      </c>
      <c r="C366" s="16" t="s">
        <v>1229</v>
      </c>
      <c r="D366" s="16" t="s">
        <v>90</v>
      </c>
      <c r="E366" s="15">
        <v>79</v>
      </c>
      <c r="F366" s="15">
        <v>1</v>
      </c>
      <c r="G366" t="e">
        <f>VLOOKUP(A:A,'1级数据'!AR:AR,1,FALSE)</f>
        <v>#N/A</v>
      </c>
    </row>
    <row r="367" spans="1:7" x14ac:dyDescent="0.25">
      <c r="A367" s="15" t="str">
        <f>B367&amp;"_"&amp;D367&amp;"_"&amp;E367</f>
        <v>JOÃO MÁRIO_前腰_79</v>
      </c>
      <c r="B367" s="15" t="s">
        <v>588</v>
      </c>
      <c r="C367" s="16" t="s">
        <v>1145</v>
      </c>
      <c r="D367" s="16" t="s">
        <v>83</v>
      </c>
      <c r="E367" s="15">
        <v>79</v>
      </c>
      <c r="F367" s="15">
        <v>1</v>
      </c>
      <c r="G367" t="e">
        <f>VLOOKUP(A:A,'1级数据'!AR:AR,1,FALSE)</f>
        <v>#N/A</v>
      </c>
    </row>
    <row r="368" spans="1:7" x14ac:dyDescent="0.25">
      <c r="A368" s="15" t="str">
        <f>B368&amp;"_"&amp;D368&amp;"_"&amp;E368</f>
        <v>L. KARIUS_门将_79</v>
      </c>
      <c r="B368" s="15" t="s">
        <v>765</v>
      </c>
      <c r="C368" s="16" t="s">
        <v>1235</v>
      </c>
      <c r="D368" s="16" t="s">
        <v>63</v>
      </c>
      <c r="E368" s="15">
        <v>79</v>
      </c>
      <c r="F368" s="15">
        <v>1</v>
      </c>
      <c r="G368" t="e">
        <f>VLOOKUP(A:A,'1级数据'!AR:AR,1,FALSE)</f>
        <v>#N/A</v>
      </c>
    </row>
    <row r="369" spans="1:7" x14ac:dyDescent="0.25">
      <c r="A369" s="15" t="str">
        <f>B369&amp;"_"&amp;D369&amp;"_"&amp;E369</f>
        <v>M. DEMBÉLÉ_中场_79</v>
      </c>
      <c r="B369" s="15" t="s">
        <v>2157</v>
      </c>
      <c r="C369" s="16" t="s">
        <v>965</v>
      </c>
      <c r="D369" s="36" t="s">
        <v>2155</v>
      </c>
      <c r="E369" s="15">
        <v>79</v>
      </c>
      <c r="F369" s="15">
        <v>1</v>
      </c>
      <c r="G369" t="e">
        <f>VLOOKUP(A:A,'1级数据'!AR:AR,1,FALSE)</f>
        <v>#N/A</v>
      </c>
    </row>
    <row r="370" spans="1:7" x14ac:dyDescent="0.25">
      <c r="A370" s="15" t="str">
        <f>B370&amp;"_"&amp;D370&amp;"_"&amp;E370</f>
        <v>N. KALINIĆ_中锋_79</v>
      </c>
      <c r="B370" s="15" t="s">
        <v>681</v>
      </c>
      <c r="C370" s="16" t="s">
        <v>1244</v>
      </c>
      <c r="D370" s="16" t="s">
        <v>71</v>
      </c>
      <c r="E370" s="15">
        <v>79</v>
      </c>
      <c r="F370" s="15">
        <v>1</v>
      </c>
      <c r="G370" t="e">
        <f>VLOOKUP(A:A,'1级数据'!AR:AR,1,FALSE)</f>
        <v>#N/A</v>
      </c>
    </row>
    <row r="371" spans="1:7" x14ac:dyDescent="0.25">
      <c r="A371" s="15" t="str">
        <f>B371&amp;"_"&amp;D371&amp;"_"&amp;E371</f>
        <v>NALDO_中后卫_79</v>
      </c>
      <c r="B371" s="15" t="s">
        <v>235</v>
      </c>
      <c r="C371" s="16" t="s">
        <v>973</v>
      </c>
      <c r="D371" s="16" t="s">
        <v>90</v>
      </c>
      <c r="E371" s="15">
        <v>79</v>
      </c>
      <c r="F371" s="15">
        <v>1</v>
      </c>
      <c r="G371" t="e">
        <f>VLOOKUP(A:A,'1级数据'!AR:AR,1,FALSE)</f>
        <v>#N/A</v>
      </c>
    </row>
    <row r="372" spans="1:7" x14ac:dyDescent="0.25">
      <c r="A372" s="15" t="str">
        <f>B372&amp;"_"&amp;D372&amp;"_"&amp;E372</f>
        <v>O. SHATOV_左边锋_79</v>
      </c>
      <c r="B372" s="15" t="s">
        <v>591</v>
      </c>
      <c r="C372" s="16" t="s">
        <v>1171</v>
      </c>
      <c r="D372" s="16" t="s">
        <v>43</v>
      </c>
      <c r="E372" s="15">
        <v>79</v>
      </c>
      <c r="F372" s="15">
        <v>1</v>
      </c>
      <c r="G372" t="e">
        <f>VLOOKUP(A:A,'1级数据'!AR:AR,1,FALSE)</f>
        <v>#N/A</v>
      </c>
    </row>
    <row r="373" spans="1:7" x14ac:dyDescent="0.25">
      <c r="A373" s="15" t="str">
        <f>B373&amp;"_"&amp;D373&amp;"_"&amp;E373</f>
        <v>P. JONES_中后卫_79</v>
      </c>
      <c r="B373" s="15" t="s">
        <v>560</v>
      </c>
      <c r="C373" s="16" t="s">
        <v>1172</v>
      </c>
      <c r="D373" s="16" t="s">
        <v>90</v>
      </c>
      <c r="E373" s="15">
        <v>79</v>
      </c>
      <c r="F373" s="15">
        <v>1</v>
      </c>
      <c r="G373" t="e">
        <f>VLOOKUP(A:A,'1级数据'!AR:AR,1,FALSE)</f>
        <v>#N/A</v>
      </c>
    </row>
    <row r="374" spans="1:7" x14ac:dyDescent="0.25">
      <c r="A374" s="15" t="str">
        <f>B374&amp;"_"&amp;D374&amp;"_"&amp;E374</f>
        <v>PORTU_前腰_79</v>
      </c>
      <c r="B374" s="15" t="s">
        <v>620</v>
      </c>
      <c r="C374" s="16" t="s">
        <v>227</v>
      </c>
      <c r="D374" s="36" t="s">
        <v>2150</v>
      </c>
      <c r="E374" s="15">
        <v>79</v>
      </c>
      <c r="F374" s="15">
        <v>1</v>
      </c>
      <c r="G374" t="e">
        <f>VLOOKUP(A:A,'1级数据'!AR:AR,1,FALSE)</f>
        <v>#N/A</v>
      </c>
    </row>
    <row r="375" spans="1:7" x14ac:dyDescent="0.25">
      <c r="A375" s="15" t="str">
        <f>B375&amp;"_"&amp;D375&amp;"_"&amp;E375</f>
        <v>R. BOUDEBOUZ_前腰_79</v>
      </c>
      <c r="B375" s="15" t="s">
        <v>536</v>
      </c>
      <c r="C375" s="16" t="s">
        <v>1177</v>
      </c>
      <c r="D375" s="16" t="s">
        <v>83</v>
      </c>
      <c r="E375" s="15">
        <v>79</v>
      </c>
      <c r="F375" s="15">
        <v>1</v>
      </c>
      <c r="G375" t="e">
        <f>VLOOKUP(A:A,'1级数据'!AR:AR,1,FALSE)</f>
        <v>#N/A</v>
      </c>
    </row>
    <row r="376" spans="1:7" x14ac:dyDescent="0.25">
      <c r="A376" s="15" t="str">
        <f>B376&amp;"_"&amp;D376&amp;"_"&amp;E376</f>
        <v>RAÚL GARCÍA_前腰_79</v>
      </c>
      <c r="B376" s="15" t="s">
        <v>514</v>
      </c>
      <c r="C376" s="16" t="s">
        <v>1182</v>
      </c>
      <c r="D376" s="16" t="s">
        <v>83</v>
      </c>
      <c r="E376" s="15">
        <v>79</v>
      </c>
      <c r="F376" s="15">
        <v>1</v>
      </c>
      <c r="G376" t="e">
        <f>VLOOKUP(A:A,'1级数据'!AR:AR,1,FALSE)</f>
        <v>#N/A</v>
      </c>
    </row>
    <row r="377" spans="1:7" x14ac:dyDescent="0.25">
      <c r="A377" s="15" t="str">
        <f>B377&amp;"_"&amp;D377&amp;"_"&amp;E377</f>
        <v>S. AURIER_右后卫_79</v>
      </c>
      <c r="B377" s="15" t="s">
        <v>688</v>
      </c>
      <c r="C377" s="16" t="s">
        <v>1253</v>
      </c>
      <c r="D377" s="16" t="s">
        <v>194</v>
      </c>
      <c r="E377" s="15">
        <v>79</v>
      </c>
      <c r="F377" s="15">
        <v>1</v>
      </c>
      <c r="G377" t="e">
        <f>VLOOKUP(A:A,'1级数据'!AR:AR,1,FALSE)</f>
        <v>#N/A</v>
      </c>
    </row>
    <row r="378" spans="1:7" x14ac:dyDescent="0.25">
      <c r="A378" s="15" t="str">
        <f>B378&amp;"_"&amp;D378&amp;"_"&amp;E378</f>
        <v>S. AZIZ_中后卫_79</v>
      </c>
      <c r="B378" s="15" t="s">
        <v>693</v>
      </c>
      <c r="C378" s="16" t="s">
        <v>1254</v>
      </c>
      <c r="D378" s="16" t="s">
        <v>90</v>
      </c>
      <c r="E378" s="15">
        <v>79</v>
      </c>
      <c r="F378" s="15">
        <v>1</v>
      </c>
      <c r="G378" t="e">
        <f>VLOOKUP(A:A,'1级数据'!AR:AR,1,FALSE)</f>
        <v>#N/A</v>
      </c>
    </row>
    <row r="379" spans="1:7" x14ac:dyDescent="0.25">
      <c r="A379" s="15" t="str">
        <f>B379&amp;"_"&amp;D379&amp;"_"&amp;E379</f>
        <v>S. COLEMAN_右后卫_79</v>
      </c>
      <c r="B379" s="15" t="s">
        <v>547</v>
      </c>
      <c r="C379" s="16" t="s">
        <v>1187</v>
      </c>
      <c r="D379" s="16" t="s">
        <v>194</v>
      </c>
      <c r="E379" s="15">
        <v>79</v>
      </c>
      <c r="F379" s="15">
        <v>1</v>
      </c>
      <c r="G379" t="e">
        <f>VLOOKUP(A:A,'1级数据'!AR:AR,1,FALSE)</f>
        <v>#N/A</v>
      </c>
    </row>
    <row r="380" spans="1:7" x14ac:dyDescent="0.25">
      <c r="A380" s="15" t="str">
        <f>B380&amp;"_"&amp;D380&amp;"_"&amp;E380</f>
        <v>S. GARCÍA_中锋_79</v>
      </c>
      <c r="B380" s="15" t="s">
        <v>2171</v>
      </c>
      <c r="C380" s="16" t="s">
        <v>1188</v>
      </c>
      <c r="D380" s="16" t="s">
        <v>71</v>
      </c>
      <c r="E380" s="15">
        <v>79</v>
      </c>
      <c r="F380" s="15">
        <v>1</v>
      </c>
      <c r="G380" t="e">
        <f>VLOOKUP(A:A,'1级数据'!AR:AR,1,FALSE)</f>
        <v>#N/A</v>
      </c>
    </row>
    <row r="381" spans="1:7" x14ac:dyDescent="0.25">
      <c r="A381" s="15" t="str">
        <f>B381&amp;"_"&amp;D381&amp;"_"&amp;E381</f>
        <v>S. VERDI_右边锋_79</v>
      </c>
      <c r="B381" s="15" t="s">
        <v>2172</v>
      </c>
      <c r="C381" s="16" t="s">
        <v>1193</v>
      </c>
      <c r="D381" s="16" t="s">
        <v>86</v>
      </c>
      <c r="E381" s="15">
        <v>79</v>
      </c>
      <c r="F381" s="15">
        <v>1</v>
      </c>
      <c r="G381" t="e">
        <f>VLOOKUP(A:A,'1级数据'!AR:AR,1,FALSE)</f>
        <v>#N/A</v>
      </c>
    </row>
    <row r="382" spans="1:7" x14ac:dyDescent="0.25">
      <c r="A382" s="15" t="str">
        <f>B382&amp;"_"&amp;D382&amp;"_"&amp;E382</f>
        <v>T. VILHENA_中场_79</v>
      </c>
      <c r="B382" s="15" t="s">
        <v>711</v>
      </c>
      <c r="C382" s="16" t="s">
        <v>1261</v>
      </c>
      <c r="D382" s="16" t="s">
        <v>59</v>
      </c>
      <c r="E382" s="15">
        <v>79</v>
      </c>
      <c r="F382" s="15">
        <v>1</v>
      </c>
      <c r="G382" t="e">
        <f>VLOOKUP(A:A,'1级数据'!AR:AR,1,FALSE)</f>
        <v>#N/A</v>
      </c>
    </row>
    <row r="383" spans="1:7" x14ac:dyDescent="0.25">
      <c r="A383" s="15" t="str">
        <f>B383&amp;"_"&amp;D383&amp;"_"&amp;E383</f>
        <v>VITINHO_左边锋_79</v>
      </c>
      <c r="B383" s="15" t="s">
        <v>578</v>
      </c>
      <c r="C383" s="16" t="s">
        <v>1200</v>
      </c>
      <c r="D383" s="36" t="s">
        <v>2153</v>
      </c>
      <c r="E383" s="15">
        <v>79</v>
      </c>
      <c r="F383" s="15">
        <v>1</v>
      </c>
      <c r="G383" t="e">
        <f>VLOOKUP(A:A,'1级数据'!AR:AR,1,FALSE)</f>
        <v>#N/A</v>
      </c>
    </row>
    <row r="384" spans="1:7" x14ac:dyDescent="0.25">
      <c r="A384" s="15" t="str">
        <f>B384&amp;"_"&amp;D384&amp;"_"&amp;E384</f>
        <v>A. CANDREVA_右前卫_78</v>
      </c>
      <c r="B384" s="15" t="s">
        <v>2161</v>
      </c>
      <c r="C384" s="16" t="s">
        <v>1097</v>
      </c>
      <c r="D384" s="16" t="s">
        <v>205</v>
      </c>
      <c r="E384" s="15">
        <v>78</v>
      </c>
      <c r="F384" s="15">
        <v>1</v>
      </c>
      <c r="G384" t="e">
        <f>VLOOKUP(A:A,'1级数据'!AR:AR,1,FALSE)</f>
        <v>#N/A</v>
      </c>
    </row>
    <row r="385" spans="1:7" x14ac:dyDescent="0.25">
      <c r="A385" s="15" t="str">
        <f>B385&amp;"_"&amp;D385&amp;"_"&amp;E385</f>
        <v>A. HARIT_前腰_78</v>
      </c>
      <c r="B385" s="15" t="s">
        <v>2163</v>
      </c>
      <c r="C385" s="16" t="s">
        <v>1100</v>
      </c>
      <c r="D385" s="16" t="s">
        <v>83</v>
      </c>
      <c r="E385" s="15">
        <v>78</v>
      </c>
      <c r="F385" s="15">
        <v>1</v>
      </c>
      <c r="G385" t="e">
        <f>VLOOKUP(A:A,'1级数据'!AR:AR,1,FALSE)</f>
        <v>#N/A</v>
      </c>
    </row>
    <row r="386" spans="1:7" x14ac:dyDescent="0.25">
      <c r="A386" s="15" t="str">
        <f>B386&amp;"_"&amp;D386&amp;"_"&amp;E386</f>
        <v>A. YOUNG_右后卫_78</v>
      </c>
      <c r="B386" s="15" t="s">
        <v>661</v>
      </c>
      <c r="C386" s="16" t="s">
        <v>1211</v>
      </c>
      <c r="D386" s="16" t="s">
        <v>194</v>
      </c>
      <c r="E386" s="15">
        <v>78</v>
      </c>
      <c r="F386" s="15">
        <v>1</v>
      </c>
      <c r="G386" t="e">
        <f>VLOOKUP(A:A,'1级数据'!AR:AR,1,FALSE)</f>
        <v>#N/A</v>
      </c>
    </row>
    <row r="387" spans="1:7" x14ac:dyDescent="0.25">
      <c r="A387" s="15" t="str">
        <f>B387&amp;"_"&amp;D387&amp;"_"&amp;E387</f>
        <v>B. NATCHO_中场_78</v>
      </c>
      <c r="B387" s="15" t="s">
        <v>691</v>
      </c>
      <c r="C387" s="16" t="s">
        <v>1214</v>
      </c>
      <c r="D387" s="16" t="s">
        <v>59</v>
      </c>
      <c r="E387" s="15">
        <v>78</v>
      </c>
      <c r="F387" s="15">
        <v>1</v>
      </c>
      <c r="G387" t="e">
        <f>VLOOKUP(A:A,'1级数据'!AR:AR,1,FALSE)</f>
        <v>#N/A</v>
      </c>
    </row>
    <row r="388" spans="1:7" x14ac:dyDescent="0.25">
      <c r="A388" s="15" t="str">
        <f>B388&amp;"_"&amp;D388&amp;"_"&amp;E388</f>
        <v>C. BACCA_中锋_78</v>
      </c>
      <c r="B388" s="15" t="s">
        <v>558</v>
      </c>
      <c r="C388" s="16" t="s">
        <v>1114</v>
      </c>
      <c r="D388" s="16" t="s">
        <v>71</v>
      </c>
      <c r="E388" s="15">
        <v>78</v>
      </c>
      <c r="F388" s="15">
        <v>1</v>
      </c>
      <c r="G388" t="e">
        <f>VLOOKUP(A:A,'1级数据'!AR:AR,1,FALSE)</f>
        <v>#N/A</v>
      </c>
    </row>
    <row r="389" spans="1:7" x14ac:dyDescent="0.25">
      <c r="A389" s="15" t="str">
        <f>B389&amp;"_"&amp;D389&amp;"_"&amp;E389</f>
        <v>D. CRISCITO_中后卫_78</v>
      </c>
      <c r="B389" s="15" t="s">
        <v>530</v>
      </c>
      <c r="C389" s="16" t="s">
        <v>1116</v>
      </c>
      <c r="D389" s="16" t="s">
        <v>90</v>
      </c>
      <c r="E389" s="15">
        <v>78</v>
      </c>
      <c r="F389" s="15">
        <v>1</v>
      </c>
      <c r="G389" t="e">
        <f>VLOOKUP(A:A,'1级数据'!AR:AR,1,FALSE)</f>
        <v>#N/A</v>
      </c>
    </row>
    <row r="390" spans="1:7" x14ac:dyDescent="0.25">
      <c r="A390" s="15" t="str">
        <f>B390&amp;"_"&amp;D390&amp;"_"&amp;E390</f>
        <v>D. ZAPPACOSTA_右后卫_78</v>
      </c>
      <c r="B390" s="15" t="s">
        <v>741</v>
      </c>
      <c r="C390" s="16" t="s">
        <v>1218</v>
      </c>
      <c r="D390" s="16" t="s">
        <v>194</v>
      </c>
      <c r="E390" s="15">
        <v>78</v>
      </c>
      <c r="F390" s="15">
        <v>1</v>
      </c>
      <c r="G390" t="e">
        <f>VLOOKUP(A:A,'1级数据'!AR:AR,1,FALSE)</f>
        <v>#N/A</v>
      </c>
    </row>
    <row r="391" spans="1:7" x14ac:dyDescent="0.25">
      <c r="A391" s="15" t="str">
        <f>B391&amp;"_"&amp;D391&amp;"_"&amp;E391</f>
        <v>DEULOFEU_中锋_78</v>
      </c>
      <c r="B391" s="15" t="s">
        <v>582</v>
      </c>
      <c r="C391" s="16" t="s">
        <v>1121</v>
      </c>
      <c r="D391" s="36" t="s">
        <v>2151</v>
      </c>
      <c r="E391" s="15">
        <v>78</v>
      </c>
      <c r="F391" s="15">
        <v>1</v>
      </c>
      <c r="G391" t="e">
        <f>VLOOKUP(A:A,'1级数据'!AR:AR,1,FALSE)</f>
        <v>#N/A</v>
      </c>
    </row>
    <row r="392" spans="1:7" x14ac:dyDescent="0.25">
      <c r="A392" s="15" t="str">
        <f>B392&amp;"_"&amp;D392&amp;"_"&amp;E392</f>
        <v>F. DELPH_中场_78</v>
      </c>
      <c r="B392" s="15" t="s">
        <v>684</v>
      </c>
      <c r="C392" s="16" t="s">
        <v>1222</v>
      </c>
      <c r="D392" s="36" t="s">
        <v>2155</v>
      </c>
      <c r="E392" s="15">
        <v>78</v>
      </c>
      <c r="F392" s="15">
        <v>1</v>
      </c>
      <c r="G392" t="e">
        <f>VLOOKUP(A:A,'1级数据'!AR:AR,1,FALSE)</f>
        <v>#N/A</v>
      </c>
    </row>
    <row r="393" spans="1:7" x14ac:dyDescent="0.25">
      <c r="A393" s="15" t="str">
        <f>B393&amp;"_"&amp;D393&amp;"_"&amp;E393</f>
        <v>FERNANDO_后腰_80</v>
      </c>
      <c r="B393" s="15" t="s">
        <v>568</v>
      </c>
      <c r="C393" s="16" t="s">
        <v>1129</v>
      </c>
      <c r="D393" s="16" t="s">
        <v>125</v>
      </c>
      <c r="E393" s="15">
        <v>80</v>
      </c>
      <c r="F393" s="15">
        <v>1</v>
      </c>
      <c r="G393" t="str">
        <f>VLOOKUP(A:A,'1级数据'!AR:AR,1,FALSE)</f>
        <v>FERNANDO_后腰_80</v>
      </c>
    </row>
    <row r="394" spans="1:7" x14ac:dyDescent="0.25">
      <c r="A394" s="15" t="str">
        <f>B394&amp;"_"&amp;D394&amp;"_"&amp;E394</f>
        <v>K. MITROGLOU_中锋_78</v>
      </c>
      <c r="B394" s="15" t="s">
        <v>665</v>
      </c>
      <c r="C394" s="16" t="s">
        <v>1233</v>
      </c>
      <c r="D394" s="16" t="s">
        <v>71</v>
      </c>
      <c r="E394" s="15">
        <v>78</v>
      </c>
      <c r="F394" s="15">
        <v>1</v>
      </c>
      <c r="G394" t="e">
        <f>VLOOKUP(A:A,'1级数据'!AR:AR,1,FALSE)</f>
        <v>#N/A</v>
      </c>
    </row>
    <row r="395" spans="1:7" x14ac:dyDescent="0.25">
      <c r="A395" s="15" t="str">
        <f>B395&amp;"_"&amp;D395&amp;"_"&amp;E395</f>
        <v>L. DENDONCKER_后腰_78</v>
      </c>
      <c r="B395" s="15" t="s">
        <v>722</v>
      </c>
      <c r="C395" s="16" t="s">
        <v>1234</v>
      </c>
      <c r="D395" s="16" t="s">
        <v>125</v>
      </c>
      <c r="E395" s="15">
        <v>78</v>
      </c>
      <c r="F395" s="15">
        <v>1</v>
      </c>
      <c r="G395" t="e">
        <f>VLOOKUP(A:A,'1级数据'!AR:AR,1,FALSE)</f>
        <v>#N/A</v>
      </c>
    </row>
    <row r="396" spans="1:7" x14ac:dyDescent="0.25">
      <c r="A396" s="15" t="str">
        <f>B396&amp;"_"&amp;D396&amp;"_"&amp;E396</f>
        <v>M. ROJO_中后卫_78</v>
      </c>
      <c r="B396" s="15" t="s">
        <v>2170</v>
      </c>
      <c r="C396" s="16" t="s">
        <v>1164</v>
      </c>
      <c r="D396" s="16" t="s">
        <v>90</v>
      </c>
      <c r="E396" s="15">
        <v>78</v>
      </c>
      <c r="F396" s="15">
        <v>1</v>
      </c>
      <c r="G396" t="e">
        <f>VLOOKUP(A:A,'1级数据'!AR:AR,1,FALSE)</f>
        <v>#N/A</v>
      </c>
    </row>
    <row r="397" spans="1:7" x14ac:dyDescent="0.25">
      <c r="A397" s="15" t="str">
        <f>B397&amp;"_"&amp;D397&amp;"_"&amp;E397</f>
        <v>M. SAKHO_中后卫_78</v>
      </c>
      <c r="B397" s="15" t="s">
        <v>2159</v>
      </c>
      <c r="C397" s="16" t="s">
        <v>1076</v>
      </c>
      <c r="D397" s="16" t="s">
        <v>90</v>
      </c>
      <c r="E397" s="15">
        <v>78</v>
      </c>
      <c r="F397" s="15">
        <v>1</v>
      </c>
      <c r="G397" t="e">
        <f>VLOOKUP(A:A,'1级数据'!AR:AR,1,FALSE)</f>
        <v>#N/A</v>
      </c>
    </row>
    <row r="398" spans="1:7" x14ac:dyDescent="0.25">
      <c r="A398" s="15" t="str">
        <f>B398&amp;"_"&amp;D398&amp;"_"&amp;E398</f>
        <v>M. TOPAL_后腰_78</v>
      </c>
      <c r="B398" s="15" t="s">
        <v>2174</v>
      </c>
      <c r="C398" s="7" t="s">
        <v>2173</v>
      </c>
      <c r="D398" s="38" t="s">
        <v>2152</v>
      </c>
      <c r="E398" s="6">
        <v>78</v>
      </c>
      <c r="F398" s="15">
        <v>1</v>
      </c>
      <c r="G398" t="e">
        <f>VLOOKUP(A:A,'1级数据'!AR:AR,1,FALSE)</f>
        <v>#N/A</v>
      </c>
    </row>
    <row r="399" spans="1:7" x14ac:dyDescent="0.25">
      <c r="A399" s="15" t="str">
        <f>B399&amp;"_"&amp;D399&amp;"_"&amp;E399</f>
        <v>M. UTH_中锋_78</v>
      </c>
      <c r="B399" s="15" t="s">
        <v>712</v>
      </c>
      <c r="C399" s="16" t="s">
        <v>1242</v>
      </c>
      <c r="D399" s="16" t="s">
        <v>71</v>
      </c>
      <c r="E399" s="15">
        <v>78</v>
      </c>
      <c r="F399" s="15">
        <v>1</v>
      </c>
      <c r="G399" t="e">
        <f>VLOOKUP(A:A,'1级数据'!AR:AR,1,FALSE)</f>
        <v>#N/A</v>
      </c>
    </row>
    <row r="400" spans="1:7" x14ac:dyDescent="0.25">
      <c r="A400" s="15" t="str">
        <f>B400&amp;"_"&amp;D400&amp;"_"&amp;E400</f>
        <v>N. POPE_门将_78</v>
      </c>
      <c r="B400" s="15" t="s">
        <v>749</v>
      </c>
      <c r="C400" s="16" t="s">
        <v>1245</v>
      </c>
      <c r="D400" s="16" t="s">
        <v>63</v>
      </c>
      <c r="E400" s="15">
        <v>78</v>
      </c>
      <c r="F400" s="15">
        <v>1</v>
      </c>
      <c r="G400" t="e">
        <f>VLOOKUP(A:A,'1级数据'!AR:AR,1,FALSE)</f>
        <v>#N/A</v>
      </c>
    </row>
    <row r="401" spans="1:7" x14ac:dyDescent="0.25">
      <c r="A401" s="15" t="str">
        <f>B401&amp;"_"&amp;D401&amp;"_"&amp;E401</f>
        <v>OMAR MASCARELL_后腰_78</v>
      </c>
      <c r="B401" s="15" t="s">
        <v>747</v>
      </c>
      <c r="C401" s="16" t="s">
        <v>1249</v>
      </c>
      <c r="D401" s="16" t="s">
        <v>125</v>
      </c>
      <c r="E401" s="15">
        <v>78</v>
      </c>
      <c r="F401" s="15">
        <v>1</v>
      </c>
      <c r="G401" t="e">
        <f>VLOOKUP(A:A,'1级数据'!AR:AR,1,FALSE)</f>
        <v>#N/A</v>
      </c>
    </row>
    <row r="402" spans="1:7" x14ac:dyDescent="0.25">
      <c r="A402" s="15" t="str">
        <f>B402&amp;"_"&amp;D402&amp;"_"&amp;E402</f>
        <v>S. JOVETIĆ_中锋_78</v>
      </c>
      <c r="B402" s="15" t="s">
        <v>674</v>
      </c>
      <c r="C402" s="16" t="s">
        <v>1256</v>
      </c>
      <c r="D402" s="16" t="s">
        <v>71</v>
      </c>
      <c r="E402" s="15">
        <v>78</v>
      </c>
      <c r="F402" s="15">
        <v>1</v>
      </c>
      <c r="G402" t="e">
        <f>VLOOKUP(A:A,'1级数据'!AR:AR,1,FALSE)</f>
        <v>#N/A</v>
      </c>
    </row>
    <row r="403" spans="1:7" x14ac:dyDescent="0.25">
      <c r="A403" s="15" t="str">
        <f>B403&amp;"_"&amp;D403&amp;"_"&amp;E403</f>
        <v>WENDELL_左后卫_78</v>
      </c>
      <c r="B403" s="15" t="s">
        <v>732</v>
      </c>
      <c r="C403" s="16" t="s">
        <v>1266</v>
      </c>
      <c r="D403" s="16" t="s">
        <v>105</v>
      </c>
      <c r="E403" s="15">
        <v>78</v>
      </c>
      <c r="F403" s="15">
        <v>1</v>
      </c>
      <c r="G403" t="e">
        <f>VLOOKUP(A:A,'1级数据'!AR:AR,1,FALSE)</f>
        <v>#N/A</v>
      </c>
    </row>
    <row r="404" spans="1:7" x14ac:dyDescent="0.25">
      <c r="A404" s="15" t="str">
        <f>B404&amp;"_"&amp;D404&amp;"_"&amp;E404</f>
        <v>ÁLEX GRANELL_中场_77</v>
      </c>
      <c r="B404" s="15" t="s">
        <v>2164</v>
      </c>
      <c r="C404" s="16" t="s">
        <v>1106</v>
      </c>
      <c r="D404" s="16" t="s">
        <v>59</v>
      </c>
      <c r="E404" s="15">
        <v>77</v>
      </c>
      <c r="F404" s="15">
        <v>1</v>
      </c>
      <c r="G404" t="e">
        <f>VLOOKUP(A:A,'1级数据'!AR:AR,1,FALSE)</f>
        <v>#N/A</v>
      </c>
    </row>
    <row r="405" spans="1:7" x14ac:dyDescent="0.25">
      <c r="A405" s="15" t="str">
        <f>B405&amp;"_"&amp;D405&amp;"_"&amp;E405</f>
        <v>JUANFRAN_右后卫_77</v>
      </c>
      <c r="B405" s="15" t="s">
        <v>511</v>
      </c>
      <c r="C405" s="16" t="s">
        <v>1147</v>
      </c>
      <c r="D405" s="16" t="s">
        <v>194</v>
      </c>
      <c r="E405" s="15">
        <v>77</v>
      </c>
      <c r="F405" s="15">
        <v>1</v>
      </c>
      <c r="G405" t="e">
        <f>VLOOKUP(A:A,'1级数据'!AR:AR,1,FALSE)</f>
        <v>#N/A</v>
      </c>
    </row>
    <row r="406" spans="1:7" x14ac:dyDescent="0.25">
      <c r="A406" s="15" t="str">
        <f>B406&amp;"_"&amp;D406&amp;"_"&amp;E406</f>
        <v>M. ELYOUNOUSSI_左边锋_77</v>
      </c>
      <c r="B406" s="15" t="s">
        <v>766</v>
      </c>
      <c r="C406" s="16" t="s">
        <v>1239</v>
      </c>
      <c r="D406" s="36" t="s">
        <v>2153</v>
      </c>
      <c r="E406" s="15">
        <v>77</v>
      </c>
      <c r="F406" s="15">
        <v>1</v>
      </c>
      <c r="G406" t="e">
        <f>VLOOKUP(A:A,'1级数据'!AR:AR,1,FALSE)</f>
        <v>#N/A</v>
      </c>
    </row>
    <row r="407" spans="1:7" x14ac:dyDescent="0.25">
      <c r="A407" s="15" t="str">
        <f>B407&amp;"_"&amp;D407&amp;"_"&amp;E407</f>
        <v>N. CLYNE_右后卫_77</v>
      </c>
      <c r="B407" s="15" t="s">
        <v>584</v>
      </c>
      <c r="C407" s="16" t="s">
        <v>1168</v>
      </c>
      <c r="D407" s="16" t="s">
        <v>194</v>
      </c>
      <c r="E407" s="15">
        <v>77</v>
      </c>
      <c r="F407" s="15">
        <v>1</v>
      </c>
      <c r="G407" t="e">
        <f>VLOOKUP(A:A,'1级数据'!AR:AR,1,FALSE)</f>
        <v>#N/A</v>
      </c>
    </row>
    <row r="408" spans="1:7" x14ac:dyDescent="0.25">
      <c r="A408" s="15" t="str">
        <f>B408&amp;"_"&amp;D408&amp;"_"&amp;E408</f>
        <v>O. ÖZYAKUP_中场_77</v>
      </c>
      <c r="B408" s="15" t="s">
        <v>704</v>
      </c>
      <c r="C408" s="16" t="s">
        <v>1248</v>
      </c>
      <c r="D408" s="16" t="s">
        <v>59</v>
      </c>
      <c r="E408" s="15">
        <v>77</v>
      </c>
      <c r="F408" s="15">
        <v>1</v>
      </c>
      <c r="G408" t="e">
        <f>VLOOKUP(A:A,'1级数据'!AR:AR,1,FALSE)</f>
        <v>#N/A</v>
      </c>
    </row>
    <row r="409" spans="1:7" x14ac:dyDescent="0.25">
      <c r="A409" s="15" t="str">
        <f>B409&amp;"_"&amp;D409&amp;"_"&amp;E409</f>
        <v>RAFAEL_右后卫_77</v>
      </c>
      <c r="B409" s="15" t="s">
        <v>677</v>
      </c>
      <c r="C409" s="16" t="s">
        <v>1252</v>
      </c>
      <c r="D409" s="16" t="s">
        <v>194</v>
      </c>
      <c r="E409" s="15">
        <v>77</v>
      </c>
      <c r="F409" s="15">
        <v>1</v>
      </c>
      <c r="G409" t="e">
        <f>VLOOKUP(A:A,'1级数据'!AR:AR,1,FALSE)</f>
        <v>#N/A</v>
      </c>
    </row>
    <row r="410" spans="1:7" x14ac:dyDescent="0.25">
      <c r="A410" s="15" t="str">
        <f>B410&amp;"_"&amp;D410&amp;"_"&amp;E410</f>
        <v>S. ZAZA_中锋_77</v>
      </c>
      <c r="B410" s="15" t="s">
        <v>737</v>
      </c>
      <c r="C410" s="16" t="s">
        <v>1259</v>
      </c>
      <c r="D410" s="16" t="s">
        <v>71</v>
      </c>
      <c r="E410" s="15">
        <v>77</v>
      </c>
      <c r="F410" s="15">
        <v>1</v>
      </c>
      <c r="G410" t="e">
        <f>VLOOKUP(A:A,'1级数据'!AR:AR,1,FALSE)</f>
        <v>#N/A</v>
      </c>
    </row>
    <row r="411" spans="1:7" x14ac:dyDescent="0.25">
      <c r="A411" s="15" t="str">
        <f>B411&amp;"_"&amp;D411&amp;"_"&amp;E411</f>
        <v>JAUME COSTA_左后卫_76</v>
      </c>
      <c r="B411" s="15" t="s">
        <v>717</v>
      </c>
      <c r="C411" s="16" t="s">
        <v>1231</v>
      </c>
      <c r="D411" s="16" t="s">
        <v>105</v>
      </c>
      <c r="E411" s="15">
        <v>76</v>
      </c>
      <c r="F411" s="15">
        <v>1</v>
      </c>
      <c r="G411" t="e">
        <f>VLOOKUP(A:A,'1级数据'!AR:AR,1,FALSE)</f>
        <v>#N/A</v>
      </c>
    </row>
    <row r="412" spans="1:7" x14ac:dyDescent="0.25">
      <c r="A412" s="15" t="str">
        <f>B412&amp;"_"&amp;D412&amp;"_"&amp;E412</f>
        <v>A. BARZAGLI_中后卫_</v>
      </c>
      <c r="B412" s="15" t="s">
        <v>2156</v>
      </c>
      <c r="C412" s="16" t="s">
        <v>939</v>
      </c>
      <c r="D412" s="16" t="s">
        <v>90</v>
      </c>
      <c r="E412" s="15"/>
      <c r="F412" s="15">
        <v>1</v>
      </c>
      <c r="G412" t="e">
        <f>VLOOKUP(A:A,'1级数据'!AR:AR,1,FALSE)</f>
        <v>#N/A</v>
      </c>
    </row>
    <row r="413" spans="1:7" x14ac:dyDescent="0.25">
      <c r="A413" s="15" t="str">
        <f>B413&amp;"_"&amp;D413&amp;"_"&amp;E413</f>
        <v>A. KOKORIN_中锋_</v>
      </c>
      <c r="B413" s="15" t="s">
        <v>2165</v>
      </c>
      <c r="C413" s="16" t="s">
        <v>1101</v>
      </c>
      <c r="D413" s="16" t="s">
        <v>71</v>
      </c>
      <c r="E413" s="15"/>
      <c r="F413" s="15">
        <v>1</v>
      </c>
      <c r="G413" t="e">
        <f>VLOOKUP(A:A,'1级数据'!AR:AR,1,FALSE)</f>
        <v>#N/A</v>
      </c>
    </row>
    <row r="414" spans="1:7" x14ac:dyDescent="0.25">
      <c r="A414" s="15" t="str">
        <f>B414&amp;"_"&amp;D414&amp;"_"&amp;E414</f>
        <v>A. MODESTE_中锋_</v>
      </c>
      <c r="B414" s="15" t="s">
        <v>2158</v>
      </c>
      <c r="C414" s="16" t="s">
        <v>990</v>
      </c>
      <c r="D414" s="16" t="s">
        <v>71</v>
      </c>
      <c r="E414" s="15"/>
      <c r="F414" s="15">
        <v>1</v>
      </c>
      <c r="G414" t="e">
        <f>VLOOKUP(A:A,'1级数据'!AR:AR,1,FALSE)</f>
        <v>#N/A</v>
      </c>
    </row>
    <row r="415" spans="1:7" x14ac:dyDescent="0.25">
      <c r="A415" s="15" t="str">
        <f>B415&amp;"_"&amp;D415&amp;"_"&amp;E415</f>
        <v>A. VALENCIA_右后卫_</v>
      </c>
      <c r="B415" s="15" t="s">
        <v>306</v>
      </c>
      <c r="C415" s="16" t="s">
        <v>992</v>
      </c>
      <c r="D415" s="16" t="s">
        <v>194</v>
      </c>
      <c r="E415" s="15"/>
      <c r="F415" s="15">
        <v>1</v>
      </c>
      <c r="G415" t="e">
        <f>VLOOKUP(A:A,'1级数据'!AR:AR,1,FALSE)</f>
        <v>#N/A</v>
      </c>
    </row>
    <row r="416" spans="1:7" x14ac:dyDescent="0.25">
      <c r="A416" s="15" t="str">
        <f>B416&amp;"_"&amp;D416&amp;"_"&amp;E416</f>
        <v>B. DOST_中锋_</v>
      </c>
      <c r="B416" s="15" t="s">
        <v>2166</v>
      </c>
      <c r="C416" s="16" t="s">
        <v>1110</v>
      </c>
      <c r="D416" s="16" t="s">
        <v>71</v>
      </c>
      <c r="E416" s="15"/>
      <c r="F416" s="15">
        <v>1</v>
      </c>
      <c r="G416" t="e">
        <f>VLOOKUP(A:A,'1级数据'!AR:AR,1,FALSE)</f>
        <v>#N/A</v>
      </c>
    </row>
    <row r="417" spans="1:7" x14ac:dyDescent="0.25">
      <c r="A417" s="15" t="str">
        <f>B417&amp;"_"&amp;D417&amp;"_"&amp;E417</f>
        <v>INIESTA_中场_</v>
      </c>
      <c r="B417" s="15" t="s">
        <v>116</v>
      </c>
      <c r="C417" s="16" t="s">
        <v>878</v>
      </c>
      <c r="D417" s="16" t="s">
        <v>59</v>
      </c>
      <c r="E417" s="15"/>
      <c r="F417" s="15">
        <v>1</v>
      </c>
      <c r="G417" t="e">
        <f>VLOOKUP(A:A,'1级数据'!AR:AR,1,FALSE)</f>
        <v>#N/A</v>
      </c>
    </row>
    <row r="418" spans="1:7" x14ac:dyDescent="0.25">
      <c r="A418" s="15" t="str">
        <f>B418&amp;"_"&amp;D418&amp;"_"&amp;E418</f>
        <v>J. HECTOR_左后卫_</v>
      </c>
      <c r="B418" s="15" t="s">
        <v>636</v>
      </c>
      <c r="C418" s="16" t="s">
        <v>1141</v>
      </c>
      <c r="D418" s="16" t="s">
        <v>105</v>
      </c>
      <c r="E418" s="15"/>
      <c r="F418" s="15">
        <v>1</v>
      </c>
      <c r="G418" t="e">
        <f>VLOOKUP(A:A,'1级数据'!AR:AR,1,FALSE)</f>
        <v>#N/A</v>
      </c>
    </row>
    <row r="419" spans="1:7" x14ac:dyDescent="0.25">
      <c r="A419" s="15" t="str">
        <f>B419&amp;"_"&amp;D419&amp;"_"&amp;E419</f>
        <v>JONAS_影锋_</v>
      </c>
      <c r="B419" s="15" t="s">
        <v>307</v>
      </c>
      <c r="C419" s="16" t="s">
        <v>1013</v>
      </c>
      <c r="D419" s="16" t="s">
        <v>49</v>
      </c>
      <c r="E419" s="15"/>
      <c r="F419" s="15">
        <v>1</v>
      </c>
      <c r="G419" t="e">
        <f>VLOOKUP(A:A,'1级数据'!AR:AR,1,FALSE)</f>
        <v>#N/A</v>
      </c>
    </row>
    <row r="420" spans="1:7" x14ac:dyDescent="0.25">
      <c r="A420" s="15" t="str">
        <f>B420&amp;"_"&amp;D420&amp;"_"&amp;E420</f>
        <v>K. KAMPL_中场_</v>
      </c>
      <c r="B420" s="15" t="s">
        <v>623</v>
      </c>
      <c r="C420" s="16" t="s">
        <v>1148</v>
      </c>
      <c r="D420" s="16" t="s">
        <v>59</v>
      </c>
      <c r="E420" s="15"/>
      <c r="F420" s="15">
        <v>1</v>
      </c>
      <c r="G420" t="e">
        <f>VLOOKUP(A:A,'1级数据'!AR:AR,1,FALSE)</f>
        <v>#N/A</v>
      </c>
    </row>
    <row r="421" spans="1:7" x14ac:dyDescent="0.25">
      <c r="A421" s="15" t="str">
        <f>B421&amp;"_"&amp;D421&amp;"_"&amp;E421</f>
        <v>Ł. PISZCZEK_右后卫_</v>
      </c>
      <c r="B421" s="15" t="s">
        <v>2169</v>
      </c>
      <c r="C421" s="16" t="s">
        <v>1156</v>
      </c>
      <c r="D421" s="16" t="s">
        <v>194</v>
      </c>
      <c r="E421" s="15"/>
      <c r="F421" s="15">
        <v>1</v>
      </c>
      <c r="G421" t="e">
        <f>VLOOKUP(A:A,'1级数据'!AR:AR,1,FALSE)</f>
        <v>#N/A</v>
      </c>
    </row>
    <row r="422" spans="1:7" x14ac:dyDescent="0.25">
      <c r="A422" s="15" t="str">
        <f>B422&amp;"_"&amp;D422&amp;"_"&amp;E422</f>
        <v>LUIZ ADRIANO_中锋_</v>
      </c>
      <c r="B422" s="15" t="s">
        <v>527</v>
      </c>
      <c r="C422" s="16" t="s">
        <v>1157</v>
      </c>
      <c r="D422" s="16" t="s">
        <v>71</v>
      </c>
      <c r="E422" s="15"/>
      <c r="F422" s="15">
        <v>1</v>
      </c>
      <c r="G422" t="e">
        <f>VLOOKUP(A:A,'1级数据'!AR:AR,1,FALSE)</f>
        <v>#N/A</v>
      </c>
    </row>
    <row r="423" spans="1:7" x14ac:dyDescent="0.25">
      <c r="A423" s="15" t="str">
        <f>B423&amp;"_"&amp;D423&amp;"_"&amp;E423</f>
        <v>M. HUMMELS_中后卫_</v>
      </c>
      <c r="B423" s="15" t="s">
        <v>93</v>
      </c>
      <c r="C423" s="16" t="s">
        <v>861</v>
      </c>
      <c r="D423" s="16" t="s">
        <v>90</v>
      </c>
      <c r="E423" s="15"/>
      <c r="F423" s="15">
        <v>1</v>
      </c>
      <c r="G423" t="e">
        <f>VLOOKUP(A:A,'1级数据'!AR:AR,1,FALSE)</f>
        <v>#N/A</v>
      </c>
    </row>
    <row r="424" spans="1:7" x14ac:dyDescent="0.25">
      <c r="A424" s="15" t="str">
        <f>B424&amp;"_"&amp;D424&amp;"_"&amp;E424</f>
        <v>N. SLITI_左边锋_</v>
      </c>
      <c r="B424" s="15" t="s">
        <v>754</v>
      </c>
      <c r="C424" s="16" t="s">
        <v>1246</v>
      </c>
      <c r="D424" s="16" t="s">
        <v>43</v>
      </c>
      <c r="E424" s="15"/>
      <c r="F424" s="15">
        <v>1</v>
      </c>
      <c r="G424" t="e">
        <f>VLOOKUP(A:A,'1级数据'!AR:AR,1,FALSE)</f>
        <v>#N/A</v>
      </c>
    </row>
    <row r="425" spans="1:7" x14ac:dyDescent="0.25">
      <c r="A425" s="15" t="str">
        <f>B425&amp;"_"&amp;D425&amp;"_"&amp;E425</f>
        <v>N. SUBOTIĆ_中后卫_</v>
      </c>
      <c r="B425" s="15" t="s">
        <v>682</v>
      </c>
      <c r="C425" s="16" t="s">
        <v>1247</v>
      </c>
      <c r="D425" s="16" t="s">
        <v>90</v>
      </c>
      <c r="E425" s="15"/>
      <c r="F425" s="15">
        <v>1</v>
      </c>
      <c r="G425" t="e">
        <f>VLOOKUP(A:A,'1级数据'!AR:AR,1,FALSE)</f>
        <v>#N/A</v>
      </c>
    </row>
    <row r="426" spans="1:7" x14ac:dyDescent="0.25">
      <c r="A426" s="15" t="str">
        <f>B426&amp;"_"&amp;D426&amp;"_"&amp;E426</f>
        <v>Ö. TOPRAK_中后卫_</v>
      </c>
      <c r="B426" s="15" t="s">
        <v>435</v>
      </c>
      <c r="C426" s="16" t="s">
        <v>1081</v>
      </c>
      <c r="D426" s="16" t="s">
        <v>90</v>
      </c>
      <c r="E426" s="15"/>
      <c r="F426" s="15">
        <v>1</v>
      </c>
      <c r="G426" t="e">
        <f>VLOOKUP(A:A,'1级数据'!AR:AR,1,FALSE)</f>
        <v>#N/A</v>
      </c>
    </row>
    <row r="427" spans="1:7" x14ac:dyDescent="0.25">
      <c r="A427" s="15" t="str">
        <f>B427&amp;"_"&amp;D427&amp;"_"&amp;E427</f>
        <v>R. CENTURIÓN_左边锋_</v>
      </c>
      <c r="B427" s="15" t="s">
        <v>602</v>
      </c>
      <c r="C427" s="16" t="s">
        <v>1178</v>
      </c>
      <c r="D427" s="16" t="s">
        <v>43</v>
      </c>
      <c r="E427" s="15"/>
      <c r="F427" s="15">
        <v>1</v>
      </c>
      <c r="G427" t="e">
        <f>VLOOKUP(A:A,'1级数据'!AR:AR,1,FALSE)</f>
        <v>#N/A</v>
      </c>
    </row>
    <row r="428" spans="1:7" x14ac:dyDescent="0.25">
      <c r="A428" s="15" t="str">
        <f>B428&amp;"_"&amp;D428&amp;"_"&amp;E428</f>
        <v>RICARDO GOULART_前腰_</v>
      </c>
      <c r="B428" s="15" t="s">
        <v>2275</v>
      </c>
      <c r="C428" s="16" t="s">
        <v>1184</v>
      </c>
      <c r="D428" s="16" t="s">
        <v>83</v>
      </c>
      <c r="E428" s="15"/>
      <c r="F428" s="15">
        <v>1</v>
      </c>
      <c r="G428" t="e">
        <f>VLOOKUP(A:A,'1级数据'!AR:AR,1,FALSE)</f>
        <v>#N/A</v>
      </c>
    </row>
    <row r="429" spans="1:7" x14ac:dyDescent="0.25">
      <c r="A429" s="15" t="str">
        <f>B429&amp;"_"&amp;D429&amp;"_"&amp;E429</f>
        <v>S. EL SHAARAWY_左边锋_</v>
      </c>
      <c r="B429" s="15" t="s">
        <v>406</v>
      </c>
      <c r="C429" s="16" t="s">
        <v>1087</v>
      </c>
      <c r="D429" s="16" t="s">
        <v>43</v>
      </c>
      <c r="E429" s="15"/>
      <c r="F429" s="15">
        <v>1</v>
      </c>
      <c r="G429" t="e">
        <f>VLOOKUP(A:A,'1级数据'!AR:AR,1,FALSE)</f>
        <v>#N/A</v>
      </c>
    </row>
    <row r="430" spans="1:7" x14ac:dyDescent="0.25">
      <c r="A430" s="15" t="str">
        <f>B430&amp;"_"&amp;D430&amp;"_"&amp;E430</f>
        <v>S. LICHTSTEINER_右后卫_</v>
      </c>
      <c r="B430" s="15" t="s">
        <v>520</v>
      </c>
      <c r="C430" s="16" t="s">
        <v>1191</v>
      </c>
      <c r="D430" s="16" t="s">
        <v>194</v>
      </c>
      <c r="E430" s="15"/>
      <c r="F430" s="15">
        <v>1</v>
      </c>
      <c r="G430" t="e">
        <f>VLOOKUP(A:A,'1级数据'!AR:AR,1,FALSE)</f>
        <v>#N/A</v>
      </c>
    </row>
    <row r="431" spans="1:7" x14ac:dyDescent="0.25">
      <c r="A431" s="15" t="str">
        <f>B431&amp;"_"&amp;D431&amp;"_"&amp;E431</f>
        <v>S. RUDY_后腰_</v>
      </c>
      <c r="B431" s="15" t="s">
        <v>751</v>
      </c>
      <c r="C431" s="16" t="s">
        <v>1258</v>
      </c>
      <c r="D431" s="16" t="s">
        <v>125</v>
      </c>
      <c r="E431" s="15"/>
      <c r="F431" s="15">
        <v>1</v>
      </c>
      <c r="G431" t="e">
        <f>VLOOKUP(A:A,'1级数据'!AR:AR,1,FALSE)</f>
        <v>#N/A</v>
      </c>
    </row>
    <row r="432" spans="1:7" x14ac:dyDescent="0.25">
      <c r="A432" s="15" t="str">
        <f>B432&amp;"_"&amp;D432&amp;"_"&amp;E432</f>
        <v>W. SNEIJDER_前腰_</v>
      </c>
      <c r="B432" s="15" t="s">
        <v>2160</v>
      </c>
      <c r="C432" s="16" t="s">
        <v>1095</v>
      </c>
      <c r="D432" s="16" t="s">
        <v>83</v>
      </c>
      <c r="E432" s="15"/>
      <c r="F432" s="15">
        <v>1</v>
      </c>
      <c r="G432" t="e">
        <f>VLOOKUP(A:A,'1级数据'!AR:AR,1,FALSE)</f>
        <v>#N/A</v>
      </c>
    </row>
  </sheetData>
  <autoFilter ref="A1:G432" xr:uid="{DF7E2E7A-924F-4151-A753-9A1B9C50EB3A}">
    <filterColumn colId="6">
      <filters>
        <filter val="#N/A"/>
      </filters>
    </filterColumn>
    <sortState ref="A2:G432">
      <sortCondition descending="1" ref="E1:E430"/>
    </sortState>
  </autoFilter>
  <sortState ref="A2:F273">
    <sortCondition descending="1" ref="E243"/>
  </sortState>
  <phoneticPr fontId="9" type="noConversion"/>
  <hyperlinks>
    <hyperlink ref="B398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1270</v>
      </c>
    </row>
    <row r="2" spans="1:14" x14ac:dyDescent="0.25">
      <c r="A2" s="25" t="s">
        <v>3</v>
      </c>
      <c r="B2" s="3" t="s">
        <v>1270</v>
      </c>
    </row>
    <row r="4" spans="1:14" x14ac:dyDescent="0.25">
      <c r="A4" s="25" t="s">
        <v>1271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125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194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205</v>
      </c>
      <c r="N5" s="3" t="s">
        <v>1272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187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282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281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228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608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277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2106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375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2112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310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143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173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163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141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260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184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1272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1270</v>
      </c>
    </row>
    <row r="2" spans="1:14" x14ac:dyDescent="0.25">
      <c r="A2" s="25" t="s">
        <v>13</v>
      </c>
      <c r="B2" s="3" t="s">
        <v>1270</v>
      </c>
    </row>
    <row r="4" spans="1:14" x14ac:dyDescent="0.25">
      <c r="A4" s="25" t="s">
        <v>1271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125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194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205</v>
      </c>
      <c r="N5" s="3" t="s">
        <v>1272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187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282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281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228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608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277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2106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375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2112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310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143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173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163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141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260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184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1272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1273</v>
      </c>
      <c r="G1" s="8" t="s">
        <v>1274</v>
      </c>
      <c r="H1" s="8" t="s">
        <v>26</v>
      </c>
      <c r="I1" s="8" t="s">
        <v>1275</v>
      </c>
      <c r="J1" s="8" t="s">
        <v>1276</v>
      </c>
      <c r="K1" s="8" t="s">
        <v>1277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1278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1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1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1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1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1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1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1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1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1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1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1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1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1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1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1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1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1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1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 t="e">
        <f>VLOOKUP(A:A,'1级数据'!A:D,4,FALSE)</f>
        <v>#N/A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1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1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1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1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1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1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1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1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1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1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1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1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1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1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1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1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1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1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1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1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1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1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1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1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1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1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1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1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1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1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1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1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1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1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1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1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1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1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1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1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1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1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中场</v>
      </c>
      <c r="D83" s="10">
        <f>VLOOKUP(A:A,'1级数据'!A:D,4,FALSE)</f>
        <v>1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1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中场</v>
      </c>
      <c r="D86" s="10">
        <f>VLOOKUP(A:A,'1级数据'!A:D,4,FALSE)</f>
        <v>1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1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1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1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1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1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>
        <f>VLOOKUP(A:A,'1级数据'!A:D,4,FALSE)</f>
        <v>1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中场</v>
      </c>
      <c r="D95" s="10">
        <f>VLOOKUP(A:A,'1级数据'!A:D,4,FALSE)</f>
        <v>1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1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1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1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1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1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1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1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中场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1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1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1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1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1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1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1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1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1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1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1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中场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1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1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1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1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1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1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1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中场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1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1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1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1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1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1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中场</v>
      </c>
      <c r="D137" s="10">
        <f>VLOOKUP(A:A,'1级数据'!A:D,4,FALSE)</f>
        <v>1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1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1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中场</v>
      </c>
      <c r="D141" s="10">
        <f>VLOOKUP(A:A,'1级数据'!A:D,4,FALSE)</f>
        <v>1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1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1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1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中场</v>
      </c>
      <c r="D146" s="10">
        <f>VLOOKUP(A:A,'1级数据'!A:D,4,FALSE)</f>
        <v>1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1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1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1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1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中场</v>
      </c>
      <c r="D151" s="10">
        <f>VLOOKUP(A:A,'1级数据'!A:D,4,FALSE)</f>
        <v>1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1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1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中场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1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1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1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1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中场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1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1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1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中场</v>
      </c>
      <c r="D164" s="10">
        <f>VLOOKUP(A:A,'1级数据'!A:D,4,FALSE)</f>
        <v>1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1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1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1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中场</v>
      </c>
      <c r="D169" s="10">
        <f>VLOOKUP(A:A,'1级数据'!A:D,4,FALSE)</f>
        <v>1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1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中场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1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1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1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1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1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1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中场</v>
      </c>
      <c r="D185" s="10">
        <f>VLOOKUP(A:A,'1级数据'!A:D,4,FALSE)</f>
        <v>1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1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1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1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>
        <f>VLOOKUP(A:A,'1级数据'!A:D,4,FALSE)</f>
        <v>1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中场</v>
      </c>
      <c r="D194" s="10">
        <f>VLOOKUP(A:A,'1级数据'!A:D,4,FALSE)</f>
        <v>1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中场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1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1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1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1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1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中场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1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1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 t="e">
        <f>VLOOKUP(A:A,'1级数据'!A:D,4,FALSE)</f>
        <v>#N/A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1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1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1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中场</v>
      </c>
      <c r="D214" s="10">
        <f>VLOOKUP(A:A,'1级数据'!A:D,4,FALSE)</f>
        <v>1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1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1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1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1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1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1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1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1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1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1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1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 t="e">
        <f>VLOOKUP(A:A,'1级数据'!A:D,4,FALSE)</f>
        <v>#N/A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1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中场</v>
      </c>
      <c r="D231" s="10">
        <f>VLOOKUP(A:A,'1级数据'!A:D,4,FALSE)</f>
        <v>1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1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1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中场</v>
      </c>
      <c r="D234" s="10">
        <f>VLOOKUP(A:A,'1级数据'!A:D,4,FALSE)</f>
        <v>1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中场</v>
      </c>
      <c r="D235" s="10">
        <f>VLOOKUP(A:A,'1级数据'!A:D,4,FALSE)</f>
        <v>1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1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1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 t="e">
        <f>VLOOKUP(A:A,'1级数据'!A:D,4,FALSE)</f>
        <v>#N/A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1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1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1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中场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1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1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1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1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中场</v>
      </c>
      <c r="D251" s="10">
        <f>VLOOKUP(A:A,'1级数据'!A:D,4,FALSE)</f>
        <v>1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1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1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1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1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1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1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中场</v>
      </c>
      <c r="D266" s="10">
        <f>VLOOKUP(A:A,'1级数据'!A:D,4,FALSE)</f>
        <v>1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1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1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1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1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1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1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1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1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1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1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1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1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中场</v>
      </c>
      <c r="D294" s="10">
        <f>VLOOKUP(A:A,'1级数据'!A:D,4,FALSE)</f>
        <v>1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1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1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中场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中场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1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1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1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1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中场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中场</v>
      </c>
      <c r="D312" s="10">
        <f>VLOOKUP(A:A,'1级数据'!A:D,4,FALSE)</f>
        <v>1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1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1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HRADECKY</v>
      </c>
      <c r="C315" s="11" t="str">
        <f>VLOOKUP(A:A,'1级数据'!A:C,3,FALSE)</f>
        <v>门将</v>
      </c>
      <c r="D315" s="10">
        <f>VLOOKUP(A:A,'1级数据'!A:D,4,FALSE)</f>
        <v>1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1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1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中场</v>
      </c>
      <c r="D318" s="10">
        <f>VLOOKUP(A:A,'1级数据'!A:D,4,FALSE)</f>
        <v>1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1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 t="e">
        <f>VLOOKUP(A:A,'1级数据'!A:D,4,FALSE)</f>
        <v>#N/A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1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1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中场</v>
      </c>
      <c r="D327" s="10">
        <f>VLOOKUP(A:A,'1级数据'!A:D,4,FALSE)</f>
        <v>1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中场</v>
      </c>
      <c r="D328" s="10">
        <f>VLOOKUP(A:A,'1级数据'!A:D,4,FALSE)</f>
        <v>1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1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1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 t="e">
        <f>VLOOKUP(A:A,'1级数据'!A:D,4,FALSE)</f>
        <v>#N/A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1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1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中场</v>
      </c>
      <c r="D336" s="10">
        <f>VLOOKUP(A:A,'1级数据'!A:D,4,FALSE)</f>
        <v>1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1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1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 t="e">
        <f>VLOOKUP(A:A,'1级数据'!A:D,4,FALSE)</f>
        <v>#N/A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 t="e">
        <f>VLOOKUP(A:A,'1级数据'!A:D,4,FALSE)</f>
        <v>#N/A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1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1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1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1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1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1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1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中场</v>
      </c>
      <c r="D355" s="10">
        <f>VLOOKUP(A:A,'1级数据'!A:D,4,FALSE)</f>
        <v>1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中场</v>
      </c>
      <c r="D359" s="10">
        <f>VLOOKUP(A:A,'1级数据'!A:D,4,FALSE)</f>
        <v>1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1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1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1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中场</v>
      </c>
      <c r="D370" s="10" t="e">
        <f>VLOOKUP(A:A,'1级数据'!A:D,4,FALSE)</f>
        <v>#N/A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中场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1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1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中场</v>
      </c>
      <c r="D377" s="10">
        <f>VLOOKUP(A:A,'1级数据'!A:D,4,FALSE)</f>
        <v>1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1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1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 t="e">
        <f>VLOOKUP(A:A,'1级数据'!A:D,4,FALSE)</f>
        <v>#N/A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中场</v>
      </c>
      <c r="D384" s="10">
        <f>VLOOKUP(A:A,'1级数据'!A:D,4,FALSE)</f>
        <v>1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 t="e">
        <f>VLOOKUP(A:A,'1级数据'!A:D,4,FALSE)</f>
        <v>#N/A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1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1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中场</v>
      </c>
      <c r="D398" s="10">
        <f>VLOOKUP(A:A,'1级数据'!A:D,4,FALSE)</f>
        <v>1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中场</v>
      </c>
      <c r="D400" s="10">
        <f>VLOOKUP(A:A,'1级数据'!A:D,4,FALSE)</f>
        <v>1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1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1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1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 t="e">
        <f>VLOOKUP(A:A,'1级数据'!A:D,4,FALSE)</f>
        <v>#N/A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1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中场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1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1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1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1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1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1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1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1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1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1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1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1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1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1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1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1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中场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1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中场</v>
      </c>
      <c r="D432" s="10">
        <f>VLOOKUP(A:A,'1级数据'!A:D,4,FALSE)</f>
        <v>1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1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1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 t="e">
        <f>VLOOKUP(A:A,'1级数据'!A:D,4,FALSE)</f>
        <v>#N/A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中场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1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中场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1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1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1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1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中场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1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1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1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1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1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1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1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1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1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中场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中场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1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中场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1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中场</v>
      </c>
      <c r="D477" s="10">
        <f>VLOOKUP(A:A,'1级数据'!A:D,4,FALSE)</f>
        <v>1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中场</v>
      </c>
      <c r="D478" s="10">
        <f>VLOOKUP(A:A,'1级数据'!A:D,4,FALSE)</f>
        <v>1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 t="e">
        <f>VLOOKUP(A:A,'1级数据'!A:D,4,FALSE)</f>
        <v>#N/A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1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1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中场</v>
      </c>
      <c r="D488" s="10">
        <f>VLOOKUP(A:A,'1级数据'!A:D,4,FALSE)</f>
        <v>1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中场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中场</v>
      </c>
      <c r="D496" s="10" t="e">
        <f>VLOOKUP(A:A,'1级数据'!A:D,4,FALSE)</f>
        <v>#N/A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中场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1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1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DANTE</v>
      </c>
      <c r="C506" s="11" t="str">
        <f>VLOOKUP(A:A,'1级数据'!A:C,3,FALSE)</f>
        <v>中后卫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68.599999999999994</v>
      </c>
      <c r="G506" s="10">
        <f>AVERAGE('1级数据'!P506,'1级数据'!Q506)</f>
        <v>72.5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68.5</v>
      </c>
      <c r="J506" s="10">
        <f>'1级数据'!AC506*0.2+'1级数据'!AD506*0.3+'1级数据'!AE506*0.2+'1级数据'!AF506*0.3</f>
        <v>78.199999999999989</v>
      </c>
      <c r="K506" s="10">
        <f>AVERAGE('1级数据'!R506,'1级数据'!S506)</f>
        <v>74</v>
      </c>
    </row>
    <row r="507" spans="1:11" ht="15.75" x14ac:dyDescent="0.25">
      <c r="A507" s="10">
        <v>506</v>
      </c>
      <c r="B507" s="10" t="str">
        <f>VLOOKUP(A:A,'1级数据'!A:B,2,FALSE)</f>
        <v>J. MATHIEU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74.599999999999994</v>
      </c>
      <c r="G507" s="10">
        <f>AVERAGE('1级数据'!P507,'1级数据'!Q507)</f>
        <v>71</v>
      </c>
      <c r="H507" s="10">
        <f>AVERAGE('1级数据'!AA507,'1级数据'!AB507)</f>
        <v>74.5</v>
      </c>
      <c r="I507" s="10">
        <f>IF('1级数据'!C507="门将",AVERAGE('1级数据'!AG507,'1级数据'!AH507,'1级数据'!AI507,'1级数据'!AJ507,'1级数据'!AK507),AVERAGE('1级数据'!X507,'1级数据'!Y507))</f>
        <v>79.5</v>
      </c>
      <c r="J507" s="10">
        <f>'1级数据'!AC507*0.2+'1级数据'!AD507*0.3+'1级数据'!AE507*0.2+'1级数据'!AF507*0.3</f>
        <v>77</v>
      </c>
      <c r="K507" s="10">
        <f>AVERAGE('1级数据'!R507,'1级数据'!S507)</f>
        <v>67</v>
      </c>
    </row>
    <row r="508" spans="1:11" ht="15.75" x14ac:dyDescent="0.25">
      <c r="A508" s="10">
        <v>507</v>
      </c>
      <c r="B508" s="10" t="str">
        <f>VLOOKUP(A:A,'1级数据'!A:B,2,FALSE)</f>
        <v>M. DEBUCHY</v>
      </c>
      <c r="C508" s="11" t="str">
        <f>VLOOKUP(A:A,'1级数据'!A:C,3,FALSE)</f>
        <v>右后卫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73.2</v>
      </c>
      <c r="G508" s="10">
        <f>AVERAGE('1级数据'!P508,'1级数据'!Q508)</f>
        <v>76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75.5</v>
      </c>
      <c r="J508" s="10">
        <f>'1级数据'!AC508*0.2+'1级数据'!AD508*0.3+'1级数据'!AE508*0.2+'1级数据'!AF508*0.3</f>
        <v>76.5</v>
      </c>
      <c r="K508" s="10">
        <f>AVERAGE('1级数据'!R508,'1级数据'!S508)</f>
        <v>75</v>
      </c>
    </row>
    <row r="509" spans="1:11" ht="15.75" x14ac:dyDescent="0.25">
      <c r="A509" s="10">
        <v>508</v>
      </c>
      <c r="B509" s="10" t="str">
        <f>VLOOKUP(A:A,'1级数据'!A:B,2,FALSE)</f>
        <v>FÀBREGAS</v>
      </c>
      <c r="C509" s="11" t="str">
        <f>VLOOKUP(A:A,'1级数据'!A:C,3,FALSE)</f>
        <v>中场</v>
      </c>
      <c r="D509" s="10">
        <f>VLOOKUP(A:A,'1级数据'!A:D,4,FALSE)</f>
        <v>1</v>
      </c>
      <c r="E509" s="12">
        <f>VLOOKUP(A:A,'1级数据'!A:L,12,FALSE)</f>
        <v>80</v>
      </c>
      <c r="F509" s="10">
        <f>'1级数据'!O509*0.2+'1级数据'!T509*0.4+'1级数据'!Z509*0.2+'1级数据'!W509*0.2</f>
        <v>78.600000000000009</v>
      </c>
      <c r="G509" s="10">
        <f>AVERAGE('1级数据'!P509,'1级数据'!Q509)</f>
        <v>83.5</v>
      </c>
      <c r="H509" s="10">
        <f>AVERAGE('1级数据'!AA509,'1级数据'!AB509)</f>
        <v>74</v>
      </c>
      <c r="I509" s="10">
        <f>IF('1级数据'!C509="门将",AVERAGE('1级数据'!AG509,'1级数据'!AH509,'1级数据'!AI509,'1级数据'!AJ509,'1级数据'!AK509),AVERAGE('1级数据'!X509,'1级数据'!Y509))</f>
        <v>71</v>
      </c>
      <c r="J509" s="10">
        <f>'1级数据'!AC509*0.2+'1级数据'!AD509*0.3+'1级数据'!AE509*0.2+'1级数据'!AF509*0.3</f>
        <v>69.5</v>
      </c>
      <c r="K509" s="10">
        <f>AVERAGE('1级数据'!R509,'1级数据'!S509)</f>
        <v>85</v>
      </c>
    </row>
    <row r="510" spans="1:11" ht="15.75" x14ac:dyDescent="0.25">
      <c r="A510" s="10">
        <v>509</v>
      </c>
      <c r="B510" s="10" t="str">
        <f>VLOOKUP(A:A,'1级数据'!A:B,2,FALSE)</f>
        <v>S. NAKAJIMA</v>
      </c>
      <c r="C510" s="11" t="str">
        <f>VLOOKUP(A:A,'1级数据'!A:C,3,FALSE)</f>
        <v>左边锋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77.600000000000009</v>
      </c>
      <c r="G510" s="10">
        <f>AVERAGE('1级数据'!P510,'1级数据'!Q510)</f>
        <v>81.5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79.5</v>
      </c>
      <c r="J510" s="10">
        <f>'1级数据'!AC510*0.2+'1级数据'!AD510*0.3+'1级数据'!AE510*0.2+'1级数据'!AF510*0.3</f>
        <v>68</v>
      </c>
      <c r="K510" s="10">
        <f>AVERAGE('1级数据'!R510,'1级数据'!S510)</f>
        <v>81</v>
      </c>
    </row>
    <row r="511" spans="1:11" ht="15.75" x14ac:dyDescent="0.25">
      <c r="A511" s="10">
        <v>510</v>
      </c>
      <c r="B511" s="10" t="str">
        <f>VLOOKUP(A:A,'1级数据'!A:B,2,FALSE)</f>
        <v>K. GAMEIRO</v>
      </c>
      <c r="C511" s="11" t="str">
        <f>VLOOKUP(A:A,'1级数据'!A:C,3,FALSE)</f>
        <v>中锋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74.8</v>
      </c>
      <c r="G511" s="10">
        <f>AVERAGE('1级数据'!P511,'1级数据'!Q511)</f>
        <v>76</v>
      </c>
      <c r="H511" s="10">
        <f>AVERAGE('1级数据'!AA511,'1级数据'!AB511)</f>
        <v>76.5</v>
      </c>
      <c r="I511" s="10">
        <f>IF('1级数据'!C511="门将",AVERAGE('1级数据'!AG511,'1级数据'!AH511,'1级数据'!AI511,'1级数据'!AJ511,'1级数据'!AK511),AVERAGE('1级数据'!X511,'1级数据'!Y511))</f>
        <v>80</v>
      </c>
      <c r="J511" s="10">
        <f>'1级数据'!AC511*0.2+'1级数据'!AD511*0.3+'1级数据'!AE511*0.2+'1级数据'!AF511*0.3</f>
        <v>72.300000000000011</v>
      </c>
      <c r="K511" s="10">
        <f>AVERAGE('1级数据'!R511,'1级数据'!S511)</f>
        <v>77</v>
      </c>
    </row>
    <row r="512" spans="1:11" ht="15.75" x14ac:dyDescent="0.25">
      <c r="A512" s="10">
        <v>511</v>
      </c>
      <c r="B512" s="10" t="str">
        <f>VLOOKUP(A:A,'1级数据'!A:B,2,FALSE)</f>
        <v>Y. CABAYE</v>
      </c>
      <c r="C512" s="11" t="str">
        <f>VLOOKUP(A:A,'1级数据'!A:C,3,FALSE)</f>
        <v>中场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75.400000000000006</v>
      </c>
      <c r="G512" s="10">
        <f>AVERAGE('1级数据'!P512,'1级数据'!Q512)</f>
        <v>78.5</v>
      </c>
      <c r="H512" s="10">
        <f>AVERAGE('1级数据'!AA512,'1级数据'!AB512)</f>
        <v>76</v>
      </c>
      <c r="I512" s="10">
        <f>IF('1级数据'!C512="门将",AVERAGE('1级数据'!AG512,'1级数据'!AH512,'1级数据'!AI512,'1级数据'!AJ512,'1级数据'!AK512),AVERAGE('1级数据'!X512,'1级数据'!Y512))</f>
        <v>72</v>
      </c>
      <c r="J512" s="10">
        <f>'1级数据'!AC512*0.2+'1级数据'!AD512*0.3+'1级数据'!AE512*0.2+'1级数据'!AF512*0.3</f>
        <v>74.7</v>
      </c>
      <c r="K512" s="10">
        <f>AVERAGE('1级数据'!R512,'1级数据'!S512)</f>
        <v>82</v>
      </c>
    </row>
    <row r="513" spans="1:11" ht="15.75" x14ac:dyDescent="0.25">
      <c r="A513" s="10">
        <v>512</v>
      </c>
      <c r="B513" s="10" t="str">
        <f>VLOOKUP(A:A,'1级数据'!A:B,2,FALSE)</f>
        <v>L. SCHÖNE</v>
      </c>
      <c r="C513" s="11" t="str">
        <f>VLOOKUP(A:A,'1级数据'!A:C,3,FALSE)</f>
        <v>中场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78.400000000000006</v>
      </c>
      <c r="G513" s="10">
        <f>AVERAGE('1级数据'!P513,'1级数据'!Q513)</f>
        <v>79</v>
      </c>
      <c r="H513" s="10">
        <f>AVERAGE('1级数据'!AA513,'1级数据'!AB513)</f>
        <v>80</v>
      </c>
      <c r="I513" s="10">
        <f>IF('1级数据'!C513="门将",AVERAGE('1级数据'!AG513,'1级数据'!AH513,'1级数据'!AI513,'1级数据'!AJ513,'1级数据'!AK513),AVERAGE('1级数据'!X513,'1级数据'!Y513))</f>
        <v>78</v>
      </c>
      <c r="J513" s="10">
        <f>'1级数据'!AC513*0.2+'1级数据'!AD513*0.3+'1级数据'!AE513*0.2+'1级数据'!AF513*0.3</f>
        <v>76.2</v>
      </c>
      <c r="K513" s="10">
        <f>AVERAGE('1级数据'!R513,'1级数据'!S513)</f>
        <v>79.5</v>
      </c>
    </row>
    <row r="514" spans="1:11" ht="15.75" x14ac:dyDescent="0.25">
      <c r="A514" s="10">
        <v>513</v>
      </c>
      <c r="B514" s="10" t="str">
        <f>VLOOKUP(A:A,'1级数据'!A:B,2,FALSE)</f>
        <v>A. PYATOV</v>
      </c>
      <c r="C514" s="11" t="str">
        <f>VLOOKUP(A:A,'1级数据'!A:C,3,FALSE)</f>
        <v>门将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55</v>
      </c>
      <c r="G514" s="10">
        <f>AVERAGE('1级数据'!P514,'1级数据'!Q514)</f>
        <v>50</v>
      </c>
      <c r="H514" s="10">
        <f>AVERAGE('1级数据'!AA514,'1级数据'!AB514)</f>
        <v>81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61.79999999999999</v>
      </c>
      <c r="K514" s="10">
        <f>AVERAGE('1级数据'!R514,'1级数据'!S514)</f>
        <v>50.5</v>
      </c>
    </row>
    <row r="515" spans="1:11" ht="15.75" x14ac:dyDescent="0.25">
      <c r="A515" s="10">
        <v>514</v>
      </c>
      <c r="B515" s="10" t="str">
        <f>VLOOKUP(A:A,'1级数据'!A:B,2,FALSE)</f>
        <v>R. VORMER</v>
      </c>
      <c r="C515" s="11" t="str">
        <f>VLOOKUP(A:A,'1级数据'!A:C,3,FALSE)</f>
        <v>中场</v>
      </c>
      <c r="D515" s="10">
        <f>VLOOKUP(A:A,'1级数据'!A:D,4,FALSE)</f>
        <v>1</v>
      </c>
      <c r="E515" s="12">
        <f>VLOOKUP(A:A,'1级数据'!A:L,12,FALSE)</f>
        <v>80</v>
      </c>
      <c r="F515" s="10">
        <f>'1级数据'!O515*0.2+'1级数据'!T515*0.4+'1级数据'!Z515*0.2+'1级数据'!W515*0.2</f>
        <v>78.2</v>
      </c>
      <c r="G515" s="10">
        <f>AVERAGE('1级数据'!P515,'1级数据'!Q515)</f>
        <v>76</v>
      </c>
      <c r="H515" s="10">
        <f>AVERAGE('1级数据'!AA515,'1级数据'!AB515)</f>
        <v>76</v>
      </c>
      <c r="I515" s="10">
        <f>IF('1级数据'!C515="门将",AVERAGE('1级数据'!AG515,'1级数据'!AH515,'1级数据'!AI515,'1级数据'!AJ515,'1级数据'!AK515),AVERAGE('1级数据'!X515,'1级数据'!Y515))</f>
        <v>73</v>
      </c>
      <c r="J515" s="10">
        <f>'1级数据'!AC515*0.2+'1级数据'!AD515*0.3+'1级数据'!AE515*0.2+'1级数据'!AF515*0.3</f>
        <v>75.3</v>
      </c>
      <c r="K515" s="10">
        <f>AVERAGE('1级数据'!R515,'1级数据'!S515)</f>
        <v>81</v>
      </c>
    </row>
    <row r="516" spans="1:11" ht="15.75" x14ac:dyDescent="0.25">
      <c r="A516" s="10">
        <v>515</v>
      </c>
      <c r="B516" s="10" t="str">
        <f>VLOOKUP(A:A,'1级数据'!A:B,2,FALSE)</f>
        <v>ADRIEN SILVA</v>
      </c>
      <c r="C516" s="11" t="str">
        <f>VLOOKUP(A:A,'1级数据'!A:C,3,FALSE)</f>
        <v>中场</v>
      </c>
      <c r="D516" s="10">
        <f>VLOOKUP(A:A,'1级数据'!A:D,4,FALSE)</f>
        <v>1</v>
      </c>
      <c r="E516" s="12">
        <f>VLOOKUP(A:A,'1级数据'!A:L,12,FALSE)</f>
        <v>80</v>
      </c>
      <c r="F516" s="10">
        <f>'1级数据'!O516*0.2+'1级数据'!T516*0.4+'1级数据'!Z516*0.2+'1级数据'!W516*0.2</f>
        <v>76.599999999999994</v>
      </c>
      <c r="G516" s="10">
        <f>AVERAGE('1级数据'!P516,'1级数据'!Q516)</f>
        <v>80.5</v>
      </c>
      <c r="H516" s="10">
        <f>AVERAGE('1级数据'!AA516,'1级数据'!AB516)</f>
        <v>72.5</v>
      </c>
      <c r="I516" s="10">
        <f>IF('1级数据'!C516="门将",AVERAGE('1级数据'!AG516,'1级数据'!AH516,'1级数据'!AI516,'1级数据'!AJ516,'1级数据'!AK516),AVERAGE('1级数据'!X516,'1级数据'!Y516))</f>
        <v>73.5</v>
      </c>
      <c r="J516" s="10">
        <f>'1级数据'!AC516*0.2+'1级数据'!AD516*0.3+'1级数据'!AE516*0.2+'1级数据'!AF516*0.3</f>
        <v>75.2</v>
      </c>
      <c r="K516" s="10">
        <f>AVERAGE('1级数据'!R516,'1级数据'!S516)</f>
        <v>79.5</v>
      </c>
    </row>
    <row r="517" spans="1:11" ht="15.75" x14ac:dyDescent="0.25">
      <c r="A517" s="10">
        <v>516</v>
      </c>
      <c r="B517" s="10" t="str">
        <f>VLOOKUP(A:A,'1级数据'!A:B,2,FALSE)</f>
        <v>DIEGO ALVES</v>
      </c>
      <c r="C517" s="11" t="str">
        <f>VLOOKUP(A:A,'1级数据'!A:C,3,FALSE)</f>
        <v>门将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53.800000000000004</v>
      </c>
      <c r="G517" s="10">
        <f>AVERAGE('1级数据'!P517,'1级数据'!Q517)</f>
        <v>53.5</v>
      </c>
      <c r="H517" s="10">
        <f>AVERAGE('1级数据'!AA517,'1级数据'!AB517)</f>
        <v>81</v>
      </c>
      <c r="I517" s="10">
        <f>IF('1级数据'!C517="门将",AVERAGE('1级数据'!AG517,'1级数据'!AH517,'1级数据'!AI517,'1级数据'!AJ517,'1级数据'!AK517),AVERAGE('1级数据'!X517,'1级数据'!Y517))</f>
        <v>70.400000000000006</v>
      </c>
      <c r="J517" s="10">
        <f>'1级数据'!AC517*0.2+'1级数据'!AD517*0.3+'1级数据'!AE517*0.2+'1级数据'!AF517*0.3</f>
        <v>62</v>
      </c>
      <c r="K517" s="10">
        <f>AVERAGE('1级数据'!R517,'1级数据'!S517)</f>
        <v>51.5</v>
      </c>
    </row>
    <row r="518" spans="1:11" ht="15.75" x14ac:dyDescent="0.25">
      <c r="A518" s="10">
        <v>517</v>
      </c>
      <c r="B518" s="10" t="str">
        <f>VLOOKUP(A:A,'1级数据'!A:B,2,FALSE)</f>
        <v>FÁGNER</v>
      </c>
      <c r="C518" s="11" t="str">
        <f>VLOOKUP(A:A,'1级数据'!A:C,3,FALSE)</f>
        <v>右后卫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74.599999999999994</v>
      </c>
      <c r="G518" s="10">
        <f>AVERAGE('1级数据'!P518,'1级数据'!Q518)</f>
        <v>77</v>
      </c>
      <c r="H518" s="10">
        <f>AVERAGE('1级数据'!AA518,'1级数据'!AB518)</f>
        <v>70.5</v>
      </c>
      <c r="I518" s="10">
        <f>IF('1级数据'!C518="门将",AVERAGE('1级数据'!AG518,'1级数据'!AH518,'1级数据'!AI518,'1级数据'!AJ518,'1级数据'!AK518),AVERAGE('1级数据'!X518,'1级数据'!Y518))</f>
        <v>76</v>
      </c>
      <c r="J518" s="10">
        <f>'1级数据'!AC518*0.2+'1级数据'!AD518*0.3+'1级数据'!AE518*0.2+'1级数据'!AF518*0.3</f>
        <v>77.900000000000006</v>
      </c>
      <c r="K518" s="10">
        <f>AVERAGE('1级数据'!R518,'1级数据'!S518)</f>
        <v>77</v>
      </c>
    </row>
    <row r="519" spans="1:11" ht="15.75" x14ac:dyDescent="0.25">
      <c r="A519" s="10">
        <v>518</v>
      </c>
      <c r="B519" s="10" t="str">
        <f>VLOOKUP(A:A,'1级数据'!A:B,2,FALSE)</f>
        <v>LJ. FEJSA</v>
      </c>
      <c r="C519" s="11" t="str">
        <f>VLOOKUP(A:A,'1级数据'!A:C,3,FALSE)</f>
        <v>后腰</v>
      </c>
      <c r="D519" s="10">
        <f>VLOOKUP(A:A,'1级数据'!A:D,4,FALSE)</f>
        <v>1</v>
      </c>
      <c r="E519" s="12">
        <f>VLOOKUP(A:A,'1级数据'!A:L,12,FALSE)</f>
        <v>80</v>
      </c>
      <c r="F519" s="10">
        <f>'1级数据'!O519*0.2+'1级数据'!T519*0.4+'1级数据'!Z519*0.2+'1级数据'!W519*0.2</f>
        <v>69.599999999999994</v>
      </c>
      <c r="G519" s="10">
        <f>AVERAGE('1级数据'!P519,'1级数据'!Q519)</f>
        <v>77</v>
      </c>
      <c r="H519" s="10">
        <f>AVERAGE('1级数据'!AA519,'1级数据'!AB519)</f>
        <v>79</v>
      </c>
      <c r="I519" s="10">
        <f>IF('1级数据'!C519="门将",AVERAGE('1级数据'!AG519,'1级数据'!AH519,'1级数据'!AI519,'1级数据'!AJ519,'1级数据'!AK519),AVERAGE('1级数据'!X519,'1级数据'!Y519))</f>
        <v>65</v>
      </c>
      <c r="J519" s="10">
        <f>'1级数据'!AC519*0.2+'1级数据'!AD519*0.3+'1级数据'!AE519*0.2+'1级数据'!AF519*0.3</f>
        <v>82.600000000000009</v>
      </c>
      <c r="K519" s="10">
        <f>AVERAGE('1级数据'!R519,'1级数据'!S519)</f>
        <v>75</v>
      </c>
    </row>
    <row r="520" spans="1:11" ht="15.75" x14ac:dyDescent="0.25">
      <c r="A520" s="10">
        <v>519</v>
      </c>
      <c r="B520" s="10" t="str">
        <f>VLOOKUP(A:A,'1级数据'!A:B,2,FALSE)</f>
        <v>M. MUSACCHIO</v>
      </c>
      <c r="C520" s="11" t="str">
        <f>VLOOKUP(A:A,'1级数据'!A:C,3,FALSE)</f>
        <v>中后卫</v>
      </c>
      <c r="D520" s="10">
        <f>VLOOKUP(A:A,'1级数据'!A:D,4,FALSE)</f>
        <v>1</v>
      </c>
      <c r="E520" s="12">
        <f>VLOOKUP(A:A,'1级数据'!A:L,12,FALSE)</f>
        <v>80</v>
      </c>
      <c r="F520" s="10">
        <f>'1级数据'!O520*0.2+'1级数据'!T520*0.4+'1级数据'!Z520*0.2+'1级数据'!W520*0.2</f>
        <v>67.600000000000009</v>
      </c>
      <c r="G520" s="10">
        <f>AVERAGE('1级数据'!P520,'1级数据'!Q520)</f>
        <v>69</v>
      </c>
      <c r="H520" s="10">
        <f>AVERAGE('1级数据'!AA520,'1级数据'!AB520)</f>
        <v>76.5</v>
      </c>
      <c r="I520" s="10">
        <f>IF('1级数据'!C520="门将",AVERAGE('1级数据'!AG520,'1级数据'!AH520,'1级数据'!AI520,'1级数据'!AJ520,'1级数据'!AK520),AVERAGE('1级数据'!X520,'1级数据'!Y520))</f>
        <v>70</v>
      </c>
      <c r="J520" s="10">
        <f>'1级数据'!AC520*0.2+'1级数据'!AD520*0.3+'1级数据'!AE520*0.2+'1级数据'!AF520*0.3</f>
        <v>78.199999999999989</v>
      </c>
      <c r="K520" s="10">
        <f>AVERAGE('1级数据'!R520,'1级数据'!S520)</f>
        <v>71</v>
      </c>
    </row>
    <row r="521" spans="1:11" ht="15.75" x14ac:dyDescent="0.25">
      <c r="A521" s="10">
        <v>520</v>
      </c>
      <c r="B521" s="10" t="str">
        <f>VLOOKUP(A:A,'1级数据'!A:B,2,FALSE)</f>
        <v>IBORRA</v>
      </c>
      <c r="C521" s="11" t="str">
        <f>VLOOKUP(A:A,'1级数据'!A:C,3,FALSE)</f>
        <v>中场</v>
      </c>
      <c r="D521" s="10">
        <f>VLOOKUP(A:A,'1级数据'!A:D,4,FALSE)</f>
        <v>1</v>
      </c>
      <c r="E521" s="12">
        <f>VLOOKUP(A:A,'1级数据'!A:L,12,FALSE)</f>
        <v>80</v>
      </c>
      <c r="F521" s="10">
        <f>'1级数据'!O521*0.2+'1级数据'!T521*0.4+'1级数据'!Z521*0.2+'1级数据'!W521*0.2</f>
        <v>69.2</v>
      </c>
      <c r="G521" s="10">
        <f>AVERAGE('1级数据'!P521,'1级数据'!Q521)</f>
        <v>75</v>
      </c>
      <c r="H521" s="10">
        <f>AVERAGE('1级数据'!AA521,'1级数据'!AB521)</f>
        <v>83.5</v>
      </c>
      <c r="I521" s="10">
        <f>IF('1级数据'!C521="门将",AVERAGE('1级数据'!AG521,'1级数据'!AH521,'1级数据'!AI521,'1级数据'!AJ521,'1级数据'!AK521),AVERAGE('1级数据'!X521,'1级数据'!Y521))</f>
        <v>64.5</v>
      </c>
      <c r="J521" s="10">
        <f>'1级数据'!AC521*0.2+'1级数据'!AD521*0.3+'1级数据'!AE521*0.2+'1级数据'!AF521*0.3</f>
        <v>80.800000000000011</v>
      </c>
      <c r="K521" s="10">
        <f>AVERAGE('1级数据'!R521,'1级数据'!S521)</f>
        <v>77.5</v>
      </c>
    </row>
    <row r="522" spans="1:11" ht="15.75" x14ac:dyDescent="0.25">
      <c r="A522" s="10">
        <v>521</v>
      </c>
      <c r="B522" s="10" t="str">
        <f>VLOOKUP(A:A,'1级数据'!A:B,2,FALSE)</f>
        <v>ASENJO</v>
      </c>
      <c r="C522" s="11" t="str">
        <f>VLOOKUP(A:A,'1级数据'!A:C,3,FALSE)</f>
        <v>门将</v>
      </c>
      <c r="D522" s="10">
        <f>VLOOKUP(A:A,'1级数据'!A:D,4,FALSE)</f>
        <v>1</v>
      </c>
      <c r="E522" s="12">
        <f>VLOOKUP(A:A,'1级数据'!A:L,12,FALSE)</f>
        <v>80</v>
      </c>
      <c r="F522" s="10">
        <f>'1级数据'!O522*0.2+'1级数据'!T522*0.4+'1级数据'!Z522*0.2+'1级数据'!W522*0.2</f>
        <v>58.400000000000006</v>
      </c>
      <c r="G522" s="10">
        <f>AVERAGE('1级数据'!P522,'1级数据'!Q522)</f>
        <v>58.5</v>
      </c>
      <c r="H522" s="10">
        <f>AVERAGE('1级数据'!AA522,'1级数据'!AB522)</f>
        <v>83</v>
      </c>
      <c r="I522" s="10">
        <f>IF('1级数据'!C522="门将",AVERAGE('1级数据'!AG522,'1级数据'!AH522,'1级数据'!AI522,'1级数据'!AJ522,'1级数据'!AK522),AVERAGE('1级数据'!X522,'1级数据'!Y522))</f>
        <v>69</v>
      </c>
      <c r="J522" s="10">
        <f>'1级数据'!AC522*0.2+'1级数据'!AD522*0.3+'1级数据'!AE522*0.2+'1级数据'!AF522*0.3</f>
        <v>66</v>
      </c>
      <c r="K522" s="10">
        <f>AVERAGE('1级数据'!R522,'1级数据'!S522)</f>
        <v>55.5</v>
      </c>
    </row>
    <row r="523" spans="1:11" ht="15.75" x14ac:dyDescent="0.25">
      <c r="A523" s="10">
        <v>522</v>
      </c>
      <c r="B523" s="10" t="str">
        <f>VLOOKUP(A:A,'1级数据'!A:B,2,FALSE)</f>
        <v>K. ASAMOAH</v>
      </c>
      <c r="C523" s="11" t="str">
        <f>VLOOKUP(A:A,'1级数据'!A:C,3,FALSE)</f>
        <v>左后卫</v>
      </c>
      <c r="D523" s="10" t="e">
        <f>VLOOKUP(A:A,'1级数据'!A:D,4,FALSE)</f>
        <v>#N/A</v>
      </c>
      <c r="E523" s="12">
        <f>VLOOKUP(A:A,'1级数据'!A:L,12,FALSE)</f>
        <v>80</v>
      </c>
      <c r="F523" s="10">
        <f>'1级数据'!O523*0.2+'1级数据'!T523*0.4+'1级数据'!Z523*0.2+'1级数据'!W523*0.2</f>
        <v>72.2</v>
      </c>
      <c r="G523" s="10">
        <f>AVERAGE('1级数据'!P523,'1级数据'!Q523)</f>
        <v>80</v>
      </c>
      <c r="H523" s="10">
        <f>AVERAGE('1级数据'!AA523,'1级数据'!AB523)</f>
        <v>78.5</v>
      </c>
      <c r="I523" s="10">
        <f>IF('1级数据'!C523="门将",AVERAGE('1级数据'!AG523,'1级数据'!AH523,'1级数据'!AI523,'1级数据'!AJ523,'1级数据'!AK523),AVERAGE('1级数据'!X523,'1级数据'!Y523))</f>
        <v>77</v>
      </c>
      <c r="J523" s="10">
        <f>'1级数据'!AC523*0.2+'1级数据'!AD523*0.3+'1级数据'!AE523*0.2+'1级数据'!AF523*0.3</f>
        <v>75.599999999999994</v>
      </c>
      <c r="K523" s="10">
        <f>AVERAGE('1级数据'!R523,'1级数据'!S523)</f>
        <v>78</v>
      </c>
    </row>
    <row r="524" spans="1:11" ht="15.75" x14ac:dyDescent="0.25">
      <c r="A524" s="10">
        <v>523</v>
      </c>
      <c r="B524" s="10" t="str">
        <f>VLOOKUP(A:A,'1级数据'!A:B,2,FALSE)</f>
        <v>A. YARMOLENKO</v>
      </c>
      <c r="C524" s="11" t="str">
        <f>VLOOKUP(A:A,'1级数据'!A:C,3,FALSE)</f>
        <v>右前卫</v>
      </c>
      <c r="D524" s="10">
        <f>VLOOKUP(A:A,'1级数据'!A:D,4,FALSE)</f>
        <v>1</v>
      </c>
      <c r="E524" s="12">
        <f>VLOOKUP(A:A,'1级数据'!A:L,12,FALSE)</f>
        <v>80</v>
      </c>
      <c r="F524" s="10">
        <f>'1级数据'!O524*0.2+'1级数据'!T524*0.4+'1级数据'!Z524*0.2+'1级数据'!W524*0.2</f>
        <v>78.8</v>
      </c>
      <c r="G524" s="10">
        <f>AVERAGE('1级数据'!P524,'1级数据'!Q524)</f>
        <v>85</v>
      </c>
      <c r="H524" s="10">
        <f>AVERAGE('1级数据'!AA524,'1级数据'!AB524)</f>
        <v>76</v>
      </c>
      <c r="I524" s="10">
        <f>IF('1级数据'!C524="门将",AVERAGE('1级数据'!AG524,'1级数据'!AH524,'1级数据'!AI524,'1级数据'!AJ524,'1级数据'!AK524),AVERAGE('1级数据'!X524,'1级数据'!Y524))</f>
        <v>79.5</v>
      </c>
      <c r="J524" s="10">
        <f>'1级数据'!AC524*0.2+'1级数据'!AD524*0.3+'1级数据'!AE524*0.2+'1级数据'!AF524*0.3</f>
        <v>71.899999999999991</v>
      </c>
      <c r="K524" s="10">
        <f>AVERAGE('1级数据'!R524,'1级数据'!S524)</f>
        <v>79.5</v>
      </c>
    </row>
    <row r="525" spans="1:11" ht="15.75" x14ac:dyDescent="0.25">
      <c r="A525" s="10">
        <v>524</v>
      </c>
      <c r="B525" s="10" t="str">
        <f>VLOOKUP(A:A,'1级数据'!A:B,2,FALSE)</f>
        <v>D. SUBAŠIĆ</v>
      </c>
      <c r="C525" s="11" t="str">
        <f>VLOOKUP(A:A,'1级数据'!A:C,3,FALSE)</f>
        <v>门将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60.2</v>
      </c>
      <c r="G525" s="10">
        <f>AVERAGE('1级数据'!P525,'1级数据'!Q525)</f>
        <v>50</v>
      </c>
      <c r="H525" s="10">
        <f>AVERAGE('1级数据'!AA525,'1级数据'!AB525)</f>
        <v>83</v>
      </c>
      <c r="I525" s="10">
        <f>IF('1级数据'!C525="门将",AVERAGE('1级数据'!AG525,'1级数据'!AH525,'1级数据'!AI525,'1级数据'!AJ525,'1级数据'!AK525),AVERAGE('1级数据'!X525,'1级数据'!Y525))</f>
        <v>70.2</v>
      </c>
      <c r="J525" s="10">
        <f>'1级数据'!AC525*0.2+'1级数据'!AD525*0.3+'1级数据'!AE525*0.2+'1级数据'!AF525*0.3</f>
        <v>66.599999999999994</v>
      </c>
      <c r="K525" s="10">
        <f>AVERAGE('1级数据'!R525,'1级数据'!S525)</f>
        <v>55</v>
      </c>
    </row>
    <row r="526" spans="1:11" ht="15.75" x14ac:dyDescent="0.25">
      <c r="A526" s="10">
        <v>525</v>
      </c>
      <c r="B526" s="10" t="str">
        <f>VLOOKUP(A:A,'1级数据'!A:B,2,FALSE)</f>
        <v>RENATO AUGUSTO</v>
      </c>
      <c r="C526" s="11" t="str">
        <f>VLOOKUP(A:A,'1级数据'!A:C,3,FALSE)</f>
        <v>中场</v>
      </c>
      <c r="D526" s="10">
        <f>VLOOKUP(A:A,'1级数据'!A:D,4,FALSE)</f>
        <v>1</v>
      </c>
      <c r="E526" s="12">
        <f>VLOOKUP(A:A,'1级数据'!A:L,12,FALSE)</f>
        <v>80</v>
      </c>
      <c r="F526" s="10">
        <f>'1级数据'!O526*0.2+'1级数据'!T526*0.4+'1级数据'!Z526*0.2+'1级数据'!W526*0.2</f>
        <v>77.800000000000011</v>
      </c>
      <c r="G526" s="10">
        <f>AVERAGE('1级数据'!P526,'1级数据'!Q526)</f>
        <v>82.5</v>
      </c>
      <c r="H526" s="10">
        <f>AVERAGE('1级数据'!AA526,'1级数据'!AB526)</f>
        <v>70.5</v>
      </c>
      <c r="I526" s="10">
        <f>IF('1级数据'!C526="门将",AVERAGE('1级数据'!AG526,'1级数据'!AH526,'1级数据'!AI526,'1级数据'!AJ526,'1级数据'!AK526),AVERAGE('1级数据'!X526,'1级数据'!Y526))</f>
        <v>75</v>
      </c>
      <c r="J526" s="10">
        <f>'1级数据'!AC526*0.2+'1级数据'!AD526*0.3+'1级数据'!AE526*0.2+'1级数据'!AF526*0.3</f>
        <v>71.099999999999994</v>
      </c>
      <c r="K526" s="10">
        <f>AVERAGE('1级数据'!R526,'1级数据'!S526)</f>
        <v>83</v>
      </c>
    </row>
    <row r="527" spans="1:11" ht="15.75" x14ac:dyDescent="0.25">
      <c r="A527" s="10">
        <v>526</v>
      </c>
      <c r="B527" s="10" t="str">
        <f>VLOOKUP(A:A,'1级数据'!A:B,2,FALSE)</f>
        <v>V. MOSES</v>
      </c>
      <c r="C527" s="11" t="str">
        <f>VLOOKUP(A:A,'1级数据'!A:C,3,FALSE)</f>
        <v>右前卫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73.800000000000011</v>
      </c>
      <c r="G527" s="10">
        <f>AVERAGE('1级数据'!P527,'1级数据'!Q527)</f>
        <v>81.5</v>
      </c>
      <c r="H527" s="10">
        <f>AVERAGE('1级数据'!AA527,'1级数据'!AB527)</f>
        <v>72.5</v>
      </c>
      <c r="I527" s="10">
        <f>IF('1级数据'!C527="门将",AVERAGE('1级数据'!AG527,'1级数据'!AH527,'1级数据'!AI527,'1级数据'!AJ527,'1级数据'!AK527),AVERAGE('1级数据'!X527,'1级数据'!Y527))</f>
        <v>78.5</v>
      </c>
      <c r="J527" s="10">
        <f>'1级数据'!AC527*0.2+'1级数据'!AD527*0.3+'1级数据'!AE527*0.2+'1级数据'!AF527*0.3</f>
        <v>79</v>
      </c>
      <c r="K527" s="10">
        <f>AVERAGE('1级数据'!R527,'1级数据'!S527)</f>
        <v>73.5</v>
      </c>
    </row>
    <row r="528" spans="1:11" ht="15.75" x14ac:dyDescent="0.25">
      <c r="A528" s="10">
        <v>527</v>
      </c>
      <c r="B528" s="10" t="str">
        <f>VLOOKUP(A:A,'1级数据'!A:B,2,FALSE)</f>
        <v>C. ANSALDI</v>
      </c>
      <c r="C528" s="11" t="str">
        <f>VLOOKUP(A:A,'1级数据'!A:C,3,FALSE)</f>
        <v>左后卫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76</v>
      </c>
      <c r="G528" s="10">
        <f>AVERAGE('1级数据'!P528,'1级数据'!Q528)</f>
        <v>77.5</v>
      </c>
      <c r="H528" s="10">
        <f>AVERAGE('1级数据'!AA528,'1级数据'!AB528)</f>
        <v>74</v>
      </c>
      <c r="I528" s="10">
        <f>IF('1级数据'!C528="门将",AVERAGE('1级数据'!AG528,'1级数据'!AH528,'1级数据'!AI528,'1级数据'!AJ528,'1级数据'!AK528),AVERAGE('1级数据'!X528,'1级数据'!Y528))</f>
        <v>78</v>
      </c>
      <c r="J528" s="10">
        <f>'1级数据'!AC528*0.2+'1级数据'!AD528*0.3+'1级数据'!AE528*0.2+'1级数据'!AF528*0.3</f>
        <v>75.2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MARCELO</v>
      </c>
      <c r="C529" s="11" t="str">
        <f>VLOOKUP(A:A,'1级数据'!A:C,3,FALSE)</f>
        <v>中后卫</v>
      </c>
      <c r="D529" s="10">
        <f>VLOOKUP(A:A,'1级数据'!A:D,4,FALSE)</f>
        <v>1</v>
      </c>
      <c r="E529" s="12">
        <f>VLOOKUP(A:A,'1级数据'!A:L,12,FALSE)</f>
        <v>80</v>
      </c>
      <c r="F529" s="10">
        <f>'1级数据'!O529*0.2+'1级数据'!T529*0.4+'1级数据'!Z529*0.2+'1级数据'!W529*0.2</f>
        <v>67.8</v>
      </c>
      <c r="G529" s="10">
        <f>AVERAGE('1级数据'!P529,'1级数据'!Q529)</f>
        <v>66.5</v>
      </c>
      <c r="H529" s="10">
        <f>AVERAGE('1级数据'!AA529,'1级数据'!AB529)</f>
        <v>79.5</v>
      </c>
      <c r="I529" s="10">
        <f>IF('1级数据'!C529="门将",AVERAGE('1级数据'!AG529,'1级数据'!AH529,'1级数据'!AI529,'1级数据'!AJ529,'1级数据'!AK529),AVERAGE('1级数据'!X529,'1级数据'!Y529))</f>
        <v>62.5</v>
      </c>
      <c r="J529" s="10">
        <f>'1级数据'!AC529*0.2+'1级数据'!AD529*0.3+'1级数据'!AE529*0.2+'1级数据'!AF529*0.3</f>
        <v>80.099999999999994</v>
      </c>
      <c r="K529" s="10">
        <f>AVERAGE('1级数据'!R529,'1级数据'!S529)</f>
        <v>69</v>
      </c>
    </row>
    <row r="530" spans="1:11" ht="15.75" x14ac:dyDescent="0.25">
      <c r="A530" s="10">
        <v>529</v>
      </c>
      <c r="B530" s="10" t="str">
        <f>VLOOKUP(A:A,'1级数据'!A:B,2,FALSE)</f>
        <v>G. MEDEL</v>
      </c>
      <c r="C530" s="11" t="str">
        <f>VLOOKUP(A:A,'1级数据'!A:C,3,FALSE)</f>
        <v>后腰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70.400000000000006</v>
      </c>
      <c r="G530" s="10">
        <f>AVERAGE('1级数据'!P530,'1级数据'!Q530)</f>
        <v>71.5</v>
      </c>
      <c r="H530" s="10">
        <f>AVERAGE('1级数据'!AA530,'1级数据'!AB530)</f>
        <v>77</v>
      </c>
      <c r="I530" s="10">
        <f>IF('1级数据'!C530="门将",AVERAGE('1级数据'!AG530,'1级数据'!AH530,'1级数据'!AI530,'1级数据'!AJ530,'1级数据'!AK530),AVERAGE('1级数据'!X530,'1级数据'!Y530))</f>
        <v>68</v>
      </c>
      <c r="J530" s="10">
        <f>'1级数据'!AC530*0.2+'1级数据'!AD530*0.3+'1级数据'!AE530*0.2+'1级数据'!AF530*0.3</f>
        <v>82.6</v>
      </c>
      <c r="K530" s="10">
        <f>AVERAGE('1级数据'!R530,'1级数据'!S530)</f>
        <v>81</v>
      </c>
    </row>
    <row r="531" spans="1:11" ht="15.75" x14ac:dyDescent="0.25">
      <c r="A531" s="10">
        <v>530</v>
      </c>
      <c r="B531" s="10" t="str">
        <f>VLOOKUP(A:A,'1级数据'!A:B,2,FALSE)</f>
        <v>J. PASTORE</v>
      </c>
      <c r="C531" s="11" t="str">
        <f>VLOOKUP(A:A,'1级数据'!A:C,3,FALSE)</f>
        <v>前腰</v>
      </c>
      <c r="D531" s="10">
        <f>VLOOKUP(A:A,'1级数据'!A:D,4,FALSE)</f>
        <v>1</v>
      </c>
      <c r="E531" s="12">
        <f>VLOOKUP(A:A,'1级数据'!A:L,12,FALSE)</f>
        <v>80</v>
      </c>
      <c r="F531" s="10">
        <f>'1级数据'!O531*0.2+'1级数据'!T531*0.4+'1级数据'!Z531*0.2+'1级数据'!W531*0.2</f>
        <v>78.600000000000009</v>
      </c>
      <c r="G531" s="10">
        <f>AVERAGE('1级数据'!P531,'1级数据'!Q531)</f>
        <v>82.5</v>
      </c>
      <c r="H531" s="10">
        <f>AVERAGE('1级数据'!AA531,'1级数据'!AB531)</f>
        <v>72</v>
      </c>
      <c r="I531" s="10">
        <f>IF('1级数据'!C531="门将",AVERAGE('1级数据'!AG531,'1级数据'!AH531,'1级数据'!AI531,'1级数据'!AJ531,'1级数据'!AK531),AVERAGE('1级数据'!X531,'1级数据'!Y531))</f>
        <v>78.5</v>
      </c>
      <c r="J531" s="10">
        <f>'1级数据'!AC531*0.2+'1级数据'!AD531*0.3+'1级数据'!AE531*0.2+'1级数据'!AF531*0.3</f>
        <v>67.7</v>
      </c>
      <c r="K531" s="10">
        <f>AVERAGE('1级数据'!R531,'1级数据'!S531)</f>
        <v>84</v>
      </c>
    </row>
    <row r="532" spans="1:11" ht="15.75" x14ac:dyDescent="0.25">
      <c r="A532" s="10">
        <v>531</v>
      </c>
      <c r="B532" s="10" t="str">
        <f>VLOOKUP(A:A,'1级数据'!A:B,2,FALSE)</f>
        <v>A. LJAJIĆ</v>
      </c>
      <c r="C532" s="11" t="str">
        <f>VLOOKUP(A:A,'1级数据'!A:C,3,FALSE)</f>
        <v>前腰</v>
      </c>
      <c r="D532" s="10">
        <f>VLOOKUP(A:A,'1级数据'!A:D,4,FALSE)</f>
        <v>1</v>
      </c>
      <c r="E532" s="12">
        <f>VLOOKUP(A:A,'1级数据'!A:L,12,FALSE)</f>
        <v>80</v>
      </c>
      <c r="F532" s="10">
        <f>'1级数据'!O532*0.2+'1级数据'!T532*0.4+'1级数据'!Z532*0.2+'1级数据'!W532*0.2</f>
        <v>80</v>
      </c>
      <c r="G532" s="10">
        <f>AVERAGE('1级数据'!P532,'1级数据'!Q532)</f>
        <v>85</v>
      </c>
      <c r="H532" s="10">
        <f>AVERAGE('1级数据'!AA532,'1级数据'!AB532)</f>
        <v>72.5</v>
      </c>
      <c r="I532" s="10">
        <f>IF('1级数据'!C532="门将",AVERAGE('1级数据'!AG532,'1级数据'!AH532,'1级数据'!AI532,'1级数据'!AJ532,'1级数据'!AK532),AVERAGE('1级数据'!X532,'1级数据'!Y532))</f>
        <v>80.5</v>
      </c>
      <c r="J532" s="10">
        <f>'1级数据'!AC532*0.2+'1级数据'!AD532*0.3+'1级数据'!AE532*0.2+'1级数据'!AF532*0.3</f>
        <v>65.199999999999989</v>
      </c>
      <c r="K532" s="10">
        <f>AVERAGE('1级数据'!R532,'1级数据'!S532)</f>
        <v>82.5</v>
      </c>
    </row>
    <row r="533" spans="1:11" ht="15.75" x14ac:dyDescent="0.25">
      <c r="A533" s="10">
        <v>532</v>
      </c>
      <c r="B533" s="10" t="str">
        <f>VLOOKUP(A:A,'1级数据'!A:B,2,FALSE)</f>
        <v>S. NZONZI</v>
      </c>
      <c r="C533" s="11" t="str">
        <f>VLOOKUP(A:A,'1级数据'!A:C,3,FALSE)</f>
        <v>后腰</v>
      </c>
      <c r="D533" s="10">
        <f>VLOOKUP(A:A,'1级数据'!A:D,4,FALSE)</f>
        <v>1</v>
      </c>
      <c r="E533" s="12">
        <f>VLOOKUP(A:A,'1级数据'!A:L,12,FALSE)</f>
        <v>80</v>
      </c>
      <c r="F533" s="10">
        <f>'1级数据'!O533*0.2+'1级数据'!T533*0.4+'1级数据'!Z533*0.2+'1级数据'!W533*0.2</f>
        <v>68.599999999999994</v>
      </c>
      <c r="G533" s="10">
        <f>AVERAGE('1级数据'!P533,'1级数据'!Q533)</f>
        <v>72.5</v>
      </c>
      <c r="H533" s="10">
        <f>AVERAGE('1级数据'!AA533,'1级数据'!AB533)</f>
        <v>80</v>
      </c>
      <c r="I533" s="10">
        <f>IF('1级数据'!C533="门将",AVERAGE('1级数据'!AG533,'1级数据'!AH533,'1级数据'!AI533,'1级数据'!AJ533,'1级数据'!AK533),AVERAGE('1级数据'!X533,'1级数据'!Y533))</f>
        <v>68</v>
      </c>
      <c r="J533" s="10">
        <f>'1级数据'!AC533*0.2+'1级数据'!AD533*0.3+'1级数据'!AE533*0.2+'1级数据'!AF533*0.3</f>
        <v>78.8</v>
      </c>
      <c r="K533" s="10">
        <f>AVERAGE('1级数据'!R533,'1级数据'!S533)</f>
        <v>78.5</v>
      </c>
    </row>
    <row r="534" spans="1:11" ht="15.75" x14ac:dyDescent="0.25">
      <c r="A534" s="10">
        <v>533</v>
      </c>
      <c r="B534" s="10" t="str">
        <f>VLOOKUP(A:A,'1级数据'!A:B,2,FALSE)</f>
        <v>L. PRATTO</v>
      </c>
      <c r="C534" s="11" t="str">
        <f>VLOOKUP(A:A,'1级数据'!A:C,3,FALSE)</f>
        <v>中锋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72</v>
      </c>
      <c r="G534" s="10">
        <f>AVERAGE('1级数据'!P534,'1级数据'!Q534)</f>
        <v>75.5</v>
      </c>
      <c r="H534" s="10">
        <f>AVERAGE('1级数据'!AA534,'1级数据'!AB534)</f>
        <v>82</v>
      </c>
      <c r="I534" s="10">
        <f>IF('1级数据'!C534="门将",AVERAGE('1级数据'!AG534,'1级数据'!AH534,'1级数据'!AI534,'1级数据'!AJ534,'1级数据'!AK534),AVERAGE('1级数据'!X534,'1级数据'!Y534))</f>
        <v>77</v>
      </c>
      <c r="J534" s="10">
        <f>'1级数据'!AC534*0.2+'1级数据'!AD534*0.3+'1级数据'!AE534*0.2+'1级数据'!AF534*0.3</f>
        <v>72.599999999999994</v>
      </c>
      <c r="K534" s="10">
        <f>AVERAGE('1级数据'!R534,'1级数据'!S534)</f>
        <v>72.5</v>
      </c>
    </row>
    <row r="535" spans="1:11" ht="15.75" x14ac:dyDescent="0.25">
      <c r="A535" s="10">
        <v>534</v>
      </c>
      <c r="B535" s="10" t="str">
        <f>VLOOKUP(A:A,'1级数据'!A:B,2,FALSE)</f>
        <v>E. LAMELA</v>
      </c>
      <c r="C535" s="11" t="str">
        <f>VLOOKUP(A:A,'1级数据'!A:C,3,FALSE)</f>
        <v>右边锋</v>
      </c>
      <c r="D535" s="10">
        <f>VLOOKUP(A:A,'1级数据'!A:D,4,FALSE)</f>
        <v>1</v>
      </c>
      <c r="E535" s="12">
        <f>VLOOKUP(A:A,'1级数据'!A:L,12,FALSE)</f>
        <v>80</v>
      </c>
      <c r="F535" s="10">
        <f>'1级数据'!O535*0.2+'1级数据'!T535*0.4+'1级数据'!Z535*0.2+'1级数据'!W535*0.2</f>
        <v>77.599999999999994</v>
      </c>
      <c r="G535" s="10">
        <f>AVERAGE('1级数据'!P535,'1级数据'!Q535)</f>
        <v>83</v>
      </c>
      <c r="H535" s="10">
        <f>AVERAGE('1级数据'!AA535,'1级数据'!AB535)</f>
        <v>74.5</v>
      </c>
      <c r="I535" s="10">
        <f>IF('1级数据'!C535="门将",AVERAGE('1级数据'!AG535,'1级数据'!AH535,'1级数据'!AI535,'1级数据'!AJ535,'1级数据'!AK535),AVERAGE('1级数据'!X535,'1级数据'!Y535))</f>
        <v>79</v>
      </c>
      <c r="J535" s="10">
        <f>'1级数据'!AC535*0.2+'1级数据'!AD535*0.3+'1级数据'!AE535*0.2+'1级数据'!AF535*0.3</f>
        <v>67.3</v>
      </c>
      <c r="K535" s="10">
        <f>AVERAGE('1级数据'!R535,'1级数据'!S535)</f>
        <v>81</v>
      </c>
    </row>
    <row r="536" spans="1:11" ht="15.75" x14ac:dyDescent="0.25">
      <c r="A536" s="10">
        <v>535</v>
      </c>
      <c r="B536" s="10" t="str">
        <f>VLOOKUP(A:A,'1级数据'!A:B,2,FALSE)</f>
        <v>ALEX TEIXEIRA</v>
      </c>
      <c r="C536" s="11" t="str">
        <f>VLOOKUP(A:A,'1级数据'!A:C,3,FALSE)</f>
        <v>中锋</v>
      </c>
      <c r="D536" s="10">
        <f>VLOOKUP(A:A,'1级数据'!A:D,4,FALSE)</f>
        <v>1</v>
      </c>
      <c r="E536" s="12">
        <f>VLOOKUP(A:A,'1级数据'!A:L,12,FALSE)</f>
        <v>80</v>
      </c>
      <c r="F536" s="10">
        <f>'1级数据'!O536*0.2+'1级数据'!T536*0.4+'1级数据'!Z536*0.2+'1级数据'!W536*0.2</f>
        <v>76.2</v>
      </c>
      <c r="G536" s="10">
        <f>AVERAGE('1级数据'!P536,'1级数据'!Q536)</f>
        <v>82.5</v>
      </c>
      <c r="H536" s="10">
        <f>AVERAGE('1级数据'!AA536,'1级数据'!AB536)</f>
        <v>67</v>
      </c>
      <c r="I536" s="10">
        <f>IF('1级数据'!C536="门将",AVERAGE('1级数据'!AG536,'1级数据'!AH536,'1级数据'!AI536,'1级数据'!AJ536,'1级数据'!AK536),AVERAGE('1级数据'!X536,'1级数据'!Y536))</f>
        <v>80</v>
      </c>
      <c r="J536" s="10">
        <f>'1级数据'!AC536*0.2+'1级数据'!AD536*0.3+'1级数据'!AE536*0.2+'1级数据'!AF536*0.3</f>
        <v>73.5</v>
      </c>
      <c r="K536" s="10">
        <f>AVERAGE('1级数据'!R536,'1级数据'!S536)</f>
        <v>83</v>
      </c>
    </row>
    <row r="537" spans="1:11" ht="15.75" x14ac:dyDescent="0.25">
      <c r="A537" s="10">
        <v>536</v>
      </c>
      <c r="B537" s="10" t="str">
        <f>VLOOKUP(A:A,'1级数据'!A:B,2,FALSE)</f>
        <v>H. SEFEROVIĆ</v>
      </c>
      <c r="C537" s="11" t="str">
        <f>VLOOKUP(A:A,'1级数据'!A:C,3,FALSE)</f>
        <v>中锋</v>
      </c>
      <c r="D537" s="10" t="e">
        <f>VLOOKUP(A:A,'1级数据'!A:D,4,FALSE)</f>
        <v>#N/A</v>
      </c>
      <c r="E537" s="12">
        <f>VLOOKUP(A:A,'1级数据'!A:L,12,FALSE)</f>
        <v>80</v>
      </c>
      <c r="F537" s="10">
        <f>'1级数据'!O537*0.2+'1级数据'!T537*0.4+'1级数据'!Z537*0.2+'1级数据'!W537*0.2</f>
        <v>71.599999999999994</v>
      </c>
      <c r="G537" s="10">
        <f>AVERAGE('1级数据'!P537,'1级数据'!Q537)</f>
        <v>78</v>
      </c>
      <c r="H537" s="10">
        <f>AVERAGE('1级数据'!AA537,'1级数据'!AB537)</f>
        <v>81.5</v>
      </c>
      <c r="I537" s="10">
        <f>IF('1级数据'!C537="门将",AVERAGE('1级数据'!AG537,'1级数据'!AH537,'1级数据'!AI537,'1级数据'!AJ537,'1级数据'!AK537),AVERAGE('1级数据'!X537,'1级数据'!Y537))</f>
        <v>72.5</v>
      </c>
      <c r="J537" s="10">
        <f>'1级数据'!AC537*0.2+'1级数据'!AD537*0.3+'1级数据'!AE537*0.2+'1级数据'!AF537*0.3</f>
        <v>70.8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E. SALVIO</v>
      </c>
      <c r="C538" s="11" t="str">
        <f>VLOOKUP(A:A,'1级数据'!A:C,3,FALSE)</f>
        <v>右边锋</v>
      </c>
      <c r="D538" s="10">
        <f>VLOOKUP(A:A,'1级数据'!A:D,4,FALSE)</f>
        <v>1</v>
      </c>
      <c r="E538" s="12">
        <f>VLOOKUP(A:A,'1级数据'!A:L,12,FALSE)</f>
        <v>80</v>
      </c>
      <c r="F538" s="10">
        <f>'1级数据'!O538*0.2+'1级数据'!T538*0.4+'1级数据'!Z538*0.2+'1级数据'!W538*0.2</f>
        <v>74</v>
      </c>
      <c r="G538" s="10">
        <f>AVERAGE('1级数据'!P538,'1级数据'!Q538)</f>
        <v>84.5</v>
      </c>
      <c r="H538" s="10">
        <f>AVERAGE('1级数据'!AA538,'1级数据'!AB538)</f>
        <v>80.5</v>
      </c>
      <c r="I538" s="10">
        <f>IF('1级数据'!C538="门将",AVERAGE('1级数据'!AG538,'1级数据'!AH538,'1级数据'!AI538,'1级数据'!AJ538,'1级数据'!AK538),AVERAGE('1级数据'!X538,'1级数据'!Y538))</f>
        <v>74</v>
      </c>
      <c r="J538" s="10">
        <f>'1级数据'!AC538*0.2+'1级数据'!AD538*0.3+'1级数据'!AE538*0.2+'1级数据'!AF538*0.3</f>
        <v>69.2</v>
      </c>
      <c r="K538" s="10">
        <f>AVERAGE('1级数据'!R538,'1级数据'!S538)</f>
        <v>80</v>
      </c>
    </row>
    <row r="539" spans="1:11" ht="15.75" x14ac:dyDescent="0.25">
      <c r="A539" s="10">
        <v>538</v>
      </c>
      <c r="B539" s="10" t="str">
        <f>VLOOKUP(A:A,'1级数据'!A:B,2,FALSE)</f>
        <v>S. COATES</v>
      </c>
      <c r="C539" s="11" t="str">
        <f>VLOOKUP(A:A,'1级数据'!A:C,3,FALSE)</f>
        <v>中后卫</v>
      </c>
      <c r="D539" s="10">
        <f>VLOOKUP(A:A,'1级数据'!A:D,4,FALSE)</f>
        <v>1</v>
      </c>
      <c r="E539" s="12">
        <f>VLOOKUP(A:A,'1级数据'!A:L,12,FALSE)</f>
        <v>80</v>
      </c>
      <c r="F539" s="10">
        <f>'1级数据'!O539*0.2+'1级数据'!T539*0.4+'1级数据'!Z539*0.2+'1级数据'!W539*0.2</f>
        <v>66</v>
      </c>
      <c r="G539" s="10">
        <f>AVERAGE('1级数据'!P539,'1级数据'!Q539)</f>
        <v>70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66.5</v>
      </c>
      <c r="J539" s="10">
        <f>'1级数据'!AC539*0.2+'1级数据'!AD539*0.3+'1级数据'!AE539*0.2+'1级数据'!AF539*0.3</f>
        <v>76.5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C. ARÁNGUIZ</v>
      </c>
      <c r="C540" s="11" t="str">
        <f>VLOOKUP(A:A,'1级数据'!A:C,3,FALSE)</f>
        <v>中场</v>
      </c>
      <c r="D540" s="10" t="e">
        <f>VLOOKUP(A:A,'1级数据'!A:D,4,FALSE)</f>
        <v>#N/A</v>
      </c>
      <c r="E540" s="12">
        <f>VLOOKUP(A:A,'1级数据'!A:L,12,FALSE)</f>
        <v>80</v>
      </c>
      <c r="F540" s="10">
        <f>'1级数据'!O540*0.2+'1级数据'!T540*0.4+'1级数据'!Z540*0.2+'1级数据'!W540*0.2</f>
        <v>77.199999999999989</v>
      </c>
      <c r="G540" s="10">
        <f>AVERAGE('1级数据'!P540,'1级数据'!Q540)</f>
        <v>76.5</v>
      </c>
      <c r="H540" s="10">
        <f>AVERAGE('1级数据'!AA540,'1级数据'!AB540)</f>
        <v>75.5</v>
      </c>
      <c r="I540" s="10">
        <f>IF('1级数据'!C540="门将",AVERAGE('1级数据'!AG540,'1级数据'!AH540,'1级数据'!AI540,'1级数据'!AJ540,'1级数据'!AK540),AVERAGE('1级数据'!X540,'1级数据'!Y540))</f>
        <v>74.5</v>
      </c>
      <c r="J540" s="10">
        <f>'1级数据'!AC540*0.2+'1级数据'!AD540*0.3+'1级数据'!AE540*0.2+'1级数据'!AF540*0.3</f>
        <v>74.599999999999994</v>
      </c>
      <c r="K540" s="10">
        <f>AVERAGE('1级数据'!R540,'1级数据'!S540)</f>
        <v>79.5</v>
      </c>
    </row>
    <row r="541" spans="1:11" ht="15.75" x14ac:dyDescent="0.25">
      <c r="A541" s="10">
        <v>540</v>
      </c>
      <c r="B541" s="10" t="str">
        <f>VLOOKUP(A:A,'1级数据'!A:B,2,FALSE)</f>
        <v>E. ANDRADA</v>
      </c>
      <c r="C541" s="11" t="str">
        <f>VLOOKUP(A:A,'1级数据'!A:C,3,FALSE)</f>
        <v>门将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62.6</v>
      </c>
      <c r="G541" s="10">
        <f>AVERAGE('1级数据'!P541,'1级数据'!Q541)</f>
        <v>58</v>
      </c>
      <c r="H541" s="10">
        <f>AVERAGE('1级数据'!AA541,'1级数据'!AB541)</f>
        <v>84</v>
      </c>
      <c r="I541" s="10">
        <f>IF('1级数据'!C541="门将",AVERAGE('1级数据'!AG541,'1级数据'!AH541,'1级数据'!AI541,'1级数据'!AJ541,'1级数据'!AK541),AVERAGE('1级数据'!X541,'1级数据'!Y541))</f>
        <v>73.8</v>
      </c>
      <c r="J541" s="10">
        <f>'1级数据'!AC541*0.2+'1级数据'!AD541*0.3+'1级数据'!AE541*0.2+'1级数据'!AF541*0.3</f>
        <v>65.2</v>
      </c>
      <c r="K541" s="10">
        <f>AVERAGE('1级数据'!R541,'1级数据'!S541)</f>
        <v>63.5</v>
      </c>
    </row>
    <row r="542" spans="1:11" ht="15.75" x14ac:dyDescent="0.25">
      <c r="A542" s="10">
        <v>541</v>
      </c>
      <c r="B542" s="10" t="str">
        <f>VLOOKUP(A:A,'1级数据'!A:B,2,FALSE)</f>
        <v>V. ABOUBAKAR</v>
      </c>
      <c r="C542" s="11" t="str">
        <f>VLOOKUP(A:A,'1级数据'!A:C,3,FALSE)</f>
        <v>中锋</v>
      </c>
      <c r="D542" s="10">
        <f>VLOOKUP(A:A,'1级数据'!A:D,4,FALSE)</f>
        <v>1</v>
      </c>
      <c r="E542" s="12">
        <f>VLOOKUP(A:A,'1级数据'!A:L,12,FALSE)</f>
        <v>80</v>
      </c>
      <c r="F542" s="10">
        <f>'1级数据'!O542*0.2+'1级数据'!T542*0.4+'1级数据'!Z542*0.2+'1级数据'!W542*0.2</f>
        <v>70.600000000000009</v>
      </c>
      <c r="G542" s="10">
        <f>AVERAGE('1级数据'!P542,'1级数据'!Q542)</f>
        <v>77</v>
      </c>
      <c r="H542" s="10">
        <f>AVERAGE('1级数据'!AA542,'1级数据'!AB542)</f>
        <v>81.5</v>
      </c>
      <c r="I542" s="10">
        <f>IF('1级数据'!C542="门将",AVERAGE('1级数据'!AG542,'1级数据'!AH542,'1级数据'!AI542,'1级数据'!AJ542,'1级数据'!AK542),AVERAGE('1级数据'!X542,'1级数据'!Y542))</f>
        <v>73</v>
      </c>
      <c r="J542" s="10">
        <f>'1级数据'!AC542*0.2+'1级数据'!AD542*0.3+'1级数据'!AE542*0.2+'1级数据'!AF542*0.3</f>
        <v>67.099999999999994</v>
      </c>
      <c r="K542" s="10">
        <f>AVERAGE('1级数据'!R542,'1级数据'!S542)</f>
        <v>73</v>
      </c>
    </row>
    <row r="543" spans="1:11" ht="15.75" x14ac:dyDescent="0.25">
      <c r="A543" s="10">
        <v>542</v>
      </c>
      <c r="B543" s="10" t="str">
        <f>VLOOKUP(A:A,'1级数据'!A:B,2,FALSE)</f>
        <v>MARIO GASPAR</v>
      </c>
      <c r="C543" s="11" t="str">
        <f>VLOOKUP(A:A,'1级数据'!A:C,3,FALSE)</f>
        <v>右后卫</v>
      </c>
      <c r="D543" s="10">
        <f>VLOOKUP(A:A,'1级数据'!A:D,4,FALSE)</f>
        <v>1</v>
      </c>
      <c r="E543" s="12">
        <f>VLOOKUP(A:A,'1级数据'!A:L,12,FALSE)</f>
        <v>80</v>
      </c>
      <c r="F543" s="10">
        <f>'1级数据'!O543*0.2+'1级数据'!T543*0.4+'1级数据'!Z543*0.2+'1级数据'!W543*0.2</f>
        <v>73.800000000000011</v>
      </c>
      <c r="G543" s="10">
        <f>AVERAGE('1级数据'!P543,'1级数据'!Q543)</f>
        <v>74.5</v>
      </c>
      <c r="H543" s="10">
        <f>AVERAGE('1级数据'!AA543,'1级数据'!AB543)</f>
        <v>71</v>
      </c>
      <c r="I543" s="10">
        <f>IF('1级数据'!C543="门将",AVERAGE('1级数据'!AG543,'1级数据'!AH543,'1级数据'!AI543,'1级数据'!AJ543,'1级数据'!AK543),AVERAGE('1级数据'!X543,'1级数据'!Y543))</f>
        <v>78</v>
      </c>
      <c r="J543" s="10">
        <f>'1级数据'!AC543*0.2+'1级数据'!AD543*0.3+'1级数据'!AE543*0.2+'1级数据'!AF543*0.3</f>
        <v>74.8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K. MALCUIT</v>
      </c>
      <c r="C544" s="11" t="str">
        <f>VLOOKUP(A:A,'1级数据'!A:C,3,FALSE)</f>
        <v>右后卫</v>
      </c>
      <c r="D544" s="10" t="e">
        <f>VLOOKUP(A:A,'1级数据'!A:D,4,FALSE)</f>
        <v>#N/A</v>
      </c>
      <c r="E544" s="12">
        <f>VLOOKUP(A:A,'1级数据'!A:L,12,FALSE)</f>
        <v>80</v>
      </c>
      <c r="F544" s="10">
        <f>'1级数据'!O544*0.2+'1级数据'!T544*0.4+'1级数据'!Z544*0.2+'1级数据'!W544*0.2</f>
        <v>72.599999999999994</v>
      </c>
      <c r="G544" s="10">
        <f>AVERAGE('1级数据'!P544,'1级数据'!Q544)</f>
        <v>75.5</v>
      </c>
      <c r="H544" s="10">
        <f>AVERAGE('1级数据'!AA544,'1级数据'!AB544)</f>
        <v>72</v>
      </c>
      <c r="I544" s="10">
        <f>IF('1级数据'!C544="门将",AVERAGE('1级数据'!AG544,'1级数据'!AH544,'1级数据'!AI544,'1级数据'!AJ544,'1级数据'!AK544),AVERAGE('1级数据'!X544,'1级数据'!Y544))</f>
        <v>73.5</v>
      </c>
      <c r="J544" s="10">
        <f>'1级数据'!AC544*0.2+'1级数据'!AD544*0.3+'1级数据'!AE544*0.2+'1级数据'!AF544*0.3</f>
        <v>75.5</v>
      </c>
      <c r="K544" s="10">
        <f>AVERAGE('1级数据'!R544,'1级数据'!S544)</f>
        <v>74</v>
      </c>
    </row>
    <row r="545" spans="1:11" ht="15.75" x14ac:dyDescent="0.25">
      <c r="A545" s="10">
        <v>544</v>
      </c>
      <c r="B545" s="10" t="str">
        <f>VLOOKUP(A:A,'1级数据'!A:B,2,FALSE)</f>
        <v>T. STEPANENKO</v>
      </c>
      <c r="C545" s="11" t="str">
        <f>VLOOKUP(A:A,'1级数据'!A:C,3,FALSE)</f>
        <v>后腰</v>
      </c>
      <c r="D545" s="10">
        <f>VLOOKUP(A:A,'1级数据'!A:D,4,FALSE)</f>
        <v>1</v>
      </c>
      <c r="E545" s="12">
        <f>VLOOKUP(A:A,'1级数据'!A:L,12,FALSE)</f>
        <v>80</v>
      </c>
      <c r="F545" s="10">
        <f>'1级数据'!O545*0.2+'1级数据'!T545*0.4+'1级数据'!Z545*0.2+'1级数据'!W545*0.2</f>
        <v>71.2</v>
      </c>
      <c r="G545" s="10">
        <f>AVERAGE('1级数据'!P545,'1级数据'!Q545)</f>
        <v>73.5</v>
      </c>
      <c r="H545" s="10">
        <f>AVERAGE('1级数据'!AA545,'1级数据'!AB545)</f>
        <v>78</v>
      </c>
      <c r="I545" s="10">
        <f>IF('1级数据'!C545="门将",AVERAGE('1级数据'!AG545,'1级数据'!AH545,'1级数据'!AI545,'1级数据'!AJ545,'1级数据'!AK545),AVERAGE('1级数据'!X545,'1级数据'!Y545))</f>
        <v>70.5</v>
      </c>
      <c r="J545" s="10">
        <f>'1级数据'!AC545*0.2+'1级数据'!AD545*0.3+'1级数据'!AE545*0.2+'1级数据'!AF545*0.3</f>
        <v>79.699999999999989</v>
      </c>
      <c r="K545" s="10">
        <f>AVERAGE('1级数据'!R545,'1级数据'!S545)</f>
        <v>73.5</v>
      </c>
    </row>
    <row r="546" spans="1:11" ht="15.75" x14ac:dyDescent="0.25">
      <c r="A546" s="10">
        <v>545</v>
      </c>
      <c r="B546" s="10" t="str">
        <f>VLOOKUP(A:A,'1级数据'!A:B,2,FALSE)</f>
        <v>K. GLIK</v>
      </c>
      <c r="C546" s="11" t="str">
        <f>VLOOKUP(A:A,'1级数据'!A:C,3,FALSE)</f>
        <v>中后卫</v>
      </c>
      <c r="D546" s="10">
        <f>VLOOKUP(A:A,'1级数据'!A:D,4,FALSE)</f>
        <v>1</v>
      </c>
      <c r="E546" s="12">
        <f>VLOOKUP(A:A,'1级数据'!A:L,12,FALSE)</f>
        <v>80</v>
      </c>
      <c r="F546" s="10">
        <f>'1级数据'!O546*0.2+'1级数据'!T546*0.4+'1级数据'!Z546*0.2+'1级数据'!W546*0.2</f>
        <v>64.400000000000006</v>
      </c>
      <c r="G546" s="10">
        <f>AVERAGE('1级数据'!P546,'1级数据'!Q546)</f>
        <v>63</v>
      </c>
      <c r="H546" s="10">
        <f>AVERAGE('1级数据'!AA546,'1级数据'!AB546)</f>
        <v>76.5</v>
      </c>
      <c r="I546" s="10">
        <f>IF('1级数据'!C546="门将",AVERAGE('1级数据'!AG546,'1级数据'!AH546,'1级数据'!AI546,'1级数据'!AJ546,'1级数据'!AK546),AVERAGE('1级数据'!X546,'1级数据'!Y546))</f>
        <v>64</v>
      </c>
      <c r="J546" s="10">
        <f>'1级数据'!AC546*0.2+'1级数据'!AD546*0.3+'1级数据'!AE546*0.2+'1级数据'!AF546*0.3</f>
        <v>78.400000000000006</v>
      </c>
      <c r="K546" s="10">
        <f>AVERAGE('1级数据'!R546,'1级数据'!S546)</f>
        <v>66</v>
      </c>
    </row>
    <row r="547" spans="1:11" ht="15.75" x14ac:dyDescent="0.25">
      <c r="A547" s="10">
        <v>546</v>
      </c>
      <c r="B547" s="10" t="str">
        <f>VLOOKUP(A:A,'1级数据'!A:B,2,FALSE)</f>
        <v>M. LANZINI</v>
      </c>
      <c r="C547" s="11" t="str">
        <f>VLOOKUP(A:A,'1级数据'!A:C,3,FALSE)</f>
        <v>前腰</v>
      </c>
      <c r="D547" s="10">
        <f>VLOOKUP(A:A,'1级数据'!A:D,4,FALSE)</f>
        <v>1</v>
      </c>
      <c r="E547" s="12">
        <f>VLOOKUP(A:A,'1级数据'!A:L,12,FALSE)</f>
        <v>80</v>
      </c>
      <c r="F547" s="10">
        <f>'1级数据'!O547*0.2+'1级数据'!T547*0.4+'1级数据'!Z547*0.2+'1级数据'!W547*0.2</f>
        <v>79.600000000000009</v>
      </c>
      <c r="G547" s="10">
        <f>AVERAGE('1级数据'!P547,'1级数据'!Q547)</f>
        <v>85</v>
      </c>
      <c r="H547" s="10">
        <f>AVERAGE('1级数据'!AA547,'1级数据'!AB547)</f>
        <v>75.5</v>
      </c>
      <c r="I547" s="10">
        <f>IF('1级数据'!C547="门将",AVERAGE('1级数据'!AG547,'1级数据'!AH547,'1级数据'!AI547,'1级数据'!AJ547,'1级数据'!AK547),AVERAGE('1级数据'!X547,'1级数据'!Y547))</f>
        <v>77.5</v>
      </c>
      <c r="J547" s="10">
        <f>'1级数据'!AC547*0.2+'1级数据'!AD547*0.3+'1级数据'!AE547*0.2+'1级数据'!AF547*0.3</f>
        <v>67.400000000000006</v>
      </c>
      <c r="K547" s="10">
        <f>AVERAGE('1级数据'!R547,'1级数据'!S547)</f>
        <v>81</v>
      </c>
    </row>
    <row r="548" spans="1:11" ht="15.75" x14ac:dyDescent="0.25">
      <c r="A548" s="10">
        <v>547</v>
      </c>
      <c r="B548" s="10" t="str">
        <f>VLOOKUP(A:A,'1级数据'!A:B,2,FALSE)</f>
        <v>G. RAMÍREZ</v>
      </c>
      <c r="C548" s="11" t="str">
        <f>VLOOKUP(A:A,'1级数据'!A:C,3,FALSE)</f>
        <v>前腰</v>
      </c>
      <c r="D548" s="10">
        <f>VLOOKUP(A:A,'1级数据'!A:D,4,FALSE)</f>
        <v>1</v>
      </c>
      <c r="E548" s="12">
        <f>VLOOKUP(A:A,'1级数据'!A:L,12,FALSE)</f>
        <v>80</v>
      </c>
      <c r="F548" s="10">
        <f>'1级数据'!O548*0.2+'1级数据'!T548*0.4+'1级数据'!Z548*0.2+'1级数据'!W548*0.2</f>
        <v>77.800000000000011</v>
      </c>
      <c r="G548" s="10">
        <f>AVERAGE('1级数据'!P548,'1级数据'!Q548)</f>
        <v>82.5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76</v>
      </c>
      <c r="J548" s="10">
        <f>'1级数据'!AC548*0.2+'1级数据'!AD548*0.3+'1级数据'!AE548*0.2+'1级数据'!AF548*0.3</f>
        <v>66.3</v>
      </c>
      <c r="K548" s="10">
        <f>AVERAGE('1级数据'!R548,'1级数据'!S548)</f>
        <v>80.5</v>
      </c>
    </row>
    <row r="549" spans="1:11" ht="15.75" x14ac:dyDescent="0.25">
      <c r="A549" s="10">
        <v>548</v>
      </c>
      <c r="B549" s="10" t="str">
        <f>VLOOKUP(A:A,'1级数据'!A:B,2,FALSE)</f>
        <v>L. BENDER</v>
      </c>
      <c r="C549" s="11" t="str">
        <f>VLOOKUP(A:A,'1级数据'!A:C,3,FALSE)</f>
        <v>后腰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70.8</v>
      </c>
      <c r="G549" s="10">
        <f>AVERAGE('1级数据'!P549,'1级数据'!Q549)</f>
        <v>70.5</v>
      </c>
      <c r="H549" s="10">
        <f>AVERAGE('1级数据'!AA549,'1级数据'!AB549)</f>
        <v>78.5</v>
      </c>
      <c r="I549" s="10">
        <f>IF('1级数据'!C549="门将",AVERAGE('1级数据'!AG549,'1级数据'!AH549,'1级数据'!AI549,'1级数据'!AJ549,'1级数据'!AK549),AVERAGE('1级数据'!X549,'1级数据'!Y549))</f>
        <v>71</v>
      </c>
      <c r="J549" s="10">
        <f>'1级数据'!AC549*0.2+'1级数据'!AD549*0.3+'1级数据'!AE549*0.2+'1级数据'!AF549*0.3</f>
        <v>77.099999999999994</v>
      </c>
      <c r="K549" s="10">
        <f>AVERAGE('1级数据'!R549,'1级数据'!S549)</f>
        <v>75.5</v>
      </c>
    </row>
    <row r="550" spans="1:11" ht="15.75" x14ac:dyDescent="0.25">
      <c r="A550" s="10">
        <v>549</v>
      </c>
      <c r="B550" s="10" t="str">
        <f>VLOOKUP(A:A,'1级数据'!A:B,2,FALSE)</f>
        <v>D. VIDA</v>
      </c>
      <c r="C550" s="11" t="str">
        <f>VLOOKUP(A:A,'1级数据'!A:C,3,FALSE)</f>
        <v>中后卫</v>
      </c>
      <c r="D550" s="10">
        <f>VLOOKUP(A:A,'1级数据'!A:D,4,FALSE)</f>
        <v>1</v>
      </c>
      <c r="E550" s="12">
        <f>VLOOKUP(A:A,'1级数据'!A:L,12,FALSE)</f>
        <v>80</v>
      </c>
      <c r="F550" s="10">
        <f>'1级数据'!O550*0.2+'1级数据'!T550*0.4+'1级数据'!Z550*0.2+'1级数据'!W550*0.2</f>
        <v>68.800000000000011</v>
      </c>
      <c r="G550" s="10">
        <f>AVERAGE('1级数据'!P550,'1级数据'!Q550)</f>
        <v>71</v>
      </c>
      <c r="H550" s="10">
        <f>AVERAGE('1级数据'!AA550,'1级数据'!AB550)</f>
        <v>78</v>
      </c>
      <c r="I550" s="10">
        <f>IF('1级数据'!C550="门将",AVERAGE('1级数据'!AG550,'1级数据'!AH550,'1级数据'!AI550,'1级数据'!AJ550,'1级数据'!AK550),AVERAGE('1级数据'!X550,'1级数据'!Y550))</f>
        <v>73</v>
      </c>
      <c r="J550" s="10">
        <f>'1级数据'!AC550*0.2+'1级数据'!AD550*0.3+'1级数据'!AE550*0.2+'1级数据'!AF550*0.3</f>
        <v>81.100000000000009</v>
      </c>
      <c r="K550" s="10">
        <f>AVERAGE('1级数据'!R550,'1级数据'!S550)</f>
        <v>74.5</v>
      </c>
    </row>
    <row r="551" spans="1:11" ht="15.75" x14ac:dyDescent="0.25">
      <c r="A551" s="10">
        <v>550</v>
      </c>
      <c r="B551" s="10" t="str">
        <f>VLOOKUP(A:A,'1级数据'!A:B,2,FALSE)</f>
        <v>FERNANDO</v>
      </c>
      <c r="C551" s="11" t="str">
        <f>VLOOKUP(A:A,'1级数据'!A:C,3,FALSE)</f>
        <v>后腰</v>
      </c>
      <c r="D551" s="10">
        <f>VLOOKUP(A:A,'1级数据'!A:D,4,FALSE)</f>
        <v>1</v>
      </c>
      <c r="E551" s="12">
        <f>VLOOKUP(A:A,'1级数据'!A:L,12,FALSE)</f>
        <v>80</v>
      </c>
      <c r="F551" s="10">
        <f>'1级数据'!O551*0.2+'1级数据'!T551*0.4+'1级数据'!Z551*0.2+'1级数据'!W551*0.2</f>
        <v>76.600000000000009</v>
      </c>
      <c r="G551" s="10">
        <f>AVERAGE('1级数据'!P551,'1级数据'!Q551)</f>
        <v>74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77</v>
      </c>
      <c r="J551" s="10">
        <f>'1级数据'!AC551*0.2+'1级数据'!AD551*0.3+'1级数据'!AE551*0.2+'1级数据'!AF551*0.3</f>
        <v>76.2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DANILO</v>
      </c>
      <c r="C552" s="11" t="str">
        <f>VLOOKUP(A:A,'1级数据'!A:C,3,FALSE)</f>
        <v>右后卫</v>
      </c>
      <c r="D552" s="10">
        <f>VLOOKUP(A:A,'1级数据'!A:D,4,FALSE)</f>
        <v>1</v>
      </c>
      <c r="E552" s="12">
        <f>VLOOKUP(A:A,'1级数据'!A:L,12,FALSE)</f>
        <v>80</v>
      </c>
      <c r="F552" s="10">
        <f>'1级数据'!O552*0.2+'1级数据'!T552*0.4+'1级数据'!Z552*0.2+'1级数据'!W552*0.2</f>
        <v>76.200000000000017</v>
      </c>
      <c r="G552" s="10">
        <f>AVERAGE('1级数据'!P552,'1级数据'!Q552)</f>
        <v>76.5</v>
      </c>
      <c r="H552" s="10">
        <f>AVERAGE('1级数据'!AA552,'1级数据'!AB552)</f>
        <v>77</v>
      </c>
      <c r="I552" s="10">
        <f>IF('1级数据'!C552="门将",AVERAGE('1级数据'!AG552,'1级数据'!AH552,'1级数据'!AI552,'1级数据'!AJ552,'1级数据'!AK552),AVERAGE('1级数据'!X552,'1级数据'!Y552))</f>
        <v>80.5</v>
      </c>
      <c r="J552" s="10">
        <f>'1级数据'!AC552*0.2+'1级数据'!AD552*0.3+'1级数据'!AE552*0.2+'1级数据'!AF552*0.3</f>
        <v>72.7</v>
      </c>
      <c r="K552" s="10">
        <f>AVERAGE('1级数据'!R552,'1级数据'!S552)</f>
        <v>75.5</v>
      </c>
    </row>
    <row r="553" spans="1:11" ht="15.75" x14ac:dyDescent="0.25">
      <c r="A553" s="10">
        <v>552</v>
      </c>
      <c r="B553" s="10" t="str">
        <f>VLOOKUP(A:A,'1级数据'!A:B,2,FALSE)</f>
        <v>E. ZAHAVI</v>
      </c>
      <c r="C553" s="11" t="str">
        <f>VLOOKUP(A:A,'1级数据'!A:C,3,FALSE)</f>
        <v>中锋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77.2</v>
      </c>
      <c r="G553" s="10">
        <f>AVERAGE('1级数据'!P553,'1级数据'!Q553)</f>
        <v>80.5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72.5</v>
      </c>
      <c r="J553" s="10">
        <f>'1级数据'!AC553*0.2+'1级数据'!AD553*0.3+'1级数据'!AE553*0.2+'1级数据'!AF553*0.3</f>
        <v>69.2</v>
      </c>
      <c r="K553" s="10">
        <f>AVERAGE('1级数据'!R553,'1级数据'!S553)</f>
        <v>79</v>
      </c>
    </row>
    <row r="554" spans="1:11" ht="15.75" x14ac:dyDescent="0.25">
      <c r="A554" s="10">
        <v>553</v>
      </c>
      <c r="B554" s="10" t="str">
        <f>VLOOKUP(A:A,'1级数据'!A:B,2,FALSE)</f>
        <v>JARDEL</v>
      </c>
      <c r="C554" s="11" t="str">
        <f>VLOOKUP(A:A,'1级数据'!A:C,3,FALSE)</f>
        <v>中后卫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65.199999999999989</v>
      </c>
      <c r="G554" s="10">
        <f>AVERAGE('1级数据'!P554,'1级数据'!Q554)</f>
        <v>70</v>
      </c>
      <c r="H554" s="10">
        <f>AVERAGE('1级数据'!AA554,'1级数据'!AB554)</f>
        <v>78.5</v>
      </c>
      <c r="I554" s="10">
        <f>IF('1级数据'!C554="门将",AVERAGE('1级数据'!AG554,'1级数据'!AH554,'1级数据'!AI554,'1级数据'!AJ554,'1级数据'!AK554),AVERAGE('1级数据'!X554,'1级数据'!Y554))</f>
        <v>58</v>
      </c>
      <c r="J554" s="10">
        <f>'1级数据'!AC554*0.2+'1级数据'!AD554*0.3+'1级数据'!AE554*0.2+'1级数据'!AF554*0.3</f>
        <v>76.800000000000011</v>
      </c>
      <c r="K554" s="10">
        <f>AVERAGE('1级数据'!R554,'1级数据'!S554)</f>
        <v>67</v>
      </c>
    </row>
    <row r="555" spans="1:11" ht="15.75" x14ac:dyDescent="0.25">
      <c r="A555" s="10">
        <v>554</v>
      </c>
      <c r="B555" s="10" t="str">
        <f>VLOOKUP(A:A,'1级数据'!A:B,2,FALSE)</f>
        <v>B. ANDRÉ</v>
      </c>
      <c r="C555" s="11" t="str">
        <f>VLOOKUP(A:A,'1级数据'!A:C,3,FALSE)</f>
        <v>中场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74</v>
      </c>
      <c r="G555" s="10">
        <f>AVERAGE('1级数据'!P555,'1级数据'!Q555)</f>
        <v>76.5</v>
      </c>
      <c r="H555" s="10">
        <f>AVERAGE('1级数据'!AA555,'1级数据'!AB555)</f>
        <v>79.5</v>
      </c>
      <c r="I555" s="10">
        <f>IF('1级数据'!C555="门将",AVERAGE('1级数据'!AG555,'1级数据'!AH555,'1级数据'!AI555,'1级数据'!AJ555,'1级数据'!AK555),AVERAGE('1级数据'!X555,'1级数据'!Y555))</f>
        <v>73</v>
      </c>
      <c r="J555" s="10">
        <f>'1级数据'!AC555*0.2+'1级数据'!AD555*0.3+'1级数据'!AE555*0.2+'1级数据'!AF555*0.3</f>
        <v>76.699999999999989</v>
      </c>
      <c r="K555" s="10">
        <f>AVERAGE('1级数据'!R555,'1级数据'!S555)</f>
        <v>77</v>
      </c>
    </row>
    <row r="556" spans="1:11" ht="15.75" x14ac:dyDescent="0.25">
      <c r="A556" s="10">
        <v>555</v>
      </c>
      <c r="B556" s="10" t="str">
        <f>VLOOKUP(A:A,'1级数据'!A:B,2,FALSE)</f>
        <v>L. MURIEL</v>
      </c>
      <c r="C556" s="11" t="str">
        <f>VLOOKUP(A:A,'1级数据'!A:C,3,FALSE)</f>
        <v>中锋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81.5</v>
      </c>
      <c r="H556" s="10">
        <f>AVERAGE('1级数据'!AA556,'1级数据'!AB556)</f>
        <v>77</v>
      </c>
      <c r="I556" s="10">
        <f>IF('1级数据'!C556="门将",AVERAGE('1级数据'!AG556,'1级数据'!AH556,'1级数据'!AI556,'1级数据'!AJ556,'1级数据'!AK556),AVERAGE('1级数据'!X556,'1级数据'!Y556))</f>
        <v>77</v>
      </c>
      <c r="J556" s="10">
        <f>'1级数据'!AC556*0.2+'1级数据'!AD556*0.3+'1级数据'!AE556*0.2+'1级数据'!AF556*0.3</f>
        <v>69.099999999999994</v>
      </c>
      <c r="K556" s="10">
        <f>AVERAGE('1级数据'!R556,'1级数据'!S556)</f>
        <v>75</v>
      </c>
    </row>
    <row r="557" spans="1:11" ht="15.75" x14ac:dyDescent="0.25">
      <c r="A557" s="10">
        <v>556</v>
      </c>
      <c r="B557" s="10" t="str">
        <f>VLOOKUP(A:A,'1级数据'!A:B,2,FALSE)</f>
        <v>R. BARKLEY</v>
      </c>
      <c r="C557" s="11" t="str">
        <f>VLOOKUP(A:A,'1级数据'!A:C,3,FALSE)</f>
        <v>前腰</v>
      </c>
      <c r="D557" s="10">
        <f>VLOOKUP(A:A,'1级数据'!A:D,4,FALSE)</f>
        <v>1</v>
      </c>
      <c r="E557" s="12">
        <f>VLOOKUP(A:A,'1级数据'!A:L,12,FALSE)</f>
        <v>80</v>
      </c>
      <c r="F557" s="10">
        <f>'1级数据'!O557*0.2+'1级数据'!T557*0.4+'1级数据'!Z557*0.2+'1级数据'!W557*0.2</f>
        <v>75.599999999999994</v>
      </c>
      <c r="G557" s="10">
        <f>AVERAGE('1级数据'!P557,'1级数据'!Q557)</f>
        <v>85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74.5</v>
      </c>
      <c r="J557" s="10">
        <f>'1级数据'!AC557*0.2+'1级数据'!AD557*0.3+'1级数据'!AE557*0.2+'1级数据'!AF557*0.3</f>
        <v>71.400000000000006</v>
      </c>
      <c r="K557" s="10">
        <f>AVERAGE('1级数据'!R557,'1级数据'!S557)</f>
        <v>83.5</v>
      </c>
    </row>
    <row r="558" spans="1:11" ht="15.75" x14ac:dyDescent="0.25">
      <c r="A558" s="10">
        <v>557</v>
      </c>
      <c r="B558" s="10" t="str">
        <f>VLOOKUP(A:A,'1级数据'!A:B,2,FALSE)</f>
        <v>K. BELLARABI</v>
      </c>
      <c r="C558" s="11" t="str">
        <f>VLOOKUP(A:A,'1级数据'!A:C,3,FALSE)</f>
        <v>右前卫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72.8</v>
      </c>
      <c r="G558" s="10">
        <f>AVERAGE('1级数据'!P558,'1级数据'!Q558)</f>
        <v>81.5</v>
      </c>
      <c r="H558" s="10">
        <f>AVERAGE('1级数据'!AA558,'1级数据'!AB558)</f>
        <v>74</v>
      </c>
      <c r="I558" s="10">
        <f>IF('1级数据'!C558="门将",AVERAGE('1级数据'!AG558,'1级数据'!AH558,'1级数据'!AI558,'1级数据'!AJ558,'1级数据'!AK558),AVERAGE('1级数据'!X558,'1级数据'!Y558))</f>
        <v>78</v>
      </c>
      <c r="J558" s="10">
        <f>'1级数据'!AC558*0.2+'1级数据'!AD558*0.3+'1级数据'!AE558*0.2+'1级数据'!AF558*0.3</f>
        <v>71</v>
      </c>
      <c r="K558" s="10">
        <f>AVERAGE('1级数据'!R558,'1级数据'!S558)</f>
        <v>77</v>
      </c>
    </row>
    <row r="559" spans="1:11" ht="15.75" x14ac:dyDescent="0.25">
      <c r="A559" s="10">
        <v>558</v>
      </c>
      <c r="B559" s="10" t="str">
        <f>VLOOKUP(A:A,'1级数据'!A:B,2,FALSE)</f>
        <v>K. ZOUMA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65.2</v>
      </c>
      <c r="G559" s="10">
        <f>AVERAGE('1级数据'!P559,'1级数据'!Q559)</f>
        <v>66.5</v>
      </c>
      <c r="H559" s="10">
        <f>AVERAGE('1级数据'!AA559,'1级数据'!AB559)</f>
        <v>81.5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76.400000000000006</v>
      </c>
      <c r="K559" s="10">
        <f>AVERAGE('1级数据'!R559,'1级数据'!S559)</f>
        <v>65.5</v>
      </c>
    </row>
    <row r="560" spans="1:11" ht="15.75" x14ac:dyDescent="0.25">
      <c r="A560" s="10">
        <v>559</v>
      </c>
      <c r="B560" s="10" t="str">
        <f>VLOOKUP(A:A,'1级数据'!A:B,2,FALSE)</f>
        <v>K. LALA</v>
      </c>
      <c r="C560" s="11" t="str">
        <f>VLOOKUP(A:A,'1级数据'!A:C,3,FALSE)</f>
        <v>右后卫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75.600000000000009</v>
      </c>
      <c r="G560" s="10">
        <f>AVERAGE('1级数据'!P560,'1级数据'!Q560)</f>
        <v>73</v>
      </c>
      <c r="H560" s="10">
        <f>AVERAGE('1级数据'!AA560,'1级数据'!AB560)</f>
        <v>80</v>
      </c>
      <c r="I560" s="10">
        <f>IF('1级数据'!C560="门将",AVERAGE('1级数据'!AG560,'1级数据'!AH560,'1级数据'!AI560,'1级数据'!AJ560,'1级数据'!AK560),AVERAGE('1级数据'!X560,'1级数据'!Y560))</f>
        <v>81.5</v>
      </c>
      <c r="J560" s="10">
        <f>'1级数据'!AC560*0.2+'1级数据'!AD560*0.3+'1级数据'!AE560*0.2+'1级数据'!AF560*0.3</f>
        <v>75.7</v>
      </c>
      <c r="K560" s="10">
        <f>AVERAGE('1级数据'!R560,'1级数据'!S560)</f>
        <v>72</v>
      </c>
    </row>
    <row r="561" spans="1:11" ht="15.75" x14ac:dyDescent="0.25">
      <c r="A561" s="10">
        <v>560</v>
      </c>
      <c r="B561" s="10" t="str">
        <f>VLOOKUP(A:A,'1级数据'!A:B,2,FALSE)</f>
        <v>L. OCAMPOS</v>
      </c>
      <c r="C561" s="11" t="str">
        <f>VLOOKUP(A:A,'1级数据'!A:C,3,FALSE)</f>
        <v>左前卫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73.600000000000009</v>
      </c>
      <c r="G561" s="10">
        <f>AVERAGE('1级数据'!P561,'1级数据'!Q561)</f>
        <v>78.5</v>
      </c>
      <c r="H561" s="10">
        <f>AVERAGE('1级数据'!AA561,'1级数据'!AB561)</f>
        <v>82</v>
      </c>
      <c r="I561" s="10">
        <f>IF('1级数据'!C561="门将",AVERAGE('1级数据'!AG561,'1级数据'!AH561,'1级数据'!AI561,'1级数据'!AJ561,'1级数据'!AK561),AVERAGE('1级数据'!X561,'1级数据'!Y561))</f>
        <v>72</v>
      </c>
      <c r="J561" s="10">
        <f>'1级数据'!AC561*0.2+'1级数据'!AD561*0.3+'1级数据'!AE561*0.2+'1级数据'!AF561*0.3</f>
        <v>74.900000000000006</v>
      </c>
      <c r="K561" s="10">
        <f>AVERAGE('1级数据'!R561,'1级数据'!S561)</f>
        <v>71.5</v>
      </c>
    </row>
    <row r="562" spans="1:11" ht="15.75" x14ac:dyDescent="0.25">
      <c r="A562" s="10">
        <v>561</v>
      </c>
      <c r="B562" s="10" t="str">
        <f>VLOOKUP(A:A,'1级数据'!A:B,2,FALSE)</f>
        <v>ÍÑIGO MARTÍNEZ</v>
      </c>
      <c r="C562" s="11" t="str">
        <f>VLOOKUP(A:A,'1级数据'!A:C,3,FALSE)</f>
        <v>中后卫</v>
      </c>
      <c r="D562" s="10">
        <f>VLOOKUP(A:A,'1级数据'!A:D,4,FALSE)</f>
        <v>1</v>
      </c>
      <c r="E562" s="12">
        <f>VLOOKUP(A:A,'1级数据'!A:L,12,FALSE)</f>
        <v>80</v>
      </c>
      <c r="F562" s="10">
        <f>'1级数据'!O562*0.2+'1级数据'!T562*0.4+'1级数据'!Z562*0.2+'1级数据'!W562*0.2</f>
        <v>74.199999999999989</v>
      </c>
      <c r="G562" s="10">
        <f>AVERAGE('1级数据'!P562,'1级数据'!Q562)</f>
        <v>68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72.5</v>
      </c>
      <c r="J562" s="10">
        <f>'1级数据'!AC562*0.2+'1级数据'!AD562*0.3+'1级数据'!AE562*0.2+'1级数据'!AF562*0.3</f>
        <v>77.7</v>
      </c>
      <c r="K562" s="10">
        <f>AVERAGE('1级数据'!R562,'1级数据'!S562)</f>
        <v>68.5</v>
      </c>
    </row>
    <row r="563" spans="1:11" ht="15.75" x14ac:dyDescent="0.25">
      <c r="A563" s="10">
        <v>562</v>
      </c>
      <c r="B563" s="10" t="str">
        <f>VLOOKUP(A:A,'1级数据'!A:B,2,FALSE)</f>
        <v>M. DE SCIGLIO</v>
      </c>
      <c r="C563" s="11" t="str">
        <f>VLOOKUP(A:A,'1级数据'!A:C,3,FALSE)</f>
        <v>右后卫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71.8</v>
      </c>
      <c r="G563" s="10">
        <f>AVERAGE('1级数据'!P563,'1级数据'!Q563)</f>
        <v>73.5</v>
      </c>
      <c r="H563" s="10">
        <f>AVERAGE('1级数据'!AA563,'1级数据'!AB563)</f>
        <v>76</v>
      </c>
      <c r="I563" s="10">
        <f>IF('1级数据'!C563="门将",AVERAGE('1级数据'!AG563,'1级数据'!AH563,'1级数据'!AI563,'1级数据'!AJ563,'1级数据'!AK563),AVERAGE('1级数据'!X563,'1级数据'!Y563))</f>
        <v>77.5</v>
      </c>
      <c r="J563" s="10">
        <f>'1级数据'!AC563*0.2+'1级数据'!AD563*0.3+'1级数据'!AE563*0.2+'1级数据'!AF563*0.3</f>
        <v>75.400000000000006</v>
      </c>
      <c r="K563" s="10">
        <f>AVERAGE('1级数据'!R563,'1级数据'!S563)</f>
        <v>74</v>
      </c>
    </row>
    <row r="564" spans="1:11" ht="15.75" x14ac:dyDescent="0.25">
      <c r="A564" s="10">
        <v>563</v>
      </c>
      <c r="B564" s="10" t="str">
        <f>VLOOKUP(A:A,'1级数据'!A:B,2,FALSE)</f>
        <v>M. GRADEL</v>
      </c>
      <c r="C564" s="11" t="str">
        <f>VLOOKUP(A:A,'1级数据'!A:C,3,FALSE)</f>
        <v>左边锋</v>
      </c>
      <c r="D564" s="10">
        <f>VLOOKUP(A:A,'1级数据'!A:D,4,FALSE)</f>
        <v>1</v>
      </c>
      <c r="E564" s="12">
        <f>VLOOKUP(A:A,'1级数据'!A:L,12,FALSE)</f>
        <v>80</v>
      </c>
      <c r="F564" s="10">
        <f>'1级数据'!O564*0.2+'1级数据'!T564*0.4+'1级数据'!Z564*0.2+'1级数据'!W564*0.2</f>
        <v>73.400000000000006</v>
      </c>
      <c r="G564" s="10">
        <f>AVERAGE('1级数据'!P564,'1级数据'!Q564)</f>
        <v>81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79</v>
      </c>
      <c r="J564" s="10">
        <f>'1级数据'!AC564*0.2+'1级数据'!AD564*0.3+'1级数据'!AE564*0.2+'1级数据'!AF564*0.3</f>
        <v>65.599999999999994</v>
      </c>
      <c r="K564" s="10">
        <f>AVERAGE('1级数据'!R564,'1级数据'!S564)</f>
        <v>77</v>
      </c>
    </row>
    <row r="565" spans="1:11" ht="15.75" x14ac:dyDescent="0.25">
      <c r="A565" s="10">
        <v>564</v>
      </c>
      <c r="B565" s="10" t="str">
        <f>VLOOKUP(A:A,'1级数据'!A:B,2,FALSE)</f>
        <v>F. VÁZQUEZ</v>
      </c>
      <c r="C565" s="11" t="str">
        <f>VLOOKUP(A:A,'1级数据'!A:C,3,FALSE)</f>
        <v>前腰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72.599999999999994</v>
      </c>
      <c r="G565" s="10">
        <f>AVERAGE('1级数据'!P565,'1级数据'!Q565)</f>
        <v>92</v>
      </c>
      <c r="H565" s="10">
        <f>AVERAGE('1级数据'!AA565,'1级数据'!AB565)</f>
        <v>69</v>
      </c>
      <c r="I565" s="10">
        <f>IF('1级数据'!C565="门将",AVERAGE('1级数据'!AG565,'1级数据'!AH565,'1级数据'!AI565,'1级数据'!AJ565,'1级数据'!AK565),AVERAGE('1级数据'!X565,'1级数据'!Y565))</f>
        <v>72</v>
      </c>
      <c r="J565" s="10">
        <f>'1级数据'!AC565*0.2+'1级数据'!AD565*0.3+'1级数据'!AE565*0.2+'1级数据'!AF565*0.3</f>
        <v>69.8</v>
      </c>
      <c r="K565" s="10">
        <f>AVERAGE('1级数据'!R565,'1级数据'!S565)</f>
        <v>80.5</v>
      </c>
    </row>
    <row r="566" spans="1:11" ht="15.75" x14ac:dyDescent="0.25">
      <c r="A566" s="10">
        <v>565</v>
      </c>
      <c r="B566" s="10" t="str">
        <f>VLOOKUP(A:A,'1级数据'!A:B,2,FALSE)</f>
        <v>V. CUESTA</v>
      </c>
      <c r="C566" s="11" t="str">
        <f>VLOOKUP(A:A,'1级数据'!A:C,3,FALSE)</f>
        <v>中后卫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75</v>
      </c>
      <c r="H566" s="10">
        <f>AVERAGE('1级数据'!AA566,'1级数据'!AB566)</f>
        <v>75.5</v>
      </c>
      <c r="I566" s="10">
        <f>IF('1级数据'!C566="门将",AVERAGE('1级数据'!AG566,'1级数据'!AH566,'1级数据'!AI566,'1级数据'!AJ566,'1级数据'!AK566),AVERAGE('1级数据'!X566,'1级数据'!Y566))</f>
        <v>70</v>
      </c>
      <c r="J566" s="10">
        <f>'1级数据'!AC566*0.2+'1级数据'!AD566*0.3+'1级数据'!AE566*0.2+'1级数据'!AF566*0.3</f>
        <v>78.599999999999994</v>
      </c>
      <c r="K566" s="10">
        <f>AVERAGE('1级数据'!R566,'1级数据'!S566)</f>
        <v>73.5</v>
      </c>
    </row>
    <row r="567" spans="1:11" ht="15.75" x14ac:dyDescent="0.25">
      <c r="A567" s="10">
        <v>566</v>
      </c>
      <c r="B567" s="10" t="str">
        <f>VLOOKUP(A:A,'1级数据'!A:B,2,FALSE)</f>
        <v>G. CANO</v>
      </c>
      <c r="C567" s="11" t="str">
        <f>VLOOKUP(A:A,'1级数据'!A:C,3,FALSE)</f>
        <v>中锋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</v>
      </c>
      <c r="G567" s="10">
        <f>AVERAGE('1级数据'!P567,'1级数据'!Q567)</f>
        <v>75</v>
      </c>
      <c r="H567" s="10">
        <f>AVERAGE('1级数据'!AA567,'1级数据'!AB567)</f>
        <v>75</v>
      </c>
      <c r="I567" s="10">
        <f>IF('1级数据'!C567="门将",AVERAGE('1级数据'!AG567,'1级数据'!AH567,'1级数据'!AI567,'1级数据'!AJ567,'1级数据'!AK567),AVERAGE('1级数据'!X567,'1级数据'!Y567))</f>
        <v>75.5</v>
      </c>
      <c r="J567" s="10">
        <f>'1级数据'!AC567*0.2+'1级数据'!AD567*0.3+'1级数据'!AE567*0.2+'1级数据'!AF567*0.3</f>
        <v>70</v>
      </c>
      <c r="K567" s="10">
        <f>AVERAGE('1级数据'!R567,'1级数据'!S567)</f>
        <v>72.5</v>
      </c>
    </row>
    <row r="568" spans="1:11" ht="15.75" x14ac:dyDescent="0.25">
      <c r="A568" s="10">
        <v>567</v>
      </c>
      <c r="B568" s="10" t="str">
        <f>VLOOKUP(A:A,'1级数据'!A:B,2,FALSE)</f>
        <v>M. VECINO</v>
      </c>
      <c r="C568" s="11" t="str">
        <f>VLOOKUP(A:A,'1级数据'!A:C,3,FALSE)</f>
        <v>中场</v>
      </c>
      <c r="D568" s="10">
        <f>VLOOKUP(A:A,'1级数据'!A:D,4,FALSE)</f>
        <v>1</v>
      </c>
      <c r="E568" s="12">
        <f>VLOOKUP(A:A,'1级数据'!A:L,12,FALSE)</f>
        <v>80</v>
      </c>
      <c r="F568" s="10">
        <f>'1级数据'!O568*0.2+'1级数据'!T568*0.4+'1级数据'!Z568*0.2+'1级数据'!W568*0.2</f>
        <v>73.599999999999994</v>
      </c>
      <c r="G568" s="10">
        <f>AVERAGE('1级数据'!P568,'1级数据'!Q568)</f>
        <v>78.5</v>
      </c>
      <c r="H568" s="10">
        <f>AVERAGE('1级数据'!AA568,'1级数据'!AB568)</f>
        <v>79.5</v>
      </c>
      <c r="I568" s="10">
        <f>IF('1级数据'!C568="门将",AVERAGE('1级数据'!AG568,'1级数据'!AH568,'1级数据'!AI568,'1级数据'!AJ568,'1级数据'!AK568),AVERAGE('1级数据'!X568,'1级数据'!Y568))</f>
        <v>71</v>
      </c>
      <c r="J568" s="10">
        <f>'1级数据'!AC568*0.2+'1级数据'!AD568*0.3+'1级数据'!AE568*0.2+'1级数据'!AF568*0.3</f>
        <v>75.800000000000011</v>
      </c>
      <c r="K568" s="10">
        <f>AVERAGE('1级数据'!R568,'1级数据'!S568)</f>
        <v>78.5</v>
      </c>
    </row>
    <row r="569" spans="1:11" ht="15.75" x14ac:dyDescent="0.25">
      <c r="A569" s="10">
        <v>568</v>
      </c>
      <c r="B569" s="10" t="str">
        <f>VLOOKUP(A:A,'1级数据'!A:B,2,FALSE)</f>
        <v>A. MANDI</v>
      </c>
      <c r="C569" s="11" t="str">
        <f>VLOOKUP(A:A,'1级数据'!A:C,3,FALSE)</f>
        <v>中后卫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71</v>
      </c>
      <c r="G569" s="10">
        <f>AVERAGE('1级数据'!P569,'1级数据'!Q569)</f>
        <v>74</v>
      </c>
      <c r="H569" s="10">
        <f>AVERAGE('1级数据'!AA569,'1级数据'!AB569)</f>
        <v>70</v>
      </c>
      <c r="I569" s="10">
        <f>IF('1级数据'!C569="门将",AVERAGE('1级数据'!AG569,'1级数据'!AH569,'1级数据'!AI569,'1级数据'!AJ569,'1级数据'!AK569),AVERAGE('1级数据'!X569,'1级数据'!Y569))</f>
        <v>75</v>
      </c>
      <c r="J569" s="10">
        <f>'1级数据'!AC569*0.2+'1级数据'!AD569*0.3+'1级数据'!AE569*0.2+'1级数据'!AF569*0.3</f>
        <v>77.5</v>
      </c>
      <c r="K569" s="10">
        <f>AVERAGE('1级数据'!R569,'1级数据'!S569)</f>
        <v>73.5</v>
      </c>
    </row>
    <row r="570" spans="1:11" ht="15.75" x14ac:dyDescent="0.25">
      <c r="A570" s="10">
        <v>569</v>
      </c>
      <c r="B570" s="10" t="str">
        <f>VLOOKUP(A:A,'1级数据'!A:B,2,FALSE)</f>
        <v>R. FÄHRMANN</v>
      </c>
      <c r="C570" s="11" t="str">
        <f>VLOOKUP(A:A,'1级数据'!A:C,3,FALSE)</f>
        <v>门将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61</v>
      </c>
      <c r="G570" s="10">
        <f>AVERAGE('1级数据'!P570,'1级数据'!Q570)</f>
        <v>57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70.599999999999994</v>
      </c>
      <c r="J570" s="10">
        <f>'1级数据'!AC570*0.2+'1级数据'!AD570*0.3+'1级数据'!AE570*0.2+'1级数据'!AF570*0.3</f>
        <v>69.7</v>
      </c>
      <c r="K570" s="10">
        <f>AVERAGE('1级数据'!R570,'1级数据'!S570)</f>
        <v>52</v>
      </c>
    </row>
    <row r="571" spans="1:11" ht="15.75" x14ac:dyDescent="0.25">
      <c r="A571" s="10">
        <v>570</v>
      </c>
      <c r="B571" s="10" t="str">
        <f>VLOOKUP(A:A,'1级数据'!A:B,2,FALSE)</f>
        <v>ESCUDERO</v>
      </c>
      <c r="C571" s="11" t="str">
        <f>VLOOKUP(A:A,'1级数据'!A:C,3,FALSE)</f>
        <v>左后卫</v>
      </c>
      <c r="D571" s="10">
        <f>VLOOKUP(A:A,'1级数据'!A:D,4,FALSE)</f>
        <v>1</v>
      </c>
      <c r="E571" s="12">
        <f>VLOOKUP(A:A,'1级数据'!A:L,12,FALSE)</f>
        <v>80</v>
      </c>
      <c r="F571" s="10">
        <f>'1级数据'!O571*0.2+'1级数据'!T571*0.4+'1级数据'!Z571*0.2+'1级数据'!W571*0.2</f>
        <v>73</v>
      </c>
      <c r="G571" s="10">
        <f>AVERAGE('1级数据'!P571,'1级数据'!Q571)</f>
        <v>78.5</v>
      </c>
      <c r="H571" s="10">
        <f>AVERAGE('1级数据'!AA571,'1级数据'!AB571)</f>
        <v>74.5</v>
      </c>
      <c r="I571" s="10">
        <f>IF('1级数据'!C571="门将",AVERAGE('1级数据'!AG571,'1级数据'!AH571,'1级数据'!AI571,'1级数据'!AJ571,'1级数据'!AK571),AVERAGE('1级数据'!X571,'1级数据'!Y571))</f>
        <v>81</v>
      </c>
      <c r="J571" s="10">
        <f>'1级数据'!AC571*0.2+'1级数据'!AD571*0.3+'1级数据'!AE571*0.2+'1级数据'!AF571*0.3</f>
        <v>74.900000000000006</v>
      </c>
      <c r="K571" s="10">
        <f>AVERAGE('1级数据'!R571,'1级数据'!S571)</f>
        <v>75.5</v>
      </c>
    </row>
    <row r="572" spans="1:11" ht="15.75" x14ac:dyDescent="0.25">
      <c r="A572" s="10">
        <v>571</v>
      </c>
      <c r="B572" s="10" t="str">
        <f>VLOOKUP(A:A,'1级数据'!A:B,2,FALSE)</f>
        <v>HUGO MALLO</v>
      </c>
      <c r="C572" s="11" t="str">
        <f>VLOOKUP(A:A,'1级数据'!A:C,3,FALSE)</f>
        <v>右后卫</v>
      </c>
      <c r="D572" s="10">
        <f>VLOOKUP(A:A,'1级数据'!A:D,4,FALSE)</f>
        <v>1</v>
      </c>
      <c r="E572" s="12">
        <f>VLOOKUP(A:A,'1级数据'!A:L,12,FALSE)</f>
        <v>80</v>
      </c>
      <c r="F572" s="10">
        <f>'1级数据'!O572*0.2+'1级数据'!T572*0.4+'1级数据'!Z572*0.2+'1级数据'!W572*0.2</f>
        <v>72.400000000000006</v>
      </c>
      <c r="G572" s="10">
        <f>AVERAGE('1级数据'!P572,'1级数据'!Q572)</f>
        <v>75</v>
      </c>
      <c r="H572" s="10">
        <f>AVERAGE('1级数据'!AA572,'1级数据'!AB572)</f>
        <v>77.5</v>
      </c>
      <c r="I572" s="10">
        <f>IF('1级数据'!C572="门将",AVERAGE('1级数据'!AG572,'1级数据'!AH572,'1级数据'!AI572,'1级数据'!AJ572,'1级数据'!AK572),AVERAGE('1级数据'!X572,'1级数据'!Y572))</f>
        <v>78.5</v>
      </c>
      <c r="J572" s="10">
        <f>'1级数据'!AC572*0.2+'1级数据'!AD572*0.3+'1级数据'!AE572*0.2+'1级数据'!AF572*0.3</f>
        <v>74.399999999999991</v>
      </c>
      <c r="K572" s="10">
        <f>AVERAGE('1级数据'!R572,'1级数据'!S572)</f>
        <v>71.5</v>
      </c>
    </row>
    <row r="573" spans="1:11" ht="15.75" x14ac:dyDescent="0.25">
      <c r="A573" s="10">
        <v>572</v>
      </c>
      <c r="B573" s="10" t="str">
        <f>VLOOKUP(A:A,'1级数据'!A:B,2,FALSE)</f>
        <v>M. WEISER</v>
      </c>
      <c r="C573" s="11" t="str">
        <f>VLOOKUP(A:A,'1级数据'!A:C,3,FALSE)</f>
        <v>右后卫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74.400000000000006</v>
      </c>
      <c r="G573" s="10">
        <f>AVERAGE('1级数据'!P573,'1级数据'!Q573)</f>
        <v>81</v>
      </c>
      <c r="H573" s="10">
        <f>AVERAGE('1级数据'!AA573,'1级数据'!AB573)</f>
        <v>73</v>
      </c>
      <c r="I573" s="10">
        <f>IF('1级数据'!C573="门将",AVERAGE('1级数据'!AG573,'1级数据'!AH573,'1级数据'!AI573,'1级数据'!AJ573,'1级数据'!AK573),AVERAGE('1级数据'!X573,'1级数据'!Y573))</f>
        <v>80.5</v>
      </c>
      <c r="J573" s="10">
        <f>'1级数据'!AC573*0.2+'1级数据'!AD573*0.3+'1级数据'!AE573*0.2+'1级数据'!AF573*0.3</f>
        <v>73.2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L. SHAW</v>
      </c>
      <c r="C574" s="11" t="str">
        <f>VLOOKUP(A:A,'1级数据'!A:C,3,FALSE)</f>
        <v>左后卫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74.800000000000011</v>
      </c>
      <c r="G574" s="10">
        <f>AVERAGE('1级数据'!P574,'1级数据'!Q574)</f>
        <v>78</v>
      </c>
      <c r="H574" s="10">
        <f>AVERAGE('1级数据'!AA574,'1级数据'!AB574)</f>
        <v>68</v>
      </c>
      <c r="I574" s="10">
        <f>IF('1级数据'!C574="门将",AVERAGE('1级数据'!AG574,'1级数据'!AH574,'1级数据'!AI574,'1级数据'!AJ574,'1级数据'!AK574),AVERAGE('1级数据'!X574,'1级数据'!Y574))</f>
        <v>78</v>
      </c>
      <c r="J574" s="10">
        <f>'1级数据'!AC574*0.2+'1级数据'!AD574*0.3+'1级数据'!AE574*0.2+'1级数据'!AF574*0.3</f>
        <v>75.3</v>
      </c>
      <c r="K574" s="10">
        <f>AVERAGE('1级数据'!R574,'1级数据'!S574)</f>
        <v>73</v>
      </c>
    </row>
    <row r="575" spans="1:11" ht="15.75" x14ac:dyDescent="0.25">
      <c r="A575" s="10">
        <v>574</v>
      </c>
      <c r="B575" s="10" t="str">
        <f>VLOOKUP(A:A,'1级数据'!A:B,2,FALSE)</f>
        <v>PEDRO GEROMEL</v>
      </c>
      <c r="C575" s="11" t="str">
        <f>VLOOKUP(A:A,'1级数据'!A:C,3,FALSE)</f>
        <v>中后卫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73.8</v>
      </c>
      <c r="G575" s="10">
        <f>AVERAGE('1级数据'!P575,'1级数据'!Q575)</f>
        <v>75</v>
      </c>
      <c r="H575" s="10">
        <f>AVERAGE('1级数据'!AA575,'1级数据'!AB575)</f>
        <v>76</v>
      </c>
      <c r="I575" s="10">
        <f>IF('1级数据'!C575="门将",AVERAGE('1级数据'!AG575,'1级数据'!AH575,'1级数据'!AI575,'1级数据'!AJ575,'1级数据'!AK575),AVERAGE('1级数据'!X575,'1级数据'!Y575))</f>
        <v>74</v>
      </c>
      <c r="J575" s="10">
        <f>'1级数据'!AC575*0.2+'1级数据'!AD575*0.3+'1级数据'!AE575*0.2+'1级数据'!AF575*0.3</f>
        <v>79.5</v>
      </c>
      <c r="K575" s="10">
        <f>AVERAGE('1级数据'!R575,'1级数据'!S575)</f>
        <v>77.5</v>
      </c>
    </row>
    <row r="576" spans="1:11" ht="15.75" x14ac:dyDescent="0.25">
      <c r="A576" s="10">
        <v>575</v>
      </c>
      <c r="B576" s="10" t="str">
        <f>VLOOKUP(A:A,'1级数据'!A:B,2,FALSE)</f>
        <v>D. ORIGI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75.2</v>
      </c>
      <c r="G576" s="10">
        <f>AVERAGE('1级数据'!P576,'1级数据'!Q576)</f>
        <v>78.5</v>
      </c>
      <c r="H576" s="10">
        <f>AVERAGE('1级数据'!AA576,'1级数据'!AB576)</f>
        <v>77.5</v>
      </c>
      <c r="I576" s="10">
        <f>IF('1级数据'!C576="门将",AVERAGE('1级数据'!AG576,'1级数据'!AH576,'1级数据'!AI576,'1级数据'!AJ576,'1级数据'!AK576),AVERAGE('1级数据'!X576,'1级数据'!Y576))</f>
        <v>81</v>
      </c>
      <c r="J576" s="10">
        <f>'1级数据'!AC576*0.2+'1级数据'!AD576*0.3+'1级数据'!AE576*0.2+'1级数据'!AF576*0.3</f>
        <v>67.400000000000006</v>
      </c>
      <c r="K576" s="10">
        <f>AVERAGE('1级数据'!R576,'1级数据'!S576)</f>
        <v>75.5</v>
      </c>
    </row>
    <row r="577" spans="1:11" ht="15.75" x14ac:dyDescent="0.25">
      <c r="A577" s="10">
        <v>576</v>
      </c>
      <c r="B577" s="10" t="str">
        <f>VLOOKUP(A:A,'1级数据'!A:B,2,FALSE)</f>
        <v>MANU TRIGUEROS</v>
      </c>
      <c r="C577" s="11" t="str">
        <f>VLOOKUP(A:A,'1级数据'!A:C,3,FALSE)</f>
        <v>中场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76</v>
      </c>
      <c r="G577" s="10">
        <f>AVERAGE('1级数据'!P577,'1级数据'!Q577)</f>
        <v>80.5</v>
      </c>
      <c r="H577" s="10">
        <f>AVERAGE('1级数据'!AA577,'1级数据'!AB577)</f>
        <v>79</v>
      </c>
      <c r="I577" s="10">
        <f>IF('1级数据'!C577="门将",AVERAGE('1级数据'!AG577,'1级数据'!AH577,'1级数据'!AI577,'1级数据'!AJ577,'1级数据'!AK577),AVERAGE('1级数据'!X577,'1级数据'!Y577))</f>
        <v>72.5</v>
      </c>
      <c r="J577" s="10">
        <f>'1级数据'!AC577*0.2+'1级数据'!AD577*0.3+'1级数据'!AE577*0.2+'1级数据'!AF577*0.3</f>
        <v>72.5</v>
      </c>
      <c r="K577" s="10">
        <f>AVERAGE('1级数据'!R577,'1级数据'!S577)</f>
        <v>80</v>
      </c>
    </row>
    <row r="578" spans="1:11" ht="15.75" x14ac:dyDescent="0.25">
      <c r="A578" s="10">
        <v>577</v>
      </c>
      <c r="B578" s="10" t="str">
        <f>VLOOKUP(A:A,'1级数据'!A:B,2,FALSE)</f>
        <v>JEMERSON</v>
      </c>
      <c r="C578" s="11" t="str">
        <f>VLOOKUP(A:A,'1级数据'!A:C,3,FALSE)</f>
        <v>中后卫</v>
      </c>
      <c r="D578" s="10">
        <f>VLOOKUP(A:A,'1级数据'!A:D,4,FALSE)</f>
        <v>1</v>
      </c>
      <c r="E578" s="12">
        <f>VLOOKUP(A:A,'1级数据'!A:L,12,FALSE)</f>
        <v>80</v>
      </c>
      <c r="F578" s="10">
        <f>'1级数据'!O578*0.2+'1级数据'!T578*0.4+'1级数据'!Z578*0.2+'1级数据'!W578*0.2</f>
        <v>69.8</v>
      </c>
      <c r="G578" s="10">
        <f>AVERAGE('1级数据'!P578,'1级数据'!Q578)</f>
        <v>67.5</v>
      </c>
      <c r="H578" s="10">
        <f>AVERAGE('1级数据'!AA578,'1级数据'!AB578)</f>
        <v>82.5</v>
      </c>
      <c r="I578" s="10">
        <f>IF('1级数据'!C578="门将",AVERAGE('1级数据'!AG578,'1级数据'!AH578,'1级数据'!AI578,'1级数据'!AJ578,'1级数据'!AK578),AVERAGE('1级数据'!X578,'1级数据'!Y578))</f>
        <v>70</v>
      </c>
      <c r="J578" s="10">
        <f>'1级数据'!AC578*0.2+'1级数据'!AD578*0.3+'1级数据'!AE578*0.2+'1级数据'!AF578*0.3</f>
        <v>78.5</v>
      </c>
      <c r="K578" s="10">
        <f>AVERAGE('1级数据'!R578,'1级数据'!S578)</f>
        <v>67</v>
      </c>
    </row>
    <row r="579" spans="1:11" ht="15.75" x14ac:dyDescent="0.25">
      <c r="A579" s="10">
        <v>578</v>
      </c>
      <c r="B579" s="10" t="str">
        <f>VLOOKUP(A:A,'1级数据'!A:B,2,FALSE)</f>
        <v>GABRIEL</v>
      </c>
      <c r="C579" s="11" t="str">
        <f>VLOOKUP(A:A,'1级数据'!A:C,3,FALSE)</f>
        <v>中后卫</v>
      </c>
      <c r="D579" s="10">
        <f>VLOOKUP(A:A,'1级数据'!A:D,4,FALSE)</f>
        <v>1</v>
      </c>
      <c r="E579" s="12">
        <f>VLOOKUP(A:A,'1级数据'!A:L,12,FALSE)</f>
        <v>80</v>
      </c>
      <c r="F579" s="10">
        <f>'1级数据'!O579*0.2+'1级数据'!T579*0.4+'1级数据'!Z579*0.2+'1级数据'!W579*0.2</f>
        <v>68.800000000000011</v>
      </c>
      <c r="G579" s="10">
        <f>AVERAGE('1级数据'!P579,'1级数据'!Q579)</f>
        <v>65.5</v>
      </c>
      <c r="H579" s="10">
        <f>AVERAGE('1级数据'!AA579,'1级数据'!AB579)</f>
        <v>75.5</v>
      </c>
      <c r="I579" s="10">
        <f>IF('1级数据'!C579="门将",AVERAGE('1级数据'!AG579,'1级数据'!AH579,'1级数据'!AI579,'1级数据'!AJ579,'1级数据'!AK579),AVERAGE('1级数据'!X579,'1级数据'!Y579))</f>
        <v>67</v>
      </c>
      <c r="J579" s="10">
        <f>'1级数据'!AC579*0.2+'1级数据'!AD579*0.3+'1级数据'!AE579*0.2+'1级数据'!AF579*0.3</f>
        <v>79.5</v>
      </c>
      <c r="K579" s="10">
        <f>AVERAGE('1级数据'!R579,'1级数据'!S579)</f>
        <v>66</v>
      </c>
    </row>
    <row r="580" spans="1:11" ht="15.75" x14ac:dyDescent="0.25">
      <c r="A580" s="10">
        <v>579</v>
      </c>
      <c r="B580" s="10" t="str">
        <f>VLOOKUP(A:A,'1级数据'!A:B,2,FALSE)</f>
        <v>D. BERARDI</v>
      </c>
      <c r="C580" s="11" t="str">
        <f>VLOOKUP(A:A,'1级数据'!A:C,3,FALSE)</f>
        <v>右边锋</v>
      </c>
      <c r="D580" s="10" t="e">
        <f>VLOOKUP(A:A,'1级数据'!A:D,4,FALSE)</f>
        <v>#N/A</v>
      </c>
      <c r="E580" s="12">
        <f>VLOOKUP(A:A,'1级数据'!A:L,12,FALSE)</f>
        <v>80</v>
      </c>
      <c r="F580" s="10">
        <f>'1级数据'!O580*0.2+'1级数据'!T580*0.4+'1级数据'!Z580*0.2+'1级数据'!W580*0.2</f>
        <v>79.400000000000006</v>
      </c>
      <c r="G580" s="10">
        <f>AVERAGE('1级数据'!P580,'1级数据'!Q580)</f>
        <v>80.5</v>
      </c>
      <c r="H580" s="10">
        <f>AVERAGE('1级数据'!AA580,'1级数据'!AB580)</f>
        <v>73</v>
      </c>
      <c r="I580" s="10">
        <f>IF('1级数据'!C580="门将",AVERAGE('1级数据'!AG580,'1级数据'!AH580,'1级数据'!AI580,'1级数据'!AJ580,'1级数据'!AK580),AVERAGE('1级数据'!X580,'1级数据'!Y580))</f>
        <v>80.5</v>
      </c>
      <c r="J580" s="10">
        <f>'1级数据'!AC580*0.2+'1级数据'!AD580*0.3+'1级数据'!AE580*0.2+'1级数据'!AF580*0.3</f>
        <v>67.900000000000006</v>
      </c>
      <c r="K580" s="10">
        <f>AVERAGE('1级数据'!R580,'1级数据'!S580)</f>
        <v>77.5</v>
      </c>
    </row>
    <row r="581" spans="1:11" ht="15.75" x14ac:dyDescent="0.25">
      <c r="A581" s="10">
        <v>580</v>
      </c>
      <c r="B581" s="10" t="str">
        <f>VLOOKUP(A:A,'1级数据'!A:B,2,FALSE)</f>
        <v>L. PAVOLETTI</v>
      </c>
      <c r="C581" s="11" t="str">
        <f>VLOOKUP(A:A,'1级数据'!A:C,3,FALSE)</f>
        <v>中锋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70.400000000000006</v>
      </c>
      <c r="G581" s="10">
        <f>AVERAGE('1级数据'!P581,'1级数据'!Q581)</f>
        <v>76</v>
      </c>
      <c r="H581" s="10">
        <f>AVERAGE('1级数据'!AA581,'1级数据'!AB581)</f>
        <v>85</v>
      </c>
      <c r="I581" s="10">
        <f>IF('1级数据'!C581="门将",AVERAGE('1级数据'!AG581,'1级数据'!AH581,'1级数据'!AI581,'1级数据'!AJ581,'1级数据'!AK581),AVERAGE('1级数据'!X581,'1级数据'!Y581))</f>
        <v>70</v>
      </c>
      <c r="J581" s="10">
        <f>'1级数据'!AC581*0.2+'1级数据'!AD581*0.3+'1级数据'!AE581*0.2+'1级数据'!AF581*0.3</f>
        <v>66.099999999999994</v>
      </c>
      <c r="K581" s="10">
        <f>AVERAGE('1级数据'!R581,'1级数据'!S581)</f>
        <v>70.5</v>
      </c>
    </row>
    <row r="582" spans="1:11" ht="15.75" x14ac:dyDescent="0.25">
      <c r="A582" s="10">
        <v>581</v>
      </c>
      <c r="B582" s="10" t="str">
        <f>VLOOKUP(A:A,'1级数据'!A:B,2,FALSE)</f>
        <v>Y. TIELEMANS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75.8</v>
      </c>
      <c r="G582" s="10">
        <f>AVERAGE('1级数据'!P582,'1级数据'!Q582)</f>
        <v>80</v>
      </c>
      <c r="H582" s="10">
        <f>AVERAGE('1级数据'!AA582,'1级数据'!AB582)</f>
        <v>76.5</v>
      </c>
      <c r="I582" s="10">
        <f>IF('1级数据'!C582="门将",AVERAGE('1级数据'!AG582,'1级数据'!AH582,'1级数据'!AI582,'1级数据'!AJ582,'1级数据'!AK582),AVERAGE('1级数据'!X582,'1级数据'!Y582))</f>
        <v>76.5</v>
      </c>
      <c r="J582" s="10">
        <f>'1级数据'!AC582*0.2+'1级数据'!AD582*0.3+'1级数据'!AE582*0.2+'1级数据'!AF582*0.3</f>
        <v>73.3</v>
      </c>
      <c r="K582" s="10">
        <f>AVERAGE('1级数据'!R582,'1级数据'!S582)</f>
        <v>80.5</v>
      </c>
    </row>
    <row r="583" spans="1:11" ht="15.75" x14ac:dyDescent="0.25">
      <c r="A583" s="10">
        <v>582</v>
      </c>
      <c r="B583" s="10" t="str">
        <f>VLOOKUP(A:A,'1级数据'!A:B,2,FALSE)</f>
        <v>A. SAMARIS</v>
      </c>
      <c r="C583" s="11" t="str">
        <f>VLOOKUP(A:A,'1级数据'!A:C,3,FALSE)</f>
        <v>后腰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72.600000000000009</v>
      </c>
      <c r="G583" s="10">
        <f>AVERAGE('1级数据'!P583,'1级数据'!Q583)</f>
        <v>76</v>
      </c>
      <c r="H583" s="10">
        <f>AVERAGE('1级数据'!AA583,'1级数据'!AB583)</f>
        <v>78.5</v>
      </c>
      <c r="I583" s="10">
        <f>IF('1级数据'!C583="门将",AVERAGE('1级数据'!AG583,'1级数据'!AH583,'1级数据'!AI583,'1级数据'!AJ583,'1级数据'!AK583),AVERAGE('1级数据'!X583,'1级数据'!Y583))</f>
        <v>65.5</v>
      </c>
      <c r="J583" s="10">
        <f>'1级数据'!AC583*0.2+'1级数据'!AD583*0.3+'1级数据'!AE583*0.2+'1级数据'!AF583*0.3</f>
        <v>79</v>
      </c>
      <c r="K583" s="10">
        <f>AVERAGE('1级数据'!R583,'1级数据'!S583)</f>
        <v>76</v>
      </c>
    </row>
    <row r="584" spans="1:11" ht="15.75" x14ac:dyDescent="0.25">
      <c r="A584" s="10">
        <v>583</v>
      </c>
      <c r="B584" s="10" t="str">
        <f>VLOOKUP(A:A,'1级数据'!A:B,2,FALSE)</f>
        <v>F. SMOLOV</v>
      </c>
      <c r="C584" s="11" t="str">
        <f>VLOOKUP(A:A,'1级数据'!A:C,3,FALSE)</f>
        <v>中锋</v>
      </c>
      <c r="D584" s="10" t="e">
        <f>VLOOKUP(A:A,'1级数据'!A:D,4,FALSE)</f>
        <v>#N/A</v>
      </c>
      <c r="E584" s="12">
        <f>VLOOKUP(A:A,'1级数据'!A:L,12,FALSE)</f>
        <v>80</v>
      </c>
      <c r="F584" s="10">
        <f>'1级数据'!O584*0.2+'1级数据'!T584*0.4+'1级数据'!Z584*0.2+'1级数据'!W584*0.2</f>
        <v>75.2</v>
      </c>
      <c r="G584" s="10">
        <f>AVERAGE('1级数据'!P584,'1级数据'!Q584)</f>
        <v>80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75</v>
      </c>
      <c r="J584" s="10">
        <f>'1级数据'!AC584*0.2+'1级数据'!AD584*0.3+'1级数据'!AE584*0.2+'1级数据'!AF584*0.3</f>
        <v>66.3</v>
      </c>
      <c r="K584" s="10">
        <f>AVERAGE('1级数据'!R584,'1级数据'!S584)</f>
        <v>75.5</v>
      </c>
    </row>
    <row r="585" spans="1:11" ht="15.75" x14ac:dyDescent="0.25">
      <c r="A585" s="10">
        <v>584</v>
      </c>
      <c r="B585" s="10" t="str">
        <f>VLOOKUP(A:A,'1级数据'!A:B,2,FALSE)</f>
        <v>J. KING</v>
      </c>
      <c r="C585" s="11" t="str">
        <f>VLOOKUP(A:A,'1级数据'!A:C,3,FALSE)</f>
        <v>中锋</v>
      </c>
      <c r="D585" s="10" t="e">
        <f>VLOOKUP(A:A,'1级数据'!A:D,4,FALSE)</f>
        <v>#N/A</v>
      </c>
      <c r="E585" s="12">
        <f>VLOOKUP(A:A,'1级数据'!A:L,12,FALSE)</f>
        <v>80</v>
      </c>
      <c r="F585" s="10">
        <f>'1级数据'!O585*0.2+'1级数据'!T585*0.4+'1级数据'!Z585*0.2+'1级数据'!W585*0.2</f>
        <v>73.400000000000006</v>
      </c>
      <c r="G585" s="10">
        <f>AVERAGE('1级数据'!P585,'1级数据'!Q585)</f>
        <v>78</v>
      </c>
      <c r="H585" s="10">
        <f>AVERAGE('1级数据'!AA585,'1级数据'!AB585)</f>
        <v>81</v>
      </c>
      <c r="I585" s="10">
        <f>IF('1级数据'!C585="门将",AVERAGE('1级数据'!AG585,'1级数据'!AH585,'1级数据'!AI585,'1级数据'!AJ585,'1级数据'!AK585),AVERAGE('1级数据'!X585,'1级数据'!Y585))</f>
        <v>78.5</v>
      </c>
      <c r="J585" s="10">
        <f>'1级数据'!AC585*0.2+'1级数据'!AD585*0.3+'1级数据'!AE585*0.2+'1级数据'!AF585*0.3</f>
        <v>69.399999999999991</v>
      </c>
      <c r="K585" s="10">
        <f>AVERAGE('1级数据'!R585,'1级数据'!S585)</f>
        <v>75</v>
      </c>
    </row>
    <row r="586" spans="1:11" ht="15.75" x14ac:dyDescent="0.25">
      <c r="A586" s="10">
        <v>585</v>
      </c>
      <c r="B586" s="10" t="str">
        <f>VLOOKUP(A:A,'1级数据'!A:B,2,FALSE)</f>
        <v>L. MILIVOJEVIĆ</v>
      </c>
      <c r="C586" s="11" t="str">
        <f>VLOOKUP(A:A,'1级数据'!A:C,3,FALSE)</f>
        <v>后腰</v>
      </c>
      <c r="D586" s="10">
        <f>VLOOKUP(A:A,'1级数据'!A:D,4,FALSE)</f>
        <v>1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71.5</v>
      </c>
      <c r="H586" s="10">
        <f>AVERAGE('1级数据'!AA586,'1级数据'!AB586)</f>
        <v>74</v>
      </c>
      <c r="I586" s="10">
        <f>IF('1级数据'!C586="门将",AVERAGE('1级数据'!AG586,'1级数据'!AH586,'1级数据'!AI586,'1级数据'!AJ586,'1级数据'!AK586),AVERAGE('1级数据'!X586,'1级数据'!Y586))</f>
        <v>71.5</v>
      </c>
      <c r="J586" s="10">
        <f>'1级数据'!AC586*0.2+'1级数据'!AD586*0.3+'1级数据'!AE586*0.2+'1级数据'!AF586*0.3</f>
        <v>77.399999999999991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N. MAKSIMOVIĆ</v>
      </c>
      <c r="C587" s="11" t="str">
        <f>VLOOKUP(A:A,'1级数据'!A:C,3,FALSE)</f>
        <v>中后卫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63.800000000000011</v>
      </c>
      <c r="G587" s="10">
        <f>AVERAGE('1级数据'!P587,'1级数据'!Q587)</f>
        <v>65</v>
      </c>
      <c r="H587" s="10">
        <f>AVERAGE('1级数据'!AA587,'1级数据'!AB587)</f>
        <v>73</v>
      </c>
      <c r="I587" s="10">
        <f>IF('1级数据'!C587="门将",AVERAGE('1级数据'!AG587,'1级数据'!AH587,'1级数据'!AI587,'1级数据'!AJ587,'1级数据'!AK587),AVERAGE('1级数据'!X587,'1级数据'!Y587))</f>
        <v>65.5</v>
      </c>
      <c r="J587" s="10">
        <f>'1级数据'!AC587*0.2+'1级数据'!AD587*0.3+'1级数据'!AE587*0.2+'1级数据'!AF587*0.3</f>
        <v>79.599999999999994</v>
      </c>
      <c r="K587" s="10">
        <f>AVERAGE('1级数据'!R587,'1级数据'!S587)</f>
        <v>70.5</v>
      </c>
    </row>
    <row r="588" spans="1:11" ht="15.75" x14ac:dyDescent="0.25">
      <c r="A588" s="10">
        <v>587</v>
      </c>
      <c r="B588" s="10" t="str">
        <f>VLOOKUP(A:A,'1级数据'!A:B,2,FALSE)</f>
        <v>J. HENDRIX</v>
      </c>
      <c r="C588" s="11" t="str">
        <f>VLOOKUP(A:A,'1级数据'!A:C,3,FALSE)</f>
        <v>后腰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75.400000000000006</v>
      </c>
      <c r="G588" s="10">
        <f>AVERAGE('1级数据'!P588,'1级数据'!Q588)</f>
        <v>74.5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75</v>
      </c>
      <c r="J588" s="10">
        <f>'1级数据'!AC588*0.2+'1级数据'!AD588*0.3+'1级数据'!AE588*0.2+'1级数据'!AF588*0.3</f>
        <v>75.400000000000006</v>
      </c>
      <c r="K588" s="10">
        <f>AVERAGE('1级数据'!R588,'1级数据'!S588)</f>
        <v>75.5</v>
      </c>
    </row>
    <row r="589" spans="1:11" ht="15.75" x14ac:dyDescent="0.25">
      <c r="A589" s="10">
        <v>588</v>
      </c>
      <c r="B589" s="10" t="str">
        <f>VLOOKUP(A:A,'1级数据'!A:B,2,FALSE)</f>
        <v>J. SERI</v>
      </c>
      <c r="C589" s="11" t="str">
        <f>VLOOKUP(A:A,'1级数据'!A:C,3,FALSE)</f>
        <v>中场</v>
      </c>
      <c r="D589" s="10">
        <f>VLOOKUP(A:A,'1级数据'!A:D,4,FALSE)</f>
        <v>1</v>
      </c>
      <c r="E589" s="12">
        <f>VLOOKUP(A:A,'1级数据'!A:L,12,FALSE)</f>
        <v>80</v>
      </c>
      <c r="F589" s="10">
        <f>'1级数据'!O589*0.2+'1级数据'!T589*0.4+'1级数据'!Z589*0.2+'1级数据'!W589*0.2</f>
        <v>78.400000000000006</v>
      </c>
      <c r="G589" s="10">
        <f>AVERAGE('1级数据'!P589,'1级数据'!Q589)</f>
        <v>78.5</v>
      </c>
      <c r="H589" s="10">
        <f>AVERAGE('1级数据'!AA589,'1级数据'!AB589)</f>
        <v>75.5</v>
      </c>
      <c r="I589" s="10">
        <f>IF('1级数据'!C589="门将",AVERAGE('1级数据'!AG589,'1级数据'!AH589,'1级数据'!AI589,'1级数据'!AJ589,'1级数据'!AK589),AVERAGE('1级数据'!X589,'1级数据'!Y589))</f>
        <v>76.5</v>
      </c>
      <c r="J589" s="10">
        <f>'1级数据'!AC589*0.2+'1级数据'!AD589*0.3+'1级数据'!AE589*0.2+'1级数据'!AF589*0.3</f>
        <v>73.7</v>
      </c>
      <c r="K589" s="10">
        <f>AVERAGE('1级数据'!R589,'1级数据'!S589)</f>
        <v>81.5</v>
      </c>
    </row>
    <row r="590" spans="1:11" ht="15.75" x14ac:dyDescent="0.25">
      <c r="A590" s="10">
        <v>589</v>
      </c>
      <c r="B590" s="10" t="str">
        <f>VLOOKUP(A:A,'1级数据'!A:B,2,FALSE)</f>
        <v>B. TRAORÉ</v>
      </c>
      <c r="C590" s="11" t="str">
        <f>VLOOKUP(A:A,'1级数据'!A:C,3,FALSE)</f>
        <v>右边锋</v>
      </c>
      <c r="D590" s="10">
        <f>VLOOKUP(A:A,'1级数据'!A:D,4,FALSE)</f>
        <v>1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N. BENTALEB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Y. MINA</v>
      </c>
      <c r="C592" s="11" t="str">
        <f>VLOOKUP(A:A,'1级数据'!A:C,3,FALSE)</f>
        <v>中后卫</v>
      </c>
      <c r="D592" s="10">
        <f>VLOOKUP(A:A,'1级数据'!A:D,4,FALSE)</f>
        <v>1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GAZINSKIY</v>
      </c>
      <c r="C593" s="11" t="str">
        <f>VLOOKUP(A:A,'1级数据'!A:C,3,FALSE)</f>
        <v>中场</v>
      </c>
      <c r="D593" s="10">
        <f>VLOOKUP(A:A,'1级数据'!A:D,4,FALSE)</f>
        <v>1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IAGO FALQUÉ</v>
      </c>
      <c r="C594" s="11" t="str">
        <f>VLOOKUP(A:A,'1级数据'!A:C,3,FALSE)</f>
        <v>右边锋</v>
      </c>
      <c r="D594" s="10">
        <f>VLOOKUP(A:A,'1级数据'!A:D,4,FALSE)</f>
        <v>1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YURI</v>
      </c>
      <c r="C595" s="11" t="str">
        <f>VLOOKUP(A:A,'1级数据'!A:C,3,FALSE)</f>
        <v>左后卫</v>
      </c>
      <c r="D595" s="10">
        <f>VLOOKUP(A:A,'1级数据'!A:D,4,FALSE)</f>
        <v>1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W. CYPRIEN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G. DEFREL</v>
      </c>
      <c r="C597" s="11" t="str">
        <f>VLOOKUP(A:A,'1级数据'!A:C,3,FALSE)</f>
        <v>中锋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M. BERG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R. FRASER</v>
      </c>
      <c r="C599" s="11" t="str">
        <f>VLOOKUP(A:A,'1级数据'!A:C,3,FALSE)</f>
        <v>左前卫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T. SAVANIER</v>
      </c>
      <c r="C600" s="11" t="str">
        <f>VLOOKUP(A:A,'1级数据'!A:C,3,FALSE)</f>
        <v>中场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K. TOKO EKAMBI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LOPEZ</v>
      </c>
      <c r="C602" s="11" t="str">
        <f>VLOOKUP(A:A,'1级数据'!A:C,3,FALSE)</f>
        <v>中场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J. ANDERSEN</v>
      </c>
      <c r="C603" s="11" t="str">
        <f>VLOOKUP(A:A,'1级数据'!A:C,3,FALSE)</f>
        <v>中后卫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L. DUBOIS</v>
      </c>
      <c r="C604" s="11" t="str">
        <f>VLOOKUP(A:A,'1级数据'!A:C,3,FALSE)</f>
        <v>右后卫</v>
      </c>
      <c r="D604" s="10">
        <f>VLOOKUP(A:A,'1级数据'!A:D,4,FALSE)</f>
        <v>1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V. RONGIER</v>
      </c>
      <c r="C605" s="11" t="str">
        <f>VLOOKUP(A:A,'1级数据'!A:C,3,FALSE)</f>
        <v>中场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J. BAMBA</v>
      </c>
      <c r="C606" s="11" t="str">
        <f>VLOOKUP(A:A,'1级数据'!A:C,3,FALSE)</f>
        <v>左边锋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N. NÁNDEZ</v>
      </c>
      <c r="C607" s="11" t="str">
        <f>VLOOKUP(A:A,'1级数据'!A:C,3,FALSE)</f>
        <v>中场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E. BAILLY</v>
      </c>
      <c r="C608" s="11" t="str">
        <f>VLOOKUP(A:A,'1级数据'!A:C,3,FALSE)</f>
        <v>中后卫</v>
      </c>
      <c r="D608" s="10">
        <f>VLOOKUP(A:A,'1级数据'!A:D,4,FALSE)</f>
        <v>1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A. IWOBI</v>
      </c>
      <c r="C609" s="11" t="str">
        <f>VLOOKUP(A:A,'1级数据'!A:C,3,FALSE)</f>
        <v>左前卫</v>
      </c>
      <c r="D609" s="10">
        <f>VLOOKUP(A:A,'1级数据'!A:D,4,FALSE)</f>
        <v>1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JOELINTON</v>
      </c>
      <c r="C610" s="11" t="str">
        <f>VLOOKUP(A:A,'1级数据'!A:C,3,FALSE)</f>
        <v>中锋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M. MAREGA</v>
      </c>
      <c r="C611" s="11" t="str">
        <f>VLOOKUP(A:A,'1级数据'!A:C,3,FALSE)</f>
        <v>影锋</v>
      </c>
      <c r="D611" s="10">
        <f>VLOOKUP(A:A,'1级数据'!A:D,4,FALSE)</f>
        <v>1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L. TOUSART</v>
      </c>
      <c r="C612" s="11" t="str">
        <f>VLOOKUP(A:A,'1级数据'!A:C,3,FALSE)</f>
        <v>后腰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PEDRAZA</v>
      </c>
      <c r="C613" s="11" t="str">
        <f>VLOOKUP(A:A,'1级数据'!A:C,3,FALSE)</f>
        <v>左前卫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JÚNIOR MORAES</v>
      </c>
      <c r="C614" s="11" t="str">
        <f>VLOOKUP(A:A,'1级数据'!A:C,3,FALSE)</f>
        <v>中锋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K. TRAPP</v>
      </c>
      <c r="C615" s="11" t="str">
        <f>VLOOKUP(A:A,'1级数据'!A:C,3,FALSE)</f>
        <v>门将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ANDRÉ SILVA</v>
      </c>
      <c r="C616" s="11" t="str">
        <f>VLOOKUP(A:A,'1级数据'!A:C,3,FALSE)</f>
        <v>中锋</v>
      </c>
      <c r="D616" s="10">
        <f>VLOOKUP(A:A,'1级数据'!A:D,4,FALSE)</f>
        <v>1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I. DIOP</v>
      </c>
      <c r="C617" s="11" t="str">
        <f>VLOOKUP(A:A,'1级数据'!A:C,3,FALSE)</f>
        <v>中后卫</v>
      </c>
      <c r="D617" s="10">
        <f>VLOOKUP(A:A,'1级数据'!A:D,4,FALSE)</f>
        <v>1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M. DÍAZ</v>
      </c>
      <c r="C618" s="11" t="str">
        <f>VLOOKUP(A:A,'1级数据'!A:C,3,FALSE)</f>
        <v>中锋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CARLOS SOLER</v>
      </c>
      <c r="C619" s="11" t="str">
        <f>VLOOKUP(A:A,'1级数据'!A:C,3,FALSE)</f>
        <v>右前卫</v>
      </c>
      <c r="D619" s="10">
        <f>VLOOKUP(A:A,'1级数据'!A:D,4,FALSE)</f>
        <v>1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C. PULISIC</v>
      </c>
      <c r="C620" s="11" t="str">
        <f>VLOOKUP(A:A,'1级数据'!A:C,3,FALSE)</f>
        <v>右边锋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O. ZINCHENKO</v>
      </c>
      <c r="C621" s="11" t="str">
        <f>VLOOKUP(A:A,'1级数据'!A:C,3,FALSE)</f>
        <v>左后卫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J. MADDISON</v>
      </c>
      <c r="C622" s="11" t="str">
        <f>VLOOKUP(A:A,'1级数据'!A:C,3,FALSE)</f>
        <v>前腰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A. WAN-BISSAKA</v>
      </c>
      <c r="C623" s="11" t="str">
        <f>VLOOKUP(A:A,'1级数据'!A:C,3,FALSE)</f>
        <v>右后卫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V. CLAESSON</v>
      </c>
      <c r="C624" s="11" t="str">
        <f>VLOOKUP(A:A,'1级数据'!A:C,3,FALSE)</f>
        <v>左前卫</v>
      </c>
      <c r="D624" s="10">
        <f>VLOOKUP(A:A,'1级数据'!A:D,4,FALSE)</f>
        <v>1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A. EROKHIN</v>
      </c>
      <c r="C625" s="11" t="str">
        <f>VLOOKUP(A:A,'1级数据'!A:C,3,FALSE)</f>
        <v>中场</v>
      </c>
      <c r="D625" s="10">
        <f>VLOOKUP(A:A,'1级数据'!A:D,4,FALSE)</f>
        <v>1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M. SAMATTA</v>
      </c>
      <c r="C626" s="11" t="str">
        <f>VLOOKUP(A:A,'1级数据'!A:C,3,FALSE)</f>
        <v>中锋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JUNIOR FIRPO</v>
      </c>
      <c r="C627" s="11" t="str">
        <f>VLOOKUP(A:A,'1级数据'!A:C,3,FALSE)</f>
        <v>左后卫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MARTYNOVICH</v>
      </c>
      <c r="C628" s="11" t="str">
        <f>VLOOKUP(A:A,'1级数据'!A:C,3,FALSE)</f>
        <v>中后卫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XAVI</v>
      </c>
      <c r="C629" s="11" t="str">
        <f>VLOOKUP(A:A,'1级数据'!A:C,3,FALSE)</f>
        <v>中场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B. GOMIS</v>
      </c>
      <c r="C630" s="11" t="str">
        <f>VLOOKUP(A:A,'1级数据'!A:C,3,FALSE)</f>
        <v>中锋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SOUZA</v>
      </c>
      <c r="C631" s="11" t="str">
        <f>VLOOKUP(A:A,'1级数据'!A:C,3,FALSE)</f>
        <v>后腰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1273</v>
      </c>
      <c r="G1" s="8" t="s">
        <v>1274</v>
      </c>
      <c r="H1" s="8" t="s">
        <v>26</v>
      </c>
      <c r="I1" s="8" t="s">
        <v>1275</v>
      </c>
      <c r="J1" s="8" t="s">
        <v>1276</v>
      </c>
      <c r="K1" s="8" t="s">
        <v>1277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1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1278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1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1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1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1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1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1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1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1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1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1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1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1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1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 t="e">
        <f>VLOOKUP(A:A,精英球员!A:D,4,FALSE)</f>
        <v>#N/A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1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1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1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1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1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1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1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1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1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1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1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1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1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1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1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1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1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1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1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1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1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1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1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1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1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1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1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1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1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1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1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1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1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1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1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1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1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1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1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1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1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1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1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1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1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1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1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1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1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1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1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1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1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1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1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1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1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1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1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1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1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1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1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1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1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1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中场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1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1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1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1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1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1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1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1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>
        <f>VLOOKUP(A:A,精英球员!A:D,4,FALSE)</f>
        <v>1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中场</v>
      </c>
      <c r="D118" s="6">
        <f>VLOOKUP(A:A,精英球员!A:D,4,FALSE)</f>
        <v>1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1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1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中场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1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1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1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1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1279</v>
      </c>
      <c r="B1" s="1" t="s">
        <v>1280</v>
      </c>
    </row>
    <row r="2" spans="1:2" x14ac:dyDescent="0.25">
      <c r="A2" s="5" t="s">
        <v>1281</v>
      </c>
      <c r="B2" s="2" t="s">
        <v>381</v>
      </c>
    </row>
    <row r="3" spans="1:2" x14ac:dyDescent="0.25">
      <c r="A3" s="5" t="s">
        <v>2081</v>
      </c>
      <c r="B3" s="30" t="s">
        <v>2146</v>
      </c>
    </row>
    <row r="4" spans="1:2" x14ac:dyDescent="0.25">
      <c r="A4" s="5" t="s">
        <v>1282</v>
      </c>
      <c r="B4" s="2" t="s">
        <v>156</v>
      </c>
    </row>
    <row r="5" spans="1:2" x14ac:dyDescent="0.25">
      <c r="A5" s="5" t="s">
        <v>1283</v>
      </c>
      <c r="B5" s="2" t="s">
        <v>65</v>
      </c>
    </row>
    <row r="6" spans="1:2" x14ac:dyDescent="0.25">
      <c r="A6" s="5" t="s">
        <v>1284</v>
      </c>
      <c r="B6" s="2" t="s">
        <v>282</v>
      </c>
    </row>
    <row r="7" spans="1:2" x14ac:dyDescent="0.25">
      <c r="A7" s="5" t="s">
        <v>1285</v>
      </c>
      <c r="B7" s="2" t="s">
        <v>68</v>
      </c>
    </row>
    <row r="8" spans="1:2" x14ac:dyDescent="0.25">
      <c r="A8" s="5" t="s">
        <v>1286</v>
      </c>
      <c r="B8" s="2" t="s">
        <v>526</v>
      </c>
    </row>
    <row r="9" spans="1:2" x14ac:dyDescent="0.25">
      <c r="A9" s="5" t="s">
        <v>2096</v>
      </c>
      <c r="B9" s="30" t="s">
        <v>2147</v>
      </c>
    </row>
    <row r="10" spans="1:2" x14ac:dyDescent="0.25">
      <c r="A10" s="5" t="s">
        <v>1287</v>
      </c>
      <c r="B10" s="2" t="s">
        <v>228</v>
      </c>
    </row>
    <row r="11" spans="1:2" x14ac:dyDescent="0.25">
      <c r="A11" s="5" t="s">
        <v>1288</v>
      </c>
      <c r="B11" s="2" t="s">
        <v>56</v>
      </c>
    </row>
    <row r="12" spans="1:2" x14ac:dyDescent="0.25">
      <c r="A12" s="5" t="s">
        <v>1289</v>
      </c>
      <c r="B12" s="2" t="s">
        <v>277</v>
      </c>
    </row>
    <row r="13" spans="1:2" x14ac:dyDescent="0.25">
      <c r="A13" s="5" t="s">
        <v>1290</v>
      </c>
      <c r="B13" s="2" t="s">
        <v>330</v>
      </c>
    </row>
    <row r="14" spans="1:2" x14ac:dyDescent="0.25">
      <c r="A14" s="5" t="s">
        <v>2058</v>
      </c>
      <c r="B14" s="30" t="s">
        <v>2145</v>
      </c>
    </row>
    <row r="15" spans="1:2" x14ac:dyDescent="0.25">
      <c r="A15" s="5" t="s">
        <v>2076</v>
      </c>
      <c r="B15" s="30" t="s">
        <v>2101</v>
      </c>
    </row>
    <row r="16" spans="1:2" x14ac:dyDescent="0.25">
      <c r="A16" s="5" t="s">
        <v>1291</v>
      </c>
      <c r="B16" s="2" t="s">
        <v>51</v>
      </c>
    </row>
    <row r="17" spans="1:2" x14ac:dyDescent="0.25">
      <c r="A17" s="5" t="s">
        <v>1292</v>
      </c>
      <c r="B17" s="2" t="s">
        <v>384</v>
      </c>
    </row>
    <row r="18" spans="1:2" x14ac:dyDescent="0.25">
      <c r="A18" s="5" t="s">
        <v>2074</v>
      </c>
      <c r="B18" s="30" t="s">
        <v>2099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1279</v>
      </c>
      <c r="B1" s="27" t="s">
        <v>1280</v>
      </c>
    </row>
    <row r="2" spans="1:2" x14ac:dyDescent="0.25">
      <c r="A2" s="31" t="s">
        <v>1293</v>
      </c>
      <c r="B2" s="31" t="s">
        <v>281</v>
      </c>
    </row>
    <row r="3" spans="1:2" x14ac:dyDescent="0.25">
      <c r="A3" s="31" t="s">
        <v>2098</v>
      </c>
      <c r="B3" s="35" t="s">
        <v>2144</v>
      </c>
    </row>
    <row r="4" spans="1:2" x14ac:dyDescent="0.25">
      <c r="A4" s="31" t="s">
        <v>1294</v>
      </c>
      <c r="B4" s="31" t="s">
        <v>1295</v>
      </c>
    </row>
    <row r="5" spans="1:2" x14ac:dyDescent="0.25">
      <c r="A5" s="31" t="s">
        <v>2087</v>
      </c>
      <c r="B5" s="35" t="s">
        <v>2134</v>
      </c>
    </row>
    <row r="6" spans="1:2" x14ac:dyDescent="0.25">
      <c r="A6" s="31" t="s">
        <v>2088</v>
      </c>
      <c r="B6" s="35" t="s">
        <v>2136</v>
      </c>
    </row>
    <row r="7" spans="1:2" x14ac:dyDescent="0.25">
      <c r="A7" s="31" t="s">
        <v>1296</v>
      </c>
      <c r="B7" s="31" t="s">
        <v>773</v>
      </c>
    </row>
    <row r="8" spans="1:2" x14ac:dyDescent="0.25">
      <c r="A8" s="31" t="s">
        <v>1297</v>
      </c>
      <c r="B8" s="31" t="s">
        <v>797</v>
      </c>
    </row>
    <row r="9" spans="1:2" x14ac:dyDescent="0.25">
      <c r="A9" s="31" t="s">
        <v>1298</v>
      </c>
      <c r="B9" s="31" t="s">
        <v>109</v>
      </c>
    </row>
    <row r="10" spans="1:2" x14ac:dyDescent="0.25">
      <c r="A10" s="31" t="s">
        <v>2094</v>
      </c>
      <c r="B10" s="35" t="s">
        <v>2140</v>
      </c>
    </row>
    <row r="11" spans="1:2" x14ac:dyDescent="0.25">
      <c r="A11" s="31" t="s">
        <v>1299</v>
      </c>
      <c r="B11" s="31" t="s">
        <v>260</v>
      </c>
    </row>
    <row r="12" spans="1:2" x14ac:dyDescent="0.25">
      <c r="A12" s="31" t="s">
        <v>1300</v>
      </c>
      <c r="B12" s="31" t="s">
        <v>299</v>
      </c>
    </row>
    <row r="13" spans="1:2" x14ac:dyDescent="0.25">
      <c r="A13" s="31" t="s">
        <v>2095</v>
      </c>
      <c r="B13" s="35" t="s">
        <v>2271</v>
      </c>
    </row>
    <row r="14" spans="1:2" x14ac:dyDescent="0.25">
      <c r="A14" s="31" t="s">
        <v>1301</v>
      </c>
      <c r="B14" s="31" t="s">
        <v>418</v>
      </c>
    </row>
    <row r="15" spans="1:2" x14ac:dyDescent="0.25">
      <c r="A15" s="31" t="s">
        <v>1302</v>
      </c>
      <c r="B15" s="31" t="s">
        <v>308</v>
      </c>
    </row>
    <row r="16" spans="1:2" x14ac:dyDescent="0.25">
      <c r="A16" s="31" t="s">
        <v>2090</v>
      </c>
      <c r="B16" s="31" t="s">
        <v>388</v>
      </c>
    </row>
    <row r="17" spans="1:2" x14ac:dyDescent="0.25">
      <c r="A17" s="31" t="s">
        <v>2093</v>
      </c>
      <c r="B17" s="35" t="s">
        <v>2139</v>
      </c>
    </row>
    <row r="18" spans="1:2" x14ac:dyDescent="0.25">
      <c r="A18" s="31" t="s">
        <v>1303</v>
      </c>
      <c r="B18" s="31" t="s">
        <v>370</v>
      </c>
    </row>
    <row r="19" spans="1:2" x14ac:dyDescent="0.25">
      <c r="A19" s="31" t="s">
        <v>1304</v>
      </c>
      <c r="B19" s="31" t="s">
        <v>803</v>
      </c>
    </row>
    <row r="20" spans="1:2" x14ac:dyDescent="0.25">
      <c r="A20" s="31" t="s">
        <v>1305</v>
      </c>
      <c r="B20" s="31" t="s">
        <v>657</v>
      </c>
    </row>
    <row r="21" spans="1:2" x14ac:dyDescent="0.25">
      <c r="A21" s="31" t="s">
        <v>2092</v>
      </c>
      <c r="B21" s="35" t="s">
        <v>2138</v>
      </c>
    </row>
    <row r="22" spans="1:2" x14ac:dyDescent="0.25">
      <c r="A22" s="31" t="s">
        <v>2082</v>
      </c>
      <c r="B22" s="35" t="s">
        <v>2128</v>
      </c>
    </row>
    <row r="23" spans="1:2" x14ac:dyDescent="0.25">
      <c r="A23" s="31" t="s">
        <v>1306</v>
      </c>
      <c r="B23" s="31" t="s">
        <v>630</v>
      </c>
    </row>
    <row r="24" spans="1:2" x14ac:dyDescent="0.25">
      <c r="A24" s="31" t="s">
        <v>2065</v>
      </c>
      <c r="B24" s="35" t="s">
        <v>2111</v>
      </c>
    </row>
    <row r="25" spans="1:2" x14ac:dyDescent="0.25">
      <c r="A25" s="31" t="s">
        <v>1307</v>
      </c>
      <c r="B25" s="31" t="s">
        <v>525</v>
      </c>
    </row>
    <row r="26" spans="1:2" x14ac:dyDescent="0.25">
      <c r="A26" s="31" t="s">
        <v>1308</v>
      </c>
      <c r="B26" s="31" t="s">
        <v>668</v>
      </c>
    </row>
    <row r="27" spans="1:2" x14ac:dyDescent="0.25">
      <c r="A27" s="31" t="s">
        <v>1309</v>
      </c>
      <c r="B27" s="31" t="s">
        <v>505</v>
      </c>
    </row>
    <row r="28" spans="1:2" x14ac:dyDescent="0.25">
      <c r="A28" s="31" t="s">
        <v>2078</v>
      </c>
      <c r="B28" s="35" t="s">
        <v>2125</v>
      </c>
    </row>
    <row r="29" spans="1:2" x14ac:dyDescent="0.25">
      <c r="A29" s="31" t="s">
        <v>1310</v>
      </c>
      <c r="B29" s="31" t="s">
        <v>540</v>
      </c>
    </row>
    <row r="30" spans="1:2" x14ac:dyDescent="0.25">
      <c r="A30" s="31" t="s">
        <v>1311</v>
      </c>
      <c r="B30" s="31" t="s">
        <v>155</v>
      </c>
    </row>
    <row r="31" spans="1:2" x14ac:dyDescent="0.25">
      <c r="A31" s="31" t="s">
        <v>1312</v>
      </c>
      <c r="B31" s="31" t="s">
        <v>781</v>
      </c>
    </row>
    <row r="32" spans="1:2" x14ac:dyDescent="0.25">
      <c r="A32" s="31" t="s">
        <v>2067</v>
      </c>
      <c r="B32" s="35" t="s">
        <v>2114</v>
      </c>
    </row>
    <row r="33" spans="1:2" x14ac:dyDescent="0.25">
      <c r="A33" s="31" t="s">
        <v>2267</v>
      </c>
      <c r="B33" s="31" t="s">
        <v>50</v>
      </c>
    </row>
    <row r="34" spans="1:2" x14ac:dyDescent="0.25">
      <c r="A34" s="31" t="s">
        <v>2268</v>
      </c>
      <c r="B34" s="35" t="s">
        <v>2107</v>
      </c>
    </row>
    <row r="35" spans="1:2" x14ac:dyDescent="0.25">
      <c r="A35" s="31" t="s">
        <v>1313</v>
      </c>
      <c r="B35" s="31" t="s">
        <v>543</v>
      </c>
    </row>
    <row r="36" spans="1:2" x14ac:dyDescent="0.25">
      <c r="A36" s="31" t="s">
        <v>1314</v>
      </c>
      <c r="B36" s="31" t="s">
        <v>571</v>
      </c>
    </row>
    <row r="37" spans="1:2" x14ac:dyDescent="0.25">
      <c r="A37" s="31" t="s">
        <v>1315</v>
      </c>
      <c r="B37" s="31" t="s">
        <v>503</v>
      </c>
    </row>
    <row r="38" spans="1:2" x14ac:dyDescent="0.25">
      <c r="A38" s="31" t="s">
        <v>1316</v>
      </c>
      <c r="B38" s="31" t="s">
        <v>453</v>
      </c>
    </row>
    <row r="39" spans="1:2" x14ac:dyDescent="0.25">
      <c r="A39" s="31" t="s">
        <v>1317</v>
      </c>
      <c r="B39" s="31" t="s">
        <v>68</v>
      </c>
    </row>
    <row r="40" spans="1:2" x14ac:dyDescent="0.25">
      <c r="A40" s="31" t="s">
        <v>1318</v>
      </c>
      <c r="B40" s="31" t="s">
        <v>396</v>
      </c>
    </row>
    <row r="41" spans="1:2" x14ac:dyDescent="0.25">
      <c r="A41" s="31" t="s">
        <v>1319</v>
      </c>
      <c r="B41" s="31" t="s">
        <v>777</v>
      </c>
    </row>
    <row r="42" spans="1:2" x14ac:dyDescent="0.25">
      <c r="A42" s="31" t="s">
        <v>1320</v>
      </c>
      <c r="B42" s="31" t="s">
        <v>531</v>
      </c>
    </row>
    <row r="43" spans="1:2" x14ac:dyDescent="0.25">
      <c r="A43" s="31" t="s">
        <v>2079</v>
      </c>
      <c r="B43" s="35" t="s">
        <v>2126</v>
      </c>
    </row>
    <row r="44" spans="1:2" x14ac:dyDescent="0.25">
      <c r="A44" s="31" t="s">
        <v>2075</v>
      </c>
      <c r="B44" s="31" t="s">
        <v>2123</v>
      </c>
    </row>
    <row r="45" spans="1:2" x14ac:dyDescent="0.25">
      <c r="A45" s="31" t="s">
        <v>2086</v>
      </c>
      <c r="B45" s="35" t="s">
        <v>2132</v>
      </c>
    </row>
    <row r="46" spans="1:2" x14ac:dyDescent="0.25">
      <c r="A46" s="31" t="s">
        <v>1321</v>
      </c>
      <c r="B46" s="31" t="s">
        <v>179</v>
      </c>
    </row>
    <row r="47" spans="1:2" x14ac:dyDescent="0.25">
      <c r="A47" s="31" t="s">
        <v>1322</v>
      </c>
      <c r="B47" s="31" t="s">
        <v>234</v>
      </c>
    </row>
    <row r="48" spans="1:2" x14ac:dyDescent="0.25">
      <c r="A48" s="31" t="s">
        <v>1323</v>
      </c>
      <c r="B48" s="31" t="s">
        <v>809</v>
      </c>
    </row>
    <row r="49" spans="1:2" x14ac:dyDescent="0.25">
      <c r="A49" s="31" t="s">
        <v>1324</v>
      </c>
      <c r="B49" s="31" t="s">
        <v>706</v>
      </c>
    </row>
    <row r="50" spans="1:2" x14ac:dyDescent="0.25">
      <c r="A50" s="31" t="s">
        <v>1325</v>
      </c>
      <c r="B50" s="31" t="s">
        <v>143</v>
      </c>
    </row>
    <row r="51" spans="1:2" x14ac:dyDescent="0.25">
      <c r="A51" s="31" t="s">
        <v>2084</v>
      </c>
      <c r="B51" s="31" t="s">
        <v>383</v>
      </c>
    </row>
    <row r="52" spans="1:2" x14ac:dyDescent="0.25">
      <c r="A52" s="31" t="s">
        <v>1326</v>
      </c>
      <c r="B52" s="31" t="s">
        <v>555</v>
      </c>
    </row>
    <row r="53" spans="1:2" x14ac:dyDescent="0.25">
      <c r="A53" s="31" t="s">
        <v>2057</v>
      </c>
      <c r="B53" s="31" t="s">
        <v>2102</v>
      </c>
    </row>
    <row r="54" spans="1:2" x14ac:dyDescent="0.25">
      <c r="A54" s="31" t="s">
        <v>2089</v>
      </c>
      <c r="B54" s="31" t="s">
        <v>792</v>
      </c>
    </row>
    <row r="55" spans="1:2" x14ac:dyDescent="0.25">
      <c r="A55" s="31" t="s">
        <v>1327</v>
      </c>
      <c r="B55" s="31" t="s">
        <v>616</v>
      </c>
    </row>
    <row r="56" spans="1:2" x14ac:dyDescent="0.25">
      <c r="A56" s="31" t="s">
        <v>1328</v>
      </c>
      <c r="B56" s="31" t="s">
        <v>173</v>
      </c>
    </row>
    <row r="57" spans="1:2" x14ac:dyDescent="0.25">
      <c r="A57" s="31" t="s">
        <v>2069</v>
      </c>
      <c r="B57" s="35" t="s">
        <v>2116</v>
      </c>
    </row>
    <row r="58" spans="1:2" x14ac:dyDescent="0.25">
      <c r="A58" s="31" t="s">
        <v>2091</v>
      </c>
      <c r="B58" s="35" t="s">
        <v>2137</v>
      </c>
    </row>
    <row r="59" spans="1:2" x14ac:dyDescent="0.25">
      <c r="A59" s="31" t="s">
        <v>1329</v>
      </c>
      <c r="B59" s="31" t="s">
        <v>757</v>
      </c>
    </row>
    <row r="60" spans="1:2" x14ac:dyDescent="0.25">
      <c r="A60" s="31" t="s">
        <v>2061</v>
      </c>
      <c r="B60" s="35" t="s">
        <v>2105</v>
      </c>
    </row>
    <row r="61" spans="1:2" x14ac:dyDescent="0.25">
      <c r="A61" s="31" t="s">
        <v>1330</v>
      </c>
      <c r="B61" s="31" t="s">
        <v>329</v>
      </c>
    </row>
    <row r="62" spans="1:2" x14ac:dyDescent="0.25">
      <c r="A62" s="31" t="s">
        <v>2060</v>
      </c>
      <c r="B62" s="35" t="s">
        <v>2104</v>
      </c>
    </row>
    <row r="63" spans="1:2" x14ac:dyDescent="0.25">
      <c r="A63" s="31" t="s">
        <v>2063</v>
      </c>
      <c r="B63" s="35" t="s">
        <v>2109</v>
      </c>
    </row>
    <row r="64" spans="1:2" x14ac:dyDescent="0.25">
      <c r="A64" s="31" t="s">
        <v>2059</v>
      </c>
      <c r="B64" s="35" t="s">
        <v>2103</v>
      </c>
    </row>
    <row r="65" spans="1:2" x14ac:dyDescent="0.25">
      <c r="A65" s="31" t="s">
        <v>2062</v>
      </c>
      <c r="B65" s="35" t="s">
        <v>2108</v>
      </c>
    </row>
    <row r="66" spans="1:2" x14ac:dyDescent="0.25">
      <c r="A66" s="31" t="s">
        <v>1331</v>
      </c>
      <c r="B66" s="31" t="s">
        <v>310</v>
      </c>
    </row>
    <row r="67" spans="1:2" x14ac:dyDescent="0.25">
      <c r="A67" s="31" t="s">
        <v>1332</v>
      </c>
      <c r="B67" s="31" t="s">
        <v>197</v>
      </c>
    </row>
    <row r="68" spans="1:2" x14ac:dyDescent="0.25">
      <c r="A68" s="31" t="s">
        <v>1333</v>
      </c>
      <c r="B68" s="31" t="s">
        <v>421</v>
      </c>
    </row>
    <row r="69" spans="1:2" x14ac:dyDescent="0.25">
      <c r="A69" s="31" t="s">
        <v>1334</v>
      </c>
      <c r="B69" s="31" t="s">
        <v>141</v>
      </c>
    </row>
    <row r="70" spans="1:2" x14ac:dyDescent="0.25">
      <c r="A70" s="31" t="s">
        <v>2085</v>
      </c>
      <c r="B70" s="35" t="s">
        <v>2130</v>
      </c>
    </row>
    <row r="71" spans="1:2" x14ac:dyDescent="0.25">
      <c r="A71" s="31" t="s">
        <v>1335</v>
      </c>
      <c r="B71" s="31" t="s">
        <v>730</v>
      </c>
    </row>
    <row r="72" spans="1:2" x14ac:dyDescent="0.25">
      <c r="A72" s="31" t="s">
        <v>2097</v>
      </c>
      <c r="B72" s="35" t="s">
        <v>2142</v>
      </c>
    </row>
    <row r="73" spans="1:2" x14ac:dyDescent="0.25">
      <c r="A73" s="31" t="s">
        <v>1336</v>
      </c>
      <c r="B73" s="31" t="s">
        <v>187</v>
      </c>
    </row>
    <row r="74" spans="1:2" x14ac:dyDescent="0.25">
      <c r="A74" s="31" t="s">
        <v>1337</v>
      </c>
      <c r="B74" s="31" t="s">
        <v>218</v>
      </c>
    </row>
    <row r="75" spans="1:2" x14ac:dyDescent="0.25">
      <c r="A75" s="31" t="s">
        <v>1338</v>
      </c>
      <c r="B75" s="31" t="s">
        <v>433</v>
      </c>
    </row>
    <row r="76" spans="1:2" x14ac:dyDescent="0.25">
      <c r="A76" s="31" t="s">
        <v>1339</v>
      </c>
      <c r="B76" s="31" t="s">
        <v>671</v>
      </c>
    </row>
    <row r="77" spans="1:2" x14ac:dyDescent="0.25">
      <c r="A77" s="31" t="s">
        <v>1340</v>
      </c>
      <c r="B77" s="31" t="s">
        <v>227</v>
      </c>
    </row>
    <row r="78" spans="1:2" x14ac:dyDescent="0.25">
      <c r="A78" s="31" t="s">
        <v>1341</v>
      </c>
      <c r="B78" s="31" t="s">
        <v>55</v>
      </c>
    </row>
    <row r="79" spans="1:2" x14ac:dyDescent="0.25">
      <c r="A79" s="31" t="s">
        <v>1342</v>
      </c>
      <c r="B79" s="31" t="s">
        <v>380</v>
      </c>
    </row>
    <row r="80" spans="1:2" x14ac:dyDescent="0.25">
      <c r="A80" s="31" t="s">
        <v>1343</v>
      </c>
      <c r="B80" s="31" t="s">
        <v>603</v>
      </c>
    </row>
    <row r="81" spans="1:2" x14ac:dyDescent="0.25">
      <c r="A81" s="31" t="s">
        <v>1344</v>
      </c>
      <c r="B81" s="31" t="s">
        <v>450</v>
      </c>
    </row>
    <row r="82" spans="1:2" x14ac:dyDescent="0.25">
      <c r="A82" s="31" t="s">
        <v>1345</v>
      </c>
      <c r="B82" s="31" t="s">
        <v>163</v>
      </c>
    </row>
    <row r="83" spans="1:2" x14ac:dyDescent="0.25">
      <c r="A83" s="31" t="s">
        <v>1346</v>
      </c>
      <c r="B83" s="31" t="s">
        <v>242</v>
      </c>
    </row>
    <row r="84" spans="1:2" x14ac:dyDescent="0.25">
      <c r="A84" s="31" t="s">
        <v>1347</v>
      </c>
      <c r="B84" s="31" t="s">
        <v>519</v>
      </c>
    </row>
    <row r="85" spans="1:2" x14ac:dyDescent="0.25">
      <c r="A85" s="31" t="s">
        <v>1348</v>
      </c>
      <c r="B85" s="31" t="s">
        <v>720</v>
      </c>
    </row>
    <row r="86" spans="1:2" x14ac:dyDescent="0.25">
      <c r="A86" s="31" t="s">
        <v>1349</v>
      </c>
      <c r="B86" s="31" t="s">
        <v>276</v>
      </c>
    </row>
    <row r="87" spans="1:2" x14ac:dyDescent="0.25">
      <c r="A87" s="31" t="s">
        <v>2080</v>
      </c>
      <c r="B87" s="35" t="s">
        <v>2127</v>
      </c>
    </row>
    <row r="88" spans="1:2" x14ac:dyDescent="0.25">
      <c r="A88" s="31" t="s">
        <v>2068</v>
      </c>
      <c r="B88" s="35" t="s">
        <v>2115</v>
      </c>
    </row>
    <row r="89" spans="1:2" x14ac:dyDescent="0.25">
      <c r="A89" s="31" t="s">
        <v>1350</v>
      </c>
      <c r="B89" s="31" t="s">
        <v>403</v>
      </c>
    </row>
    <row r="90" spans="1:2" x14ac:dyDescent="0.25">
      <c r="A90" s="35" t="s">
        <v>2272</v>
      </c>
      <c r="B90" s="35" t="s">
        <v>2270</v>
      </c>
    </row>
    <row r="91" spans="1:2" x14ac:dyDescent="0.25">
      <c r="A91" s="31" t="s">
        <v>1351</v>
      </c>
      <c r="B91" s="31" t="s">
        <v>230</v>
      </c>
    </row>
    <row r="92" spans="1:2" x14ac:dyDescent="0.25">
      <c r="A92" s="31" t="s">
        <v>1352</v>
      </c>
      <c r="B92" s="31" t="s">
        <v>528</v>
      </c>
    </row>
    <row r="93" spans="1:2" x14ac:dyDescent="0.25">
      <c r="A93" s="31" t="s">
        <v>1353</v>
      </c>
      <c r="B93" s="31" t="s">
        <v>608</v>
      </c>
    </row>
    <row r="94" spans="1:2" x14ac:dyDescent="0.25">
      <c r="A94" s="31" t="s">
        <v>1354</v>
      </c>
      <c r="B94" s="31" t="s">
        <v>798</v>
      </c>
    </row>
    <row r="95" spans="1:2" x14ac:dyDescent="0.25">
      <c r="A95" s="31" t="s">
        <v>1355</v>
      </c>
      <c r="B95" s="31" t="s">
        <v>473</v>
      </c>
    </row>
    <row r="96" spans="1:2" x14ac:dyDescent="0.25">
      <c r="A96" s="31" t="s">
        <v>2064</v>
      </c>
      <c r="B96" s="35" t="s">
        <v>2110</v>
      </c>
    </row>
    <row r="97" spans="1:2" x14ac:dyDescent="0.25">
      <c r="A97" s="31" t="s">
        <v>1356</v>
      </c>
      <c r="B97" s="31" t="s">
        <v>445</v>
      </c>
    </row>
    <row r="98" spans="1:2" x14ac:dyDescent="0.25">
      <c r="A98" s="31" t="s">
        <v>1357</v>
      </c>
      <c r="B98" s="31" t="s">
        <v>605</v>
      </c>
    </row>
    <row r="99" spans="1:2" x14ac:dyDescent="0.25">
      <c r="A99" s="31" t="s">
        <v>2072</v>
      </c>
      <c r="B99" s="35" t="s">
        <v>2120</v>
      </c>
    </row>
    <row r="100" spans="1:2" x14ac:dyDescent="0.25">
      <c r="A100" s="31" t="s">
        <v>2077</v>
      </c>
      <c r="B100" s="35" t="s">
        <v>2124</v>
      </c>
    </row>
    <row r="101" spans="1:2" x14ac:dyDescent="0.25">
      <c r="A101" s="31" t="s">
        <v>2066</v>
      </c>
      <c r="B101" s="35" t="s">
        <v>2113</v>
      </c>
    </row>
    <row r="102" spans="1:2" x14ac:dyDescent="0.25">
      <c r="A102" s="31" t="s">
        <v>2073</v>
      </c>
      <c r="B102" s="35" t="s">
        <v>2121</v>
      </c>
    </row>
    <row r="103" spans="1:2" x14ac:dyDescent="0.25">
      <c r="A103" s="31" t="s">
        <v>2083</v>
      </c>
      <c r="B103" s="35" t="s">
        <v>2129</v>
      </c>
    </row>
    <row r="104" spans="1:2" x14ac:dyDescent="0.25">
      <c r="A104" s="31" t="s">
        <v>2071</v>
      </c>
      <c r="B104" s="35" t="s">
        <v>2119</v>
      </c>
    </row>
    <row r="105" spans="1:2" x14ac:dyDescent="0.25">
      <c r="A105" s="31" t="s">
        <v>2070</v>
      </c>
      <c r="B105" s="35" t="s">
        <v>2118</v>
      </c>
    </row>
    <row r="106" spans="1:2" x14ac:dyDescent="0.25">
      <c r="A106" s="31" t="s">
        <v>1358</v>
      </c>
      <c r="B106" s="31" t="s">
        <v>393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2019-10-26T10:56:19Z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