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bc5eca5fcca9c91/Documents/GitHub/nanoVNA/"/>
    </mc:Choice>
  </mc:AlternateContent>
  <xr:revisionPtr revIDLastSave="0" documentId="8_{273A7B08-87CC-4463-B0E1-FED0D16AE86B}" xr6:coauthVersionLast="47" xr6:coauthVersionMax="47" xr10:uidLastSave="{00000000-0000-0000-0000-000000000000}"/>
  <bookViews>
    <workbookView xWindow="15765" yWindow="2790" windowWidth="14895" windowHeight="16665" xr2:uid="{00000000-000D-0000-FFFF-FFFF00000000}"/>
  </bookViews>
  <sheets>
    <sheet name="User Notes" sheetId="4" r:id="rId1"/>
    <sheet name="DataSheet" sheetId="2" r:id="rId2"/>
    <sheet name="CMRR Chart" sheetId="3" r:id="rId3"/>
  </sheets>
  <definedNames>
    <definedName name="_xlnm.Print_Area" localSheetId="1">DataSheet!$A$1:$N$10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2" l="1"/>
  <c r="B3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5" i="2"/>
  <c r="B6" i="2"/>
  <c r="B7" i="2"/>
  <c r="B8" i="2"/>
  <c r="B4" i="2"/>
  <c r="H101" i="2"/>
  <c r="O101" i="2" s="1"/>
  <c r="G101" i="2"/>
  <c r="N101" i="2" s="1"/>
  <c r="P101" i="2" s="1"/>
  <c r="H100" i="2"/>
  <c r="O100" i="2" s="1"/>
  <c r="G100" i="2"/>
  <c r="N100" i="2" s="1"/>
  <c r="P100" i="2" s="1"/>
  <c r="H99" i="2"/>
  <c r="O99" i="2" s="1"/>
  <c r="G99" i="2"/>
  <c r="N99" i="2" s="1"/>
  <c r="H98" i="2"/>
  <c r="O98" i="2" s="1"/>
  <c r="G98" i="2"/>
  <c r="N98" i="2" s="1"/>
  <c r="H97" i="2"/>
  <c r="O97" i="2" s="1"/>
  <c r="G97" i="2"/>
  <c r="N97" i="2" s="1"/>
  <c r="P97" i="2" s="1"/>
  <c r="H96" i="2"/>
  <c r="O96" i="2" s="1"/>
  <c r="G96" i="2"/>
  <c r="N96" i="2" s="1"/>
  <c r="P96" i="2" s="1"/>
  <c r="H95" i="2"/>
  <c r="O95" i="2" s="1"/>
  <c r="G95" i="2"/>
  <c r="N95" i="2" s="1"/>
  <c r="H94" i="2"/>
  <c r="O94" i="2" s="1"/>
  <c r="G94" i="2"/>
  <c r="N94" i="2" s="1"/>
  <c r="P94" i="2" s="1"/>
  <c r="H93" i="2"/>
  <c r="O93" i="2" s="1"/>
  <c r="G93" i="2"/>
  <c r="N93" i="2" s="1"/>
  <c r="P93" i="2" s="1"/>
  <c r="H92" i="2"/>
  <c r="O92" i="2" s="1"/>
  <c r="G92" i="2"/>
  <c r="N92" i="2" s="1"/>
  <c r="P92" i="2" s="1"/>
  <c r="H91" i="2"/>
  <c r="O91" i="2" s="1"/>
  <c r="G91" i="2"/>
  <c r="N91" i="2" s="1"/>
  <c r="P91" i="2" s="1"/>
  <c r="H90" i="2"/>
  <c r="O90" i="2" s="1"/>
  <c r="G90" i="2"/>
  <c r="N90" i="2" s="1"/>
  <c r="P90" i="2" s="1"/>
  <c r="H89" i="2"/>
  <c r="O89" i="2" s="1"/>
  <c r="G89" i="2"/>
  <c r="N89" i="2" s="1"/>
  <c r="H88" i="2"/>
  <c r="O88" i="2" s="1"/>
  <c r="G88" i="2"/>
  <c r="N88" i="2" s="1"/>
  <c r="H87" i="2"/>
  <c r="O87" i="2" s="1"/>
  <c r="P87" i="2" s="1"/>
  <c r="G87" i="2"/>
  <c r="N87" i="2" s="1"/>
  <c r="H86" i="2"/>
  <c r="O86" i="2" s="1"/>
  <c r="G86" i="2"/>
  <c r="N86" i="2" s="1"/>
  <c r="P86" i="2" s="1"/>
  <c r="H85" i="2"/>
  <c r="O85" i="2" s="1"/>
  <c r="G85" i="2"/>
  <c r="N85" i="2" s="1"/>
  <c r="P85" i="2" s="1"/>
  <c r="H84" i="2"/>
  <c r="O84" i="2" s="1"/>
  <c r="G84" i="2"/>
  <c r="N84" i="2" s="1"/>
  <c r="P84" i="2" s="1"/>
  <c r="H83" i="2"/>
  <c r="O83" i="2" s="1"/>
  <c r="G83" i="2"/>
  <c r="N83" i="2" s="1"/>
  <c r="H82" i="2"/>
  <c r="O82" i="2" s="1"/>
  <c r="G82" i="2"/>
  <c r="N82" i="2" s="1"/>
  <c r="H81" i="2"/>
  <c r="O81" i="2" s="1"/>
  <c r="G81" i="2"/>
  <c r="N81" i="2" s="1"/>
  <c r="P81" i="2" s="1"/>
  <c r="H80" i="2"/>
  <c r="O80" i="2" s="1"/>
  <c r="G80" i="2"/>
  <c r="N80" i="2" s="1"/>
  <c r="P80" i="2" s="1"/>
  <c r="H79" i="2"/>
  <c r="O79" i="2" s="1"/>
  <c r="G79" i="2"/>
  <c r="N79" i="2" s="1"/>
  <c r="H78" i="2"/>
  <c r="O78" i="2" s="1"/>
  <c r="G78" i="2"/>
  <c r="N78" i="2" s="1"/>
  <c r="P78" i="2" s="1"/>
  <c r="H77" i="2"/>
  <c r="O77" i="2" s="1"/>
  <c r="G77" i="2"/>
  <c r="N77" i="2" s="1"/>
  <c r="P77" i="2" s="1"/>
  <c r="H76" i="2"/>
  <c r="O76" i="2" s="1"/>
  <c r="G76" i="2"/>
  <c r="N76" i="2" s="1"/>
  <c r="P76" i="2" s="1"/>
  <c r="H75" i="2"/>
  <c r="O75" i="2" s="1"/>
  <c r="G75" i="2"/>
  <c r="N75" i="2" s="1"/>
  <c r="P75" i="2" s="1"/>
  <c r="H74" i="2"/>
  <c r="O74" i="2" s="1"/>
  <c r="G74" i="2"/>
  <c r="N74" i="2" s="1"/>
  <c r="P74" i="2" s="1"/>
  <c r="H73" i="2"/>
  <c r="O73" i="2" s="1"/>
  <c r="G73" i="2"/>
  <c r="N73" i="2" s="1"/>
  <c r="H72" i="2"/>
  <c r="O72" i="2" s="1"/>
  <c r="G72" i="2"/>
  <c r="N72" i="2" s="1"/>
  <c r="H71" i="2"/>
  <c r="O71" i="2" s="1"/>
  <c r="P71" i="2" s="1"/>
  <c r="G71" i="2"/>
  <c r="N71" i="2" s="1"/>
  <c r="H70" i="2"/>
  <c r="O70" i="2" s="1"/>
  <c r="G70" i="2"/>
  <c r="N70" i="2" s="1"/>
  <c r="P70" i="2" s="1"/>
  <c r="H69" i="2"/>
  <c r="O69" i="2" s="1"/>
  <c r="G69" i="2"/>
  <c r="N69" i="2" s="1"/>
  <c r="P69" i="2" s="1"/>
  <c r="H68" i="2"/>
  <c r="O68" i="2" s="1"/>
  <c r="G68" i="2"/>
  <c r="N68" i="2" s="1"/>
  <c r="P68" i="2" s="1"/>
  <c r="H67" i="2"/>
  <c r="O67" i="2" s="1"/>
  <c r="G67" i="2"/>
  <c r="N67" i="2" s="1"/>
  <c r="H66" i="2"/>
  <c r="O66" i="2" s="1"/>
  <c r="G66" i="2"/>
  <c r="N66" i="2" s="1"/>
  <c r="H65" i="2"/>
  <c r="O65" i="2" s="1"/>
  <c r="G65" i="2"/>
  <c r="N65" i="2" s="1"/>
  <c r="P65" i="2" s="1"/>
  <c r="H64" i="2"/>
  <c r="O64" i="2" s="1"/>
  <c r="G64" i="2"/>
  <c r="N64" i="2" s="1"/>
  <c r="P64" i="2" s="1"/>
  <c r="H63" i="2"/>
  <c r="O63" i="2" s="1"/>
  <c r="G63" i="2"/>
  <c r="N63" i="2" s="1"/>
  <c r="H62" i="2"/>
  <c r="O62" i="2" s="1"/>
  <c r="G62" i="2"/>
  <c r="N62" i="2" s="1"/>
  <c r="P62" i="2" s="1"/>
  <c r="H61" i="2"/>
  <c r="O61" i="2" s="1"/>
  <c r="G61" i="2"/>
  <c r="N61" i="2" s="1"/>
  <c r="P61" i="2" s="1"/>
  <c r="H60" i="2"/>
  <c r="O60" i="2" s="1"/>
  <c r="G60" i="2"/>
  <c r="N60" i="2" s="1"/>
  <c r="P60" i="2" s="1"/>
  <c r="H59" i="2"/>
  <c r="O59" i="2" s="1"/>
  <c r="G59" i="2"/>
  <c r="N59" i="2" s="1"/>
  <c r="P59" i="2" s="1"/>
  <c r="H58" i="2"/>
  <c r="O58" i="2" s="1"/>
  <c r="G58" i="2"/>
  <c r="N58" i="2" s="1"/>
  <c r="P58" i="2" s="1"/>
  <c r="H57" i="2"/>
  <c r="O57" i="2" s="1"/>
  <c r="G57" i="2"/>
  <c r="N57" i="2" s="1"/>
  <c r="H56" i="2"/>
  <c r="O56" i="2" s="1"/>
  <c r="G56" i="2"/>
  <c r="N56" i="2" s="1"/>
  <c r="P56" i="2" s="1"/>
  <c r="H55" i="2"/>
  <c r="O55" i="2" s="1"/>
  <c r="G55" i="2"/>
  <c r="N55" i="2" s="1"/>
  <c r="H54" i="2"/>
  <c r="O54" i="2" s="1"/>
  <c r="G54" i="2"/>
  <c r="N54" i="2" s="1"/>
  <c r="P54" i="2" s="1"/>
  <c r="H53" i="2"/>
  <c r="O53" i="2" s="1"/>
  <c r="G53" i="2"/>
  <c r="N53" i="2" s="1"/>
  <c r="P53" i="2" s="1"/>
  <c r="H52" i="2"/>
  <c r="O52" i="2" s="1"/>
  <c r="G52" i="2"/>
  <c r="N52" i="2" s="1"/>
  <c r="P52" i="2" s="1"/>
  <c r="H51" i="2"/>
  <c r="O51" i="2" s="1"/>
  <c r="G51" i="2"/>
  <c r="N51" i="2" s="1"/>
  <c r="H50" i="2"/>
  <c r="O50" i="2" s="1"/>
  <c r="G50" i="2"/>
  <c r="N50" i="2" s="1"/>
  <c r="H49" i="2"/>
  <c r="O49" i="2" s="1"/>
  <c r="G49" i="2"/>
  <c r="N49" i="2" s="1"/>
  <c r="P49" i="2" s="1"/>
  <c r="H48" i="2"/>
  <c r="O48" i="2" s="1"/>
  <c r="G48" i="2"/>
  <c r="N48" i="2" s="1"/>
  <c r="P48" i="2" s="1"/>
  <c r="H47" i="2"/>
  <c r="O47" i="2" s="1"/>
  <c r="G47" i="2"/>
  <c r="N47" i="2" s="1"/>
  <c r="H46" i="2"/>
  <c r="O46" i="2" s="1"/>
  <c r="G46" i="2"/>
  <c r="N46" i="2" s="1"/>
  <c r="P46" i="2" s="1"/>
  <c r="H45" i="2"/>
  <c r="O45" i="2" s="1"/>
  <c r="G45" i="2"/>
  <c r="N45" i="2" s="1"/>
  <c r="P45" i="2" s="1"/>
  <c r="H44" i="2"/>
  <c r="O44" i="2" s="1"/>
  <c r="G44" i="2"/>
  <c r="N44" i="2" s="1"/>
  <c r="P44" i="2" s="1"/>
  <c r="H43" i="2"/>
  <c r="O43" i="2" s="1"/>
  <c r="G43" i="2"/>
  <c r="N43" i="2" s="1"/>
  <c r="P43" i="2" s="1"/>
  <c r="H42" i="2"/>
  <c r="O42" i="2" s="1"/>
  <c r="G42" i="2"/>
  <c r="N42" i="2" s="1"/>
  <c r="P42" i="2" s="1"/>
  <c r="H41" i="2"/>
  <c r="O41" i="2" s="1"/>
  <c r="G41" i="2"/>
  <c r="N41" i="2" s="1"/>
  <c r="H40" i="2"/>
  <c r="O40" i="2" s="1"/>
  <c r="G40" i="2"/>
  <c r="H39" i="2"/>
  <c r="O39" i="2" s="1"/>
  <c r="G39" i="2"/>
  <c r="H38" i="2"/>
  <c r="O38" i="2" s="1"/>
  <c r="G38" i="2"/>
  <c r="H37" i="2"/>
  <c r="O37" i="2" s="1"/>
  <c r="G37" i="2"/>
  <c r="N37" i="2" s="1"/>
  <c r="P37" i="2" s="1"/>
  <c r="H36" i="2"/>
  <c r="O36" i="2" s="1"/>
  <c r="G36" i="2"/>
  <c r="N36" i="2" s="1"/>
  <c r="P36" i="2" s="1"/>
  <c r="H35" i="2"/>
  <c r="O35" i="2" s="1"/>
  <c r="G35" i="2"/>
  <c r="N35" i="2" s="1"/>
  <c r="H34" i="2"/>
  <c r="O34" i="2" s="1"/>
  <c r="G34" i="2"/>
  <c r="N34" i="2" s="1"/>
  <c r="H33" i="2"/>
  <c r="O33" i="2" s="1"/>
  <c r="G33" i="2"/>
  <c r="N33" i="2" s="1"/>
  <c r="P33" i="2" s="1"/>
  <c r="H32" i="2"/>
  <c r="O32" i="2" s="1"/>
  <c r="G32" i="2"/>
  <c r="N32" i="2" s="1"/>
  <c r="P32" i="2" s="1"/>
  <c r="H31" i="2"/>
  <c r="O31" i="2" s="1"/>
  <c r="G31" i="2"/>
  <c r="N31" i="2" s="1"/>
  <c r="P31" i="2" s="1"/>
  <c r="H30" i="2"/>
  <c r="O30" i="2" s="1"/>
  <c r="G30" i="2"/>
  <c r="N30" i="2" s="1"/>
  <c r="P30" i="2" s="1"/>
  <c r="H29" i="2"/>
  <c r="O29" i="2" s="1"/>
  <c r="G29" i="2"/>
  <c r="N29" i="2" s="1"/>
  <c r="P29" i="2" s="1"/>
  <c r="H28" i="2"/>
  <c r="O28" i="2" s="1"/>
  <c r="G28" i="2"/>
  <c r="N28" i="2" s="1"/>
  <c r="P28" i="2" s="1"/>
  <c r="H27" i="2"/>
  <c r="O27" i="2" s="1"/>
  <c r="G27" i="2"/>
  <c r="N27" i="2" s="1"/>
  <c r="P27" i="2" s="1"/>
  <c r="H26" i="2"/>
  <c r="O26" i="2" s="1"/>
  <c r="G26" i="2"/>
  <c r="N26" i="2" s="1"/>
  <c r="P26" i="2" s="1"/>
  <c r="H25" i="2"/>
  <c r="O25" i="2" s="1"/>
  <c r="G25" i="2"/>
  <c r="N25" i="2" s="1"/>
  <c r="P25" i="2" s="1"/>
  <c r="H24" i="2"/>
  <c r="O24" i="2" s="1"/>
  <c r="G24" i="2"/>
  <c r="H23" i="2"/>
  <c r="O23" i="2" s="1"/>
  <c r="G23" i="2"/>
  <c r="H22" i="2"/>
  <c r="O22" i="2" s="1"/>
  <c r="G22" i="2"/>
  <c r="H21" i="2"/>
  <c r="O21" i="2" s="1"/>
  <c r="G21" i="2"/>
  <c r="H20" i="2"/>
  <c r="O20" i="2" s="1"/>
  <c r="G20" i="2"/>
  <c r="H19" i="2"/>
  <c r="O19" i="2" s="1"/>
  <c r="G19" i="2"/>
  <c r="H18" i="2"/>
  <c r="O18" i="2" s="1"/>
  <c r="G18" i="2"/>
  <c r="H17" i="2"/>
  <c r="O17" i="2" s="1"/>
  <c r="G17" i="2"/>
  <c r="H16" i="2"/>
  <c r="O16" i="2" s="1"/>
  <c r="G16" i="2"/>
  <c r="H15" i="2"/>
  <c r="O15" i="2" s="1"/>
  <c r="G15" i="2"/>
  <c r="H14" i="2"/>
  <c r="O14" i="2" s="1"/>
  <c r="G14" i="2"/>
  <c r="N14" i="2" s="1"/>
  <c r="P14" i="2" s="1"/>
  <c r="H13" i="2"/>
  <c r="O13" i="2" s="1"/>
  <c r="G13" i="2"/>
  <c r="N13" i="2" s="1"/>
  <c r="P13" i="2" s="1"/>
  <c r="H12" i="2"/>
  <c r="O12" i="2" s="1"/>
  <c r="G12" i="2"/>
  <c r="N12" i="2" s="1"/>
  <c r="P12" i="2" s="1"/>
  <c r="H11" i="2"/>
  <c r="O11" i="2" s="1"/>
  <c r="G11" i="2"/>
  <c r="N11" i="2" s="1"/>
  <c r="P11" i="2" s="1"/>
  <c r="H10" i="2"/>
  <c r="O10" i="2" s="1"/>
  <c r="G10" i="2"/>
  <c r="N10" i="2" s="1"/>
  <c r="P10" i="2" s="1"/>
  <c r="H9" i="2"/>
  <c r="O9" i="2" s="1"/>
  <c r="G9" i="2"/>
  <c r="N9" i="2" s="1"/>
  <c r="P9" i="2" s="1"/>
  <c r="H8" i="2"/>
  <c r="O8" i="2" s="1"/>
  <c r="G8" i="2"/>
  <c r="O7" i="2"/>
  <c r="G7" i="2"/>
  <c r="H6" i="2"/>
  <c r="O6" i="2" s="1"/>
  <c r="G6" i="2"/>
  <c r="H5" i="2"/>
  <c r="O5" i="2" s="1"/>
  <c r="G5" i="2"/>
  <c r="H4" i="2"/>
  <c r="O4" i="2" s="1"/>
  <c r="G4" i="2"/>
  <c r="H3" i="2"/>
  <c r="O3" i="2" s="1"/>
  <c r="G3" i="2"/>
  <c r="P7" i="2" l="1"/>
  <c r="P72" i="2"/>
  <c r="P41" i="2"/>
  <c r="P57" i="2"/>
  <c r="P73" i="2"/>
  <c r="P89" i="2"/>
  <c r="P88" i="2"/>
  <c r="P34" i="2"/>
  <c r="P19" i="2"/>
  <c r="P35" i="2"/>
  <c r="P51" i="2"/>
  <c r="P67" i="2"/>
  <c r="P83" i="2"/>
  <c r="P40" i="2"/>
  <c r="P24" i="2"/>
  <c r="P55" i="2"/>
  <c r="P63" i="2"/>
  <c r="P79" i="2"/>
  <c r="P95" i="2"/>
  <c r="N40" i="2"/>
  <c r="N24" i="2"/>
  <c r="N8" i="2"/>
  <c r="P8" i="2" s="1"/>
  <c r="N39" i="2"/>
  <c r="P39" i="2" s="1"/>
  <c r="N23" i="2"/>
  <c r="P23" i="2" s="1"/>
  <c r="N7" i="2"/>
  <c r="N3" i="2"/>
  <c r="N38" i="2"/>
  <c r="P38" i="2" s="1"/>
  <c r="N22" i="2"/>
  <c r="P22" i="2" s="1"/>
  <c r="N6" i="2"/>
  <c r="P6" i="2" s="1"/>
  <c r="N21" i="2"/>
  <c r="P21" i="2" s="1"/>
  <c r="N5" i="2"/>
  <c r="P5" i="2" s="1"/>
  <c r="N20" i="2"/>
  <c r="P20" i="2" s="1"/>
  <c r="N4" i="2"/>
  <c r="P4" i="2" s="1"/>
  <c r="N19" i="2"/>
  <c r="N18" i="2"/>
  <c r="P18" i="2" s="1"/>
  <c r="N17" i="2"/>
  <c r="P17" i="2" s="1"/>
  <c r="N16" i="2"/>
  <c r="P16" i="2" s="1"/>
  <c r="N15" i="2"/>
  <c r="P15" i="2" s="1"/>
  <c r="P47" i="2"/>
  <c r="P99" i="2"/>
  <c r="P98" i="2"/>
  <c r="P82" i="2"/>
  <c r="P66" i="2"/>
  <c r="P50" i="2"/>
  <c r="P3" i="2"/>
  <c r="I13" i="2"/>
  <c r="J27" i="2"/>
  <c r="J7" i="2"/>
  <c r="I15" i="2"/>
  <c r="J23" i="2"/>
  <c r="J31" i="2"/>
  <c r="I57" i="2"/>
  <c r="J10" i="2"/>
  <c r="I58" i="2"/>
  <c r="J60" i="2"/>
  <c r="J14" i="2"/>
  <c r="J87" i="2"/>
  <c r="J65" i="2"/>
  <c r="I59" i="2"/>
  <c r="J69" i="2"/>
  <c r="J71" i="2"/>
  <c r="I41" i="2"/>
  <c r="J81" i="2"/>
  <c r="J39" i="2"/>
  <c r="J12" i="2"/>
  <c r="J19" i="2"/>
  <c r="I35" i="2"/>
  <c r="I74" i="2"/>
  <c r="J67" i="2"/>
  <c r="J83" i="2"/>
  <c r="I91" i="2"/>
  <c r="J21" i="2"/>
  <c r="J29" i="2"/>
  <c r="J54" i="2"/>
  <c r="I77" i="2"/>
  <c r="I47" i="2"/>
  <c r="J15" i="2"/>
  <c r="I9" i="2"/>
  <c r="I63" i="2"/>
  <c r="J79" i="2"/>
  <c r="J9" i="2"/>
  <c r="J16" i="2"/>
  <c r="I53" i="2"/>
  <c r="I31" i="2"/>
  <c r="J62" i="2"/>
  <c r="J70" i="2"/>
  <c r="J11" i="2"/>
  <c r="J25" i="2"/>
  <c r="J40" i="2"/>
  <c r="J47" i="2"/>
  <c r="J78" i="2"/>
  <c r="J33" i="2"/>
  <c r="J6" i="2"/>
  <c r="I79" i="2"/>
  <c r="J5" i="2"/>
  <c r="I19" i="2"/>
  <c r="J42" i="2"/>
  <c r="I65" i="2"/>
  <c r="J73" i="2"/>
  <c r="J50" i="2"/>
  <c r="I7" i="2"/>
  <c r="J58" i="2"/>
  <c r="K58" i="2" s="1"/>
  <c r="M58" i="2" s="1"/>
  <c r="I89" i="2"/>
  <c r="J97" i="2"/>
  <c r="J36" i="2"/>
  <c r="J44" i="2"/>
  <c r="J51" i="2"/>
  <c r="J8" i="2"/>
  <c r="J30" i="2"/>
  <c r="J26" i="2"/>
  <c r="J32" i="2"/>
  <c r="I54" i="2"/>
  <c r="I61" i="2"/>
  <c r="J68" i="2"/>
  <c r="J75" i="2"/>
  <c r="I82" i="2"/>
  <c r="I98" i="2"/>
  <c r="J20" i="2"/>
  <c r="I33" i="2"/>
  <c r="J48" i="2"/>
  <c r="J55" i="2"/>
  <c r="I62" i="2"/>
  <c r="I69" i="2"/>
  <c r="J76" i="2"/>
  <c r="J99" i="2"/>
  <c r="I27" i="2"/>
  <c r="K27" i="2" s="1"/>
  <c r="M27" i="2" s="1"/>
  <c r="J34" i="2"/>
  <c r="I49" i="2"/>
  <c r="J56" i="2"/>
  <c r="J63" i="2"/>
  <c r="I70" i="2"/>
  <c r="J84" i="2"/>
  <c r="I92" i="2"/>
  <c r="J100" i="2"/>
  <c r="I21" i="2"/>
  <c r="J28" i="2"/>
  <c r="J35" i="2"/>
  <c r="K35" i="2" s="1"/>
  <c r="M35" i="2" s="1"/>
  <c r="I50" i="2"/>
  <c r="I71" i="2"/>
  <c r="J22" i="2"/>
  <c r="J43" i="2"/>
  <c r="J64" i="2"/>
  <c r="I78" i="2"/>
  <c r="J85" i="2"/>
  <c r="J93" i="2"/>
  <c r="J101" i="2"/>
  <c r="I25" i="2"/>
  <c r="I29" i="2"/>
  <c r="I51" i="2"/>
  <c r="J72" i="2"/>
  <c r="J86" i="2"/>
  <c r="J94" i="2"/>
  <c r="J4" i="2"/>
  <c r="I17" i="2"/>
  <c r="J24" i="2"/>
  <c r="I37" i="2"/>
  <c r="I45" i="2"/>
  <c r="J52" i="2"/>
  <c r="J59" i="2"/>
  <c r="I66" i="2"/>
  <c r="I87" i="2"/>
  <c r="K87" i="2" s="1"/>
  <c r="M87" i="2" s="1"/>
  <c r="J95" i="2"/>
  <c r="I5" i="2"/>
  <c r="J18" i="2"/>
  <c r="J38" i="2"/>
  <c r="I46" i="2"/>
  <c r="I67" i="2"/>
  <c r="I73" i="2"/>
  <c r="J80" i="2"/>
  <c r="I88" i="2"/>
  <c r="J96" i="2"/>
  <c r="I39" i="2"/>
  <c r="K39" i="2" s="1"/>
  <c r="M39" i="2" s="1"/>
  <c r="J45" i="2"/>
  <c r="J74" i="2"/>
  <c r="J57" i="2"/>
  <c r="I11" i="2"/>
  <c r="J17" i="2"/>
  <c r="J46" i="2"/>
  <c r="I75" i="2"/>
  <c r="I101" i="2"/>
  <c r="J88" i="2"/>
  <c r="I95" i="2"/>
  <c r="I23" i="2"/>
  <c r="J41" i="2"/>
  <c r="J53" i="2"/>
  <c r="K53" i="2" s="1"/>
  <c r="M53" i="2" s="1"/>
  <c r="J13" i="2"/>
  <c r="K13" i="2" s="1"/>
  <c r="M13" i="2" s="1"/>
  <c r="J77" i="2"/>
  <c r="J37" i="2"/>
  <c r="J66" i="2"/>
  <c r="I43" i="2"/>
  <c r="J49" i="2"/>
  <c r="I55" i="2"/>
  <c r="J61" i="2"/>
  <c r="J91" i="2"/>
  <c r="K91" i="2" s="1"/>
  <c r="M91" i="2" s="1"/>
  <c r="I85" i="2"/>
  <c r="J3" i="2"/>
  <c r="I3" i="2"/>
  <c r="J89" i="2"/>
  <c r="K89" i="2" s="1"/>
  <c r="M89" i="2" s="1"/>
  <c r="J92" i="2"/>
  <c r="I6" i="2"/>
  <c r="I10" i="2"/>
  <c r="I14" i="2"/>
  <c r="I18" i="2"/>
  <c r="I22" i="2"/>
  <c r="I26" i="2"/>
  <c r="I30" i="2"/>
  <c r="I34" i="2"/>
  <c r="I38" i="2"/>
  <c r="I42" i="2"/>
  <c r="I81" i="2"/>
  <c r="I84" i="2"/>
  <c r="J90" i="2"/>
  <c r="I94" i="2"/>
  <c r="I97" i="2"/>
  <c r="I100" i="2"/>
  <c r="I80" i="2"/>
  <c r="I90" i="2"/>
  <c r="I93" i="2"/>
  <c r="I96" i="2"/>
  <c r="I4" i="2"/>
  <c r="I8" i="2"/>
  <c r="I12" i="2"/>
  <c r="I16" i="2"/>
  <c r="I20" i="2"/>
  <c r="I24" i="2"/>
  <c r="I28" i="2"/>
  <c r="I32" i="2"/>
  <c r="I36" i="2"/>
  <c r="I40" i="2"/>
  <c r="I44" i="2"/>
  <c r="I48" i="2"/>
  <c r="I52" i="2"/>
  <c r="I56" i="2"/>
  <c r="I60" i="2"/>
  <c r="I64" i="2"/>
  <c r="I68" i="2"/>
  <c r="I72" i="2"/>
  <c r="K72" i="2" s="1"/>
  <c r="M72" i="2" s="1"/>
  <c r="I76" i="2"/>
  <c r="I83" i="2"/>
  <c r="I99" i="2"/>
  <c r="J82" i="2"/>
  <c r="I86" i="2"/>
  <c r="J98" i="2"/>
  <c r="K48" i="2" l="1"/>
  <c r="M48" i="2" s="1"/>
  <c r="K23" i="2"/>
  <c r="M23" i="2" s="1"/>
  <c r="K28" i="2"/>
  <c r="M28" i="2" s="1"/>
  <c r="K6" i="2"/>
  <c r="M6" i="2" s="1"/>
  <c r="L72" i="2"/>
  <c r="L53" i="2"/>
  <c r="L35" i="2"/>
  <c r="L6" i="2"/>
  <c r="L23" i="2"/>
  <c r="L89" i="2"/>
  <c r="L58" i="2"/>
  <c r="L39" i="2"/>
  <c r="L28" i="2"/>
  <c r="L91" i="2"/>
  <c r="L87" i="2"/>
  <c r="L13" i="2"/>
  <c r="L27" i="2"/>
  <c r="K60" i="2"/>
  <c r="M60" i="2" s="1"/>
  <c r="K34" i="2"/>
  <c r="M34" i="2" s="1"/>
  <c r="K14" i="2"/>
  <c r="M14" i="2" s="1"/>
  <c r="K78" i="2"/>
  <c r="M78" i="2" s="1"/>
  <c r="K7" i="2"/>
  <c r="M7" i="2" s="1"/>
  <c r="K15" i="2"/>
  <c r="M15" i="2" s="1"/>
  <c r="K52" i="2"/>
  <c r="M52" i="2" s="1"/>
  <c r="K32" i="2"/>
  <c r="M32" i="2" s="1"/>
  <c r="K64" i="2"/>
  <c r="M64" i="2" s="1"/>
  <c r="K56" i="2"/>
  <c r="M56" i="2" s="1"/>
  <c r="K61" i="2"/>
  <c r="M61" i="2" s="1"/>
  <c r="K63" i="2"/>
  <c r="M63" i="2" s="1"/>
  <c r="K22" i="2"/>
  <c r="M22" i="2" s="1"/>
  <c r="K43" i="2"/>
  <c r="M43" i="2" s="1"/>
  <c r="K74" i="2"/>
  <c r="M74" i="2" s="1"/>
  <c r="K9" i="2"/>
  <c r="M9" i="2" s="1"/>
  <c r="K73" i="2"/>
  <c r="M73" i="2" s="1"/>
  <c r="K33" i="2"/>
  <c r="M33" i="2" s="1"/>
  <c r="K59" i="2"/>
  <c r="M59" i="2" s="1"/>
  <c r="K79" i="2"/>
  <c r="M79" i="2" s="1"/>
  <c r="K5" i="2"/>
  <c r="M5" i="2" s="1"/>
  <c r="K16" i="2"/>
  <c r="M16" i="2" s="1"/>
  <c r="K38" i="2"/>
  <c r="M38" i="2" s="1"/>
  <c r="K57" i="2"/>
  <c r="M57" i="2" s="1"/>
  <c r="K31" i="2"/>
  <c r="M31" i="2" s="1"/>
  <c r="K93" i="2"/>
  <c r="M93" i="2" s="1"/>
  <c r="K71" i="2"/>
  <c r="M71" i="2" s="1"/>
  <c r="K69" i="2"/>
  <c r="M69" i="2" s="1"/>
  <c r="K50" i="2"/>
  <c r="M50" i="2" s="1"/>
  <c r="K11" i="2"/>
  <c r="M11" i="2" s="1"/>
  <c r="K75" i="2"/>
  <c r="M75" i="2" s="1"/>
  <c r="K17" i="2"/>
  <c r="M17" i="2" s="1"/>
  <c r="K42" i="2"/>
  <c r="M42" i="2" s="1"/>
  <c r="K49" i="2"/>
  <c r="M49" i="2" s="1"/>
  <c r="K54" i="2"/>
  <c r="M54" i="2" s="1"/>
  <c r="K45" i="2"/>
  <c r="M45" i="2" s="1"/>
  <c r="K65" i="2"/>
  <c r="M65" i="2" s="1"/>
  <c r="K10" i="2"/>
  <c r="M10" i="2" s="1"/>
  <c r="K8" i="2"/>
  <c r="M8" i="2" s="1"/>
  <c r="K40" i="2"/>
  <c r="M40" i="2" s="1"/>
  <c r="K81" i="2"/>
  <c r="M81" i="2" s="1"/>
  <c r="K92" i="2"/>
  <c r="M92" i="2" s="1"/>
  <c r="K98" i="2"/>
  <c r="M98" i="2" s="1"/>
  <c r="K19" i="2"/>
  <c r="M19" i="2" s="1"/>
  <c r="K12" i="2"/>
  <c r="M12" i="2" s="1"/>
  <c r="K24" i="2"/>
  <c r="M24" i="2" s="1"/>
  <c r="K51" i="2"/>
  <c r="M51" i="2" s="1"/>
  <c r="K29" i="2"/>
  <c r="M29" i="2" s="1"/>
  <c r="K96" i="2"/>
  <c r="M96" i="2" s="1"/>
  <c r="K44" i="2"/>
  <c r="M44" i="2" s="1"/>
  <c r="K30" i="2"/>
  <c r="M30" i="2" s="1"/>
  <c r="K66" i="2"/>
  <c r="M66" i="2" s="1"/>
  <c r="K36" i="2"/>
  <c r="M36" i="2" s="1"/>
  <c r="K80" i="2"/>
  <c r="M80" i="2" s="1"/>
  <c r="K84" i="2"/>
  <c r="M84" i="2" s="1"/>
  <c r="K77" i="2"/>
  <c r="M77" i="2" s="1"/>
  <c r="K41" i="2"/>
  <c r="M41" i="2" s="1"/>
  <c r="K76" i="2"/>
  <c r="M76" i="2" s="1"/>
  <c r="K82" i="2"/>
  <c r="M82" i="2" s="1"/>
  <c r="K68" i="2"/>
  <c r="M68" i="2" s="1"/>
  <c r="K21" i="2"/>
  <c r="M21" i="2" s="1"/>
  <c r="K85" i="2"/>
  <c r="M85" i="2" s="1"/>
  <c r="K47" i="2"/>
  <c r="M47" i="2" s="1"/>
  <c r="K25" i="2"/>
  <c r="M25" i="2" s="1"/>
  <c r="K70" i="2"/>
  <c r="M70" i="2" s="1"/>
  <c r="K100" i="2"/>
  <c r="M100" i="2" s="1"/>
  <c r="K97" i="2"/>
  <c r="M97" i="2" s="1"/>
  <c r="K26" i="2"/>
  <c r="M26" i="2" s="1"/>
  <c r="K18" i="2"/>
  <c r="M18" i="2" s="1"/>
  <c r="K99" i="2"/>
  <c r="M99" i="2" s="1"/>
  <c r="K20" i="2"/>
  <c r="M20" i="2" s="1"/>
  <c r="K67" i="2"/>
  <c r="M67" i="2" s="1"/>
  <c r="K62" i="2"/>
  <c r="M62" i="2" s="1"/>
  <c r="K83" i="2"/>
  <c r="M83" i="2" s="1"/>
  <c r="K4" i="2"/>
  <c r="M4" i="2" s="1"/>
  <c r="K101" i="2"/>
  <c r="M101" i="2" s="1"/>
  <c r="K46" i="2"/>
  <c r="M46" i="2" s="1"/>
  <c r="K37" i="2"/>
  <c r="M37" i="2" s="1"/>
  <c r="K55" i="2"/>
  <c r="M55" i="2" s="1"/>
  <c r="K90" i="2"/>
  <c r="M90" i="2" s="1"/>
  <c r="K94" i="2"/>
  <c r="M94" i="2" s="1"/>
  <c r="K95" i="2"/>
  <c r="M95" i="2" s="1"/>
  <c r="K86" i="2"/>
  <c r="M86" i="2" s="1"/>
  <c r="K88" i="2"/>
  <c r="M88" i="2" s="1"/>
  <c r="K3" i="2"/>
  <c r="M3" i="2" s="1"/>
  <c r="L48" i="2" l="1"/>
  <c r="L88" i="2"/>
  <c r="L26" i="2"/>
  <c r="L66" i="2"/>
  <c r="L45" i="2"/>
  <c r="L79" i="2"/>
  <c r="L78" i="2"/>
  <c r="L54" i="2"/>
  <c r="L94" i="2"/>
  <c r="L25" i="2"/>
  <c r="L29" i="2"/>
  <c r="L17" i="2"/>
  <c r="L9" i="2"/>
  <c r="L86" i="2"/>
  <c r="L47" i="2"/>
  <c r="L51" i="2"/>
  <c r="L75" i="2"/>
  <c r="L74" i="2"/>
  <c r="L49" i="2"/>
  <c r="L37" i="2"/>
  <c r="L85" i="2"/>
  <c r="L24" i="2"/>
  <c r="L11" i="2"/>
  <c r="L43" i="2"/>
  <c r="L97" i="2"/>
  <c r="L44" i="2"/>
  <c r="L90" i="2"/>
  <c r="L46" i="2"/>
  <c r="L21" i="2"/>
  <c r="L12" i="2"/>
  <c r="L50" i="2"/>
  <c r="L22" i="2"/>
  <c r="L68" i="2"/>
  <c r="L19" i="2"/>
  <c r="L69" i="2"/>
  <c r="L63" i="2"/>
  <c r="L14" i="2"/>
  <c r="L42" i="2"/>
  <c r="L4" i="2"/>
  <c r="L82" i="2"/>
  <c r="L98" i="2"/>
  <c r="L71" i="2"/>
  <c r="L61" i="2"/>
  <c r="L100" i="2"/>
  <c r="L60" i="2"/>
  <c r="L83" i="2"/>
  <c r="L76" i="2"/>
  <c r="L92" i="2"/>
  <c r="L93" i="2"/>
  <c r="L56" i="2"/>
  <c r="L59" i="2"/>
  <c r="L70" i="2"/>
  <c r="L62" i="2"/>
  <c r="L41" i="2"/>
  <c r="L81" i="2"/>
  <c r="L31" i="2"/>
  <c r="L64" i="2"/>
  <c r="L33" i="2"/>
  <c r="L55" i="2"/>
  <c r="L67" i="2"/>
  <c r="L77" i="2"/>
  <c r="L40" i="2"/>
  <c r="L57" i="2"/>
  <c r="L32" i="2"/>
  <c r="L95" i="2"/>
  <c r="L73" i="2"/>
  <c r="L20" i="2"/>
  <c r="L84" i="2"/>
  <c r="L8" i="2"/>
  <c r="L38" i="2"/>
  <c r="L52" i="2"/>
  <c r="L34" i="2"/>
  <c r="L101" i="2"/>
  <c r="L99" i="2"/>
  <c r="L80" i="2"/>
  <c r="L10" i="2"/>
  <c r="L16" i="2"/>
  <c r="L15" i="2"/>
  <c r="L30" i="2"/>
  <c r="L96" i="2"/>
  <c r="L3" i="2"/>
  <c r="L18" i="2"/>
  <c r="L36" i="2"/>
  <c r="L65" i="2"/>
  <c r="L5" i="2"/>
  <c r="L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Mike Richards</author>
  </authors>
  <commentList>
    <comment ref="A2" authorId="0" shapeId="0" xr:uid="{E6669647-C56C-4FC7-8290-566F9695858B}">
      <text>
        <r>
          <rPr>
            <b/>
            <sz val="9"/>
            <color indexed="81"/>
            <rFont val="Tahoma"/>
            <family val="2"/>
          </rPr>
          <t>Mike Richards:</t>
        </r>
        <r>
          <rPr>
            <sz val="9"/>
            <color indexed="81"/>
            <rFont val="Tahoma"/>
            <family val="2"/>
          </rPr>
          <t xml:space="preserve">
Paste the frequency column from the Nano VNA Sparameter file here</t>
        </r>
      </text>
    </comment>
    <comment ref="C2" authorId="0" shapeId="0" xr:uid="{D95FD910-9E60-43AF-8660-C0529361262E}">
      <text>
        <r>
          <rPr>
            <b/>
            <sz val="9"/>
            <color indexed="81"/>
            <rFont val="Tahoma"/>
            <family val="2"/>
          </rPr>
          <t>Mike Richards:</t>
        </r>
        <r>
          <rPr>
            <sz val="9"/>
            <color indexed="81"/>
            <rFont val="Tahoma"/>
            <family val="2"/>
          </rPr>
          <t xml:space="preserve">
Paste the S21 real value below here
</t>
        </r>
      </text>
    </comment>
    <comment ref="D2" authorId="0" shapeId="0" xr:uid="{83D975BD-93B9-499B-AA59-0FF523B3E07F}">
      <text>
        <r>
          <rPr>
            <b/>
            <sz val="9"/>
            <color indexed="81"/>
            <rFont val="Tahoma"/>
            <family val="2"/>
          </rPr>
          <t>Mike Richards:</t>
        </r>
        <r>
          <rPr>
            <sz val="9"/>
            <color indexed="81"/>
            <rFont val="Tahoma"/>
            <family val="2"/>
          </rPr>
          <t xml:space="preserve">
Paste the S21 imaginary value here</t>
        </r>
      </text>
    </comment>
    <comment ref="E2" authorId="0" shapeId="0" xr:uid="{1B28EBD5-F3F1-4089-A8CF-ED2EC4319280}">
      <text>
        <r>
          <rPr>
            <b/>
            <sz val="9"/>
            <color indexed="81"/>
            <rFont val="Tahoma"/>
            <family val="2"/>
          </rPr>
          <t>Mike Richards:</t>
        </r>
        <r>
          <rPr>
            <sz val="9"/>
            <color indexed="81"/>
            <rFont val="Tahoma"/>
            <family val="2"/>
          </rPr>
          <t xml:space="preserve">
Paste the S31 real value below here</t>
        </r>
      </text>
    </comment>
    <comment ref="F2" authorId="0" shapeId="0" xr:uid="{0C121DA2-C779-4F3E-B1D3-E8A85DE77E08}">
      <text>
        <r>
          <rPr>
            <b/>
            <sz val="9"/>
            <color indexed="81"/>
            <rFont val="Tahoma"/>
            <family val="2"/>
          </rPr>
          <t>Mike Richards:</t>
        </r>
        <r>
          <rPr>
            <sz val="9"/>
            <color indexed="81"/>
            <rFont val="Tahoma"/>
            <family val="2"/>
          </rPr>
          <t xml:space="preserve">
Paste the S31 imaginary value below here
</t>
        </r>
      </text>
    </comment>
    <comment ref="L2" authorId="0" shapeId="0" xr:uid="{87DA8301-AC5B-404F-BA5C-4BE3AD3BC3A1}">
      <text>
        <r>
          <rPr>
            <b/>
            <sz val="9"/>
            <color indexed="81"/>
            <rFont val="Tahoma"/>
            <family val="2"/>
          </rPr>
          <t>Mike Richards:</t>
        </r>
        <r>
          <rPr>
            <sz val="9"/>
            <color indexed="81"/>
            <rFont val="Tahoma"/>
            <family val="2"/>
          </rPr>
          <t xml:space="preserve">
Calculated common mode rejection</t>
        </r>
      </text>
    </comment>
    <comment ref="M2" authorId="0" shapeId="0" xr:uid="{DAEC89E1-7D86-4A73-9721-0FAD73CE9896}">
      <text>
        <r>
          <rPr>
            <b/>
            <sz val="9"/>
            <color indexed="81"/>
            <rFont val="Tahoma"/>
            <family val="2"/>
          </rPr>
          <t>Mike Richards:</t>
        </r>
        <r>
          <rPr>
            <sz val="9"/>
            <color indexed="81"/>
            <rFont val="Tahoma"/>
            <family val="2"/>
          </rPr>
          <t xml:space="preserve">
Phase of the common mode rejection</t>
        </r>
      </text>
    </comment>
    <comment ref="P2" authorId="0" shapeId="0" xr:uid="{9C574BEE-D36A-4860-A13F-60238ACAFD36}">
      <text>
        <r>
          <rPr>
            <b/>
            <sz val="9"/>
            <color indexed="81"/>
            <rFont val="Tahoma"/>
            <family val="2"/>
          </rPr>
          <t>Mike Richards:</t>
        </r>
        <r>
          <rPr>
            <sz val="9"/>
            <color indexed="81"/>
            <rFont val="Tahoma"/>
            <family val="2"/>
          </rPr>
          <t xml:space="preserve">
This shows the phase error between the S21 and S31 results. </t>
        </r>
      </text>
    </comment>
  </commentList>
</comments>
</file>

<file path=xl/sharedStrings.xml><?xml version="1.0" encoding="utf-8"?>
<sst xmlns="http://schemas.openxmlformats.org/spreadsheetml/2006/main" count="18" uniqueCount="18">
  <si>
    <t>Protected cells to calculate CMR</t>
  </si>
  <si>
    <t>Frequency</t>
  </si>
  <si>
    <t>s21 complex</t>
  </si>
  <si>
    <t>s31 complex</t>
  </si>
  <si>
    <t>s21+s31</t>
  </si>
  <si>
    <t>s21-s31</t>
  </si>
  <si>
    <t>Sum/Diff</t>
  </si>
  <si>
    <t>CMR (dB)</t>
  </si>
  <si>
    <t>Freq</t>
  </si>
  <si>
    <t>S21 Phase angle</t>
  </si>
  <si>
    <t>S31 Phase angle</t>
  </si>
  <si>
    <t>CMR phase</t>
  </si>
  <si>
    <t>Phase error S21:S22</t>
  </si>
  <si>
    <t>Paste Freq, S21 and S31 data in these cells</t>
  </si>
  <si>
    <t>s31</t>
  </si>
  <si>
    <t>s31 Imag</t>
  </si>
  <si>
    <t>s21 Imag</t>
  </si>
  <si>
    <t>s21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</si>
</sst>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7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2" fillId="3" borderId="2" applyNumberFormat="0" applyFont="0" applyAlignment="0" applyProtection="0"/>
  </cellStyleXfs>
  <cellXfs count="30">
    <xf numFmtId="0" fontId="0" fillId="0" borderId="0" xfId="0"/>
    <xf numFmtId="0" fontId="6" fillId="0" borderId="0" xfId="0" applyFont="1"/>
    <xf numFmtId="0" fontId="1" fillId="0" borderId="1" xfId="0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3" fillId="2" borderId="1" xfId="1" applyBorder="1" applyAlignment="1" applyProtection="1">
      <alignment horizontal="center" vertical="center" wrapText="1"/>
      <protection locked="0"/>
    </xf>
    <xf numFmtId="164" fontId="1" fillId="3" borderId="2" xfId="2" applyNumberFormat="1" applyFont="1" applyAlignment="1" applyProtection="1">
      <alignment horizontal="center" vertical="center" wrapText="1"/>
      <protection locked="0"/>
    </xf>
    <xf numFmtId="0" fontId="3" fillId="2" borderId="2" xfId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wrapText="1"/>
      <protection locked="0"/>
    </xf>
    <xf numFmtId="0" fontId="3" fillId="2" borderId="1" xfId="1" applyBorder="1" applyProtection="1">
      <protection locked="0"/>
    </xf>
    <xf numFmtId="165" fontId="0" fillId="3" borderId="2" xfId="2" applyNumberFormat="1" applyFont="1" applyProtection="1">
      <protection locked="0"/>
    </xf>
    <xf numFmtId="0" fontId="3" fillId="2" borderId="2" xfId="1" applyBorder="1" applyProtection="1">
      <protection locked="0"/>
    </xf>
    <xf numFmtId="0" fontId="0" fillId="0" borderId="3" xfId="0" applyBorder="1" applyProtection="1">
      <protection locked="0"/>
    </xf>
    <xf numFmtId="164" fontId="0" fillId="4" borderId="0" xfId="0" applyNumberFormat="1" applyFill="1" applyBorder="1" applyProtection="1">
      <protection locked="0"/>
    </xf>
    <xf numFmtId="0" fontId="0" fillId="4" borderId="0" xfId="0" applyFill="1" applyBorder="1" applyProtection="1">
      <protection locked="0"/>
    </xf>
    <xf numFmtId="164" fontId="0" fillId="0" borderId="0" xfId="0" applyNumberFormat="1" applyProtection="1">
      <protection locked="0"/>
    </xf>
    <xf numFmtId="0" fontId="1" fillId="0" borderId="1" xfId="0" applyFont="1" applyFill="1" applyBorder="1" applyAlignment="1" applyProtection="1">
      <alignment horizontal="center" vertical="center"/>
    </xf>
    <xf numFmtId="0" fontId="0" fillId="0" borderId="1" xfId="0" applyBorder="1" applyAlignment="1" applyProtection="1"/>
    <xf numFmtId="0" fontId="1" fillId="3" borderId="2" xfId="2" applyFont="1" applyAlignment="1" applyProtection="1">
      <alignment horizontal="center" vertical="center" wrapText="1"/>
    </xf>
    <xf numFmtId="2" fontId="1" fillId="0" borderId="1" xfId="0" applyNumberFormat="1" applyFont="1" applyBorder="1" applyAlignment="1" applyProtection="1">
      <alignment horizontal="center" vertical="center" wrapText="1"/>
    </xf>
    <xf numFmtId="2" fontId="1" fillId="0" borderId="1" xfId="0" applyNumberFormat="1" applyFont="1" applyFill="1" applyBorder="1" applyAlignment="1" applyProtection="1">
      <alignment horizontal="center" vertical="center" wrapText="1"/>
    </xf>
    <xf numFmtId="0" fontId="0" fillId="3" borderId="2" xfId="2" applyFont="1" applyAlignment="1" applyProtection="1">
      <alignment horizontal="center" vertical="center"/>
    </xf>
    <xf numFmtId="165" fontId="0" fillId="4" borderId="1" xfId="0" applyNumberFormat="1" applyFill="1" applyBorder="1" applyAlignment="1" applyProtection="1">
      <alignment horizontal="center"/>
    </xf>
    <xf numFmtId="2" fontId="0" fillId="0" borderId="1" xfId="0" applyNumberFormat="1" applyBorder="1" applyAlignment="1" applyProtection="1">
      <alignment horizontal="center" vertical="center"/>
    </xf>
    <xf numFmtId="2" fontId="0" fillId="3" borderId="2" xfId="2" applyNumberFormat="1" applyFont="1" applyAlignment="1" applyProtection="1">
      <alignment horizontal="center" vertical="center"/>
    </xf>
    <xf numFmtId="0" fontId="0" fillId="4" borderId="0" xfId="0" applyFill="1" applyBorder="1" applyAlignment="1" applyProtection="1">
      <alignment horizontal="center" vertical="center"/>
    </xf>
    <xf numFmtId="2" fontId="0" fillId="4" borderId="0" xfId="0" applyNumberFormat="1" applyFill="1" applyBorder="1" applyAlignment="1" applyProtection="1">
      <alignment horizont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/>
    <xf numFmtId="2" fontId="0" fillId="0" borderId="0" xfId="0" applyNumberFormat="1" applyAlignment="1" applyProtection="1">
      <alignment horizontal="center" vertical="center"/>
    </xf>
    <xf numFmtId="2" fontId="0" fillId="0" borderId="0" xfId="0" applyNumberFormat="1" applyAlignment="1" applyProtection="1">
      <alignment horizontal="center"/>
    </xf>
  </cellXfs>
  <cellStyles count="3">
    <cellStyle name="Good" xfId="1" builtinId="26"/>
    <cellStyle name="Normal" xfId="0" builtinId="0" customBuiltin="1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rejection</a:t>
            </a:r>
            <a:r>
              <a:rPr lang="en-US" baseline="0"/>
              <a:t> ratio</a:t>
            </a:r>
            <a:r>
              <a:rPr lang="en-US"/>
              <a:t> (dB)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813961756457622E-2"/>
          <c:y val="9.4424996613889894E-2"/>
          <c:w val="0.92760026478280722"/>
          <c:h val="0.89339984305205111"/>
        </c:manualLayout>
      </c:layout>
      <c:lineChart>
        <c:grouping val="standard"/>
        <c:varyColors val="0"/>
        <c:ser>
          <c:idx val="0"/>
          <c:order val="0"/>
          <c:tx>
            <c:strRef>
              <c:f>DataSheet!$L$2</c:f>
              <c:strCache>
                <c:ptCount val="1"/>
                <c:pt idx="0">
                  <c:v>CMR (dB)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DataSheet!$L$3:$L$101</c:f>
              <c:numCache>
                <c:formatCode>0.0</c:formatCode>
                <c:ptCount val="99"/>
                <c:pt idx="0">
                  <c:v>-22.457038832804145</c:v>
                </c:pt>
                <c:pt idx="1">
                  <c:v>-24.998603409854066</c:v>
                </c:pt>
                <c:pt idx="2">
                  <c:v>-26.484298647872286</c:v>
                </c:pt>
                <c:pt idx="3">
                  <c:v>-26.56378695958815</c:v>
                </c:pt>
                <c:pt idx="4">
                  <c:v>-28.028787891297998</c:v>
                </c:pt>
                <c:pt idx="5">
                  <c:v>-29.274681154972107</c:v>
                </c:pt>
                <c:pt idx="6">
                  <c:v>-29.64294714244182</c:v>
                </c:pt>
                <c:pt idx="7">
                  <c:v>-29.138106784280492</c:v>
                </c:pt>
                <c:pt idx="8">
                  <c:v>-29.263595448333607</c:v>
                </c:pt>
                <c:pt idx="9">
                  <c:v>-29.337322535223201</c:v>
                </c:pt>
                <c:pt idx="10">
                  <c:v>-28.776719510325485</c:v>
                </c:pt>
                <c:pt idx="11">
                  <c:v>-29.565040004175746</c:v>
                </c:pt>
                <c:pt idx="12">
                  <c:v>-29.51315519280703</c:v>
                </c:pt>
                <c:pt idx="13">
                  <c:v>-30.065816106777042</c:v>
                </c:pt>
                <c:pt idx="14">
                  <c:v>-28.949270752646157</c:v>
                </c:pt>
                <c:pt idx="15">
                  <c:v>-29.432597255026476</c:v>
                </c:pt>
                <c:pt idx="16">
                  <c:v>-29.421772641721891</c:v>
                </c:pt>
                <c:pt idx="17">
                  <c:v>-29.454490874031855</c:v>
                </c:pt>
                <c:pt idx="18">
                  <c:v>-29.034670306158251</c:v>
                </c:pt>
                <c:pt idx="19">
                  <c:v>-28.253411013480761</c:v>
                </c:pt>
                <c:pt idx="20">
                  <c:v>-28.544448777933074</c:v>
                </c:pt>
                <c:pt idx="21">
                  <c:v>-28.582525848357108</c:v>
                </c:pt>
                <c:pt idx="22">
                  <c:v>-27.854065431842535</c:v>
                </c:pt>
                <c:pt idx="23">
                  <c:v>-27.834625993290057</c:v>
                </c:pt>
                <c:pt idx="24">
                  <c:v>-28.104833931932774</c:v>
                </c:pt>
                <c:pt idx="25">
                  <c:v>-27.846505472177373</c:v>
                </c:pt>
                <c:pt idx="26">
                  <c:v>-27.91685127997059</c:v>
                </c:pt>
                <c:pt idx="27">
                  <c:v>-27.68220152364443</c:v>
                </c:pt>
                <c:pt idx="28">
                  <c:v>-27.242092505207673</c:v>
                </c:pt>
                <c:pt idx="29">
                  <c:v>-27.463975855533938</c:v>
                </c:pt>
                <c:pt idx="30">
                  <c:v>-27.541435739329589</c:v>
                </c:pt>
                <c:pt idx="31">
                  <c:v>-27.557326459567705</c:v>
                </c:pt>
                <c:pt idx="32">
                  <c:v>-27.729348721829645</c:v>
                </c:pt>
                <c:pt idx="33">
                  <c:v>-27.55676171997078</c:v>
                </c:pt>
                <c:pt idx="34">
                  <c:v>-27.160096419590673</c:v>
                </c:pt>
                <c:pt idx="35">
                  <c:v>-27.117894825377419</c:v>
                </c:pt>
                <c:pt idx="36">
                  <c:v>-26.744062520236259</c:v>
                </c:pt>
                <c:pt idx="37">
                  <c:v>-27.031807115390553</c:v>
                </c:pt>
                <c:pt idx="38">
                  <c:v>-26.797633801953911</c:v>
                </c:pt>
                <c:pt idx="39">
                  <c:v>-27.272744952973419</c:v>
                </c:pt>
                <c:pt idx="40">
                  <c:v>-26.692162581789876</c:v>
                </c:pt>
                <c:pt idx="41">
                  <c:v>-27.041206702825519</c:v>
                </c:pt>
                <c:pt idx="42">
                  <c:v>-26.625370898020204</c:v>
                </c:pt>
                <c:pt idx="43">
                  <c:v>-26.537567023731071</c:v>
                </c:pt>
                <c:pt idx="44">
                  <c:v>-27.011325320698305</c:v>
                </c:pt>
                <c:pt idx="45">
                  <c:v>-26.43999547514116</c:v>
                </c:pt>
                <c:pt idx="46">
                  <c:v>-26.764473971936383</c:v>
                </c:pt>
                <c:pt idx="47">
                  <c:v>-26.315585040176948</c:v>
                </c:pt>
                <c:pt idx="48">
                  <c:v>-26.566905500431716</c:v>
                </c:pt>
                <c:pt idx="49">
                  <c:v>-26.344571199078253</c:v>
                </c:pt>
                <c:pt idx="50">
                  <c:v>-26.297282528889422</c:v>
                </c:pt>
                <c:pt idx="51">
                  <c:v>-26.158009877601422</c:v>
                </c:pt>
                <c:pt idx="52">
                  <c:v>-26.111081310677612</c:v>
                </c:pt>
                <c:pt idx="53">
                  <c:v>-26.022655375107814</c:v>
                </c:pt>
                <c:pt idx="54">
                  <c:v>-25.579024414155619</c:v>
                </c:pt>
                <c:pt idx="55">
                  <c:v>-25.508715673583886</c:v>
                </c:pt>
                <c:pt idx="56">
                  <c:v>-25.589582573194694</c:v>
                </c:pt>
                <c:pt idx="57">
                  <c:v>-24.413301549149363</c:v>
                </c:pt>
                <c:pt idx="58">
                  <c:v>-24.680295697490365</c:v>
                </c:pt>
                <c:pt idx="59">
                  <c:v>-24.116859978662898</c:v>
                </c:pt>
                <c:pt idx="60">
                  <c:v>-23.962298008457115</c:v>
                </c:pt>
                <c:pt idx="61">
                  <c:v>-23.48453577900338</c:v>
                </c:pt>
                <c:pt idx="62">
                  <c:v>-23.321166599967814</c:v>
                </c:pt>
                <c:pt idx="63">
                  <c:v>-22.785818804205938</c:v>
                </c:pt>
                <c:pt idx="64">
                  <c:v>-22.60794363855528</c:v>
                </c:pt>
                <c:pt idx="65">
                  <c:v>-22.524552267589321</c:v>
                </c:pt>
                <c:pt idx="66">
                  <c:v>-22.518683458276342</c:v>
                </c:pt>
                <c:pt idx="67">
                  <c:v>-21.731333114265894</c:v>
                </c:pt>
                <c:pt idx="68">
                  <c:v>-20.682549857158005</c:v>
                </c:pt>
                <c:pt idx="69">
                  <c:v>-19.659510085922655</c:v>
                </c:pt>
                <c:pt idx="70">
                  <c:v>-18.957417869151939</c:v>
                </c:pt>
                <c:pt idx="71">
                  <c:v>-18.625270771857373</c:v>
                </c:pt>
                <c:pt idx="72">
                  <c:v>-18.306615436099605</c:v>
                </c:pt>
                <c:pt idx="73">
                  <c:v>-18.315868625050918</c:v>
                </c:pt>
                <c:pt idx="74">
                  <c:v>-18.345752034133845</c:v>
                </c:pt>
                <c:pt idx="75">
                  <c:v>-18.538533444893329</c:v>
                </c:pt>
                <c:pt idx="76">
                  <c:v>-18.847572376678393</c:v>
                </c:pt>
                <c:pt idx="77">
                  <c:v>-18.758550068489086</c:v>
                </c:pt>
                <c:pt idx="78">
                  <c:v>-19.279027946975265</c:v>
                </c:pt>
                <c:pt idx="79">
                  <c:v>-19.335015311456615</c:v>
                </c:pt>
                <c:pt idx="80">
                  <c:v>-19.50560683839209</c:v>
                </c:pt>
                <c:pt idx="81">
                  <c:v>-19.682761613559848</c:v>
                </c:pt>
                <c:pt idx="82">
                  <c:v>-19.968492770807686</c:v>
                </c:pt>
                <c:pt idx="83">
                  <c:v>-20.166744570743464</c:v>
                </c:pt>
                <c:pt idx="84">
                  <c:v>-20.545873769567429</c:v>
                </c:pt>
                <c:pt idx="85">
                  <c:v>-20.6702231711145</c:v>
                </c:pt>
                <c:pt idx="86">
                  <c:v>-20.812236642028523</c:v>
                </c:pt>
                <c:pt idx="87">
                  <c:v>-20.866961843926717</c:v>
                </c:pt>
                <c:pt idx="88">
                  <c:v>-21.296630113297454</c:v>
                </c:pt>
                <c:pt idx="89">
                  <c:v>-21.186983919560536</c:v>
                </c:pt>
                <c:pt idx="90">
                  <c:v>-21.529810862210535</c:v>
                </c:pt>
                <c:pt idx="91">
                  <c:v>-21.487336378602055</c:v>
                </c:pt>
                <c:pt idx="92">
                  <c:v>-21.641531274687331</c:v>
                </c:pt>
                <c:pt idx="93">
                  <c:v>-21.597230884151113</c:v>
                </c:pt>
                <c:pt idx="94">
                  <c:v>-21.706692695434391</c:v>
                </c:pt>
                <c:pt idx="95">
                  <c:v>-21.761373243076058</c:v>
                </c:pt>
                <c:pt idx="96">
                  <c:v>-21.612106113190997</c:v>
                </c:pt>
                <c:pt idx="97">
                  <c:v>-21.811230190268898</c:v>
                </c:pt>
                <c:pt idx="98">
                  <c:v>-22.005409734766637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DataSheet!$B$3:$B$101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5BC1-4E96-98C1-97D78FFDB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224975"/>
        <c:axId val="211222479"/>
      </c:lineChart>
      <c:catAx>
        <c:axId val="211224975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22479"/>
        <c:crosses val="autoZero"/>
        <c:auto val="1"/>
        <c:lblAlgn val="ctr"/>
        <c:lblOffset val="100"/>
        <c:noMultiLvlLbl val="0"/>
      </c:catAx>
      <c:valAx>
        <c:axId val="21122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24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7E8BFE8-8AD7-4B2F-90B7-AEDCF1BC7E13}">
  <sheetPr/>
  <sheetViews>
    <sheetView zoomScale="129" workbookViewId="0" zoomToFit="1"/>
  </sheetViews>
  <pageMargins left="0.7" right="0.7" top="0.75" bottom="0.75" header="0.3" footer="0.3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2</xdr:row>
      <xdr:rowOff>66675</xdr:rowOff>
    </xdr:from>
    <xdr:to>
      <xdr:col>12</xdr:col>
      <xdr:colOff>504825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80931C1-0562-4272-9E1D-D5A95AC298B7}"/>
            </a:ext>
          </a:extLst>
        </xdr:cNvPr>
        <xdr:cNvSpPr txBox="1"/>
      </xdr:nvSpPr>
      <xdr:spPr>
        <a:xfrm>
          <a:off x="171450" y="447675"/>
          <a:ext cx="7648575" cy="6981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 b="1">
              <a:latin typeface="Arial" panose="020B0604020202020204" pitchFamily="34" charset="0"/>
              <a:cs typeface="Arial" panose="020B0604020202020204" pitchFamily="34" charset="0"/>
            </a:rPr>
            <a:t>Using Excel and NanoVNA to calculate the Common mode rejection performance of RF baluns</a:t>
          </a:r>
        </a:p>
        <a:p>
          <a:endParaRPr lang="en-GB" sz="12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This measurement technique was devised by Ron Skelton, W6WO, and uses S parameters to</a:t>
          </a:r>
          <a:r>
            <a:rPr lang="en-GB" sz="12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calculate the common mode rejection ratio of a balun. The</a:t>
          </a:r>
          <a:r>
            <a:rPr lang="en-GB" sz="12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technique was</a:t>
          </a:r>
          <a:r>
            <a:rPr lang="en-GB" sz="1200" baseline="0">
              <a:latin typeface="Arial" panose="020B0604020202020204" pitchFamily="34" charset="0"/>
              <a:cs typeface="Arial" panose="020B0604020202020204" pitchFamily="34" charset="0"/>
            </a:rPr>
            <a:t> first published in the November/December 2010 edition of the ARRL's QEX magazine.</a:t>
          </a:r>
          <a:endParaRPr lang="en-GB" sz="120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GB" sz="12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In</a:t>
          </a:r>
          <a:r>
            <a:rPr lang="en-GB" sz="1200" baseline="0">
              <a:latin typeface="Arial" panose="020B0604020202020204" pitchFamily="34" charset="0"/>
              <a:cs typeface="Arial" panose="020B0604020202020204" pitchFamily="34" charset="0"/>
            </a:rPr>
            <a:t> this system, t</a:t>
          </a:r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he balun is treated as a 3 port device, where each leg of the balanced side of the balun is used as a separate port. To ensure impedance matching is maintained, a simple test jig is required to add an accurate matching (non-inductive) resistor in each leg of the balun. For example, when measuring a 1:4 balun</a:t>
          </a:r>
          <a:r>
            <a:rPr lang="en-GB" sz="12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in a 50R system, the balanced side impedance will be 200R. To satisfy this requirement a 50R resistor is added in series with each balanced leg which, when combined wth the terminating</a:t>
          </a:r>
          <a:r>
            <a:rPr lang="en-GB" sz="1200" baseline="0">
              <a:latin typeface="Arial" panose="020B0604020202020204" pitchFamily="34" charset="0"/>
              <a:cs typeface="Arial" panose="020B0604020202020204" pitchFamily="34" charset="0"/>
            </a:rPr>
            <a:t> impedance of the VNA or a terminating plug, </a:t>
          </a:r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provides the required 200R total matching impedance.</a:t>
          </a:r>
        </a:p>
        <a:p>
          <a:endParaRPr lang="en-GB" sz="12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In this</a:t>
          </a:r>
          <a:r>
            <a:rPr lang="en-GB" sz="1200" baseline="0">
              <a:latin typeface="Arial" panose="020B0604020202020204" pitchFamily="34" charset="0"/>
              <a:cs typeface="Arial" panose="020B0604020202020204" pitchFamily="34" charset="0"/>
            </a:rPr>
            <a:t> spreadsheet, I have replicated Ron's calculations with Excel formulae using the built-in complex number operators. Ron's formula for common mode rejection is 20 x log ((S21+S31)/(S21-S31)). In my adaptation, Excel handles the complex maths and I have used a formula from R&amp;S to convert the complex answer to dB magnitude and phase angle as follows:</a:t>
          </a:r>
        </a:p>
        <a:p>
          <a:endParaRPr lang="en-GB" sz="12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GB" sz="1200" baseline="0">
              <a:latin typeface="Arial" panose="020B0604020202020204" pitchFamily="34" charset="0"/>
              <a:cs typeface="Arial" panose="020B0604020202020204" pitchFamily="34" charset="0"/>
            </a:rPr>
            <a:t>Magnitude(dB) =20 x log(sqrt(Real^2 + Imaginary^2))</a:t>
          </a:r>
        </a:p>
        <a:p>
          <a:endParaRPr lang="en-GB" sz="12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GB" sz="1200" baseline="0">
              <a:latin typeface="Arial" panose="020B0604020202020204" pitchFamily="34" charset="0"/>
              <a:cs typeface="Arial" panose="020B0604020202020204" pitchFamily="34" charset="0"/>
            </a:rPr>
            <a:t>Phase° = (arctan(Imaginary/real))  x 180/</a:t>
          </a:r>
          <a:r>
            <a:rPr lang="el-GR" sz="1200" baseline="0">
              <a:latin typeface="Arial" panose="020B0604020202020204" pitchFamily="34" charset="0"/>
              <a:cs typeface="Arial" panose="020B0604020202020204" pitchFamily="34" charset="0"/>
            </a:rPr>
            <a:t>π</a:t>
          </a:r>
          <a:endParaRPr lang="en-GB" sz="12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GB" sz="12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GB" sz="1200" baseline="0">
              <a:latin typeface="Arial" panose="020B0604020202020204" pitchFamily="34" charset="0"/>
              <a:cs typeface="Arial" panose="020B0604020202020204" pitchFamily="34" charset="0"/>
            </a:rPr>
            <a:t>I have also shown the phase error between the S21 and S31 results as this may help identify the cause of poor performance.</a:t>
          </a:r>
        </a:p>
        <a:p>
          <a:endParaRPr lang="en-GB" sz="12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GB" sz="1200" b="1" baseline="0">
              <a:latin typeface="Arial" panose="020B0604020202020204" pitchFamily="34" charset="0"/>
              <a:cs typeface="Arial" panose="020B0604020202020204" pitchFamily="34" charset="0"/>
            </a:rPr>
            <a:t>NB: </a:t>
          </a:r>
          <a:r>
            <a:rPr lang="en-GB" sz="1200" baseline="0">
              <a:latin typeface="Arial" panose="020B0604020202020204" pitchFamily="34" charset="0"/>
              <a:cs typeface="Arial" panose="020B0604020202020204" pitchFamily="34" charset="0"/>
            </a:rPr>
            <a:t>The worksheet is password protected to help prevent accidental overwriting the formulae. However, you are free to modify and improve the worksheet. The password you will need is: nanovna</a:t>
          </a:r>
          <a:endParaRPr lang="en-GB" sz="12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  <a:p>
          <a:endParaRPr lang="en-GB" sz="12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Mike Richards - G4WNC</a:t>
          </a:r>
        </a:p>
        <a:p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March 2022</a:t>
          </a:r>
        </a:p>
        <a:p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970958-5A0C-461F-85DD-A21CC62B546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E4C69-0802-4177-9A4D-06D0820BBE8D}">
  <dimension ref="A1"/>
  <sheetViews>
    <sheetView tabSelected="1" workbookViewId="0">
      <selection activeCell="P28" sqref="P28"/>
    </sheetView>
  </sheetViews>
  <sheetFormatPr defaultRowHeight="15" x14ac:dyDescent="0.25"/>
  <sheetData>
    <row r="1" spans="1:1" ht="18.75" x14ac:dyDescent="0.3">
      <c r="A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538"/>
  <sheetViews>
    <sheetView workbookViewId="0">
      <selection activeCell="R13" sqref="R13"/>
    </sheetView>
  </sheetViews>
  <sheetFormatPr defaultRowHeight="15" x14ac:dyDescent="0.25"/>
  <cols>
    <col min="1" max="1" width="16.28515625" style="3" customWidth="1"/>
    <col min="2" max="2" width="16.28515625" style="14" hidden="1" customWidth="1"/>
    <col min="3" max="6" width="16.28515625" style="3" customWidth="1"/>
    <col min="7" max="7" width="13" style="27" customWidth="1"/>
    <col min="8" max="8" width="12.140625" style="27" customWidth="1"/>
    <col min="9" max="9" width="8.7109375" style="27" customWidth="1"/>
    <col min="10" max="10" width="11.5703125" style="27" customWidth="1"/>
    <col min="11" max="11" width="20.28515625" style="27" customWidth="1"/>
    <col min="12" max="13" width="15.42578125" style="29" customWidth="1"/>
    <col min="14" max="14" width="12.140625" style="26" customWidth="1"/>
    <col min="15" max="15" width="12" style="27" customWidth="1"/>
    <col min="16" max="16" width="12.140625" style="28" customWidth="1"/>
    <col min="17" max="17" width="9.140625" style="3"/>
    <col min="18" max="18" width="29.140625" style="3" customWidth="1"/>
    <col min="19" max="16384" width="9.140625" style="3"/>
  </cols>
  <sheetData>
    <row r="1" spans="1:16" ht="27.95" customHeight="1" x14ac:dyDescent="0.25">
      <c r="A1" s="2" t="s">
        <v>13</v>
      </c>
      <c r="B1" s="2"/>
      <c r="C1" s="2"/>
      <c r="D1" s="2"/>
      <c r="E1" s="2"/>
      <c r="F1" s="2"/>
      <c r="G1" s="15" t="s">
        <v>0</v>
      </c>
      <c r="H1" s="15"/>
      <c r="I1" s="15"/>
      <c r="J1" s="15"/>
      <c r="K1" s="15"/>
      <c r="L1" s="15"/>
      <c r="M1" s="15"/>
      <c r="N1" s="16"/>
      <c r="O1" s="16"/>
      <c r="P1" s="16"/>
    </row>
    <row r="2" spans="1:16" s="7" customFormat="1" ht="39" customHeight="1" x14ac:dyDescent="0.25">
      <c r="A2" s="4" t="s">
        <v>1</v>
      </c>
      <c r="B2" s="5" t="s">
        <v>8</v>
      </c>
      <c r="C2" s="4" t="s">
        <v>17</v>
      </c>
      <c r="D2" s="4" t="s">
        <v>16</v>
      </c>
      <c r="E2" s="4" t="s">
        <v>14</v>
      </c>
      <c r="F2" s="6" t="s">
        <v>15</v>
      </c>
      <c r="G2" s="17" t="s">
        <v>2</v>
      </c>
      <c r="H2" s="17" t="s">
        <v>3</v>
      </c>
      <c r="I2" s="17" t="s">
        <v>4</v>
      </c>
      <c r="J2" s="17" t="s">
        <v>5</v>
      </c>
      <c r="K2" s="17" t="s">
        <v>6</v>
      </c>
      <c r="L2" s="18" t="s">
        <v>7</v>
      </c>
      <c r="M2" s="18" t="s">
        <v>11</v>
      </c>
      <c r="N2" s="17" t="s">
        <v>9</v>
      </c>
      <c r="O2" s="17" t="s">
        <v>10</v>
      </c>
      <c r="P2" s="19" t="s">
        <v>12</v>
      </c>
    </row>
    <row r="3" spans="1:16" x14ac:dyDescent="0.25">
      <c r="A3" s="8">
        <v>649000</v>
      </c>
      <c r="B3" s="9">
        <f>A3*10^-6</f>
        <v>0.64900000000000002</v>
      </c>
      <c r="C3" s="8">
        <v>0.52279756717295101</v>
      </c>
      <c r="D3" s="8">
        <v>2.0837415952671801E-2</v>
      </c>
      <c r="E3" s="8">
        <v>-0.52030649926351502</v>
      </c>
      <c r="F3" s="10">
        <v>-1.9655936096475798E-2</v>
      </c>
      <c r="G3" s="20" t="str">
        <f t="shared" ref="G3:G64" si="0">COMPLEX(C3,D3)</f>
        <v>0.522797567172951+0.0208374159526718i</v>
      </c>
      <c r="H3" s="20" t="str">
        <f t="shared" ref="H3:H64" si="1">COMPLEX(E3,F3)</f>
        <v>-0.520306499263515-0.0196559360964758i</v>
      </c>
      <c r="I3" s="20" t="str">
        <f t="shared" ref="I3:I64" si="2">IMSUM(G3,H3)</f>
        <v>0.00249106790943598+0.001181479856196i</v>
      </c>
      <c r="J3" s="20" t="str">
        <f t="shared" ref="J3:J64" si="3">IMSUB(G3,H3)</f>
        <v>1.04310406643647+0.0404933520491476i</v>
      </c>
      <c r="K3" s="20" t="str">
        <f t="shared" ref="K3:K65" si="4">IFERROR(IMDIV(I3,J3),0)</f>
        <v>0.00242843998239976+0.00103838554168308i</v>
      </c>
      <c r="L3" s="21">
        <f t="shared" ref="L3:L65" si="5">IFERROR(20*LOG10(SQRT((IMREAL(K3)^2)/SQRT((IMAGINARY(K3)^2)))),0)</f>
        <v>-22.457038832804145</v>
      </c>
      <c r="M3" s="22">
        <f>(ATAN((IMREAL(K3)/IMAGINARY(K3)))*(180/PI()))</f>
        <v>66.848755148177929</v>
      </c>
      <c r="N3" s="23">
        <f>(ATAN((IMREAL(G3)/IMAGINARY(G3)))*(180/PI()))</f>
        <v>87.717540305513424</v>
      </c>
      <c r="O3" s="23">
        <f>(ATAN((IMREAL(H3)/IMAGINARY(H3)))*(180/PI()))</f>
        <v>87.8365311825644</v>
      </c>
      <c r="P3" s="22">
        <f>N3-O3</f>
        <v>-0.118990877050976</v>
      </c>
    </row>
    <row r="4" spans="1:16" x14ac:dyDescent="0.25">
      <c r="A4" s="8">
        <v>948500</v>
      </c>
      <c r="B4" s="9">
        <f>A4*10^-6</f>
        <v>0.94850000000000001</v>
      </c>
      <c r="C4" s="8">
        <v>0.52318227360923797</v>
      </c>
      <c r="D4" s="8">
        <v>5.9093828483645699E-3</v>
      </c>
      <c r="E4" s="8">
        <v>-0.520998655321112</v>
      </c>
      <c r="F4" s="10">
        <v>-4.4248529850138803E-3</v>
      </c>
      <c r="G4" s="20" t="str">
        <f t="shared" si="0"/>
        <v>0.523182273609238+0.00590938284836457i</v>
      </c>
      <c r="H4" s="20" t="str">
        <f t="shared" si="1"/>
        <v>-0.520998655321112-0.00442485298501388i</v>
      </c>
      <c r="I4" s="20" t="str">
        <f t="shared" si="2"/>
        <v>0.00218361828812597+0.00148452986335069i</v>
      </c>
      <c r="J4" s="20" t="str">
        <f t="shared" si="3"/>
        <v>1.04418092893035+0.0103342358333785i</v>
      </c>
      <c r="K4" s="20" t="str">
        <f t="shared" si="4"/>
        <v>0.00210509049055764+0.00140088304741317i</v>
      </c>
      <c r="L4" s="21">
        <f t="shared" si="5"/>
        <v>-24.998603409854066</v>
      </c>
      <c r="M4" s="22">
        <f t="shared" ref="M4:M67" si="6">(ATAN((IMREAL(K4)/IMAGINARY(K4)))*(180/PI()))</f>
        <v>56.357266103856929</v>
      </c>
      <c r="N4" s="23">
        <f t="shared" ref="N4:N67" si="7">(ATAN((IMREAL(G4)/IMAGINARY(G4)))*(180/PI()))</f>
        <v>89.352867411090585</v>
      </c>
      <c r="O4" s="23">
        <f t="shared" ref="O4:O67" si="8">(ATAN((IMREAL(H4)/IMAGINARY(H4)))*(180/PI()))</f>
        <v>89.513397389866753</v>
      </c>
      <c r="P4" s="22">
        <f t="shared" ref="P4:P67" si="9">N4-O4</f>
        <v>-0.16052997877616804</v>
      </c>
    </row>
    <row r="5" spans="1:16" x14ac:dyDescent="0.25">
      <c r="A5" s="8">
        <v>1248000</v>
      </c>
      <c r="B5" s="9">
        <f t="shared" ref="B5:B68" si="10">A5*10^-6</f>
        <v>1.248</v>
      </c>
      <c r="C5" s="8">
        <v>0.52278163857226501</v>
      </c>
      <c r="D5" s="8">
        <v>-4.1188967082330004E-3</v>
      </c>
      <c r="E5" s="8">
        <v>-0.52076139679259803</v>
      </c>
      <c r="F5" s="10">
        <v>5.8125579372011503E-3</v>
      </c>
      <c r="G5" s="20" t="str">
        <f t="shared" si="0"/>
        <v>0.522781638572265-0.004118896708233i</v>
      </c>
      <c r="H5" s="20" t="str">
        <f t="shared" si="1"/>
        <v>-0.520761396792598+0.00581255793720115i</v>
      </c>
      <c r="I5" s="20" t="str">
        <f t="shared" si="2"/>
        <v>0.00202024177966698+0.00169366122896815i</v>
      </c>
      <c r="J5" s="20" t="str">
        <f t="shared" si="3"/>
        <v>1.04354303536486-0.00993145464543415i</v>
      </c>
      <c r="K5" s="20" t="str">
        <f t="shared" si="4"/>
        <v>0.00192032483761804+0.00164126709676005i</v>
      </c>
      <c r="L5" s="21">
        <f t="shared" si="5"/>
        <v>-26.484298647872286</v>
      </c>
      <c r="M5" s="22">
        <f t="shared" si="6"/>
        <v>49.480084308711447</v>
      </c>
      <c r="N5" s="23">
        <f t="shared" si="7"/>
        <v>-89.548586833939666</v>
      </c>
      <c r="O5" s="23">
        <f t="shared" si="8"/>
        <v>-89.360510953865358</v>
      </c>
      <c r="P5" s="22">
        <f t="shared" si="9"/>
        <v>-0.18807588007430809</v>
      </c>
    </row>
    <row r="6" spans="1:16" x14ac:dyDescent="0.25">
      <c r="A6" s="8">
        <v>1547500</v>
      </c>
      <c r="B6" s="9">
        <f t="shared" si="10"/>
        <v>1.5474999999999999</v>
      </c>
      <c r="C6" s="8">
        <v>0.52206116069379105</v>
      </c>
      <c r="D6" s="8">
        <v>-1.1769008393497E-2</v>
      </c>
      <c r="E6" s="8">
        <v>-0.51986573980471595</v>
      </c>
      <c r="F6" s="10">
        <v>1.37207768746381E-2</v>
      </c>
      <c r="G6" s="20" t="str">
        <f t="shared" si="0"/>
        <v>0.522061160693791-0.011769008393497i</v>
      </c>
      <c r="H6" s="20" t="str">
        <f t="shared" si="1"/>
        <v>-0.519865739804716+0.0137207768746381i</v>
      </c>
      <c r="I6" s="20" t="str">
        <f t="shared" si="2"/>
        <v>0.00219542088907509+0.0019517684811411i</v>
      </c>
      <c r="J6" s="20" t="str">
        <f t="shared" si="3"/>
        <v>1.04192690049851-0.0254897852681351i</v>
      </c>
      <c r="K6" s="20" t="str">
        <f t="shared" si="4"/>
        <v>0.0020600179043344+0.00192362621044927i</v>
      </c>
      <c r="L6" s="21">
        <f t="shared" si="5"/>
        <v>-26.56378695958815</v>
      </c>
      <c r="M6" s="22">
        <f t="shared" si="6"/>
        <v>46.960922411183738</v>
      </c>
      <c r="N6" s="23">
        <f t="shared" si="7"/>
        <v>-88.708579825327575</v>
      </c>
      <c r="O6" s="23">
        <f t="shared" si="8"/>
        <v>-88.488147835342446</v>
      </c>
      <c r="P6" s="22">
        <f t="shared" si="9"/>
        <v>-0.22043198998512992</v>
      </c>
    </row>
    <row r="7" spans="1:16" x14ac:dyDescent="0.25">
      <c r="A7" s="8">
        <v>1847000</v>
      </c>
      <c r="B7" s="9">
        <f t="shared" si="10"/>
        <v>1.847</v>
      </c>
      <c r="C7" s="8">
        <v>0.52086051756172302</v>
      </c>
      <c r="D7" s="8">
        <v>-1.7979577888952301E-2</v>
      </c>
      <c r="E7" s="8">
        <v>-0.51874159250790797</v>
      </c>
      <c r="F7" s="10">
        <v>2.0413239991170801E-2</v>
      </c>
      <c r="G7" s="20" t="str">
        <f t="shared" si="0"/>
        <v>0.520860517561723-0.0179795778889523i</v>
      </c>
      <c r="H7" s="20" t="str">
        <f t="shared" si="1"/>
        <v>-0.518741592507908+0.0204132399911708i</v>
      </c>
      <c r="I7" s="20" t="str">
        <f t="shared" si="2"/>
        <v>0.00211892505381506+0.0024336621022185i</v>
      </c>
      <c r="J7" s="20" t="str">
        <f t="shared" si="3"/>
        <v>1.03960211006963-0.0383928178801231i</v>
      </c>
      <c r="K7" s="20" t="str">
        <f t="shared" si="4"/>
        <v>0.00194909727362288+0.00241293607869585i</v>
      </c>
      <c r="L7" s="21">
        <f t="shared" si="5"/>
        <v>-28.028787891297998</v>
      </c>
      <c r="M7" s="22">
        <f t="shared" si="6"/>
        <v>38.930235994070038</v>
      </c>
      <c r="N7" s="23">
        <f t="shared" si="7"/>
        <v>-88.022992673785851</v>
      </c>
      <c r="O7" s="23">
        <f t="shared" si="8"/>
        <v>-87.74649005290037</v>
      </c>
      <c r="P7" s="22">
        <f t="shared" si="9"/>
        <v>-0.27650262088548061</v>
      </c>
    </row>
    <row r="8" spans="1:16" x14ac:dyDescent="0.25">
      <c r="A8" s="8">
        <v>2146500</v>
      </c>
      <c r="B8" s="9">
        <f t="shared" si="10"/>
        <v>2.1465000000000001</v>
      </c>
      <c r="C8" s="8">
        <v>0.51999136538995205</v>
      </c>
      <c r="D8" s="8">
        <v>-2.3541607701455799E-2</v>
      </c>
      <c r="E8" s="8">
        <v>-0.51788205599617698</v>
      </c>
      <c r="F8" s="10">
        <v>2.6573808736123999E-2</v>
      </c>
      <c r="G8" s="20" t="str">
        <f t="shared" si="0"/>
        <v>0.519991365389952-0.0235416077014558i</v>
      </c>
      <c r="H8" s="20" t="str">
        <f t="shared" si="1"/>
        <v>-0.517882055996177+0.026573808736124i</v>
      </c>
      <c r="I8" s="20" t="str">
        <f t="shared" si="2"/>
        <v>0.00210930939377507+0.0030322010346682i</v>
      </c>
      <c r="J8" s="20" t="str">
        <f t="shared" si="3"/>
        <v>1.03787342138613-0.0501154164375798i</v>
      </c>
      <c r="K8" s="20" t="str">
        <f t="shared" si="4"/>
        <v>0.00188686647853192+0.00301266230502945i</v>
      </c>
      <c r="L8" s="21">
        <f t="shared" si="5"/>
        <v>-29.274681154972107</v>
      </c>
      <c r="M8" s="22">
        <f t="shared" si="6"/>
        <v>32.059406625360346</v>
      </c>
      <c r="N8" s="23">
        <f t="shared" si="7"/>
        <v>-87.407813977961666</v>
      </c>
      <c r="O8" s="23">
        <f t="shared" si="8"/>
        <v>-87.06258812296447</v>
      </c>
      <c r="P8" s="22">
        <f t="shared" si="9"/>
        <v>-0.34522585499719582</v>
      </c>
    </row>
    <row r="9" spans="1:16" x14ac:dyDescent="0.25">
      <c r="A9" s="8">
        <v>2446000</v>
      </c>
      <c r="B9" s="9">
        <f t="shared" si="10"/>
        <v>2.4459999999999997</v>
      </c>
      <c r="C9" s="8">
        <v>0.51911509468072103</v>
      </c>
      <c r="D9" s="8">
        <v>-2.8539449506454699E-2</v>
      </c>
      <c r="E9" s="8">
        <v>-0.51695515012823601</v>
      </c>
      <c r="F9" s="10">
        <v>3.1843010249870803E-2</v>
      </c>
      <c r="G9" s="20" t="str">
        <f t="shared" si="0"/>
        <v>0.519115094680721-0.0285394495064547i</v>
      </c>
      <c r="H9" s="20" t="str">
        <f t="shared" si="1"/>
        <v>-0.516955150128236+0.0318430102498708i</v>
      </c>
      <c r="I9" s="20" t="str">
        <f t="shared" si="2"/>
        <v>0.00215994455248503+0.0033035607434161i</v>
      </c>
      <c r="J9" s="20" t="str">
        <f t="shared" si="3"/>
        <v>1.03607024480896-0.0603824597563255i</v>
      </c>
      <c r="K9" s="20" t="str">
        <f t="shared" si="4"/>
        <v>0.00189248968207432+0.00329884382126371i</v>
      </c>
      <c r="L9" s="21">
        <f t="shared" si="5"/>
        <v>-29.64294714244182</v>
      </c>
      <c r="M9" s="22">
        <f t="shared" si="6"/>
        <v>29.842148212965899</v>
      </c>
      <c r="N9" s="23">
        <f t="shared" si="7"/>
        <v>-86.853211244286186</v>
      </c>
      <c r="O9" s="23">
        <f t="shared" si="8"/>
        <v>-86.475191605205495</v>
      </c>
      <c r="P9" s="22">
        <f t="shared" si="9"/>
        <v>-0.37801963908069069</v>
      </c>
    </row>
    <row r="10" spans="1:16" x14ac:dyDescent="0.25">
      <c r="A10" s="8">
        <v>2745500</v>
      </c>
      <c r="B10" s="9">
        <f t="shared" si="10"/>
        <v>2.7454999999999998</v>
      </c>
      <c r="C10" s="8">
        <v>0.518136595338617</v>
      </c>
      <c r="D10" s="8">
        <v>-3.3455982987040299E-2</v>
      </c>
      <c r="E10" s="8">
        <v>-0.515785997390935</v>
      </c>
      <c r="F10" s="10">
        <v>3.6844810534790398E-2</v>
      </c>
      <c r="G10" s="20" t="str">
        <f t="shared" si="0"/>
        <v>0.518136595338617-0.0334559829870403i</v>
      </c>
      <c r="H10" s="20" t="str">
        <f t="shared" si="1"/>
        <v>-0.515785997390935+0.0368448105347904i</v>
      </c>
      <c r="I10" s="20" t="str">
        <f t="shared" si="2"/>
        <v>0.002350597947682+0.0033888275477501i</v>
      </c>
      <c r="J10" s="20" t="str">
        <f t="shared" si="3"/>
        <v>1.03392259272955-0.0703007935218307i</v>
      </c>
      <c r="K10" s="20" t="str">
        <f t="shared" si="4"/>
        <v>0.00204117816376592+0.00341642983451688i</v>
      </c>
      <c r="L10" s="21">
        <f t="shared" si="5"/>
        <v>-29.138106784280492</v>
      </c>
      <c r="M10" s="22">
        <f t="shared" si="6"/>
        <v>30.856603534213352</v>
      </c>
      <c r="N10" s="23">
        <f t="shared" si="7"/>
        <v>-86.305550918113511</v>
      </c>
      <c r="O10" s="23">
        <f t="shared" si="8"/>
        <v>-85.914056789141199</v>
      </c>
      <c r="P10" s="22">
        <f t="shared" si="9"/>
        <v>-0.39149412897231173</v>
      </c>
    </row>
    <row r="11" spans="1:16" x14ac:dyDescent="0.25">
      <c r="A11" s="8">
        <v>3045000</v>
      </c>
      <c r="B11" s="9">
        <f t="shared" si="10"/>
        <v>3.0449999999999999</v>
      </c>
      <c r="C11" s="8">
        <v>0.51722184597188103</v>
      </c>
      <c r="D11" s="8">
        <v>-3.8015780169962203E-2</v>
      </c>
      <c r="E11" s="8">
        <v>-0.51471547935012696</v>
      </c>
      <c r="F11" s="10">
        <v>4.18047447563758E-2</v>
      </c>
      <c r="G11" s="20" t="str">
        <f t="shared" si="0"/>
        <v>0.517221845971881-0.0380157801699622i</v>
      </c>
      <c r="H11" s="20" t="str">
        <f t="shared" si="1"/>
        <v>-0.514715479350127+0.0418047447563758i</v>
      </c>
      <c r="I11" s="20" t="str">
        <f t="shared" si="2"/>
        <v>0.00250636662175407+0.0037889645864136i</v>
      </c>
      <c r="J11" s="20" t="str">
        <f t="shared" si="3"/>
        <v>1.03193732532201-0.079820524926338i</v>
      </c>
      <c r="K11" s="20" t="str">
        <f t="shared" si="4"/>
        <v>0.00213203463179558+0.00383661353527379i</v>
      </c>
      <c r="L11" s="21">
        <f t="shared" si="5"/>
        <v>-29.263595448333607</v>
      </c>
      <c r="M11" s="22">
        <f t="shared" si="6"/>
        <v>29.061252951820517</v>
      </c>
      <c r="N11" s="23">
        <f t="shared" si="7"/>
        <v>-85.796321920478263</v>
      </c>
      <c r="O11" s="23">
        <f t="shared" si="8"/>
        <v>-85.356678552816021</v>
      </c>
      <c r="P11" s="22">
        <f t="shared" si="9"/>
        <v>-0.43964336766224221</v>
      </c>
    </row>
    <row r="12" spans="1:16" x14ac:dyDescent="0.25">
      <c r="A12" s="8">
        <v>3344500</v>
      </c>
      <c r="B12" s="9">
        <f t="shared" si="10"/>
        <v>3.3445</v>
      </c>
      <c r="C12" s="8">
        <v>0.51632167830935205</v>
      </c>
      <c r="D12" s="8">
        <v>-4.2409252669416503E-2</v>
      </c>
      <c r="E12" s="8">
        <v>-0.51373700850815396</v>
      </c>
      <c r="F12" s="10">
        <v>4.6354831186606098E-2</v>
      </c>
      <c r="G12" s="20" t="str">
        <f t="shared" si="0"/>
        <v>0.516321678309352-0.0424092526694165i</v>
      </c>
      <c r="H12" s="20" t="str">
        <f t="shared" si="1"/>
        <v>-0.513737008508154+0.0463548311866061i</v>
      </c>
      <c r="I12" s="20" t="str">
        <f t="shared" si="2"/>
        <v>0.00258466980119809+0.00394557851718959i</v>
      </c>
      <c r="J12" s="20" t="str">
        <f t="shared" si="3"/>
        <v>1.03005868681751-0.0887640838560226i</v>
      </c>
      <c r="K12" s="20" t="str">
        <f t="shared" si="4"/>
        <v>0.0021630985158186+0.00401684295097798i</v>
      </c>
      <c r="L12" s="21">
        <f t="shared" si="5"/>
        <v>-29.337322535223201</v>
      </c>
      <c r="M12" s="22">
        <f t="shared" si="6"/>
        <v>28.302780193548102</v>
      </c>
      <c r="N12" s="23">
        <f t="shared" si="7"/>
        <v>-85.304421826359032</v>
      </c>
      <c r="O12" s="23">
        <f t="shared" si="8"/>
        <v>-84.844125852185599</v>
      </c>
      <c r="P12" s="22">
        <f t="shared" si="9"/>
        <v>-0.46029597417343382</v>
      </c>
    </row>
    <row r="13" spans="1:16" x14ac:dyDescent="0.25">
      <c r="A13" s="8">
        <v>3644000</v>
      </c>
      <c r="B13" s="9">
        <f t="shared" si="10"/>
        <v>3.6439999999999997</v>
      </c>
      <c r="C13" s="8">
        <v>0.515500736112119</v>
      </c>
      <c r="D13" s="8">
        <v>-4.6626461789733703E-2</v>
      </c>
      <c r="E13" s="8">
        <v>-0.51260994212748401</v>
      </c>
      <c r="F13" s="10">
        <v>5.08597895462823E-2</v>
      </c>
      <c r="G13" s="20" t="str">
        <f t="shared" si="0"/>
        <v>0.515500736112119-0.0466264617897337i</v>
      </c>
      <c r="H13" s="20" t="str">
        <f t="shared" si="1"/>
        <v>-0.512609942127484+0.0508597895462823i</v>
      </c>
      <c r="I13" s="20" t="str">
        <f t="shared" si="2"/>
        <v>0.00289079398463499+0.0042333277565486i</v>
      </c>
      <c r="J13" s="20" t="str">
        <f t="shared" si="3"/>
        <v>1.0281106782396-0.097486251336016i</v>
      </c>
      <c r="K13" s="20" t="str">
        <f t="shared" si="4"/>
        <v>0.00239974551167342+0.00434512552509544i</v>
      </c>
      <c r="L13" s="21">
        <f t="shared" si="5"/>
        <v>-28.776719510325485</v>
      </c>
      <c r="M13" s="22">
        <f t="shared" si="6"/>
        <v>28.911190189388392</v>
      </c>
      <c r="N13" s="23">
        <f t="shared" si="7"/>
        <v>-84.83172445409464</v>
      </c>
      <c r="O13" s="23">
        <f t="shared" si="8"/>
        <v>-84.333810012247767</v>
      </c>
      <c r="P13" s="22">
        <f t="shared" si="9"/>
        <v>-0.4979144418468735</v>
      </c>
    </row>
    <row r="14" spans="1:16" x14ac:dyDescent="0.25">
      <c r="A14" s="8">
        <v>3943500</v>
      </c>
      <c r="B14" s="9">
        <f t="shared" si="10"/>
        <v>3.9434999999999998</v>
      </c>
      <c r="C14" s="8">
        <v>0.51450845509481202</v>
      </c>
      <c r="D14" s="8">
        <v>-5.0866607095199398E-2</v>
      </c>
      <c r="E14" s="8">
        <v>-0.51177346675034696</v>
      </c>
      <c r="F14" s="10">
        <v>5.5162643069245197E-2</v>
      </c>
      <c r="G14" s="20" t="str">
        <f t="shared" si="0"/>
        <v>0.514508455094812-0.0508666070951994i</v>
      </c>
      <c r="H14" s="20" t="str">
        <f t="shared" si="1"/>
        <v>-0.511773466750347+0.0551626430692452i</v>
      </c>
      <c r="I14" s="20" t="str">
        <f t="shared" si="2"/>
        <v>0.00273498834446506+0.0042960359740458i</v>
      </c>
      <c r="J14" s="20" t="str">
        <f t="shared" si="3"/>
        <v>1.02628192184516-0.106029250164445i</v>
      </c>
      <c r="K14" s="20" t="str">
        <f t="shared" si="4"/>
        <v>0.00220889687457497+0.00441422922582774i</v>
      </c>
      <c r="L14" s="21">
        <f t="shared" si="5"/>
        <v>-29.565040004175746</v>
      </c>
      <c r="M14" s="22">
        <f t="shared" si="6"/>
        <v>26.583554897326298</v>
      </c>
      <c r="N14" s="23">
        <f t="shared" si="7"/>
        <v>-84.353830834632461</v>
      </c>
      <c r="O14" s="23">
        <f t="shared" si="8"/>
        <v>-83.84799824317524</v>
      </c>
      <c r="P14" s="22">
        <f t="shared" si="9"/>
        <v>-0.50583259145722081</v>
      </c>
    </row>
    <row r="15" spans="1:16" x14ac:dyDescent="0.25">
      <c r="A15" s="8">
        <v>4243000</v>
      </c>
      <c r="B15" s="9">
        <f t="shared" si="10"/>
        <v>4.2429999999999994</v>
      </c>
      <c r="C15" s="8">
        <v>0.51356825183559696</v>
      </c>
      <c r="D15" s="8">
        <v>-5.5062302041477801E-2</v>
      </c>
      <c r="E15" s="8">
        <v>-0.51066942453514497</v>
      </c>
      <c r="F15" s="10">
        <v>5.9643852326178803E-2</v>
      </c>
      <c r="G15" s="20" t="str">
        <f t="shared" si="0"/>
        <v>0.513568251835597-0.0550623020414778i</v>
      </c>
      <c r="H15" s="20" t="str">
        <f t="shared" si="1"/>
        <v>-0.510669424535145+0.0596438523261788i</v>
      </c>
      <c r="I15" s="20" t="str">
        <f t="shared" si="2"/>
        <v>0.00289882730045199+0.004581550284701i</v>
      </c>
      <c r="J15" s="20" t="str">
        <f t="shared" si="3"/>
        <v>1.02423767637074-0.114706154367657i</v>
      </c>
      <c r="K15" s="20" t="str">
        <f t="shared" si="4"/>
        <v>0.00230042306595741+0.00473076033014602i</v>
      </c>
      <c r="L15" s="21">
        <f t="shared" si="5"/>
        <v>-29.51315519280703</v>
      </c>
      <c r="M15" s="22">
        <f t="shared" si="6"/>
        <v>25.932227831512268</v>
      </c>
      <c r="N15" s="23">
        <f t="shared" si="7"/>
        <v>-83.880400860289569</v>
      </c>
      <c r="O15" s="23">
        <f t="shared" si="8"/>
        <v>-83.338296834067989</v>
      </c>
      <c r="P15" s="22">
        <f t="shared" si="9"/>
        <v>-0.54210402622157972</v>
      </c>
    </row>
    <row r="16" spans="1:16" x14ac:dyDescent="0.25">
      <c r="A16" s="8">
        <v>4542500</v>
      </c>
      <c r="B16" s="9">
        <f t="shared" si="10"/>
        <v>4.5424999999999995</v>
      </c>
      <c r="C16" s="8">
        <v>0.51251963542187995</v>
      </c>
      <c r="D16" s="8">
        <v>-5.9124707430718397E-2</v>
      </c>
      <c r="E16" s="8">
        <v>-0.50953021156275802</v>
      </c>
      <c r="F16" s="10">
        <v>6.4260554318399193E-2</v>
      </c>
      <c r="G16" s="20" t="str">
        <f t="shared" si="0"/>
        <v>0.51251963542188-0.0591247074307184i</v>
      </c>
      <c r="H16" s="20" t="str">
        <f t="shared" si="1"/>
        <v>-0.509530211562758+0.0642605543183992i</v>
      </c>
      <c r="I16" s="20" t="str">
        <f t="shared" si="2"/>
        <v>0.00298942385912193+0.0051358468876808i</v>
      </c>
      <c r="J16" s="20" t="str">
        <f t="shared" si="3"/>
        <v>1.02204984698464-0.123385261749118i</v>
      </c>
      <c r="K16" s="20" t="str">
        <f t="shared" si="4"/>
        <v>0.00228498769930059+0.00530089673124714i</v>
      </c>
      <c r="L16" s="21">
        <f t="shared" si="5"/>
        <v>-30.065816106777042</v>
      </c>
      <c r="M16" s="22">
        <f t="shared" si="6"/>
        <v>23.318787784734706</v>
      </c>
      <c r="N16" s="23">
        <f t="shared" si="7"/>
        <v>-83.419398381023015</v>
      </c>
      <c r="O16" s="23">
        <f t="shared" si="8"/>
        <v>-82.81196287845151</v>
      </c>
      <c r="P16" s="22">
        <f t="shared" si="9"/>
        <v>-0.60743550257150503</v>
      </c>
    </row>
    <row r="17" spans="1:16" x14ac:dyDescent="0.25">
      <c r="A17" s="8">
        <v>4842000</v>
      </c>
      <c r="B17" s="9">
        <f t="shared" si="10"/>
        <v>4.8419999999999996</v>
      </c>
      <c r="C17" s="8">
        <v>0.51165891130017205</v>
      </c>
      <c r="D17" s="8">
        <v>-6.3104723449348504E-2</v>
      </c>
      <c r="E17" s="8">
        <v>-0.50825533990294502</v>
      </c>
      <c r="F17" s="10">
        <v>6.8317338519542095E-2</v>
      </c>
      <c r="G17" s="20" t="str">
        <f t="shared" si="0"/>
        <v>0.511658911300172-0.0631047234493485i</v>
      </c>
      <c r="H17" s="20" t="str">
        <f t="shared" si="1"/>
        <v>-0.508255339902945+0.0683173385195421i</v>
      </c>
      <c r="I17" s="20" t="str">
        <f t="shared" si="2"/>
        <v>0.00340357139722702+0.00521261507019359i</v>
      </c>
      <c r="J17" s="20" t="str">
        <f t="shared" si="3"/>
        <v>1.01991425120312-0.131422061968891i</v>
      </c>
      <c r="K17" s="20" t="str">
        <f t="shared" si="4"/>
        <v>0.00263480537402002+0.00545034704513305i</v>
      </c>
      <c r="L17" s="21">
        <f t="shared" si="5"/>
        <v>-28.949270752646157</v>
      </c>
      <c r="M17" s="22">
        <f t="shared" si="6"/>
        <v>25.800039758265477</v>
      </c>
      <c r="N17" s="23">
        <f t="shared" si="7"/>
        <v>-82.969012980419905</v>
      </c>
      <c r="O17" s="23">
        <f t="shared" si="8"/>
        <v>-82.344451064044861</v>
      </c>
      <c r="P17" s="22">
        <f t="shared" si="9"/>
        <v>-0.62456191637504332</v>
      </c>
    </row>
    <row r="18" spans="1:16" x14ac:dyDescent="0.25">
      <c r="A18" s="8">
        <v>5141500</v>
      </c>
      <c r="B18" s="9">
        <f t="shared" si="10"/>
        <v>5.1414999999999997</v>
      </c>
      <c r="C18" s="8">
        <v>0.51053017401784895</v>
      </c>
      <c r="D18" s="8">
        <v>-6.7282935468794602E-2</v>
      </c>
      <c r="E18" s="8">
        <v>-0.50712738552845904</v>
      </c>
      <c r="F18" s="10">
        <v>7.2756029528152105E-2</v>
      </c>
      <c r="G18" s="20" t="str">
        <f t="shared" si="0"/>
        <v>0.510530174017849-0.0672829354687946i</v>
      </c>
      <c r="H18" s="20" t="str">
        <f t="shared" si="1"/>
        <v>-0.507127385528459+0.0727560295281521i</v>
      </c>
      <c r="I18" s="20" t="str">
        <f t="shared" si="2"/>
        <v>0.00340278848938991+0.0054730940593575i</v>
      </c>
      <c r="J18" s="20" t="str">
        <f t="shared" si="3"/>
        <v>1.01765755954631-0.140038964996947i</v>
      </c>
      <c r="K18" s="20" t="str">
        <f t="shared" si="4"/>
        <v>0.00255527896242518+0.00572975911772672i</v>
      </c>
      <c r="L18" s="21">
        <f t="shared" si="5"/>
        <v>-29.432597255026476</v>
      </c>
      <c r="M18" s="22">
        <f t="shared" si="6"/>
        <v>24.035256640561848</v>
      </c>
      <c r="N18" s="23">
        <f t="shared" si="7"/>
        <v>-82.492237980375918</v>
      </c>
      <c r="O18" s="23">
        <f t="shared" si="8"/>
        <v>-81.835658848449839</v>
      </c>
      <c r="P18" s="22">
        <f t="shared" si="9"/>
        <v>-0.65657913192607964</v>
      </c>
    </row>
    <row r="19" spans="1:16" x14ac:dyDescent="0.25">
      <c r="A19" s="8">
        <v>5441000</v>
      </c>
      <c r="B19" s="9">
        <f t="shared" si="10"/>
        <v>5.4409999999999998</v>
      </c>
      <c r="C19" s="8">
        <v>0.509230350550954</v>
      </c>
      <c r="D19" s="8">
        <v>-7.11956633643272E-2</v>
      </c>
      <c r="E19" s="8">
        <v>-0.50564590051193803</v>
      </c>
      <c r="F19" s="10">
        <v>7.6998836589921196E-2</v>
      </c>
      <c r="G19" s="20" t="str">
        <f t="shared" si="0"/>
        <v>0.509230350550954-0.0711956633643272i</v>
      </c>
      <c r="H19" s="20" t="str">
        <f t="shared" si="1"/>
        <v>-0.505645900511938+0.0769988365899212i</v>
      </c>
      <c r="I19" s="20" t="str">
        <f t="shared" si="2"/>
        <v>0.00358445003901597+0.005803173225594i</v>
      </c>
      <c r="J19" s="20" t="str">
        <f t="shared" si="3"/>
        <v>1.01487625106289-0.148194499954248i</v>
      </c>
      <c r="K19" s="20" t="str">
        <f t="shared" si="4"/>
        <v>0.0026406325182648+0.00610370026366625i</v>
      </c>
      <c r="L19" s="21">
        <f t="shared" si="5"/>
        <v>-29.421772641721891</v>
      </c>
      <c r="M19" s="22">
        <f t="shared" si="6"/>
        <v>23.394667294428089</v>
      </c>
      <c r="N19" s="23">
        <f t="shared" si="7"/>
        <v>-82.041048268416191</v>
      </c>
      <c r="O19" s="23">
        <f t="shared" si="8"/>
        <v>-81.341619548231236</v>
      </c>
      <c r="P19" s="22">
        <f t="shared" si="9"/>
        <v>-0.6994287201849545</v>
      </c>
    </row>
    <row r="20" spans="1:16" x14ac:dyDescent="0.25">
      <c r="A20" s="8">
        <v>5740500</v>
      </c>
      <c r="B20" s="9">
        <f t="shared" si="10"/>
        <v>5.7404999999999999</v>
      </c>
      <c r="C20" s="8">
        <v>0.50796831785519403</v>
      </c>
      <c r="D20" s="8">
        <v>-7.4861651130632506E-2</v>
      </c>
      <c r="E20" s="8">
        <v>-0.50424353003273303</v>
      </c>
      <c r="F20" s="10">
        <v>8.0922993875568602E-2</v>
      </c>
      <c r="G20" s="20" t="str">
        <f t="shared" si="0"/>
        <v>0.507968317855194-0.0748616511306325i</v>
      </c>
      <c r="H20" s="20" t="str">
        <f t="shared" si="1"/>
        <v>-0.504243530032733+0.0809229938755686i</v>
      </c>
      <c r="I20" s="20" t="str">
        <f t="shared" si="2"/>
        <v>0.003724787822461+0.0060613427449361i</v>
      </c>
      <c r="J20" s="20" t="str">
        <f t="shared" si="3"/>
        <v>1.01221184788793-0.155784645006201i</v>
      </c>
      <c r="K20" s="20" t="str">
        <f t="shared" si="4"/>
        <v>0.00269441069056344+0.00640289932526458i</v>
      </c>
      <c r="L20" s="21">
        <f t="shared" si="5"/>
        <v>-29.454490874031855</v>
      </c>
      <c r="M20" s="22">
        <f t="shared" si="6"/>
        <v>22.821895198570886</v>
      </c>
      <c r="N20" s="23">
        <f t="shared" si="7"/>
        <v>-81.616402425475997</v>
      </c>
      <c r="O20" s="23">
        <f t="shared" si="8"/>
        <v>-80.882688909752204</v>
      </c>
      <c r="P20" s="22">
        <f t="shared" si="9"/>
        <v>-0.7337135157237924</v>
      </c>
    </row>
    <row r="21" spans="1:16" x14ac:dyDescent="0.25">
      <c r="A21" s="8">
        <v>6040000</v>
      </c>
      <c r="B21" s="9">
        <f t="shared" si="10"/>
        <v>6.04</v>
      </c>
      <c r="C21" s="8">
        <v>0.50674734409663702</v>
      </c>
      <c r="D21" s="8">
        <v>-7.8798741583016502E-2</v>
      </c>
      <c r="E21" s="8">
        <v>-0.50281722523985495</v>
      </c>
      <c r="F21" s="10">
        <v>8.4868871279976499E-2</v>
      </c>
      <c r="G21" s="20" t="str">
        <f t="shared" si="0"/>
        <v>0.506747344096637-0.0787987415830165i</v>
      </c>
      <c r="H21" s="20" t="str">
        <f t="shared" si="1"/>
        <v>-0.502817225239855+0.0848688712799765i</v>
      </c>
      <c r="I21" s="20" t="str">
        <f t="shared" si="2"/>
        <v>0.00393011885678207+0.00607012969696i</v>
      </c>
      <c r="J21" s="20" t="str">
        <f t="shared" si="3"/>
        <v>1.00956456933649-0.163667612862993i</v>
      </c>
      <c r="K21" s="20" t="str">
        <f t="shared" si="4"/>
        <v>0.0028434065002197+0.00647358618730584i</v>
      </c>
      <c r="L21" s="21">
        <f t="shared" si="5"/>
        <v>-29.034670306158251</v>
      </c>
      <c r="M21" s="22">
        <f t="shared" si="6"/>
        <v>23.712620307204872</v>
      </c>
      <c r="N21" s="23">
        <f t="shared" si="7"/>
        <v>-81.161345294600494</v>
      </c>
      <c r="O21" s="23">
        <f t="shared" si="8"/>
        <v>-80.419531326067514</v>
      </c>
      <c r="P21" s="22">
        <f t="shared" si="9"/>
        <v>-0.74181396853298054</v>
      </c>
    </row>
    <row r="22" spans="1:16" x14ac:dyDescent="0.25">
      <c r="A22" s="8">
        <v>6339500</v>
      </c>
      <c r="B22" s="9">
        <f t="shared" si="10"/>
        <v>6.3395000000000001</v>
      </c>
      <c r="C22" s="8">
        <v>0.50563969622359395</v>
      </c>
      <c r="D22" s="8">
        <v>-8.2501984278871898E-2</v>
      </c>
      <c r="E22" s="8">
        <v>-0.50128750858024496</v>
      </c>
      <c r="F22" s="10">
        <v>8.8748807949340799E-2</v>
      </c>
      <c r="G22" s="20" t="str">
        <f t="shared" si="0"/>
        <v>0.505639696223594-0.0825019842788719i</v>
      </c>
      <c r="H22" s="20" t="str">
        <f t="shared" si="1"/>
        <v>-0.501287508580245+0.0887488079493408i</v>
      </c>
      <c r="I22" s="20" t="str">
        <f t="shared" si="2"/>
        <v>0.00435218764334899+0.0062468236704689i</v>
      </c>
      <c r="J22" s="20" t="str">
        <f t="shared" si="3"/>
        <v>1.00692720480384-0.171250792228213i</v>
      </c>
      <c r="K22" s="20" t="str">
        <f t="shared" si="4"/>
        <v>0.00317529699321282+0.00674387956122343i</v>
      </c>
      <c r="L22" s="21">
        <f t="shared" si="5"/>
        <v>-28.253411013480761</v>
      </c>
      <c r="M22" s="22">
        <f t="shared" si="6"/>
        <v>25.21299303207568</v>
      </c>
      <c r="N22" s="23">
        <f t="shared" si="7"/>
        <v>-80.733075326204272</v>
      </c>
      <c r="O22" s="23">
        <f t="shared" si="8"/>
        <v>-79.960287577527879</v>
      </c>
      <c r="P22" s="22">
        <f t="shared" si="9"/>
        <v>-0.77278774867639299</v>
      </c>
    </row>
    <row r="23" spans="1:16" x14ac:dyDescent="0.25">
      <c r="A23" s="8">
        <v>6639000</v>
      </c>
      <c r="B23" s="9">
        <f t="shared" si="10"/>
        <v>6.6389999999999993</v>
      </c>
      <c r="C23" s="8">
        <v>0.50432491148221803</v>
      </c>
      <c r="D23" s="8">
        <v>-8.6078008183001195E-2</v>
      </c>
      <c r="E23" s="8">
        <v>-0.49994013642860702</v>
      </c>
      <c r="F23" s="10">
        <v>9.2531713735349005E-2</v>
      </c>
      <c r="G23" s="20" t="str">
        <f t="shared" si="0"/>
        <v>0.504324911482218-0.0860780081830012i</v>
      </c>
      <c r="H23" s="20" t="str">
        <f t="shared" si="1"/>
        <v>-0.499940136428607+0.092531713735349i</v>
      </c>
      <c r="I23" s="20" t="str">
        <f t="shared" si="2"/>
        <v>0.00438477505361101+0.00645370555234781i</v>
      </c>
      <c r="J23" s="20" t="str">
        <f t="shared" si="3"/>
        <v>1.00426504791083-0.17860972191835i</v>
      </c>
      <c r="K23" s="20" t="str">
        <f t="shared" si="4"/>
        <v>0.00312440064637145+0.00698197542326526i</v>
      </c>
      <c r="L23" s="21">
        <f t="shared" si="5"/>
        <v>-28.544448777933074</v>
      </c>
      <c r="M23" s="22">
        <f t="shared" si="6"/>
        <v>24.10828784524395</v>
      </c>
      <c r="N23" s="23">
        <f t="shared" si="7"/>
        <v>-80.314110677123779</v>
      </c>
      <c r="O23" s="23">
        <f t="shared" si="8"/>
        <v>-79.514040419041891</v>
      </c>
      <c r="P23" s="22">
        <f t="shared" si="9"/>
        <v>-0.80007025808188814</v>
      </c>
    </row>
    <row r="24" spans="1:16" x14ac:dyDescent="0.25">
      <c r="A24" s="8">
        <v>6938500</v>
      </c>
      <c r="B24" s="9">
        <f t="shared" si="10"/>
        <v>6.9384999999999994</v>
      </c>
      <c r="C24" s="8">
        <v>0.502887698723263</v>
      </c>
      <c r="D24" s="8">
        <v>-8.9818608797148106E-2</v>
      </c>
      <c r="E24" s="8">
        <v>-0.49840078946112598</v>
      </c>
      <c r="F24" s="10">
        <v>9.6399765019931499E-2</v>
      </c>
      <c r="G24" s="20" t="str">
        <f t="shared" si="0"/>
        <v>0.502887698723263-0.0898186087971481i</v>
      </c>
      <c r="H24" s="20" t="str">
        <f t="shared" si="1"/>
        <v>-0.498400789461126+0.0963997650199315i</v>
      </c>
      <c r="I24" s="20" t="str">
        <f t="shared" si="2"/>
        <v>0.00448690926213702+0.00658115622278339i</v>
      </c>
      <c r="J24" s="20" t="str">
        <f t="shared" si="3"/>
        <v>1.00128848818439-0.18621837381708i</v>
      </c>
      <c r="K24" s="20" t="str">
        <f t="shared" si="4"/>
        <v>0.00314980933944641+0.00715848497250375i</v>
      </c>
      <c r="L24" s="21">
        <f t="shared" si="5"/>
        <v>-28.582525848357108</v>
      </c>
      <c r="M24" s="22">
        <f t="shared" si="6"/>
        <v>23.750003797488638</v>
      </c>
      <c r="N24" s="23">
        <f t="shared" si="7"/>
        <v>-79.87342550006656</v>
      </c>
      <c r="O24" s="23">
        <f t="shared" si="8"/>
        <v>-79.053129420489341</v>
      </c>
      <c r="P24" s="22">
        <f t="shared" si="9"/>
        <v>-0.82029607957721851</v>
      </c>
    </row>
    <row r="25" spans="1:16" x14ac:dyDescent="0.25">
      <c r="A25" s="8">
        <v>7238000</v>
      </c>
      <c r="B25" s="9">
        <f t="shared" si="10"/>
        <v>7.2379999999999995</v>
      </c>
      <c r="C25" s="8">
        <v>0.501692543719085</v>
      </c>
      <c r="D25" s="8">
        <v>-9.3446232848196503E-2</v>
      </c>
      <c r="E25" s="8">
        <v>-0.496830062605362</v>
      </c>
      <c r="F25" s="10">
        <v>0.100057152301883</v>
      </c>
      <c r="G25" s="20" t="str">
        <f t="shared" si="0"/>
        <v>0.501692543719085-0.0934462328481965i</v>
      </c>
      <c r="H25" s="20" t="str">
        <f t="shared" si="1"/>
        <v>-0.496830062605362+0.100057152301883i</v>
      </c>
      <c r="I25" s="20" t="str">
        <f t="shared" si="2"/>
        <v>0.00486248111372301+0.0066109194536865i</v>
      </c>
      <c r="J25" s="20" t="str">
        <f t="shared" si="3"/>
        <v>0.998522606324447-0.19350338515008i</v>
      </c>
      <c r="K25" s="20" t="str">
        <f t="shared" si="4"/>
        <v>0.00345683256383182+0.00729059934204391i</v>
      </c>
      <c r="L25" s="21">
        <f t="shared" si="5"/>
        <v>-27.854065431842535</v>
      </c>
      <c r="M25" s="22">
        <f t="shared" si="6"/>
        <v>25.367936224849284</v>
      </c>
      <c r="N25" s="23">
        <f t="shared" si="7"/>
        <v>-79.448885837322607</v>
      </c>
      <c r="O25" s="23">
        <f t="shared" si="8"/>
        <v>-78.613449511711522</v>
      </c>
      <c r="P25" s="22">
        <f t="shared" si="9"/>
        <v>-0.83543632561108438</v>
      </c>
    </row>
    <row r="26" spans="1:16" x14ac:dyDescent="0.25">
      <c r="A26" s="8">
        <v>7537500</v>
      </c>
      <c r="B26" s="9">
        <f t="shared" si="10"/>
        <v>7.5374999999999996</v>
      </c>
      <c r="C26" s="8">
        <v>0.50035249898486001</v>
      </c>
      <c r="D26" s="8">
        <v>-9.6837979490602799E-2</v>
      </c>
      <c r="E26" s="8">
        <v>-0.49530311336446098</v>
      </c>
      <c r="F26" s="10">
        <v>0.103702858754416</v>
      </c>
      <c r="G26" s="20" t="str">
        <f t="shared" si="0"/>
        <v>0.50035249898486-0.0968379794906028i</v>
      </c>
      <c r="H26" s="20" t="str">
        <f t="shared" si="1"/>
        <v>-0.495303113364461+0.103702858754416i</v>
      </c>
      <c r="I26" s="20" t="str">
        <f t="shared" si="2"/>
        <v>0.00504938562039903+0.0068648792638132i</v>
      </c>
      <c r="J26" s="20" t="str">
        <f t="shared" si="3"/>
        <v>0.995655612349321-0.200540838245019i</v>
      </c>
      <c r="K26" s="20" t="str">
        <f t="shared" si="4"/>
        <v>0.00353911305915842+0.00760766661623879i</v>
      </c>
      <c r="L26" s="21">
        <f t="shared" si="5"/>
        <v>-27.834625993290057</v>
      </c>
      <c r="M26" s="22">
        <f t="shared" si="6"/>
        <v>24.94801321730905</v>
      </c>
      <c r="N26" s="23">
        <f t="shared" si="7"/>
        <v>-79.04642739033612</v>
      </c>
      <c r="O26" s="23">
        <f t="shared" si="8"/>
        <v>-78.174658911962098</v>
      </c>
      <c r="P26" s="22">
        <f t="shared" si="9"/>
        <v>-0.87176847837402249</v>
      </c>
    </row>
    <row r="27" spans="1:16" x14ac:dyDescent="0.25">
      <c r="A27" s="8">
        <v>7837000</v>
      </c>
      <c r="B27" s="9">
        <f t="shared" si="10"/>
        <v>7.8369999999999997</v>
      </c>
      <c r="C27" s="8">
        <v>0.49865335529648602</v>
      </c>
      <c r="D27" s="8">
        <v>-0.100300926138346</v>
      </c>
      <c r="E27" s="8">
        <v>-0.49367268157563798</v>
      </c>
      <c r="F27" s="10">
        <v>0.107134592506095</v>
      </c>
      <c r="G27" s="20" t="str">
        <f t="shared" si="0"/>
        <v>0.498653355296486-0.100300926138346i</v>
      </c>
      <c r="H27" s="20" t="str">
        <f t="shared" si="1"/>
        <v>-0.493672681575638+0.107134592506095i</v>
      </c>
      <c r="I27" s="20" t="str">
        <f t="shared" si="2"/>
        <v>0.00498067372084804+0.006833666367749i</v>
      </c>
      <c r="J27" s="20" t="str">
        <f t="shared" si="3"/>
        <v>0.992326036872124-0.207435518644441i</v>
      </c>
      <c r="K27" s="20" t="str">
        <f t="shared" si="4"/>
        <v>0.00342976386713477+0.00760346996249214i</v>
      </c>
      <c r="L27" s="21">
        <f t="shared" si="5"/>
        <v>-28.104833931932774</v>
      </c>
      <c r="M27" s="22">
        <f t="shared" si="6"/>
        <v>24.279124880961799</v>
      </c>
      <c r="N27" s="23">
        <f t="shared" si="7"/>
        <v>-78.62707862447661</v>
      </c>
      <c r="O27" s="23">
        <f t="shared" si="8"/>
        <v>-77.755791689304345</v>
      </c>
      <c r="P27" s="22">
        <f t="shared" si="9"/>
        <v>-0.87128693517226452</v>
      </c>
    </row>
    <row r="28" spans="1:16" x14ac:dyDescent="0.25">
      <c r="A28" s="8">
        <v>8136500</v>
      </c>
      <c r="B28" s="9">
        <f t="shared" si="10"/>
        <v>8.1364999999999998</v>
      </c>
      <c r="C28" s="8">
        <v>0.49732657060831398</v>
      </c>
      <c r="D28" s="8">
        <v>-0.103830403326106</v>
      </c>
      <c r="E28" s="8">
        <v>-0.49210930374136702</v>
      </c>
      <c r="F28" s="10">
        <v>0.110785071951595</v>
      </c>
      <c r="G28" s="20" t="str">
        <f t="shared" si="0"/>
        <v>0.497326570608314-0.103830403326106i</v>
      </c>
      <c r="H28" s="20" t="str">
        <f t="shared" si="1"/>
        <v>-0.492109303741367+0.110785071951595i</v>
      </c>
      <c r="I28" s="20" t="str">
        <f t="shared" si="2"/>
        <v>0.00521726686694696+0.00695466862548899i</v>
      </c>
      <c r="J28" s="20" t="str">
        <f t="shared" si="3"/>
        <v>0.989435874349681-0.214615475277701i</v>
      </c>
      <c r="K28" s="20" t="str">
        <f t="shared" si="4"/>
        <v>0.00357991903633044+0.00780543221762882i</v>
      </c>
      <c r="L28" s="21">
        <f t="shared" si="5"/>
        <v>-27.846505472177373</v>
      </c>
      <c r="M28" s="22">
        <f t="shared" si="6"/>
        <v>24.638299440457928</v>
      </c>
      <c r="N28" s="23">
        <f t="shared" si="7"/>
        <v>-78.207344464045434</v>
      </c>
      <c r="O28" s="23">
        <f t="shared" si="8"/>
        <v>-77.312914519450359</v>
      </c>
      <c r="P28" s="22">
        <f t="shared" si="9"/>
        <v>-0.89442994459507474</v>
      </c>
    </row>
    <row r="29" spans="1:16" x14ac:dyDescent="0.25">
      <c r="A29" s="8">
        <v>8436000</v>
      </c>
      <c r="B29" s="9">
        <f t="shared" si="10"/>
        <v>8.4359999999999999</v>
      </c>
      <c r="C29" s="8">
        <v>0.49592874082432198</v>
      </c>
      <c r="D29" s="8">
        <v>-0.10708242357459601</v>
      </c>
      <c r="E29" s="8">
        <v>-0.49055706819753397</v>
      </c>
      <c r="F29" s="10">
        <v>0.114293345223878</v>
      </c>
      <c r="G29" s="20" t="str">
        <f t="shared" si="0"/>
        <v>0.495928740824322-0.107082423574596i</v>
      </c>
      <c r="H29" s="20" t="str">
        <f t="shared" si="1"/>
        <v>-0.490557068197534+0.114293345223878i</v>
      </c>
      <c r="I29" s="20" t="str">
        <f t="shared" si="2"/>
        <v>0.005371672626788+0.007210921649282i</v>
      </c>
      <c r="J29" s="20" t="str">
        <f t="shared" si="3"/>
        <v>0.986485809021856-0.221375768798474i</v>
      </c>
      <c r="K29" s="20" t="str">
        <f t="shared" si="4"/>
        <v>0.00362247605382517+0.0081226207182815i</v>
      </c>
      <c r="L29" s="21">
        <f t="shared" si="5"/>
        <v>-27.91685127997059</v>
      </c>
      <c r="M29" s="22">
        <f t="shared" si="6"/>
        <v>24.035619488523796</v>
      </c>
      <c r="N29" s="23">
        <f t="shared" si="7"/>
        <v>-77.815581751223561</v>
      </c>
      <c r="O29" s="23">
        <f t="shared" si="8"/>
        <v>-76.884806236420914</v>
      </c>
      <c r="P29" s="22">
        <f t="shared" si="9"/>
        <v>-0.93077551480264731</v>
      </c>
    </row>
    <row r="30" spans="1:16" x14ac:dyDescent="0.25">
      <c r="A30" s="8">
        <v>8735500</v>
      </c>
      <c r="B30" s="9">
        <f t="shared" si="10"/>
        <v>8.7355</v>
      </c>
      <c r="C30" s="8">
        <v>0.49445114011513902</v>
      </c>
      <c r="D30" s="8">
        <v>-0.110512472045338</v>
      </c>
      <c r="E30" s="8">
        <v>-0.48885812607449303</v>
      </c>
      <c r="F30" s="10">
        <v>0.11781212025806601</v>
      </c>
      <c r="G30" s="20" t="str">
        <f t="shared" si="0"/>
        <v>0.494451140115139-0.110512472045338i</v>
      </c>
      <c r="H30" s="20" t="str">
        <f t="shared" si="1"/>
        <v>-0.488858126074493+0.117812120258066i</v>
      </c>
      <c r="I30" s="20" t="str">
        <f t="shared" si="2"/>
        <v>0.00559301404064599+0.00729964821272801i</v>
      </c>
      <c r="J30" s="20" t="str">
        <f t="shared" si="3"/>
        <v>0.983309266189632-0.228324592303404i</v>
      </c>
      <c r="K30" s="20" t="str">
        <f t="shared" si="4"/>
        <v>0.00376139683534444+0.00829694979206672i</v>
      </c>
      <c r="L30" s="21">
        <f t="shared" si="5"/>
        <v>-27.68220152364443</v>
      </c>
      <c r="M30" s="22">
        <f t="shared" si="6"/>
        <v>24.387018003883096</v>
      </c>
      <c r="N30" s="23">
        <f t="shared" si="7"/>
        <v>-77.401153552435787</v>
      </c>
      <c r="O30" s="23">
        <f t="shared" si="8"/>
        <v>-76.450401506486742</v>
      </c>
      <c r="P30" s="22">
        <f t="shared" si="9"/>
        <v>-0.95075204594904505</v>
      </c>
    </row>
    <row r="31" spans="1:16" x14ac:dyDescent="0.25">
      <c r="A31" s="8">
        <v>9035000</v>
      </c>
      <c r="B31" s="9">
        <f t="shared" si="10"/>
        <v>9.0350000000000001</v>
      </c>
      <c r="C31" s="8">
        <v>0.492858638447985</v>
      </c>
      <c r="D31" s="8">
        <v>-0.11379566136111501</v>
      </c>
      <c r="E31" s="8">
        <v>-0.48697208732393199</v>
      </c>
      <c r="F31" s="10">
        <v>0.121115133454296</v>
      </c>
      <c r="G31" s="20" t="str">
        <f t="shared" si="0"/>
        <v>0.492858638447985-0.113795661361115i</v>
      </c>
      <c r="H31" s="20" t="str">
        <f t="shared" si="1"/>
        <v>-0.486972087323932+0.121115133454296i</v>
      </c>
      <c r="I31" s="20" t="str">
        <f t="shared" si="2"/>
        <v>0.00588655112405301+0.007319472093181i</v>
      </c>
      <c r="J31" s="20" t="str">
        <f t="shared" si="3"/>
        <v>0.979830725771917-0.234910794815411i</v>
      </c>
      <c r="K31" s="20" t="str">
        <f t="shared" si="4"/>
        <v>0.00398758467267335+0.00842614806912506i</v>
      </c>
      <c r="L31" s="21">
        <f t="shared" si="5"/>
        <v>-27.242092505207673</v>
      </c>
      <c r="M31" s="22">
        <f t="shared" si="6"/>
        <v>25.325353819028791</v>
      </c>
      <c r="N31" s="23">
        <f t="shared" si="7"/>
        <v>-76.998865517146911</v>
      </c>
      <c r="O31" s="23">
        <f t="shared" si="8"/>
        <v>-76.033307572695833</v>
      </c>
      <c r="P31" s="22">
        <f t="shared" si="9"/>
        <v>-0.96555794445107779</v>
      </c>
    </row>
    <row r="32" spans="1:16" x14ac:dyDescent="0.25">
      <c r="A32" s="8">
        <v>9334500</v>
      </c>
      <c r="B32" s="9">
        <f t="shared" si="10"/>
        <v>9.3345000000000002</v>
      </c>
      <c r="C32" s="8">
        <v>0.49127776961674902</v>
      </c>
      <c r="D32" s="8">
        <v>-0.11713179235171101</v>
      </c>
      <c r="E32" s="8">
        <v>-0.48530304621210002</v>
      </c>
      <c r="F32" s="10">
        <v>0.124699975202701</v>
      </c>
      <c r="G32" s="20" t="str">
        <f t="shared" si="0"/>
        <v>0.491277769616749-0.117131792351711i</v>
      </c>
      <c r="H32" s="20" t="str">
        <f t="shared" si="1"/>
        <v>-0.4853030462121+0.124699975202701i</v>
      </c>
      <c r="I32" s="20" t="str">
        <f t="shared" si="2"/>
        <v>0.005974723404649+0.00756818285098999i</v>
      </c>
      <c r="J32" s="20" t="str">
        <f t="shared" si="3"/>
        <v>0.976580815828849-0.241831767554412i</v>
      </c>
      <c r="K32" s="20" t="str">
        <f t="shared" si="4"/>
        <v>0.00395633484215274+0.00872938538288769i</v>
      </c>
      <c r="L32" s="21">
        <f t="shared" si="5"/>
        <v>-27.463975855533938</v>
      </c>
      <c r="M32" s="22">
        <f t="shared" si="6"/>
        <v>24.380999582671869</v>
      </c>
      <c r="N32" s="23">
        <f t="shared" si="7"/>
        <v>-76.58974571195597</v>
      </c>
      <c r="O32" s="23">
        <f t="shared" si="8"/>
        <v>-75.589441583767439</v>
      </c>
      <c r="P32" s="22">
        <f t="shared" si="9"/>
        <v>-1.0003041281885316</v>
      </c>
    </row>
    <row r="33" spans="1:16" x14ac:dyDescent="0.25">
      <c r="A33" s="8">
        <v>9634000</v>
      </c>
      <c r="B33" s="9">
        <f t="shared" si="10"/>
        <v>9.6340000000000003</v>
      </c>
      <c r="C33" s="8">
        <v>0.48959252620376797</v>
      </c>
      <c r="D33" s="8">
        <v>-0.120253263525283</v>
      </c>
      <c r="E33" s="8">
        <v>-0.48357169796931299</v>
      </c>
      <c r="F33" s="10">
        <v>0.12785235656411401</v>
      </c>
      <c r="G33" s="20" t="str">
        <f t="shared" si="0"/>
        <v>0.489592526203768-0.120253263525283i</v>
      </c>
      <c r="H33" s="20" t="str">
        <f t="shared" si="1"/>
        <v>-0.483571697969313+0.127852356564114i</v>
      </c>
      <c r="I33" s="20" t="str">
        <f t="shared" si="2"/>
        <v>0.00602082823445499+0.00759909303883101i</v>
      </c>
      <c r="J33" s="20" t="str">
        <f t="shared" si="3"/>
        <v>0.973164224173081-0.248105620089397i</v>
      </c>
      <c r="K33" s="20" t="str">
        <f t="shared" si="4"/>
        <v>0.00393997345222481+0.00881312977017702i</v>
      </c>
      <c r="L33" s="21">
        <f t="shared" si="5"/>
        <v>-27.541435739329589</v>
      </c>
      <c r="M33" s="22">
        <f t="shared" si="6"/>
        <v>24.087376591167288</v>
      </c>
      <c r="N33" s="23">
        <f t="shared" si="7"/>
        <v>-76.200242255262481</v>
      </c>
      <c r="O33" s="23">
        <f t="shared" si="8"/>
        <v>-75.190342445739461</v>
      </c>
      <c r="P33" s="22">
        <f t="shared" si="9"/>
        <v>-1.0098998095230201</v>
      </c>
    </row>
    <row r="34" spans="1:16" x14ac:dyDescent="0.25">
      <c r="A34" s="8">
        <v>9933500</v>
      </c>
      <c r="B34" s="9">
        <f t="shared" si="10"/>
        <v>9.9334999999999987</v>
      </c>
      <c r="C34" s="8">
        <v>0.48799336549424099</v>
      </c>
      <c r="D34" s="8">
        <v>-0.123447352266948</v>
      </c>
      <c r="E34" s="8">
        <v>-0.48177386270324701</v>
      </c>
      <c r="F34" s="10">
        <v>0.13130465131487201</v>
      </c>
      <c r="G34" s="20" t="str">
        <f t="shared" si="0"/>
        <v>0.487993365494241-0.123447352266948i</v>
      </c>
      <c r="H34" s="20" t="str">
        <f t="shared" si="1"/>
        <v>-0.481773862703247+0.131304651314872i</v>
      </c>
      <c r="I34" s="20" t="str">
        <f t="shared" si="2"/>
        <v>0.00621950279099398+0.00785729904792401i</v>
      </c>
      <c r="J34" s="20" t="str">
        <f t="shared" si="3"/>
        <v>0.969767228197488-0.25475200358182i</v>
      </c>
      <c r="K34" s="20" t="str">
        <f t="shared" si="4"/>
        <v>0.00400837428850455+0.00915522835879782i</v>
      </c>
      <c r="L34" s="21">
        <f t="shared" si="5"/>
        <v>-27.557326459567705</v>
      </c>
      <c r="M34" s="22">
        <f t="shared" si="6"/>
        <v>23.644934150615335</v>
      </c>
      <c r="N34" s="23">
        <f t="shared" si="7"/>
        <v>-75.803746586611339</v>
      </c>
      <c r="O34" s="23">
        <f t="shared" si="8"/>
        <v>-74.754647152227378</v>
      </c>
      <c r="P34" s="22">
        <f t="shared" si="9"/>
        <v>-1.0490994343839617</v>
      </c>
    </row>
    <row r="35" spans="1:16" x14ac:dyDescent="0.25">
      <c r="A35" s="8">
        <v>10233000</v>
      </c>
      <c r="B35" s="9">
        <f t="shared" si="10"/>
        <v>10.232999999999999</v>
      </c>
      <c r="C35" s="8">
        <v>0.48634609036401</v>
      </c>
      <c r="D35" s="8">
        <v>-0.12653858771898699</v>
      </c>
      <c r="E35" s="8">
        <v>-0.48005259554023499</v>
      </c>
      <c r="F35" s="10">
        <v>0.13456535396418001</v>
      </c>
      <c r="G35" s="20" t="str">
        <f t="shared" si="0"/>
        <v>0.48634609036401-0.126538587718987i</v>
      </c>
      <c r="H35" s="20" t="str">
        <f t="shared" si="1"/>
        <v>-0.480052595540235+0.13456535396418i</v>
      </c>
      <c r="I35" s="20" t="str">
        <f t="shared" si="2"/>
        <v>0.006293494823775+0.00802676624519302i</v>
      </c>
      <c r="J35" s="20" t="str">
        <f t="shared" si="3"/>
        <v>0.966398685904245-0.261103941683167i</v>
      </c>
      <c r="K35" s="20" t="str">
        <f t="shared" si="4"/>
        <v>0.00397784463161479+0.00938059756303219i</v>
      </c>
      <c r="L35" s="21">
        <f t="shared" si="5"/>
        <v>-27.729348721829645</v>
      </c>
      <c r="M35" s="22">
        <f t="shared" si="6"/>
        <v>22.979384278395596</v>
      </c>
      <c r="N35" s="23">
        <f t="shared" si="7"/>
        <v>-75.416006842969864</v>
      </c>
      <c r="O35" s="23">
        <f t="shared" si="8"/>
        <v>-74.341084065606353</v>
      </c>
      <c r="P35" s="22">
        <f t="shared" si="9"/>
        <v>-1.0749227773635113</v>
      </c>
    </row>
    <row r="36" spans="1:16" x14ac:dyDescent="0.25">
      <c r="A36" s="8">
        <v>10532500</v>
      </c>
      <c r="B36" s="9">
        <f t="shared" si="10"/>
        <v>10.532499999999999</v>
      </c>
      <c r="C36" s="8">
        <v>0.48469708721726301</v>
      </c>
      <c r="D36" s="8">
        <v>-0.12975351011713299</v>
      </c>
      <c r="E36" s="8">
        <v>-0.478212053994506</v>
      </c>
      <c r="F36" s="10">
        <v>0.137829554422741</v>
      </c>
      <c r="G36" s="20" t="str">
        <f t="shared" si="0"/>
        <v>0.484697087217263-0.129753510117133i</v>
      </c>
      <c r="H36" s="20" t="str">
        <f t="shared" si="1"/>
        <v>-0.478212053994506+0.137829554422741i</v>
      </c>
      <c r="I36" s="20" t="str">
        <f t="shared" si="2"/>
        <v>0.00648503322275701+0.00807604430560802i</v>
      </c>
      <c r="J36" s="20" t="str">
        <f t="shared" si="3"/>
        <v>0.962909141211769-0.267583064539874i</v>
      </c>
      <c r="K36" s="20" t="str">
        <f t="shared" si="4"/>
        <v>0.00408841280698338+0.00952326023415326i</v>
      </c>
      <c r="L36" s="21">
        <f t="shared" si="5"/>
        <v>-27.55676171997078</v>
      </c>
      <c r="M36" s="22">
        <f t="shared" si="6"/>
        <v>23.234239875879918</v>
      </c>
      <c r="N36" s="23">
        <f t="shared" si="7"/>
        <v>-75.01331106542267</v>
      </c>
      <c r="O36" s="23">
        <f t="shared" si="8"/>
        <v>-73.922040578881436</v>
      </c>
      <c r="P36" s="22">
        <f t="shared" si="9"/>
        <v>-1.0912704865412337</v>
      </c>
    </row>
    <row r="37" spans="1:16" x14ac:dyDescent="0.25">
      <c r="A37" s="8">
        <v>10832000</v>
      </c>
      <c r="B37" s="9">
        <f t="shared" si="10"/>
        <v>10.831999999999999</v>
      </c>
      <c r="C37" s="8">
        <v>0.48292853605858599</v>
      </c>
      <c r="D37" s="8">
        <v>-0.132829944883988</v>
      </c>
      <c r="E37" s="8">
        <v>-0.47619152057872299</v>
      </c>
      <c r="F37" s="10">
        <v>0.14084097259607001</v>
      </c>
      <c r="G37" s="20" t="str">
        <f t="shared" si="0"/>
        <v>0.482928536058586-0.132829944883988i</v>
      </c>
      <c r="H37" s="20" t="str">
        <f t="shared" si="1"/>
        <v>-0.476191520578723+0.14084097259607i</v>
      </c>
      <c r="I37" s="20" t="str">
        <f t="shared" si="2"/>
        <v>0.006737015479863+0.00801102771208201i</v>
      </c>
      <c r="J37" s="20" t="str">
        <f t="shared" si="3"/>
        <v>0.959120056637309-0.273670917480058i</v>
      </c>
      <c r="K37" s="20" t="str">
        <f t="shared" si="4"/>
        <v>0.00429150692791645+0.00957699537909926i</v>
      </c>
      <c r="L37" s="21">
        <f t="shared" si="5"/>
        <v>-27.160096419590673</v>
      </c>
      <c r="M37" s="22">
        <f t="shared" si="6"/>
        <v>24.13742677557169</v>
      </c>
      <c r="N37" s="23">
        <f t="shared" si="7"/>
        <v>-74.621035664784443</v>
      </c>
      <c r="O37" s="23">
        <f t="shared" si="8"/>
        <v>-73.523606175417697</v>
      </c>
      <c r="P37" s="22">
        <f t="shared" si="9"/>
        <v>-1.0974294893667462</v>
      </c>
    </row>
    <row r="38" spans="1:16" x14ac:dyDescent="0.25">
      <c r="A38" s="8">
        <v>11131500</v>
      </c>
      <c r="B38" s="9">
        <f t="shared" si="10"/>
        <v>11.131499999999999</v>
      </c>
      <c r="C38" s="8">
        <v>0.48125724816154197</v>
      </c>
      <c r="D38" s="8">
        <v>-0.13574456317797901</v>
      </c>
      <c r="E38" s="8">
        <v>-0.47431850274737503</v>
      </c>
      <c r="F38" s="10">
        <v>0.14394228373103399</v>
      </c>
      <c r="G38" s="20" t="str">
        <f t="shared" si="0"/>
        <v>0.481257248161542-0.135744563177979i</v>
      </c>
      <c r="H38" s="20" t="str">
        <f t="shared" si="1"/>
        <v>-0.474318502747375+0.143942283731034i</v>
      </c>
      <c r="I38" s="20" t="str">
        <f t="shared" si="2"/>
        <v>0.00693874541416695+0.00819772055305498i</v>
      </c>
      <c r="J38" s="20" t="str">
        <f t="shared" si="3"/>
        <v>0.955575750908917-0.279686846909013i</v>
      </c>
      <c r="K38" s="20" t="str">
        <f t="shared" si="4"/>
        <v>0.00437555187225898+0.00985950601062496i</v>
      </c>
      <c r="L38" s="21">
        <f t="shared" si="5"/>
        <v>-27.117894825377419</v>
      </c>
      <c r="M38" s="22">
        <f t="shared" si="6"/>
        <v>23.931177775048873</v>
      </c>
      <c r="N38" s="23">
        <f t="shared" si="7"/>
        <v>-74.248237509801044</v>
      </c>
      <c r="O38" s="23">
        <f t="shared" si="8"/>
        <v>-73.118436325384437</v>
      </c>
      <c r="P38" s="22">
        <f t="shared" si="9"/>
        <v>-1.1298011844166069</v>
      </c>
    </row>
    <row r="39" spans="1:16" x14ac:dyDescent="0.25">
      <c r="A39" s="8">
        <v>11431000</v>
      </c>
      <c r="B39" s="9">
        <f t="shared" si="10"/>
        <v>11.430999999999999</v>
      </c>
      <c r="C39" s="8">
        <v>0.47965345784799601</v>
      </c>
      <c r="D39" s="8">
        <v>-0.13852993996920299</v>
      </c>
      <c r="E39" s="8">
        <v>-0.47229917841572899</v>
      </c>
      <c r="F39" s="10">
        <v>0.14694783966636499</v>
      </c>
      <c r="G39" s="20" t="str">
        <f t="shared" si="0"/>
        <v>0.479653457847996-0.138529939969203i</v>
      </c>
      <c r="H39" s="20" t="str">
        <f t="shared" si="1"/>
        <v>-0.472299178415729+0.146947839666365i</v>
      </c>
      <c r="I39" s="20" t="str">
        <f t="shared" si="2"/>
        <v>0.00735427943226702+0.008417899697162i</v>
      </c>
      <c r="J39" s="20" t="str">
        <f t="shared" si="3"/>
        <v>0.951952636263725-0.285477779635568i</v>
      </c>
      <c r="K39" s="20" t="str">
        <f t="shared" si="4"/>
        <v>0.00465500595766436+0.0102387451758116i</v>
      </c>
      <c r="L39" s="21">
        <f t="shared" si="5"/>
        <v>-26.744062520236259</v>
      </c>
      <c r="M39" s="22">
        <f t="shared" si="6"/>
        <v>24.448735564233715</v>
      </c>
      <c r="N39" s="23">
        <f t="shared" si="7"/>
        <v>-73.890618645087443</v>
      </c>
      <c r="O39" s="23">
        <f t="shared" si="8"/>
        <v>-72.717360450196836</v>
      </c>
      <c r="P39" s="22">
        <f t="shared" si="9"/>
        <v>-1.1732581948906073</v>
      </c>
    </row>
    <row r="40" spans="1:16" x14ac:dyDescent="0.25">
      <c r="A40" s="8">
        <v>11730500</v>
      </c>
      <c r="B40" s="9">
        <f t="shared" si="10"/>
        <v>11.730499999999999</v>
      </c>
      <c r="C40" s="8">
        <v>0.47796830704537102</v>
      </c>
      <c r="D40" s="8">
        <v>-0.14155769340636701</v>
      </c>
      <c r="E40" s="8">
        <v>-0.470563729305988</v>
      </c>
      <c r="F40" s="10">
        <v>0.15021385839583401</v>
      </c>
      <c r="G40" s="20" t="str">
        <f t="shared" si="0"/>
        <v>0.477968307045371-0.141557693406367i</v>
      </c>
      <c r="H40" s="20" t="str">
        <f t="shared" si="1"/>
        <v>-0.470563729305988+0.150213858395834i</v>
      </c>
      <c r="I40" s="20" t="str">
        <f t="shared" si="2"/>
        <v>0.00740457773938302+0.008656164989467i</v>
      </c>
      <c r="J40" s="20" t="str">
        <f t="shared" si="3"/>
        <v>0.948532036351359-0.291771551802201i</v>
      </c>
      <c r="K40" s="20" t="str">
        <f t="shared" si="4"/>
        <v>0.0045670766654952+0.0105307018134895i</v>
      </c>
      <c r="L40" s="21">
        <f t="shared" si="5"/>
        <v>-27.031807115390553</v>
      </c>
      <c r="M40" s="22">
        <f t="shared" si="6"/>
        <v>23.445971384097721</v>
      </c>
      <c r="N40" s="23">
        <f t="shared" si="7"/>
        <v>-73.502531342971665</v>
      </c>
      <c r="O40" s="23">
        <f t="shared" si="8"/>
        <v>-72.295821243451414</v>
      </c>
      <c r="P40" s="22">
        <f t="shared" si="9"/>
        <v>-1.2067100995202509</v>
      </c>
    </row>
    <row r="41" spans="1:16" x14ac:dyDescent="0.25">
      <c r="A41" s="8">
        <v>12030000</v>
      </c>
      <c r="B41" s="9">
        <f t="shared" si="10"/>
        <v>12.03</v>
      </c>
      <c r="C41" s="8">
        <v>0.47615034094292003</v>
      </c>
      <c r="D41" s="8">
        <v>-0.14440287781251801</v>
      </c>
      <c r="E41" s="8">
        <v>-0.46853487883082001</v>
      </c>
      <c r="F41" s="10">
        <v>0.153043443931242</v>
      </c>
      <c r="G41" s="20" t="str">
        <f t="shared" si="0"/>
        <v>0.47615034094292-0.144402877812518i</v>
      </c>
      <c r="H41" s="20" t="str">
        <f t="shared" si="1"/>
        <v>-0.46853487883082+0.153043443931242i</v>
      </c>
      <c r="I41" s="20" t="str">
        <f t="shared" si="2"/>
        <v>0.00761546211210001+0.00864056611872399i</v>
      </c>
      <c r="J41" s="20" t="str">
        <f t="shared" si="3"/>
        <v>0.94468521977374-0.29744632174376i</v>
      </c>
      <c r="K41" s="20" t="str">
        <f t="shared" si="4"/>
        <v>0.00471412863259728+0.0106308070990275i</v>
      </c>
      <c r="L41" s="21">
        <f t="shared" si="5"/>
        <v>-26.797633801953911</v>
      </c>
      <c r="M41" s="22">
        <f t="shared" si="6"/>
        <v>23.914429401354855</v>
      </c>
      <c r="N41" s="23">
        <f t="shared" si="7"/>
        <v>-73.128939320745317</v>
      </c>
      <c r="O41" s="23">
        <f t="shared" si="8"/>
        <v>-71.910757383151406</v>
      </c>
      <c r="P41" s="22">
        <f t="shared" si="9"/>
        <v>-1.2181819375939114</v>
      </c>
    </row>
    <row r="42" spans="1:16" x14ac:dyDescent="0.25">
      <c r="A42" s="8">
        <v>12329500</v>
      </c>
      <c r="B42" s="9">
        <f t="shared" si="10"/>
        <v>12.329499999999999</v>
      </c>
      <c r="C42" s="8">
        <v>0.474422624733496</v>
      </c>
      <c r="D42" s="8">
        <v>-0.14716830196734601</v>
      </c>
      <c r="E42" s="8">
        <v>-0.46677342847689501</v>
      </c>
      <c r="F42" s="10">
        <v>0.15621290854339301</v>
      </c>
      <c r="G42" s="20" t="str">
        <f t="shared" si="0"/>
        <v>0.474422624733496-0.147168301967346i</v>
      </c>
      <c r="H42" s="20" t="str">
        <f t="shared" si="1"/>
        <v>-0.466773428476895+0.156212908543393i</v>
      </c>
      <c r="I42" s="20" t="str">
        <f t="shared" si="2"/>
        <v>0.00764919625660099+0.009044606576047i</v>
      </c>
      <c r="J42" s="20" t="str">
        <f t="shared" si="3"/>
        <v>0.941196053210391-0.303381210510739i</v>
      </c>
      <c r="K42" s="20" t="str">
        <f t="shared" si="4"/>
        <v>0.00455616568650628+0.0110783099883824i</v>
      </c>
      <c r="L42" s="21">
        <f t="shared" si="5"/>
        <v>-27.272744952973419</v>
      </c>
      <c r="M42" s="22">
        <f t="shared" si="6"/>
        <v>22.355847343246261</v>
      </c>
      <c r="N42" s="23">
        <f t="shared" si="7"/>
        <v>-72.76584509975622</v>
      </c>
      <c r="O42" s="23">
        <f t="shared" si="8"/>
        <v>-71.49638987022314</v>
      </c>
      <c r="P42" s="22">
        <f t="shared" si="9"/>
        <v>-1.2694552295330794</v>
      </c>
    </row>
    <row r="43" spans="1:16" x14ac:dyDescent="0.25">
      <c r="A43" s="8">
        <v>12629000</v>
      </c>
      <c r="B43" s="9">
        <f t="shared" si="10"/>
        <v>12.629</v>
      </c>
      <c r="C43" s="8">
        <v>0.47278261002264399</v>
      </c>
      <c r="D43" s="8">
        <v>-0.15001424036109801</v>
      </c>
      <c r="E43" s="8">
        <v>-0.46469844053172399</v>
      </c>
      <c r="F43" s="10">
        <v>0.15905281684743</v>
      </c>
      <c r="G43" s="20" t="str">
        <f t="shared" si="0"/>
        <v>0.472782610022644-0.150014240361098i</v>
      </c>
      <c r="H43" s="20" t="str">
        <f t="shared" si="1"/>
        <v>-0.464698440531724+0.15905281684743i</v>
      </c>
      <c r="I43" s="20" t="str">
        <f t="shared" si="2"/>
        <v>0.00808416949092+0.009038576486332i</v>
      </c>
      <c r="J43" s="20" t="str">
        <f t="shared" si="3"/>
        <v>0.937481050554368-0.309067057208528i</v>
      </c>
      <c r="K43" s="20" t="str">
        <f t="shared" si="4"/>
        <v>0.00491098422915471+0.011260387528678i</v>
      </c>
      <c r="L43" s="21">
        <f t="shared" si="5"/>
        <v>-26.692162581789876</v>
      </c>
      <c r="M43" s="22">
        <f t="shared" si="6"/>
        <v>23.563423390683042</v>
      </c>
      <c r="N43" s="23">
        <f t="shared" si="7"/>
        <v>-72.395732049994976</v>
      </c>
      <c r="O43" s="23">
        <f t="shared" si="8"/>
        <v>-71.105410107606573</v>
      </c>
      <c r="P43" s="22">
        <f t="shared" si="9"/>
        <v>-1.2903219423884025</v>
      </c>
    </row>
    <row r="44" spans="1:16" x14ac:dyDescent="0.25">
      <c r="A44" s="8">
        <v>12928500</v>
      </c>
      <c r="B44" s="9">
        <f t="shared" si="10"/>
        <v>12.9285</v>
      </c>
      <c r="C44" s="8">
        <v>0.470828276374468</v>
      </c>
      <c r="D44" s="8">
        <v>-0.152569895161415</v>
      </c>
      <c r="E44" s="8">
        <v>-0.46279000499103301</v>
      </c>
      <c r="F44" s="10">
        <v>0.161760877677845</v>
      </c>
      <c r="G44" s="20" t="str">
        <f t="shared" si="0"/>
        <v>0.470828276374468-0.152569895161415i</v>
      </c>
      <c r="H44" s="20" t="str">
        <f t="shared" si="1"/>
        <v>-0.462790004991033+0.161760877677845i</v>
      </c>
      <c r="I44" s="20" t="str">
        <f t="shared" si="2"/>
        <v>0.00803827138343499+0.00919098251643i</v>
      </c>
      <c r="J44" s="20" t="str">
        <f t="shared" si="3"/>
        <v>0.933618281365501-0.31433077283926i</v>
      </c>
      <c r="K44" s="20" t="str">
        <f t="shared" si="4"/>
        <v>0.00475622966456864+0.011445804003608i</v>
      </c>
      <c r="L44" s="21">
        <f t="shared" si="5"/>
        <v>-27.041206702825519</v>
      </c>
      <c r="M44" s="22">
        <f t="shared" si="6"/>
        <v>22.565010903340173</v>
      </c>
      <c r="N44" s="23">
        <f t="shared" si="7"/>
        <v>-72.04530421650891</v>
      </c>
      <c r="O44" s="23">
        <f t="shared" si="8"/>
        <v>-70.733739299232425</v>
      </c>
      <c r="P44" s="22">
        <f t="shared" si="9"/>
        <v>-1.3115649172764847</v>
      </c>
    </row>
    <row r="45" spans="1:16" x14ac:dyDescent="0.25">
      <c r="A45" s="8">
        <v>13228000</v>
      </c>
      <c r="B45" s="9">
        <f t="shared" si="10"/>
        <v>13.228</v>
      </c>
      <c r="C45" s="8">
        <v>0.46900079356525498</v>
      </c>
      <c r="D45" s="8">
        <v>-0.155469151282698</v>
      </c>
      <c r="E45" s="8">
        <v>-0.46062394268187301</v>
      </c>
      <c r="F45" s="10">
        <v>0.16463529415085501</v>
      </c>
      <c r="G45" s="20" t="str">
        <f t="shared" si="0"/>
        <v>0.469000793565255-0.155469151282698i</v>
      </c>
      <c r="H45" s="20" t="str">
        <f t="shared" si="1"/>
        <v>-0.460623942681873+0.164635294150855i</v>
      </c>
      <c r="I45" s="20" t="str">
        <f t="shared" si="2"/>
        <v>0.00837685088338197+0.00916614286815701i</v>
      </c>
      <c r="J45" s="20" t="str">
        <f t="shared" si="3"/>
        <v>0.929624736247128-0.320104445433553i</v>
      </c>
      <c r="K45" s="20" t="str">
        <f t="shared" si="4"/>
        <v>0.00502054444923451+0.0115888067999837i</v>
      </c>
      <c r="L45" s="21">
        <f t="shared" si="5"/>
        <v>-26.625370898020204</v>
      </c>
      <c r="M45" s="22">
        <f t="shared" si="6"/>
        <v>23.423398668700063</v>
      </c>
      <c r="N45" s="23">
        <f t="shared" si="7"/>
        <v>-71.660148771595289</v>
      </c>
      <c r="O45" s="23">
        <f t="shared" si="8"/>
        <v>-70.332195313024471</v>
      </c>
      <c r="P45" s="22">
        <f t="shared" si="9"/>
        <v>-1.3279534585708177</v>
      </c>
    </row>
    <row r="46" spans="1:16" x14ac:dyDescent="0.25">
      <c r="A46" s="8">
        <v>13527500</v>
      </c>
      <c r="B46" s="9">
        <f t="shared" si="10"/>
        <v>13.5275</v>
      </c>
      <c r="C46" s="8">
        <v>0.46723228563390801</v>
      </c>
      <c r="D46" s="8">
        <v>-0.15800562854124001</v>
      </c>
      <c r="E46" s="8">
        <v>-0.45866683496250499</v>
      </c>
      <c r="F46" s="10">
        <v>0.16724901616708099</v>
      </c>
      <c r="G46" s="20" t="str">
        <f t="shared" si="0"/>
        <v>0.467232285633908-0.15800562854124i</v>
      </c>
      <c r="H46" s="20" t="str">
        <f t="shared" si="1"/>
        <v>-0.458666834962505+0.167249016167081i</v>
      </c>
      <c r="I46" s="20" t="str">
        <f t="shared" si="2"/>
        <v>0.00856545067140302+0.00924338762584098i</v>
      </c>
      <c r="J46" s="20" t="str">
        <f t="shared" si="3"/>
        <v>0.925899120596413-0.325254644708321i</v>
      </c>
      <c r="K46" s="20" t="str">
        <f t="shared" si="4"/>
        <v>0.00511306400861196+0.0117792912864067i</v>
      </c>
      <c r="L46" s="21">
        <f t="shared" si="5"/>
        <v>-26.537567023731071</v>
      </c>
      <c r="M46" s="22">
        <f t="shared" si="6"/>
        <v>23.464329103742259</v>
      </c>
      <c r="N46" s="23">
        <f t="shared" si="7"/>
        <v>-71.315819995538376</v>
      </c>
      <c r="O46" s="23">
        <f t="shared" si="8"/>
        <v>-69.96603978724869</v>
      </c>
      <c r="P46" s="22">
        <f t="shared" si="9"/>
        <v>-1.3497802082896868</v>
      </c>
    </row>
    <row r="47" spans="1:16" x14ac:dyDescent="0.25">
      <c r="A47" s="8">
        <v>13827000</v>
      </c>
      <c r="B47" s="9">
        <f t="shared" si="10"/>
        <v>13.827</v>
      </c>
      <c r="C47" s="8">
        <v>0.46545313016353701</v>
      </c>
      <c r="D47" s="8">
        <v>-0.160494831908987</v>
      </c>
      <c r="E47" s="8">
        <v>-0.45681075138030902</v>
      </c>
      <c r="F47" s="10">
        <v>0.17022178687277001</v>
      </c>
      <c r="G47" s="20" t="str">
        <f t="shared" si="0"/>
        <v>0.465453130163537-0.160494831908987i</v>
      </c>
      <c r="H47" s="20" t="str">
        <f t="shared" si="1"/>
        <v>-0.456810751380309+0.17022178687277i</v>
      </c>
      <c r="I47" s="20" t="str">
        <f t="shared" si="2"/>
        <v>0.00864237878322799+0.00972695496378301i</v>
      </c>
      <c r="J47" s="20" t="str">
        <f t="shared" si="3"/>
        <v>0.922263881543846-0.330716618781757i</v>
      </c>
      <c r="K47" s="20" t="str">
        <f t="shared" si="4"/>
        <v>0.00495204658520205+0.0123225893303624i</v>
      </c>
      <c r="L47" s="21">
        <f t="shared" si="5"/>
        <v>-27.011325320698305</v>
      </c>
      <c r="M47" s="22">
        <f t="shared" si="6"/>
        <v>21.89358497550986</v>
      </c>
      <c r="N47" s="23">
        <f t="shared" si="7"/>
        <v>-70.975081281153066</v>
      </c>
      <c r="O47" s="23">
        <f t="shared" si="8"/>
        <v>-69.56305340619447</v>
      </c>
      <c r="P47" s="22">
        <f t="shared" si="9"/>
        <v>-1.4120278749585964</v>
      </c>
    </row>
    <row r="48" spans="1:16" x14ac:dyDescent="0.25">
      <c r="A48" s="8">
        <v>14126500</v>
      </c>
      <c r="B48" s="9">
        <f t="shared" si="10"/>
        <v>14.1265</v>
      </c>
      <c r="C48" s="8">
        <v>0.463751358542426</v>
      </c>
      <c r="D48" s="8">
        <v>-0.163279264329597</v>
      </c>
      <c r="E48" s="8">
        <v>-0.45467943908869102</v>
      </c>
      <c r="F48" s="10">
        <v>0.172932325221554</v>
      </c>
      <c r="G48" s="20" t="str">
        <f t="shared" si="0"/>
        <v>0.463751358542426-0.163279264329597i</v>
      </c>
      <c r="H48" s="20" t="str">
        <f t="shared" si="1"/>
        <v>-0.454679439088691+0.172932325221554i</v>
      </c>
      <c r="I48" s="20" t="str">
        <f t="shared" si="2"/>
        <v>0.00907191945373498+0.009653060891957i</v>
      </c>
      <c r="J48" s="20" t="str">
        <f t="shared" si="3"/>
        <v>0.918430797631117-0.336211589551151i</v>
      </c>
      <c r="K48" s="20" t="str">
        <f t="shared" si="4"/>
        <v>0.00531748616464321+0.0124569661615192i</v>
      </c>
      <c r="L48" s="21">
        <f t="shared" si="5"/>
        <v>-26.43999547514116</v>
      </c>
      <c r="M48" s="22">
        <f t="shared" si="6"/>
        <v>23.116108214430749</v>
      </c>
      <c r="N48" s="23">
        <f t="shared" si="7"/>
        <v>-70.603667921054921</v>
      </c>
      <c r="O48" s="23">
        <f t="shared" si="8"/>
        <v>-69.176238225928913</v>
      </c>
      <c r="P48" s="22">
        <f t="shared" si="9"/>
        <v>-1.4274296951260084</v>
      </c>
    </row>
    <row r="49" spans="1:16" x14ac:dyDescent="0.25">
      <c r="A49" s="8">
        <v>14426000</v>
      </c>
      <c r="B49" s="9">
        <f t="shared" si="10"/>
        <v>14.426</v>
      </c>
      <c r="C49" s="8">
        <v>0.46208748227574897</v>
      </c>
      <c r="D49" s="8">
        <v>-0.165631603717841</v>
      </c>
      <c r="E49" s="8">
        <v>-0.45296433241053002</v>
      </c>
      <c r="F49" s="10">
        <v>0.175579241476264</v>
      </c>
      <c r="G49" s="20" t="str">
        <f t="shared" si="0"/>
        <v>0.462087482275749-0.165631603717841i</v>
      </c>
      <c r="H49" s="20" t="str">
        <f t="shared" si="1"/>
        <v>-0.45296433241053+0.175579241476264i</v>
      </c>
      <c r="I49" s="20" t="str">
        <f t="shared" si="2"/>
        <v>0.00912314986521895+0.009947637758423i</v>
      </c>
      <c r="J49" s="20" t="str">
        <f t="shared" si="3"/>
        <v>0.915051814686279-0.341210845194105i</v>
      </c>
      <c r="K49" s="20" t="str">
        <f t="shared" si="4"/>
        <v>0.00519417107879972+0.0128079580568027i</v>
      </c>
      <c r="L49" s="21">
        <f t="shared" si="5"/>
        <v>-26.764473971936383</v>
      </c>
      <c r="M49" s="22">
        <f t="shared" si="6"/>
        <v>22.074644457036335</v>
      </c>
      <c r="N49" s="23">
        <f t="shared" si="7"/>
        <v>-70.280183358128596</v>
      </c>
      <c r="O49" s="23">
        <f t="shared" si="8"/>
        <v>-68.812540138039054</v>
      </c>
      <c r="P49" s="22">
        <f t="shared" si="9"/>
        <v>-1.467643220089542</v>
      </c>
    </row>
    <row r="50" spans="1:16" x14ac:dyDescent="0.25">
      <c r="A50" s="8">
        <v>14725500</v>
      </c>
      <c r="B50" s="9">
        <f t="shared" si="10"/>
        <v>14.725499999999998</v>
      </c>
      <c r="C50" s="8">
        <v>0.46029226672701601</v>
      </c>
      <c r="D50" s="8">
        <v>-0.16820815238794001</v>
      </c>
      <c r="E50" s="8">
        <v>-0.45073557481397503</v>
      </c>
      <c r="F50" s="10">
        <v>0.17819427007973701</v>
      </c>
      <c r="G50" s="20" t="str">
        <f t="shared" si="0"/>
        <v>0.460292266727016-0.16820815238794i</v>
      </c>
      <c r="H50" s="20" t="str">
        <f t="shared" si="1"/>
        <v>-0.450735574813975+0.178194270079737i</v>
      </c>
      <c r="I50" s="20" t="str">
        <f t="shared" si="2"/>
        <v>0.00955669191304098+0.009986117691797i</v>
      </c>
      <c r="J50" s="20" t="str">
        <f t="shared" si="3"/>
        <v>0.911027841540991-0.346402422467677i</v>
      </c>
      <c r="K50" s="20" t="str">
        <f t="shared" si="4"/>
        <v>0.0055235608671719+0.0130616124055058i</v>
      </c>
      <c r="L50" s="21">
        <f t="shared" si="5"/>
        <v>-26.315585040176948</v>
      </c>
      <c r="M50" s="22">
        <f t="shared" si="6"/>
        <v>22.9227762441623</v>
      </c>
      <c r="N50" s="23">
        <f t="shared" si="7"/>
        <v>-69.925790331114726</v>
      </c>
      <c r="O50" s="23">
        <f t="shared" si="8"/>
        <v>-68.429079260265922</v>
      </c>
      <c r="P50" s="22">
        <f t="shared" si="9"/>
        <v>-1.4967110708488036</v>
      </c>
    </row>
    <row r="51" spans="1:16" x14ac:dyDescent="0.25">
      <c r="A51" s="8">
        <v>15025000</v>
      </c>
      <c r="B51" s="9">
        <f t="shared" si="10"/>
        <v>15.024999999999999</v>
      </c>
      <c r="C51" s="8">
        <v>0.45838578111420403</v>
      </c>
      <c r="D51" s="8">
        <v>-0.17055920179335499</v>
      </c>
      <c r="E51" s="8">
        <v>-0.44869300220807801</v>
      </c>
      <c r="F51" s="10">
        <v>0.180887242494464</v>
      </c>
      <c r="G51" s="20" t="str">
        <f t="shared" si="0"/>
        <v>0.458385781114204-0.170559201793355i</v>
      </c>
      <c r="H51" s="20" t="str">
        <f t="shared" si="1"/>
        <v>-0.448693002208078+0.180887242494464i</v>
      </c>
      <c r="I51" s="20" t="str">
        <f t="shared" si="2"/>
        <v>0.00969277890612602+0.010328040701109i</v>
      </c>
      <c r="J51" s="20" t="str">
        <f t="shared" si="3"/>
        <v>0.907078783322282-0.351446444287819i</v>
      </c>
      <c r="K51" s="20" t="str">
        <f t="shared" si="4"/>
        <v>0.00545527352328029+0.01349968427068i</v>
      </c>
      <c r="L51" s="21">
        <f t="shared" si="5"/>
        <v>-26.566905500431716</v>
      </c>
      <c r="M51" s="22">
        <f t="shared" si="6"/>
        <v>22.003820157335024</v>
      </c>
      <c r="N51" s="23">
        <f t="shared" si="7"/>
        <v>-69.59044098268086</v>
      </c>
      <c r="O51" s="23">
        <f t="shared" si="8"/>
        <v>-68.043539056441304</v>
      </c>
      <c r="P51" s="22">
        <f t="shared" si="9"/>
        <v>-1.5469019262395562</v>
      </c>
    </row>
    <row r="52" spans="1:16" x14ac:dyDescent="0.25">
      <c r="A52" s="8">
        <v>15324500</v>
      </c>
      <c r="B52" s="9">
        <f t="shared" si="10"/>
        <v>15.324499999999999</v>
      </c>
      <c r="C52" s="8">
        <v>0.456673002898769</v>
      </c>
      <c r="D52" s="8">
        <v>-0.17289818556102399</v>
      </c>
      <c r="E52" s="8">
        <v>-0.446746681369037</v>
      </c>
      <c r="F52" s="10">
        <v>0.18319731884757401</v>
      </c>
      <c r="G52" s="20" t="str">
        <f t="shared" si="0"/>
        <v>0.456673002898769-0.172898185561024i</v>
      </c>
      <c r="H52" s="20" t="str">
        <f t="shared" si="1"/>
        <v>-0.446746681369037+0.183197318847574i</v>
      </c>
      <c r="I52" s="20" t="str">
        <f t="shared" si="2"/>
        <v>0.009926321529732+0.01029913328655i</v>
      </c>
      <c r="J52" s="20" t="str">
        <f t="shared" si="3"/>
        <v>0.903419684267806-0.356095504408598i</v>
      </c>
      <c r="K52" s="20" t="str">
        <f t="shared" si="4"/>
        <v>0.00562070142717615+0.0136156428851334i</v>
      </c>
      <c r="L52" s="21">
        <f t="shared" si="5"/>
        <v>-26.344571199078253</v>
      </c>
      <c r="M52" s="22">
        <f t="shared" si="6"/>
        <v>22.431424993591371</v>
      </c>
      <c r="N52" s="23">
        <f t="shared" si="7"/>
        <v>-69.263138198201958</v>
      </c>
      <c r="O52" s="23">
        <f t="shared" si="8"/>
        <v>-67.702947582639936</v>
      </c>
      <c r="P52" s="22">
        <f t="shared" si="9"/>
        <v>-1.5601906155620213</v>
      </c>
    </row>
    <row r="53" spans="1:16" x14ac:dyDescent="0.25">
      <c r="A53" s="8">
        <v>15624000</v>
      </c>
      <c r="B53" s="9">
        <f t="shared" si="10"/>
        <v>15.623999999999999</v>
      </c>
      <c r="C53" s="8">
        <v>0.45484425799362999</v>
      </c>
      <c r="D53" s="8">
        <v>-0.175229331956854</v>
      </c>
      <c r="E53" s="8">
        <v>-0.44461268188459302</v>
      </c>
      <c r="F53" s="10">
        <v>0.185787600556925</v>
      </c>
      <c r="G53" s="20" t="str">
        <f t="shared" si="0"/>
        <v>0.45484425799363-0.175229331956854i</v>
      </c>
      <c r="H53" s="20" t="str">
        <f t="shared" si="1"/>
        <v>-0.444612681884593+0.185787600556925i</v>
      </c>
      <c r="I53" s="20" t="str">
        <f t="shared" si="2"/>
        <v>0.010231576109037+0.010558268600071i</v>
      </c>
      <c r="J53" s="20" t="str">
        <f t="shared" si="3"/>
        <v>0.899456939878223-0.361016932513779i</v>
      </c>
      <c r="K53" s="20" t="str">
        <f t="shared" si="4"/>
        <v>0.00573919613455117+0.0140420458430968i</v>
      </c>
      <c r="L53" s="21">
        <f t="shared" si="5"/>
        <v>-26.297282528889422</v>
      </c>
      <c r="M53" s="22">
        <f t="shared" si="6"/>
        <v>22.23057575405382</v>
      </c>
      <c r="N53" s="23">
        <f t="shared" si="7"/>
        <v>-68.930756805398445</v>
      </c>
      <c r="O53" s="23">
        <f t="shared" si="8"/>
        <v>-67.321709646095073</v>
      </c>
      <c r="P53" s="22">
        <f t="shared" si="9"/>
        <v>-1.6090471593033726</v>
      </c>
    </row>
    <row r="54" spans="1:16" x14ac:dyDescent="0.25">
      <c r="A54" s="8">
        <v>15923500</v>
      </c>
      <c r="B54" s="9">
        <f t="shared" si="10"/>
        <v>15.923499999999999</v>
      </c>
      <c r="C54" s="8">
        <v>0.45318475013017101</v>
      </c>
      <c r="D54" s="8">
        <v>-0.177435696756854</v>
      </c>
      <c r="E54" s="8">
        <v>-0.44253867841344702</v>
      </c>
      <c r="F54" s="10">
        <v>0.18830776787064099</v>
      </c>
      <c r="G54" s="20" t="str">
        <f t="shared" si="0"/>
        <v>0.453184750130171-0.177435696756854i</v>
      </c>
      <c r="H54" s="20" t="str">
        <f t="shared" si="1"/>
        <v>-0.442538678413447+0.188307767870641i</v>
      </c>
      <c r="I54" s="20" t="str">
        <f t="shared" si="2"/>
        <v>0.010646071716724+0.010872071113787i</v>
      </c>
      <c r="J54" s="20" t="str">
        <f t="shared" si="3"/>
        <v>0.895723428543618-0.365743464627495i</v>
      </c>
      <c r="K54" s="20" t="str">
        <f t="shared" si="4"/>
        <v>0.00593912377129758+0.0145628286623717i</v>
      </c>
      <c r="L54" s="21">
        <f t="shared" si="5"/>
        <v>-26.158009877601422</v>
      </c>
      <c r="M54" s="22">
        <f t="shared" si="6"/>
        <v>22.186991909224595</v>
      </c>
      <c r="N54" s="23">
        <f t="shared" si="7"/>
        <v>-68.618136695543228</v>
      </c>
      <c r="O54" s="23">
        <f t="shared" si="8"/>
        <v>-66.949418569257318</v>
      </c>
      <c r="P54" s="22">
        <f t="shared" si="9"/>
        <v>-1.6687181262859099</v>
      </c>
    </row>
    <row r="55" spans="1:16" x14ac:dyDescent="0.25">
      <c r="A55" s="8">
        <v>16223000</v>
      </c>
      <c r="B55" s="9">
        <f t="shared" si="10"/>
        <v>16.222999999999999</v>
      </c>
      <c r="C55" s="8">
        <v>0.45120681961772102</v>
      </c>
      <c r="D55" s="8">
        <v>-0.17991875570853499</v>
      </c>
      <c r="E55" s="8">
        <v>-0.440551492919103</v>
      </c>
      <c r="F55" s="10">
        <v>0.190596516080829</v>
      </c>
      <c r="G55" s="20" t="str">
        <f t="shared" si="0"/>
        <v>0.451206819617721-0.179918755708535i</v>
      </c>
      <c r="H55" s="20" t="str">
        <f t="shared" si="1"/>
        <v>-0.440551492919103+0.190596516080829i</v>
      </c>
      <c r="I55" s="20" t="str">
        <f t="shared" si="2"/>
        <v>0.010655326698618+0.010677760372294i</v>
      </c>
      <c r="J55" s="20" t="str">
        <f t="shared" si="3"/>
        <v>0.891758312536824-0.370515271789364i</v>
      </c>
      <c r="K55" s="20" t="str">
        <f t="shared" si="4"/>
        <v>0.00594704226025016+0.0144447550088427i</v>
      </c>
      <c r="L55" s="21">
        <f t="shared" si="5"/>
        <v>-26.111081310677612</v>
      </c>
      <c r="M55" s="22">
        <f t="shared" si="6"/>
        <v>22.377428444054559</v>
      </c>
      <c r="N55" s="23">
        <f t="shared" si="7"/>
        <v>-68.260354268926179</v>
      </c>
      <c r="O55" s="23">
        <f t="shared" si="8"/>
        <v>-66.605163861970112</v>
      </c>
      <c r="P55" s="22">
        <f t="shared" si="9"/>
        <v>-1.6551904069560663</v>
      </c>
    </row>
    <row r="56" spans="1:16" x14ac:dyDescent="0.25">
      <c r="A56" s="8">
        <v>16522500</v>
      </c>
      <c r="B56" s="9">
        <f t="shared" si="10"/>
        <v>16.522500000000001</v>
      </c>
      <c r="C56" s="8">
        <v>0.44928882349532501</v>
      </c>
      <c r="D56" s="8">
        <v>-0.18209415010397301</v>
      </c>
      <c r="E56" s="8">
        <v>-0.43833512705977801</v>
      </c>
      <c r="F56" s="10">
        <v>0.19295745242346801</v>
      </c>
      <c r="G56" s="20" t="str">
        <f t="shared" si="0"/>
        <v>0.449288823495325-0.182094150103973i</v>
      </c>
      <c r="H56" s="20" t="str">
        <f t="shared" si="1"/>
        <v>-0.438335127059778+0.192957452423468i</v>
      </c>
      <c r="I56" s="20" t="str">
        <f t="shared" si="2"/>
        <v>0.010953696435547+0.010863302319495i</v>
      </c>
      <c r="J56" s="20" t="str">
        <f t="shared" si="3"/>
        <v>0.887623950555103-0.375051602527441i</v>
      </c>
      <c r="K56" s="20" t="str">
        <f t="shared" si="4"/>
        <v>0.00608316762678413+0.01480897859746i</v>
      </c>
      <c r="L56" s="21">
        <f t="shared" si="5"/>
        <v>-26.022655375107814</v>
      </c>
      <c r="M56" s="22">
        <f t="shared" si="6"/>
        <v>22.331664142569135</v>
      </c>
      <c r="N56" s="23">
        <f t="shared" si="7"/>
        <v>-67.937573329109156</v>
      </c>
      <c r="O56" s="23">
        <f t="shared" si="8"/>
        <v>-66.240650648997899</v>
      </c>
      <c r="P56" s="22">
        <f t="shared" si="9"/>
        <v>-1.6969226801112569</v>
      </c>
    </row>
    <row r="57" spans="1:16" x14ac:dyDescent="0.25">
      <c r="A57" s="8">
        <v>16822000</v>
      </c>
      <c r="B57" s="9">
        <f t="shared" si="10"/>
        <v>16.821999999999999</v>
      </c>
      <c r="C57" s="8">
        <v>0.44754215449246398</v>
      </c>
      <c r="D57" s="8">
        <v>-0.18427023547014901</v>
      </c>
      <c r="E57" s="8">
        <v>-0.43595961096445401</v>
      </c>
      <c r="F57" s="10">
        <v>0.19535315312623699</v>
      </c>
      <c r="G57" s="20" t="str">
        <f t="shared" si="0"/>
        <v>0.447542154492464-0.184270235470149i</v>
      </c>
      <c r="H57" s="20" t="str">
        <f t="shared" si="1"/>
        <v>-0.435959610964454+0.195353153126237i</v>
      </c>
      <c r="I57" s="20" t="str">
        <f t="shared" si="2"/>
        <v>0.01158254352801+0.011082917656088i</v>
      </c>
      <c r="J57" s="20" t="str">
        <f t="shared" si="3"/>
        <v>0.883501765456918-0.379623388596386i</v>
      </c>
      <c r="K57" s="20" t="str">
        <f t="shared" si="4"/>
        <v>0.00651663535609577+0.0153443777729238i</v>
      </c>
      <c r="L57" s="21">
        <f t="shared" si="5"/>
        <v>-25.579024414155619</v>
      </c>
      <c r="M57" s="22">
        <f t="shared" si="6"/>
        <v>23.010545854047262</v>
      </c>
      <c r="N57" s="23">
        <f t="shared" si="7"/>
        <v>-67.621159711651813</v>
      </c>
      <c r="O57" s="23">
        <f t="shared" si="8"/>
        <v>-65.862886882451974</v>
      </c>
      <c r="P57" s="22">
        <f t="shared" si="9"/>
        <v>-1.7582728291998393</v>
      </c>
    </row>
    <row r="58" spans="1:16" x14ac:dyDescent="0.25">
      <c r="A58" s="8">
        <v>17121500</v>
      </c>
      <c r="B58" s="9">
        <f t="shared" si="10"/>
        <v>17.121499999999997</v>
      </c>
      <c r="C58" s="8">
        <v>0.44587896470860799</v>
      </c>
      <c r="D58" s="8">
        <v>-0.18628896496607</v>
      </c>
      <c r="E58" s="8">
        <v>-0.43390957833924898</v>
      </c>
      <c r="F58" s="10">
        <v>0.197682653140661</v>
      </c>
      <c r="G58" s="20" t="str">
        <f t="shared" si="0"/>
        <v>0.445878964708608-0.18628896496607i</v>
      </c>
      <c r="H58" s="20" t="str">
        <f t="shared" si="1"/>
        <v>-0.433909578339249+0.197682653140661i</v>
      </c>
      <c r="I58" s="20" t="str">
        <f t="shared" si="2"/>
        <v>0.011969386369359+0.011393688174591i</v>
      </c>
      <c r="J58" s="20" t="str">
        <f t="shared" si="3"/>
        <v>0.879788543047857-0.383971618106731i</v>
      </c>
      <c r="K58" s="20" t="str">
        <f t="shared" si="4"/>
        <v>0.00668033575925445+0.0158660255533799i</v>
      </c>
      <c r="L58" s="21">
        <f t="shared" si="5"/>
        <v>-25.508715673583886</v>
      </c>
      <c r="M58" s="22">
        <f t="shared" si="6"/>
        <v>22.833359543654431</v>
      </c>
      <c r="N58" s="23">
        <f t="shared" si="7"/>
        <v>-67.324747658748379</v>
      </c>
      <c r="O58" s="23">
        <f t="shared" si="8"/>
        <v>-65.506706490806565</v>
      </c>
      <c r="P58" s="22">
        <f t="shared" si="9"/>
        <v>-1.8180411679418143</v>
      </c>
    </row>
    <row r="59" spans="1:16" x14ac:dyDescent="0.25">
      <c r="A59" s="8">
        <v>17421000</v>
      </c>
      <c r="B59" s="9">
        <f t="shared" si="10"/>
        <v>17.420999999999999</v>
      </c>
      <c r="C59" s="8">
        <v>0.44397814296311899</v>
      </c>
      <c r="D59" s="8">
        <v>-0.18845109075171601</v>
      </c>
      <c r="E59" s="8">
        <v>-0.43199244694039601</v>
      </c>
      <c r="F59" s="10">
        <v>0.19981832357791399</v>
      </c>
      <c r="G59" s="20" t="str">
        <f t="shared" si="0"/>
        <v>0.443978142963119-0.188451090751716i</v>
      </c>
      <c r="H59" s="20" t="str">
        <f t="shared" si="1"/>
        <v>-0.431992446940396+0.199818323577914i</v>
      </c>
      <c r="I59" s="20" t="str">
        <f t="shared" si="2"/>
        <v>0.011985696022723+0.011367232826198i</v>
      </c>
      <c r="J59" s="20" t="str">
        <f t="shared" si="3"/>
        <v>0.875970589903515-0.38826941432963i</v>
      </c>
      <c r="K59" s="20" t="str">
        <f t="shared" si="4"/>
        <v>0.00662859904296645+0.0159148209484659i</v>
      </c>
      <c r="L59" s="21">
        <f t="shared" si="5"/>
        <v>-25.589582573194694</v>
      </c>
      <c r="M59" s="22">
        <f t="shared" si="6"/>
        <v>22.611961313345649</v>
      </c>
      <c r="N59" s="23">
        <f t="shared" si="7"/>
        <v>-67.00070528939905</v>
      </c>
      <c r="O59" s="23">
        <f t="shared" si="8"/>
        <v>-65.177074998640393</v>
      </c>
      <c r="P59" s="22">
        <f t="shared" si="9"/>
        <v>-1.8236302907586577</v>
      </c>
    </row>
    <row r="60" spans="1:16" x14ac:dyDescent="0.25">
      <c r="A60" s="8">
        <v>17720500</v>
      </c>
      <c r="B60" s="9">
        <f t="shared" si="10"/>
        <v>17.720499999999998</v>
      </c>
      <c r="C60" s="8">
        <v>0.44269016858203802</v>
      </c>
      <c r="D60" s="8">
        <v>-0.190588493136538</v>
      </c>
      <c r="E60" s="8">
        <v>-0.42951293076237002</v>
      </c>
      <c r="F60" s="10">
        <v>0.20189531971626401</v>
      </c>
      <c r="G60" s="20" t="str">
        <f t="shared" si="0"/>
        <v>0.442690168582038-0.190588493136538i</v>
      </c>
      <c r="H60" s="20" t="str">
        <f t="shared" si="1"/>
        <v>-0.42951293076237+0.201895319716264i</v>
      </c>
      <c r="I60" s="20" t="str">
        <f t="shared" si="2"/>
        <v>0.013177237819668+0.011306826579726i</v>
      </c>
      <c r="J60" s="20" t="str">
        <f t="shared" si="3"/>
        <v>0.872203099344408-0.392483812852802i</v>
      </c>
      <c r="K60" s="20" t="str">
        <f t="shared" si="4"/>
        <v>0.00771274782474174+0.0164341943571708i</v>
      </c>
      <c r="L60" s="21">
        <f t="shared" si="5"/>
        <v>-24.413301549149363</v>
      </c>
      <c r="M60" s="22">
        <f t="shared" si="6"/>
        <v>25.14118073845075</v>
      </c>
      <c r="N60" s="23">
        <f t="shared" si="7"/>
        <v>-66.70698920356709</v>
      </c>
      <c r="O60" s="23">
        <f t="shared" si="8"/>
        <v>-64.823826792817087</v>
      </c>
      <c r="P60" s="22">
        <f t="shared" si="9"/>
        <v>-1.8831624107500033</v>
      </c>
    </row>
    <row r="61" spans="1:16" x14ac:dyDescent="0.25">
      <c r="A61" s="8">
        <v>18020000</v>
      </c>
      <c r="B61" s="9">
        <f t="shared" si="10"/>
        <v>18.02</v>
      </c>
      <c r="C61" s="8">
        <v>0.44081193148911502</v>
      </c>
      <c r="D61" s="8">
        <v>-0.19251494552684401</v>
      </c>
      <c r="E61" s="8">
        <v>-0.42769556316443103</v>
      </c>
      <c r="F61" s="10">
        <v>0.203960289876886</v>
      </c>
      <c r="G61" s="20" t="str">
        <f t="shared" si="0"/>
        <v>0.440811931489115-0.192514945526844i</v>
      </c>
      <c r="H61" s="20" t="str">
        <f t="shared" si="1"/>
        <v>-0.427695563164431+0.203960289876886i</v>
      </c>
      <c r="I61" s="20" t="str">
        <f t="shared" si="2"/>
        <v>0.013116368324684+0.011445344350042i</v>
      </c>
      <c r="J61" s="20" t="str">
        <f t="shared" si="3"/>
        <v>0.868507494653546-0.39647523540373i</v>
      </c>
      <c r="K61" s="20" t="str">
        <f t="shared" si="4"/>
        <v>0.00751934671857966+0.0166107710056411i</v>
      </c>
      <c r="L61" s="21">
        <f t="shared" si="5"/>
        <v>-24.680295697490365</v>
      </c>
      <c r="M61" s="22">
        <f t="shared" si="6"/>
        <v>24.355262760398926</v>
      </c>
      <c r="N61" s="23">
        <f t="shared" si="7"/>
        <v>-66.407755427198211</v>
      </c>
      <c r="O61" s="23">
        <f t="shared" si="8"/>
        <v>-64.504368748526772</v>
      </c>
      <c r="P61" s="22">
        <f t="shared" si="9"/>
        <v>-1.9033866786714384</v>
      </c>
    </row>
    <row r="62" spans="1:16" x14ac:dyDescent="0.25">
      <c r="A62" s="8">
        <v>18319500</v>
      </c>
      <c r="B62" s="9">
        <f t="shared" si="10"/>
        <v>18.319499999999998</v>
      </c>
      <c r="C62" s="8">
        <v>0.43926022364124101</v>
      </c>
      <c r="D62" s="8">
        <v>-0.194531795980696</v>
      </c>
      <c r="E62" s="8">
        <v>-0.425636405352185</v>
      </c>
      <c r="F62" s="10">
        <v>0.20573215801508199</v>
      </c>
      <c r="G62" s="20" t="str">
        <f t="shared" si="0"/>
        <v>0.439260223641241-0.194531795980696i</v>
      </c>
      <c r="H62" s="20" t="str">
        <f t="shared" si="1"/>
        <v>-0.425636405352185+0.205732158015082i</v>
      </c>
      <c r="I62" s="20" t="str">
        <f t="shared" si="2"/>
        <v>0.013623818289056+0.011200362034386i</v>
      </c>
      <c r="J62" s="20" t="str">
        <f t="shared" si="3"/>
        <v>0.864896628993426-0.400263953995778i</v>
      </c>
      <c r="K62" s="20" t="str">
        <f t="shared" si="4"/>
        <v>0.00803747178279735+0.0166695900839354i</v>
      </c>
      <c r="L62" s="21">
        <f t="shared" si="5"/>
        <v>-24.116859978662898</v>
      </c>
      <c r="M62" s="22">
        <f t="shared" si="6"/>
        <v>25.741678844727318</v>
      </c>
      <c r="N62" s="23">
        <f t="shared" si="7"/>
        <v>-66.113252713609214</v>
      </c>
      <c r="O62" s="23">
        <f t="shared" si="8"/>
        <v>-64.203111960185495</v>
      </c>
      <c r="P62" s="22">
        <f t="shared" si="9"/>
        <v>-1.9101407534237183</v>
      </c>
    </row>
    <row r="63" spans="1:16" x14ac:dyDescent="0.25">
      <c r="A63" s="8">
        <v>18619000</v>
      </c>
      <c r="B63" s="9">
        <f t="shared" si="10"/>
        <v>18.619</v>
      </c>
      <c r="C63" s="8">
        <v>0.43764488042350702</v>
      </c>
      <c r="D63" s="8">
        <v>-0.19659897258961401</v>
      </c>
      <c r="E63" s="8">
        <v>-0.42371768351087502</v>
      </c>
      <c r="F63" s="10">
        <v>0.207820002977915</v>
      </c>
      <c r="G63" s="20" t="str">
        <f t="shared" si="0"/>
        <v>0.437644880423507-0.196598972589614i</v>
      </c>
      <c r="H63" s="20" t="str">
        <f t="shared" si="1"/>
        <v>-0.423717683510875+0.207820002977915i</v>
      </c>
      <c r="I63" s="20" t="str">
        <f t="shared" si="2"/>
        <v>0.013927196912632+0.011221030388301i</v>
      </c>
      <c r="J63" s="20" t="str">
        <f t="shared" si="3"/>
        <v>0.861362563934382-0.404418975567529i</v>
      </c>
      <c r="K63" s="20" t="str">
        <f t="shared" si="4"/>
        <v>0.00823673880793668+0.0168943073083597i</v>
      </c>
      <c r="L63" s="21">
        <f t="shared" si="5"/>
        <v>-23.962298008457115</v>
      </c>
      <c r="M63" s="22">
        <f t="shared" si="6"/>
        <v>25.991327045663656</v>
      </c>
      <c r="N63" s="23">
        <f t="shared" si="7"/>
        <v>-65.809415171840456</v>
      </c>
      <c r="O63" s="23">
        <f t="shared" si="8"/>
        <v>-63.873523035494976</v>
      </c>
      <c r="P63" s="22">
        <f t="shared" si="9"/>
        <v>-1.9358921363454797</v>
      </c>
    </row>
    <row r="64" spans="1:16" x14ac:dyDescent="0.25">
      <c r="A64" s="8">
        <v>18918500</v>
      </c>
      <c r="B64" s="9">
        <f t="shared" si="10"/>
        <v>18.918499999999998</v>
      </c>
      <c r="C64" s="8">
        <v>0.436171743776128</v>
      </c>
      <c r="D64" s="8">
        <v>-0.19872519598066099</v>
      </c>
      <c r="E64" s="8">
        <v>-0.42154019163919998</v>
      </c>
      <c r="F64" s="10">
        <v>0.20997377184921601</v>
      </c>
      <c r="G64" s="20" t="str">
        <f t="shared" si="0"/>
        <v>0.436171743776128-0.198725195980661i</v>
      </c>
      <c r="H64" s="20" t="str">
        <f t="shared" si="1"/>
        <v>-0.4215401916392+0.209973771849216i</v>
      </c>
      <c r="I64" s="20" t="str">
        <f t="shared" si="2"/>
        <v>0.014631552136928+0.011248575868555i</v>
      </c>
      <c r="J64" s="20" t="str">
        <f t="shared" si="3"/>
        <v>0.857711935415328-0.408698967829877i</v>
      </c>
      <c r="K64" s="20" t="str">
        <f t="shared" si="4"/>
        <v>0.00880949921194679+0.0173123498583303i</v>
      </c>
      <c r="L64" s="21">
        <f t="shared" si="5"/>
        <v>-23.48453577900338</v>
      </c>
      <c r="M64" s="22">
        <f t="shared" si="6"/>
        <v>26.969556776924289</v>
      </c>
      <c r="N64" s="23">
        <f t="shared" si="7"/>
        <v>-65.505408253621084</v>
      </c>
      <c r="O64" s="23">
        <f t="shared" si="8"/>
        <v>-63.521603374576351</v>
      </c>
      <c r="P64" s="22">
        <f t="shared" si="9"/>
        <v>-1.9838048790447331</v>
      </c>
    </row>
    <row r="65" spans="1:16" x14ac:dyDescent="0.25">
      <c r="A65" s="8">
        <v>19218000</v>
      </c>
      <c r="B65" s="9">
        <f t="shared" si="10"/>
        <v>19.218</v>
      </c>
      <c r="C65" s="8">
        <v>0.434445910362178</v>
      </c>
      <c r="D65" s="8">
        <v>-0.200497783688664</v>
      </c>
      <c r="E65" s="8">
        <v>-0.41936818289364097</v>
      </c>
      <c r="F65" s="10">
        <v>0.21190079697244199</v>
      </c>
      <c r="G65" s="20" t="str">
        <f t="shared" ref="G65:G101" si="11">COMPLEX(C65,D65)</f>
        <v>0.434445910362178-0.200497783688664i</v>
      </c>
      <c r="H65" s="20" t="str">
        <f t="shared" ref="H65:H101" si="12">COMPLEX(E65,F65)</f>
        <v>-0.419368182893641+0.211900796972442i</v>
      </c>
      <c r="I65" s="20" t="str">
        <f t="shared" ref="I65:I101" si="13">IMSUM(G65,H65)</f>
        <v>0.015077727468537+0.011403013283778i</v>
      </c>
      <c r="J65" s="20" t="str">
        <f t="shared" ref="J65:J101" si="14">IMSUB(G65,H65)</f>
        <v>0.853814093255819-0.412398580661106i</v>
      </c>
      <c r="K65" s="20" t="str">
        <f t="shared" si="4"/>
        <v>0.00908825759973989+0.0177450781596008i</v>
      </c>
      <c r="L65" s="21">
        <f t="shared" si="5"/>
        <v>-23.321166599967814</v>
      </c>
      <c r="M65" s="22">
        <f t="shared" si="6"/>
        <v>27.119551608600837</v>
      </c>
      <c r="N65" s="23">
        <f t="shared" si="7"/>
        <v>-65.226567856288796</v>
      </c>
      <c r="O65" s="23">
        <f t="shared" si="8"/>
        <v>-63.193177216681299</v>
      </c>
      <c r="P65" s="22">
        <f t="shared" si="9"/>
        <v>-2.0333906396074966</v>
      </c>
    </row>
    <row r="66" spans="1:16" x14ac:dyDescent="0.25">
      <c r="A66" s="8">
        <v>19517500</v>
      </c>
      <c r="B66" s="9">
        <f t="shared" si="10"/>
        <v>19.517499999999998</v>
      </c>
      <c r="C66" s="8">
        <v>0.43266221571219798</v>
      </c>
      <c r="D66" s="8">
        <v>-0.20256802175552299</v>
      </c>
      <c r="E66" s="8">
        <v>-0.41707134924332301</v>
      </c>
      <c r="F66" s="10">
        <v>0.213614818075959</v>
      </c>
      <c r="G66" s="20" t="str">
        <f t="shared" si="11"/>
        <v>0.432662215712198-0.202568021755523i</v>
      </c>
      <c r="H66" s="20" t="str">
        <f t="shared" si="12"/>
        <v>-0.417071349243323+0.213614818075959i</v>
      </c>
      <c r="I66" s="20" t="str">
        <f t="shared" si="13"/>
        <v>0.015590866468875+0.011046796320436i</v>
      </c>
      <c r="J66" s="20" t="str">
        <f t="shared" si="14"/>
        <v>0.849733564955521-0.416182839831482i</v>
      </c>
      <c r="K66" s="20" t="str">
        <f t="shared" ref="K66:K101" si="15">IFERROR(IMDIV(I66,J66),0)</f>
        <v>0.00966271364341895+0.0177329136407849i</v>
      </c>
      <c r="L66" s="21">
        <f t="shared" ref="L66:L101" si="16">IFERROR(20*LOG10(SQRT((IMREAL(K66)^2)/SQRT((IMAGINARY(K66)^2)))),0)</f>
        <v>-22.785818804205938</v>
      </c>
      <c r="M66" s="22">
        <f t="shared" si="6"/>
        <v>28.586088474541491</v>
      </c>
      <c r="N66" s="23">
        <f t="shared" si="7"/>
        <v>-64.911487344793699</v>
      </c>
      <c r="O66" s="23">
        <f t="shared" si="8"/>
        <v>-62.87946845433995</v>
      </c>
      <c r="P66" s="22">
        <f t="shared" si="9"/>
        <v>-2.0320188904537488</v>
      </c>
    </row>
    <row r="67" spans="1:16" x14ac:dyDescent="0.25">
      <c r="A67" s="8">
        <v>19817000</v>
      </c>
      <c r="B67" s="9">
        <f t="shared" si="10"/>
        <v>19.817</v>
      </c>
      <c r="C67" s="8">
        <v>0.43092018154869</v>
      </c>
      <c r="D67" s="8">
        <v>-0.204425134170412</v>
      </c>
      <c r="E67" s="8">
        <v>-0.41520560991477901</v>
      </c>
      <c r="F67" s="10">
        <v>0.21521076600698499</v>
      </c>
      <c r="G67" s="20" t="str">
        <f t="shared" si="11"/>
        <v>0.43092018154869-0.204425134170412i</v>
      </c>
      <c r="H67" s="20" t="str">
        <f t="shared" si="12"/>
        <v>-0.415205609914779+0.215210766006985i</v>
      </c>
      <c r="I67" s="20" t="str">
        <f t="shared" si="13"/>
        <v>0.015714571633911+0.010785631836573i</v>
      </c>
      <c r="J67" s="20" t="str">
        <f t="shared" si="14"/>
        <v>0.846125791463469-0.419635900177397i</v>
      </c>
      <c r="K67" s="20" t="str">
        <f t="shared" si="15"/>
        <v>0.00983210592516359+0.0176233092142569i</v>
      </c>
      <c r="L67" s="21">
        <f t="shared" si="16"/>
        <v>-22.60794363855528</v>
      </c>
      <c r="M67" s="22">
        <f t="shared" si="6"/>
        <v>29.157300874520764</v>
      </c>
      <c r="N67" s="23">
        <f t="shared" si="7"/>
        <v>-64.620706356549974</v>
      </c>
      <c r="O67" s="23">
        <f t="shared" si="8"/>
        <v>-62.601237788891162</v>
      </c>
      <c r="P67" s="22">
        <f t="shared" si="9"/>
        <v>-2.0194685676588122</v>
      </c>
    </row>
    <row r="68" spans="1:16" x14ac:dyDescent="0.25">
      <c r="A68" s="8">
        <v>20116500</v>
      </c>
      <c r="B68" s="9">
        <f t="shared" si="10"/>
        <v>20.116499999999998</v>
      </c>
      <c r="C68" s="8">
        <v>0.42923531323903702</v>
      </c>
      <c r="D68" s="8">
        <v>-0.20603310440747999</v>
      </c>
      <c r="E68" s="8">
        <v>-0.413091036021139</v>
      </c>
      <c r="F68" s="10">
        <v>0.21703693372414901</v>
      </c>
      <c r="G68" s="20" t="str">
        <f t="shared" si="11"/>
        <v>0.429235313239037-0.20603310440748i</v>
      </c>
      <c r="H68" s="20" t="str">
        <f t="shared" si="12"/>
        <v>-0.413091036021139+0.217036933724149i</v>
      </c>
      <c r="I68" s="20" t="str">
        <f t="shared" si="13"/>
        <v>0.016144277217898+0.011003829316669i</v>
      </c>
      <c r="J68" s="20" t="str">
        <f t="shared" si="14"/>
        <v>0.842326349260176-0.423070038131629i</v>
      </c>
      <c r="K68" s="20" t="str">
        <f t="shared" si="15"/>
        <v>0.0100656613578657+0.0181192349788967i</v>
      </c>
      <c r="L68" s="21">
        <f t="shared" si="16"/>
        <v>-22.524552267589321</v>
      </c>
      <c r="M68" s="22">
        <f t="shared" ref="M68:M101" si="17">(ATAN((IMREAL(K68)/IMAGINARY(K68)))*(180/PI()))</f>
        <v>29.053201872428257</v>
      </c>
      <c r="N68" s="23">
        <f t="shared" ref="N68:N101" si="18">(ATAN((IMREAL(G68)/IMAGINARY(G68)))*(180/PI()))</f>
        <v>-64.358977462855378</v>
      </c>
      <c r="O68" s="23">
        <f t="shared" ref="O68:O101" si="19">(ATAN((IMREAL(H68)/IMAGINARY(H68)))*(180/PI()))</f>
        <v>-62.282683005831821</v>
      </c>
      <c r="P68" s="22">
        <f t="shared" ref="P68:P101" si="20">N68-O68</f>
        <v>-2.0762944570235575</v>
      </c>
    </row>
    <row r="69" spans="1:16" x14ac:dyDescent="0.25">
      <c r="A69" s="8">
        <v>20416000</v>
      </c>
      <c r="B69" s="9">
        <f t="shared" ref="B69:B101" si="21">A69*10^-6</f>
        <v>20.416</v>
      </c>
      <c r="C69" s="8">
        <v>0.42763416125529502</v>
      </c>
      <c r="D69" s="8">
        <v>-0.20701098434114501</v>
      </c>
      <c r="E69" s="8">
        <v>-0.41104526626436</v>
      </c>
      <c r="F69" s="10">
        <v>0.21839846245021399</v>
      </c>
      <c r="G69" s="20" t="str">
        <f t="shared" si="11"/>
        <v>0.427634161255295-0.207010984341145i</v>
      </c>
      <c r="H69" s="20" t="str">
        <f t="shared" si="12"/>
        <v>-0.41104526626436+0.218398462450214i</v>
      </c>
      <c r="I69" s="20" t="str">
        <f t="shared" si="13"/>
        <v>0.016588894990935+0.011387478109069i</v>
      </c>
      <c r="J69" s="20" t="str">
        <f t="shared" si="14"/>
        <v>0.838679427519655-0.425409446791359i</v>
      </c>
      <c r="K69" s="20" t="str">
        <f t="shared" si="15"/>
        <v>0.0102542644583215+0.0187792123697546i</v>
      </c>
      <c r="L69" s="21">
        <f t="shared" si="16"/>
        <v>-22.518683458276342</v>
      </c>
      <c r="M69" s="22">
        <f t="shared" si="17"/>
        <v>28.636454598875364</v>
      </c>
      <c r="N69" s="23">
        <f t="shared" si="18"/>
        <v>-64.169104609722638</v>
      </c>
      <c r="O69" s="23">
        <f t="shared" si="19"/>
        <v>-62.017192159735764</v>
      </c>
      <c r="P69" s="22">
        <f t="shared" si="20"/>
        <v>-2.1519124499868738</v>
      </c>
    </row>
    <row r="70" spans="1:16" x14ac:dyDescent="0.25">
      <c r="A70" s="8">
        <v>20715500</v>
      </c>
      <c r="B70" s="9">
        <f t="shared" si="21"/>
        <v>20.715499999999999</v>
      </c>
      <c r="C70" s="8">
        <v>0.42678698633129297</v>
      </c>
      <c r="D70" s="8">
        <v>-0.20839314493675801</v>
      </c>
      <c r="E70" s="8">
        <v>-0.40901175733658102</v>
      </c>
      <c r="F70" s="10">
        <v>0.21965318196706399</v>
      </c>
      <c r="G70" s="20" t="str">
        <f t="shared" si="11"/>
        <v>0.426786986331293-0.208393144936758i</v>
      </c>
      <c r="H70" s="20" t="str">
        <f t="shared" si="12"/>
        <v>-0.409011757336581+0.219653181967064i</v>
      </c>
      <c r="I70" s="20" t="str">
        <f t="shared" si="13"/>
        <v>0.017775228994712+0.011260037030306i</v>
      </c>
      <c r="J70" s="20" t="str">
        <f t="shared" si="14"/>
        <v>0.835798743667874-0.428046326903822i</v>
      </c>
      <c r="K70" s="20" t="str">
        <f t="shared" si="15"/>
        <v>0.01138227241634+0.0193015089483666i</v>
      </c>
      <c r="L70" s="21">
        <f t="shared" si="16"/>
        <v>-21.731333114265894</v>
      </c>
      <c r="M70" s="22">
        <f t="shared" si="17"/>
        <v>30.528232968547393</v>
      </c>
      <c r="N70" s="23">
        <f t="shared" si="18"/>
        <v>-63.974495436297843</v>
      </c>
      <c r="O70" s="23">
        <f t="shared" si="19"/>
        <v>-61.762693664516661</v>
      </c>
      <c r="P70" s="22">
        <f t="shared" si="20"/>
        <v>-2.2118017717811824</v>
      </c>
    </row>
    <row r="71" spans="1:16" x14ac:dyDescent="0.25">
      <c r="A71" s="8">
        <v>21015000</v>
      </c>
      <c r="B71" s="9">
        <f t="shared" si="21"/>
        <v>21.015000000000001</v>
      </c>
      <c r="C71" s="8">
        <v>0.426023553494072</v>
      </c>
      <c r="D71" s="8">
        <v>-0.210268680602478</v>
      </c>
      <c r="E71" s="8">
        <v>-0.40697741061563902</v>
      </c>
      <c r="F71" s="10">
        <v>0.220836345315477</v>
      </c>
      <c r="G71" s="20" t="str">
        <f t="shared" si="11"/>
        <v>0.426023553494072-0.210268680602478i</v>
      </c>
      <c r="H71" s="20" t="str">
        <f t="shared" si="12"/>
        <v>-0.406977410615639+0.220836345315477i</v>
      </c>
      <c r="I71" s="20" t="str">
        <f t="shared" si="13"/>
        <v>0.019046142878433+0.010567664712999i</v>
      </c>
      <c r="J71" s="20" t="str">
        <f t="shared" si="14"/>
        <v>0.833000964109711-0.431105025917955i</v>
      </c>
      <c r="K71" s="20" t="str">
        <f t="shared" si="15"/>
        <v>0.0128556782413154+0.0193394880780623i</v>
      </c>
      <c r="L71" s="21">
        <f t="shared" si="16"/>
        <v>-20.682549857158005</v>
      </c>
      <c r="M71" s="22">
        <f t="shared" si="17"/>
        <v>33.613466767250749</v>
      </c>
      <c r="N71" s="23">
        <f t="shared" si="18"/>
        <v>-63.730842824461284</v>
      </c>
      <c r="O71" s="23">
        <f t="shared" si="19"/>
        <v>-61.514610918555043</v>
      </c>
      <c r="P71" s="22">
        <f t="shared" si="20"/>
        <v>-2.2162319059062412</v>
      </c>
    </row>
    <row r="72" spans="1:16" x14ac:dyDescent="0.25">
      <c r="A72" s="8">
        <v>21314500</v>
      </c>
      <c r="B72" s="9">
        <f t="shared" si="21"/>
        <v>21.314499999999999</v>
      </c>
      <c r="C72" s="8">
        <v>0.42549046975087101</v>
      </c>
      <c r="D72" s="8">
        <v>-0.21241123310516699</v>
      </c>
      <c r="E72" s="8">
        <v>-0.405778473861658</v>
      </c>
      <c r="F72" s="10">
        <v>0.22158405612017601</v>
      </c>
      <c r="G72" s="20" t="str">
        <f t="shared" si="11"/>
        <v>0.425490469750871-0.212411233105167i</v>
      </c>
      <c r="H72" s="20" t="str">
        <f t="shared" si="12"/>
        <v>-0.405778473861658+0.221584056120176i</v>
      </c>
      <c r="I72" s="20" t="str">
        <f t="shared" si="13"/>
        <v>0.019711995889213+0.00917282301500902i</v>
      </c>
      <c r="J72" s="20" t="str">
        <f t="shared" si="14"/>
        <v>0.831268943612529-0.433995289225343i</v>
      </c>
      <c r="K72" s="20" t="str">
        <f t="shared" si="15"/>
        <v>0.014106860077533+0.0183997416864268i</v>
      </c>
      <c r="L72" s="21">
        <f t="shared" si="16"/>
        <v>-19.659510085922655</v>
      </c>
      <c r="M72" s="22">
        <f t="shared" si="17"/>
        <v>37.476947266477467</v>
      </c>
      <c r="N72" s="23">
        <f t="shared" si="18"/>
        <v>-63.470940980400762</v>
      </c>
      <c r="O72" s="23">
        <f t="shared" si="19"/>
        <v>-61.362304396698143</v>
      </c>
      <c r="P72" s="22">
        <f t="shared" si="20"/>
        <v>-2.1086365837026193</v>
      </c>
    </row>
    <row r="73" spans="1:16" x14ac:dyDescent="0.25">
      <c r="A73" s="8">
        <v>21614000</v>
      </c>
      <c r="B73" s="9">
        <f t="shared" si="21"/>
        <v>21.614000000000001</v>
      </c>
      <c r="C73" s="8">
        <v>0.424869879235935</v>
      </c>
      <c r="D73" s="8">
        <v>-0.21480330578305901</v>
      </c>
      <c r="E73" s="8">
        <v>-0.40471780732045998</v>
      </c>
      <c r="F73" s="10">
        <v>0.22288895375901399</v>
      </c>
      <c r="G73" s="20" t="str">
        <f t="shared" si="11"/>
        <v>0.424869879235935-0.214803305783059i</v>
      </c>
      <c r="H73" s="20" t="str">
        <f t="shared" si="12"/>
        <v>-0.40471780732046+0.222888953759014i</v>
      </c>
      <c r="I73" s="20" t="str">
        <f t="shared" si="13"/>
        <v>0.020152071915475+0.00808564797595498i</v>
      </c>
      <c r="J73" s="20" t="str">
        <f t="shared" si="14"/>
        <v>0.829587686556395-0.437692259542073i</v>
      </c>
      <c r="K73" s="20" t="str">
        <f t="shared" si="15"/>
        <v>0.0149795764170565+0.0176498432440562i</v>
      </c>
      <c r="L73" s="21">
        <f t="shared" si="16"/>
        <v>-18.957417869151939</v>
      </c>
      <c r="M73" s="22">
        <f t="shared" si="17"/>
        <v>40.321558187669069</v>
      </c>
      <c r="N73" s="23">
        <f t="shared" si="18"/>
        <v>-63.180010352820297</v>
      </c>
      <c r="O73" s="23">
        <f t="shared" si="19"/>
        <v>-61.157243628024986</v>
      </c>
      <c r="P73" s="22">
        <f t="shared" si="20"/>
        <v>-2.0227667247953107</v>
      </c>
    </row>
    <row r="74" spans="1:16" x14ac:dyDescent="0.25">
      <c r="A74" s="8">
        <v>21913500</v>
      </c>
      <c r="B74" s="9">
        <f t="shared" si="21"/>
        <v>21.913499999999999</v>
      </c>
      <c r="C74" s="8">
        <v>0.42361054401012799</v>
      </c>
      <c r="D74" s="8">
        <v>-0.217383056695655</v>
      </c>
      <c r="E74" s="8">
        <v>-0.40389554151950602</v>
      </c>
      <c r="F74" s="10">
        <v>0.22436939241621401</v>
      </c>
      <c r="G74" s="20" t="str">
        <f t="shared" si="11"/>
        <v>0.423610544010128-0.217383056695655i</v>
      </c>
      <c r="H74" s="20" t="str">
        <f t="shared" si="12"/>
        <v>-0.403895541519506+0.224369392416214i</v>
      </c>
      <c r="I74" s="20" t="str">
        <f t="shared" si="13"/>
        <v>0.019715002490622+0.00698633572055901i</v>
      </c>
      <c r="J74" s="20" t="str">
        <f t="shared" si="14"/>
        <v>0.827506085529634-0.441752449111869i</v>
      </c>
      <c r="K74" s="20" t="str">
        <f t="shared" si="15"/>
        <v>0.0150333901789832+0.0164680029414613i</v>
      </c>
      <c r="L74" s="21">
        <f t="shared" si="16"/>
        <v>-18.625270771857373</v>
      </c>
      <c r="M74" s="22">
        <f t="shared" si="17"/>
        <v>42.39248035878876</v>
      </c>
      <c r="N74" s="23">
        <f t="shared" si="18"/>
        <v>-62.834590788862002</v>
      </c>
      <c r="O74" s="23">
        <f t="shared" si="19"/>
        <v>-60.947240866594925</v>
      </c>
      <c r="P74" s="22">
        <f t="shared" si="20"/>
        <v>-1.8873499222670773</v>
      </c>
    </row>
    <row r="75" spans="1:16" x14ac:dyDescent="0.25">
      <c r="A75" s="8">
        <v>22213000</v>
      </c>
      <c r="B75" s="9">
        <f t="shared" si="21"/>
        <v>22.212999999999997</v>
      </c>
      <c r="C75" s="8">
        <v>0.42248394393834698</v>
      </c>
      <c r="D75" s="8">
        <v>-0.21998017101876</v>
      </c>
      <c r="E75" s="8">
        <v>-0.40315045888754902</v>
      </c>
      <c r="F75" s="10">
        <v>0.22597966445475401</v>
      </c>
      <c r="G75" s="20" t="str">
        <f t="shared" si="11"/>
        <v>0.422483943938347-0.21998017101876i</v>
      </c>
      <c r="H75" s="20" t="str">
        <f t="shared" si="12"/>
        <v>-0.403150458887549+0.225979664454754i</v>
      </c>
      <c r="I75" s="20" t="str">
        <f t="shared" si="13"/>
        <v>0.019333485050798+0.00599949343599401i</v>
      </c>
      <c r="J75" s="20" t="str">
        <f t="shared" si="14"/>
        <v>0.825634402825896-0.445959835473514i</v>
      </c>
      <c r="K75" s="20" t="str">
        <f t="shared" si="15"/>
        <v>0.0150892305264477+0.0154168529744208i</v>
      </c>
      <c r="L75" s="21">
        <f t="shared" si="16"/>
        <v>-18.306615436099605</v>
      </c>
      <c r="M75" s="22">
        <f t="shared" si="17"/>
        <v>44.384691191050088</v>
      </c>
      <c r="N75" s="23">
        <f t="shared" si="18"/>
        <v>-62.494777167955107</v>
      </c>
      <c r="O75" s="23">
        <f t="shared" si="19"/>
        <v>-60.727873757251444</v>
      </c>
      <c r="P75" s="22">
        <f t="shared" si="20"/>
        <v>-1.7669034107036623</v>
      </c>
    </row>
    <row r="76" spans="1:16" x14ac:dyDescent="0.25">
      <c r="A76" s="8">
        <v>22512500</v>
      </c>
      <c r="B76" s="9">
        <f t="shared" si="21"/>
        <v>22.512499999999999</v>
      </c>
      <c r="C76" s="8">
        <v>0.42106888407200699</v>
      </c>
      <c r="D76" s="8">
        <v>-0.22264193415508099</v>
      </c>
      <c r="E76" s="8">
        <v>-0.40224174328205498</v>
      </c>
      <c r="F76" s="10">
        <v>0.228166433194426</v>
      </c>
      <c r="G76" s="20" t="str">
        <f t="shared" si="11"/>
        <v>0.421068884072007-0.222641934155081i</v>
      </c>
      <c r="H76" s="20" t="str">
        <f t="shared" si="12"/>
        <v>-0.402241743282055+0.228166433194426i</v>
      </c>
      <c r="I76" s="20" t="str">
        <f t="shared" si="13"/>
        <v>0.018827140789952+0.00552449903934502i</v>
      </c>
      <c r="J76" s="20" t="str">
        <f t="shared" si="14"/>
        <v>0.823310627354062-0.450808367349507i</v>
      </c>
      <c r="K76" s="20" t="str">
        <f t="shared" si="15"/>
        <v>0.0147662680279871+0.014795456072315i</v>
      </c>
      <c r="L76" s="21">
        <f t="shared" si="16"/>
        <v>-18.315868625050918</v>
      </c>
      <c r="M76" s="22">
        <f t="shared" si="17"/>
        <v>44.943428495472425</v>
      </c>
      <c r="N76" s="23">
        <f t="shared" si="18"/>
        <v>-62.132165454910549</v>
      </c>
      <c r="O76" s="23">
        <f t="shared" si="19"/>
        <v>-60.436485178369146</v>
      </c>
      <c r="P76" s="22">
        <f t="shared" si="20"/>
        <v>-1.6956802765414025</v>
      </c>
    </row>
    <row r="77" spans="1:16" x14ac:dyDescent="0.25">
      <c r="A77" s="8">
        <v>22812000</v>
      </c>
      <c r="B77" s="9">
        <f t="shared" si="21"/>
        <v>22.811999999999998</v>
      </c>
      <c r="C77" s="8">
        <v>0.41923713462257201</v>
      </c>
      <c r="D77" s="8">
        <v>-0.22544309184172201</v>
      </c>
      <c r="E77" s="8">
        <v>-0.40093304290327197</v>
      </c>
      <c r="F77" s="10">
        <v>0.23051989513396001</v>
      </c>
      <c r="G77" s="20" t="str">
        <f t="shared" si="11"/>
        <v>0.419237134622572-0.225443091841722i</v>
      </c>
      <c r="H77" s="20" t="str">
        <f t="shared" si="12"/>
        <v>-0.400933042903272+0.23051989513396i</v>
      </c>
      <c r="I77" s="20" t="str">
        <f t="shared" si="13"/>
        <v>0.0183040917193+0.005076803292238i</v>
      </c>
      <c r="J77" s="20" t="str">
        <f t="shared" si="14"/>
        <v>0.820170177525844-0.455962986975682i</v>
      </c>
      <c r="K77" s="20" t="str">
        <f t="shared" si="15"/>
        <v>0.0144196053397944+0.0142063317263374i</v>
      </c>
      <c r="L77" s="21">
        <f t="shared" si="16"/>
        <v>-18.345752034133845</v>
      </c>
      <c r="M77" s="22">
        <f t="shared" si="17"/>
        <v>45.426866439888194</v>
      </c>
      <c r="N77" s="23">
        <f t="shared" si="18"/>
        <v>-61.731036100847554</v>
      </c>
      <c r="O77" s="23">
        <f t="shared" si="19"/>
        <v>-60.102881482717997</v>
      </c>
      <c r="P77" s="22">
        <f t="shared" si="20"/>
        <v>-1.6281546181295568</v>
      </c>
    </row>
    <row r="78" spans="1:16" x14ac:dyDescent="0.25">
      <c r="A78" s="8">
        <v>23111500</v>
      </c>
      <c r="B78" s="9">
        <f t="shared" si="21"/>
        <v>23.111499999999999</v>
      </c>
      <c r="C78" s="8">
        <v>0.41740542845832201</v>
      </c>
      <c r="D78" s="8">
        <v>-0.227639973050731</v>
      </c>
      <c r="E78" s="8">
        <v>-0.39924792385702801</v>
      </c>
      <c r="F78" s="10">
        <v>0.232815002231299</v>
      </c>
      <c r="G78" s="20" t="str">
        <f t="shared" si="11"/>
        <v>0.417405428458322-0.227639973050731i</v>
      </c>
      <c r="H78" s="20" t="str">
        <f t="shared" si="12"/>
        <v>-0.399247923857028+0.232815002231299i</v>
      </c>
      <c r="I78" s="20" t="str">
        <f t="shared" si="13"/>
        <v>0.018157504601294+0.005175029180568i</v>
      </c>
      <c r="J78" s="20" t="str">
        <f t="shared" si="14"/>
        <v>0.81665335231535-0.46045497528203i</v>
      </c>
      <c r="K78" s="20" t="str">
        <f t="shared" si="15"/>
        <v>0.0141596674206692+0.0143205418303824i</v>
      </c>
      <c r="L78" s="21">
        <f t="shared" si="16"/>
        <v>-18.538533444893329</v>
      </c>
      <c r="M78" s="22">
        <f t="shared" si="17"/>
        <v>44.676360289524865</v>
      </c>
      <c r="N78" s="23">
        <f t="shared" si="18"/>
        <v>-61.39331882994184</v>
      </c>
      <c r="O78" s="23">
        <f t="shared" si="19"/>
        <v>-59.752088832333612</v>
      </c>
      <c r="P78" s="22">
        <f t="shared" si="20"/>
        <v>-1.6412299976082281</v>
      </c>
    </row>
    <row r="79" spans="1:16" x14ac:dyDescent="0.25">
      <c r="A79" s="8">
        <v>23411000</v>
      </c>
      <c r="B79" s="9">
        <f t="shared" si="21"/>
        <v>23.410999999999998</v>
      </c>
      <c r="C79" s="8">
        <v>0.41516984092867898</v>
      </c>
      <c r="D79" s="8">
        <v>-0.22977800169260101</v>
      </c>
      <c r="E79" s="8">
        <v>-0.39751822695482197</v>
      </c>
      <c r="F79" s="10">
        <v>0.234989603801362</v>
      </c>
      <c r="G79" s="20" t="str">
        <f t="shared" si="11"/>
        <v>0.415169840928679-0.229778001692601i</v>
      </c>
      <c r="H79" s="20" t="str">
        <f t="shared" si="12"/>
        <v>-0.397518226954822+0.234989603801362i</v>
      </c>
      <c r="I79" s="20" t="str">
        <f t="shared" si="13"/>
        <v>0.017651613973857+0.00521160210876098i</v>
      </c>
      <c r="J79" s="20" t="str">
        <f t="shared" si="14"/>
        <v>0.812688067883501-0.464767605493963i</v>
      </c>
      <c r="K79" s="20" t="str">
        <f t="shared" si="15"/>
        <v>0.0136035015797978+0.0141924920767883i</v>
      </c>
      <c r="L79" s="21">
        <f t="shared" si="16"/>
        <v>-18.847572376678393</v>
      </c>
      <c r="M79" s="22">
        <f t="shared" si="17"/>
        <v>43.786097715782702</v>
      </c>
      <c r="N79" s="23">
        <f t="shared" si="18"/>
        <v>-61.037427001327629</v>
      </c>
      <c r="O79" s="23">
        <f t="shared" si="19"/>
        <v>-59.410895493576717</v>
      </c>
      <c r="P79" s="22">
        <f t="shared" si="20"/>
        <v>-1.6265315077509115</v>
      </c>
    </row>
    <row r="80" spans="1:16" x14ac:dyDescent="0.25">
      <c r="A80" s="8">
        <v>23710500</v>
      </c>
      <c r="B80" s="9">
        <f t="shared" si="21"/>
        <v>23.7105</v>
      </c>
      <c r="C80" s="8">
        <v>0.41320927467378199</v>
      </c>
      <c r="D80" s="8">
        <v>-0.23187944339066899</v>
      </c>
      <c r="E80" s="8">
        <v>-0.395680572154961</v>
      </c>
      <c r="F80" s="10">
        <v>0.23675747256357399</v>
      </c>
      <c r="G80" s="20" t="str">
        <f t="shared" si="11"/>
        <v>0.413209274673782-0.231879443390669i</v>
      </c>
      <c r="H80" s="20" t="str">
        <f t="shared" si="12"/>
        <v>-0.395680572154961+0.236757472563574i</v>
      </c>
      <c r="I80" s="20" t="str">
        <f t="shared" si="13"/>
        <v>0.017528702518821+0.004878029172905i</v>
      </c>
      <c r="J80" s="20" t="str">
        <f t="shared" si="14"/>
        <v>0.808889846828743-0.468636915954243i</v>
      </c>
      <c r="K80" s="20" t="str">
        <f t="shared" si="15"/>
        <v>0.0136084761200606+0.0139147048226335i</v>
      </c>
      <c r="L80" s="21">
        <f t="shared" si="16"/>
        <v>-18.758550068489086</v>
      </c>
      <c r="M80" s="22">
        <f t="shared" si="17"/>
        <v>44.362541404349763</v>
      </c>
      <c r="N80" s="23">
        <f t="shared" si="18"/>
        <v>-60.700293892778838</v>
      </c>
      <c r="O80" s="23">
        <f t="shared" si="19"/>
        <v>-59.105593842608094</v>
      </c>
      <c r="P80" s="22">
        <f t="shared" si="20"/>
        <v>-1.5947000501707436</v>
      </c>
    </row>
    <row r="81" spans="1:16" x14ac:dyDescent="0.25">
      <c r="A81" s="8">
        <v>24010000</v>
      </c>
      <c r="B81" s="9">
        <f t="shared" si="21"/>
        <v>24.009999999999998</v>
      </c>
      <c r="C81" s="8">
        <v>0.41093447440333503</v>
      </c>
      <c r="D81" s="8">
        <v>-0.233658470122107</v>
      </c>
      <c r="E81" s="8">
        <v>-0.39402324703986902</v>
      </c>
      <c r="F81" s="10">
        <v>0.23881726545566501</v>
      </c>
      <c r="G81" s="20" t="str">
        <f t="shared" si="11"/>
        <v>0.410934474403335-0.233658470122107i</v>
      </c>
      <c r="H81" s="20" t="str">
        <f t="shared" si="12"/>
        <v>-0.394023247039869+0.238817265455665i</v>
      </c>
      <c r="I81" s="20" t="str">
        <f t="shared" si="13"/>
        <v>0.016911227363466+0.00515879533355801i</v>
      </c>
      <c r="J81" s="20" t="str">
        <f t="shared" si="14"/>
        <v>0.804957721443204-0.472475735577772i</v>
      </c>
      <c r="K81" s="20" t="str">
        <f t="shared" si="15"/>
        <v>0.012827757626773+0.0139381227798715i</v>
      </c>
      <c r="L81" s="21">
        <f t="shared" si="16"/>
        <v>-19.279027946975265</v>
      </c>
      <c r="M81" s="22">
        <f t="shared" si="17"/>
        <v>42.624483915355611</v>
      </c>
      <c r="N81" s="23">
        <f t="shared" si="18"/>
        <v>-60.377320945091583</v>
      </c>
      <c r="O81" s="23">
        <f t="shared" si="19"/>
        <v>-58.77997038212542</v>
      </c>
      <c r="P81" s="22">
        <f t="shared" si="20"/>
        <v>-1.5973505629661631</v>
      </c>
    </row>
    <row r="82" spans="1:16" x14ac:dyDescent="0.25">
      <c r="A82" s="8">
        <v>24309500</v>
      </c>
      <c r="B82" s="9">
        <f t="shared" si="21"/>
        <v>24.3095</v>
      </c>
      <c r="C82" s="8">
        <v>0.40938474377207201</v>
      </c>
      <c r="D82" s="8">
        <v>-0.23544400666814699</v>
      </c>
      <c r="E82" s="8">
        <v>-0.39262409379340102</v>
      </c>
      <c r="F82" s="10">
        <v>0.240490867960549</v>
      </c>
      <c r="G82" s="20" t="str">
        <f t="shared" si="11"/>
        <v>0.409384743772072-0.235444006668147i</v>
      </c>
      <c r="H82" s="20" t="str">
        <f t="shared" si="12"/>
        <v>-0.392624093793401+0.240490867960549i</v>
      </c>
      <c r="I82" s="20" t="str">
        <f t="shared" si="13"/>
        <v>0.016760649978671+0.00504686129240201i</v>
      </c>
      <c r="J82" s="20" t="str">
        <f t="shared" si="14"/>
        <v>0.802008837565473-0.475934874628696i</v>
      </c>
      <c r="K82" s="20" t="str">
        <f t="shared" si="15"/>
        <v>0.0126938066203603+0.0138256413588696i</v>
      </c>
      <c r="L82" s="21">
        <f t="shared" si="16"/>
        <v>-19.335015311456615</v>
      </c>
      <c r="M82" s="22">
        <f t="shared" si="17"/>
        <v>42.556132330918331</v>
      </c>
      <c r="N82" s="23">
        <f t="shared" si="18"/>
        <v>-60.096072995015369</v>
      </c>
      <c r="O82" s="23">
        <f t="shared" si="19"/>
        <v>-58.51161690474882</v>
      </c>
      <c r="P82" s="22">
        <f t="shared" si="20"/>
        <v>-1.5844560902665492</v>
      </c>
    </row>
    <row r="83" spans="1:16" x14ac:dyDescent="0.25">
      <c r="A83" s="8">
        <v>24609000</v>
      </c>
      <c r="B83" s="9">
        <f t="shared" si="21"/>
        <v>24.608999999999998</v>
      </c>
      <c r="C83" s="8">
        <v>0.40772852184145703</v>
      </c>
      <c r="D83" s="8">
        <v>-0.23705526864385701</v>
      </c>
      <c r="E83" s="8">
        <v>-0.39118168673530301</v>
      </c>
      <c r="F83" s="10">
        <v>0.24212110239320001</v>
      </c>
      <c r="G83" s="20" t="str">
        <f t="shared" si="11"/>
        <v>0.407728521841457-0.237055268643857i</v>
      </c>
      <c r="H83" s="20" t="str">
        <f t="shared" si="12"/>
        <v>-0.391181686735303+0.2421211023932i</v>
      </c>
      <c r="I83" s="20" t="str">
        <f t="shared" si="13"/>
        <v>0.016546835106154+0.005065833749343i</v>
      </c>
      <c r="J83" s="20" t="str">
        <f t="shared" si="14"/>
        <v>0.79891020857676-0.479176371037057i</v>
      </c>
      <c r="K83" s="20" t="str">
        <f t="shared" si="15"/>
        <v>0.0124350865259782+0.0137993397331007i</v>
      </c>
      <c r="L83" s="21">
        <f t="shared" si="16"/>
        <v>-19.50560683839209</v>
      </c>
      <c r="M83" s="22">
        <f t="shared" si="17"/>
        <v>42.02316322072879</v>
      </c>
      <c r="N83" s="23">
        <f t="shared" si="18"/>
        <v>-59.826080622549448</v>
      </c>
      <c r="O83" s="23">
        <f t="shared" si="19"/>
        <v>-58.244648666681499</v>
      </c>
      <c r="P83" s="22">
        <f t="shared" si="20"/>
        <v>-1.5814319558679486</v>
      </c>
    </row>
    <row r="84" spans="1:16" x14ac:dyDescent="0.25">
      <c r="A84" s="8">
        <v>24908500</v>
      </c>
      <c r="B84" s="9">
        <f t="shared" si="21"/>
        <v>24.9085</v>
      </c>
      <c r="C84" s="8">
        <v>0.40615889503694902</v>
      </c>
      <c r="D84" s="8">
        <v>-0.23893165326462401</v>
      </c>
      <c r="E84" s="8">
        <v>-0.38972009931475399</v>
      </c>
      <c r="F84" s="10">
        <v>0.244082685288913</v>
      </c>
      <c r="G84" s="20" t="str">
        <f t="shared" si="11"/>
        <v>0.406158895036949-0.238931653264624i</v>
      </c>
      <c r="H84" s="20" t="str">
        <f t="shared" si="12"/>
        <v>-0.389720099314754+0.244082685288913i</v>
      </c>
      <c r="I84" s="20" t="str">
        <f t="shared" si="13"/>
        <v>0.016438795722195+0.00515103202428899i</v>
      </c>
      <c r="J84" s="20" t="str">
        <f t="shared" si="14"/>
        <v>0.795878994351703-0.483014338553537i</v>
      </c>
      <c r="K84" s="20" t="str">
        <f t="shared" si="15"/>
        <v>0.0122244713235639+0.01389109027034i</v>
      </c>
      <c r="L84" s="21">
        <f t="shared" si="16"/>
        <v>-19.682761613559848</v>
      </c>
      <c r="M84" s="22">
        <f t="shared" si="17"/>
        <v>41.348502198561718</v>
      </c>
      <c r="N84" s="23">
        <f t="shared" si="18"/>
        <v>-59.53291908849387</v>
      </c>
      <c r="O84" s="23">
        <f t="shared" si="19"/>
        <v>-57.940981953017051</v>
      </c>
      <c r="P84" s="22">
        <f t="shared" si="20"/>
        <v>-1.5919371354768188</v>
      </c>
    </row>
    <row r="85" spans="1:16" x14ac:dyDescent="0.25">
      <c r="A85" s="8">
        <v>25208000</v>
      </c>
      <c r="B85" s="9">
        <f t="shared" si="21"/>
        <v>25.207999999999998</v>
      </c>
      <c r="C85" s="8">
        <v>0.40454408904804001</v>
      </c>
      <c r="D85" s="8">
        <v>-0.240352445025661</v>
      </c>
      <c r="E85" s="8">
        <v>-0.38829592489187997</v>
      </c>
      <c r="F85" s="10">
        <v>0.245700467862316</v>
      </c>
      <c r="G85" s="20" t="str">
        <f t="shared" si="11"/>
        <v>0.40454408904804-0.240352445025661i</v>
      </c>
      <c r="H85" s="20" t="str">
        <f t="shared" si="12"/>
        <v>-0.38829592489188+0.245700467862316i</v>
      </c>
      <c r="I85" s="20" t="str">
        <f t="shared" si="13"/>
        <v>0.01624816415616+0.005348022836655i</v>
      </c>
      <c r="J85" s="20" t="str">
        <f t="shared" si="14"/>
        <v>0.79284001393992-0.486052912887977i</v>
      </c>
      <c r="K85" s="20" t="str">
        <f t="shared" si="15"/>
        <v>0.0118897602518393+0.0140344524052294i</v>
      </c>
      <c r="L85" s="21">
        <f t="shared" si="16"/>
        <v>-19.968492770807686</v>
      </c>
      <c r="M85" s="22">
        <f t="shared" si="17"/>
        <v>40.270729493341314</v>
      </c>
      <c r="N85" s="23">
        <f t="shared" si="18"/>
        <v>-59.284113055689815</v>
      </c>
      <c r="O85" s="23">
        <f t="shared" si="19"/>
        <v>-57.675761558572255</v>
      </c>
      <c r="P85" s="22">
        <f t="shared" si="20"/>
        <v>-1.6083514971175603</v>
      </c>
    </row>
    <row r="86" spans="1:16" x14ac:dyDescent="0.25">
      <c r="A86" s="8">
        <v>25507500</v>
      </c>
      <c r="B86" s="9">
        <f t="shared" si="21"/>
        <v>25.5075</v>
      </c>
      <c r="C86" s="8">
        <v>0.40297099602907299</v>
      </c>
      <c r="D86" s="8">
        <v>-0.24197473755364199</v>
      </c>
      <c r="E86" s="8">
        <v>-0.38686783059778901</v>
      </c>
      <c r="F86" s="10">
        <v>0.24741247838493699</v>
      </c>
      <c r="G86" s="20" t="str">
        <f t="shared" si="11"/>
        <v>0.402970996029073-0.241974737553642i</v>
      </c>
      <c r="H86" s="20" t="str">
        <f t="shared" si="12"/>
        <v>-0.386867830597789+0.247412478384937i</v>
      </c>
      <c r="I86" s="20" t="str">
        <f t="shared" si="13"/>
        <v>0.016103165431284+0.005437740831295i</v>
      </c>
      <c r="J86" s="20" t="str">
        <f t="shared" si="14"/>
        <v>0.789838826626862-0.489387215938579i</v>
      </c>
      <c r="K86" s="20" t="str">
        <f t="shared" si="15"/>
        <v>0.0116497366516414+0.0141028430638568i</v>
      </c>
      <c r="L86" s="21">
        <f t="shared" si="16"/>
        <v>-20.166744570743464</v>
      </c>
      <c r="M86" s="22">
        <f t="shared" si="17"/>
        <v>39.558610140677153</v>
      </c>
      <c r="N86" s="23">
        <f t="shared" si="18"/>
        <v>-59.016160115356342</v>
      </c>
      <c r="O86" s="23">
        <f t="shared" si="19"/>
        <v>-57.399981199893134</v>
      </c>
      <c r="P86" s="22">
        <f t="shared" si="20"/>
        <v>-1.6161789154632089</v>
      </c>
    </row>
    <row r="87" spans="1:16" x14ac:dyDescent="0.25">
      <c r="A87" s="8">
        <v>25807000</v>
      </c>
      <c r="B87" s="9">
        <f t="shared" si="21"/>
        <v>25.806999999999999</v>
      </c>
      <c r="C87" s="8">
        <v>0.40138962491310898</v>
      </c>
      <c r="D87" s="8">
        <v>-0.24356088905446899</v>
      </c>
      <c r="E87" s="8">
        <v>-0.385438918496886</v>
      </c>
      <c r="F87" s="10">
        <v>0.24932668959617499</v>
      </c>
      <c r="G87" s="20" t="str">
        <f t="shared" si="11"/>
        <v>0.401389624913109-0.243560889054469i</v>
      </c>
      <c r="H87" s="20" t="str">
        <f t="shared" si="12"/>
        <v>-0.385438918496886+0.249326689596175i</v>
      </c>
      <c r="I87" s="20" t="str">
        <f t="shared" si="13"/>
        <v>0.015950706416223+0.005765800541706i</v>
      </c>
      <c r="J87" s="20" t="str">
        <f t="shared" si="14"/>
        <v>0.786828543409995-0.492887578650644i</v>
      </c>
      <c r="K87" s="20" t="str">
        <f t="shared" si="15"/>
        <v>0.011262365771253+0.014382905693191i</v>
      </c>
      <c r="L87" s="21">
        <f t="shared" si="16"/>
        <v>-20.545873769567429</v>
      </c>
      <c r="M87" s="22">
        <f t="shared" si="17"/>
        <v>38.062303767259053</v>
      </c>
      <c r="N87" s="23">
        <f t="shared" si="18"/>
        <v>-58.750867446926662</v>
      </c>
      <c r="O87" s="23">
        <f t="shared" si="19"/>
        <v>-57.102612502549555</v>
      </c>
      <c r="P87" s="22">
        <f t="shared" si="20"/>
        <v>-1.6482549443771077</v>
      </c>
    </row>
    <row r="88" spans="1:16" x14ac:dyDescent="0.25">
      <c r="A88" s="8">
        <v>26106500</v>
      </c>
      <c r="B88" s="9">
        <f t="shared" si="21"/>
        <v>26.1065</v>
      </c>
      <c r="C88" s="8">
        <v>0.40007300653751898</v>
      </c>
      <c r="D88" s="8">
        <v>-0.244996460060632</v>
      </c>
      <c r="E88" s="8">
        <v>-0.38390427052388298</v>
      </c>
      <c r="F88" s="10">
        <v>0.251012150612549</v>
      </c>
      <c r="G88" s="20" t="str">
        <f t="shared" si="11"/>
        <v>0.400073006537519-0.244996460060632i</v>
      </c>
      <c r="H88" s="20" t="str">
        <f t="shared" si="12"/>
        <v>-0.383904270523883+0.251012150612549i</v>
      </c>
      <c r="I88" s="20" t="str">
        <f t="shared" si="13"/>
        <v>0.016168736013636+0.006015690551917i</v>
      </c>
      <c r="J88" s="20" t="str">
        <f t="shared" si="14"/>
        <v>0.783977277061402-0.496008610673181i</v>
      </c>
      <c r="K88" s="20" t="str">
        <f t="shared" si="15"/>
        <v>0.0112614240511201+0.0147982016688042i</v>
      </c>
      <c r="L88" s="21">
        <f t="shared" si="16"/>
        <v>-20.6702231711145</v>
      </c>
      <c r="M88" s="22">
        <f t="shared" si="17"/>
        <v>37.271116617580923</v>
      </c>
      <c r="N88" s="23">
        <f t="shared" si="18"/>
        <v>-58.517556491070167</v>
      </c>
      <c r="O88" s="23">
        <f t="shared" si="19"/>
        <v>-56.821716269576136</v>
      </c>
      <c r="P88" s="22">
        <f t="shared" si="20"/>
        <v>-1.6958402214940307</v>
      </c>
    </row>
    <row r="89" spans="1:16" x14ac:dyDescent="0.25">
      <c r="A89" s="8">
        <v>26406000</v>
      </c>
      <c r="B89" s="9">
        <f t="shared" si="21"/>
        <v>26.405999999999999</v>
      </c>
      <c r="C89" s="8">
        <v>0.39829234454673701</v>
      </c>
      <c r="D89" s="8">
        <v>-0.24684093297543599</v>
      </c>
      <c r="E89" s="8">
        <v>-0.38251680833764201</v>
      </c>
      <c r="F89" s="10">
        <v>0.25266241247036197</v>
      </c>
      <c r="G89" s="20" t="str">
        <f t="shared" si="11"/>
        <v>0.398292344546737-0.246840932975436i</v>
      </c>
      <c r="H89" s="20" t="str">
        <f t="shared" si="12"/>
        <v>-0.382516808337642+0.252662412470362i</v>
      </c>
      <c r="I89" s="20" t="str">
        <f t="shared" si="13"/>
        <v>0.015775536209095+0.00582147949492598i</v>
      </c>
      <c r="J89" s="20" t="str">
        <f t="shared" si="14"/>
        <v>0.780809152884379-0.499503345445798i</v>
      </c>
      <c r="K89" s="20" t="str">
        <f t="shared" si="15"/>
        <v>0.0109522825936935+0.014462152818047i</v>
      </c>
      <c r="L89" s="21">
        <f t="shared" si="16"/>
        <v>-20.812236642028523</v>
      </c>
      <c r="M89" s="22">
        <f t="shared" si="17"/>
        <v>37.136884243354487</v>
      </c>
      <c r="N89" s="23">
        <f t="shared" si="18"/>
        <v>-58.211512711401653</v>
      </c>
      <c r="O89" s="23">
        <f t="shared" si="19"/>
        <v>-56.554188867195954</v>
      </c>
      <c r="P89" s="22">
        <f t="shared" si="20"/>
        <v>-1.657323844205699</v>
      </c>
    </row>
    <row r="90" spans="1:16" x14ac:dyDescent="0.25">
      <c r="A90" s="8">
        <v>26705500</v>
      </c>
      <c r="B90" s="9">
        <f t="shared" si="21"/>
        <v>26.705499999999997</v>
      </c>
      <c r="C90" s="8">
        <v>0.39708392110998603</v>
      </c>
      <c r="D90" s="8">
        <v>-0.24842971578922701</v>
      </c>
      <c r="E90" s="8">
        <v>-0.38101091386507202</v>
      </c>
      <c r="F90" s="10">
        <v>0.254456261488827</v>
      </c>
      <c r="G90" s="20" t="str">
        <f t="shared" si="11"/>
        <v>0.397083921109986-0.248429715789227i</v>
      </c>
      <c r="H90" s="20" t="str">
        <f t="shared" si="12"/>
        <v>-0.381010913865072+0.254456261488827i</v>
      </c>
      <c r="I90" s="20" t="str">
        <f t="shared" si="13"/>
        <v>0.016073007244914+0.00602654569959998i</v>
      </c>
      <c r="J90" s="20" t="str">
        <f t="shared" si="14"/>
        <v>0.778094834975058-0.502885977278054i</v>
      </c>
      <c r="K90" s="20" t="str">
        <f t="shared" si="15"/>
        <v>0.0110396981320892+0.0148802621006751i</v>
      </c>
      <c r="L90" s="21">
        <f t="shared" si="16"/>
        <v>-20.866961843926717</v>
      </c>
      <c r="M90" s="22">
        <f t="shared" si="17"/>
        <v>36.57179836658554</v>
      </c>
      <c r="N90" s="23">
        <f t="shared" si="18"/>
        <v>-57.968449218753506</v>
      </c>
      <c r="O90" s="23">
        <f t="shared" si="19"/>
        <v>-56.263214873424751</v>
      </c>
      <c r="P90" s="22">
        <f t="shared" si="20"/>
        <v>-1.7052343453287548</v>
      </c>
    </row>
    <row r="91" spans="1:16" x14ac:dyDescent="0.25">
      <c r="A91" s="8">
        <v>27005000</v>
      </c>
      <c r="B91" s="9">
        <f t="shared" si="21"/>
        <v>27.004999999999999</v>
      </c>
      <c r="C91" s="8">
        <v>0.39552841865780802</v>
      </c>
      <c r="D91" s="8">
        <v>-0.249845882232586</v>
      </c>
      <c r="E91" s="8">
        <v>-0.379511740458717</v>
      </c>
      <c r="F91" s="10">
        <v>0.25632282588379501</v>
      </c>
      <c r="G91" s="20" t="str">
        <f t="shared" si="11"/>
        <v>0.395528418657808-0.249845882232586i</v>
      </c>
      <c r="H91" s="20" t="str">
        <f t="shared" si="12"/>
        <v>-0.379511740458717+0.256322825883795i</v>
      </c>
      <c r="I91" s="20" t="str">
        <f t="shared" si="13"/>
        <v>0.016016678199091+0.00647694365120902i</v>
      </c>
      <c r="J91" s="20" t="str">
        <f t="shared" si="14"/>
        <v>0.775040159116525-0.506168708116381i</v>
      </c>
      <c r="K91" s="20" t="str">
        <f t="shared" si="15"/>
        <v>0.010660761447872+0.0153193190845098i</v>
      </c>
      <c r="L91" s="21">
        <f t="shared" si="16"/>
        <v>-21.296630113297454</v>
      </c>
      <c r="M91" s="22">
        <f t="shared" si="17"/>
        <v>34.834175984748413</v>
      </c>
      <c r="N91" s="23">
        <f t="shared" si="18"/>
        <v>-57.720373237543832</v>
      </c>
      <c r="O91" s="23">
        <f t="shared" si="19"/>
        <v>-55.96484644532601</v>
      </c>
      <c r="P91" s="22">
        <f t="shared" si="20"/>
        <v>-1.7555267922178217</v>
      </c>
    </row>
    <row r="92" spans="1:16" x14ac:dyDescent="0.25">
      <c r="A92" s="8">
        <v>27304500</v>
      </c>
      <c r="B92" s="9">
        <f t="shared" si="21"/>
        <v>27.304499999999997</v>
      </c>
      <c r="C92" s="8">
        <v>0.39412330682618901</v>
      </c>
      <c r="D92" s="8">
        <v>-0.25157701520110498</v>
      </c>
      <c r="E92" s="8">
        <v>-0.37789510818668798</v>
      </c>
      <c r="F92" s="10">
        <v>0.25796901889323698</v>
      </c>
      <c r="G92" s="20" t="str">
        <f t="shared" si="11"/>
        <v>0.394123306826189-0.251577015201105i</v>
      </c>
      <c r="H92" s="20" t="str">
        <f t="shared" si="12"/>
        <v>-0.377895108186688+0.257969018893237i</v>
      </c>
      <c r="I92" s="20" t="str">
        <f t="shared" si="13"/>
        <v>0.016228198639501+0.006392003692132i</v>
      </c>
      <c r="J92" s="20" t="str">
        <f t="shared" si="14"/>
        <v>0.772018415012877-0.509546034094342i</v>
      </c>
      <c r="K92" s="20" t="str">
        <f t="shared" si="15"/>
        <v>0.0108355664820817+0.0154312687218007i</v>
      </c>
      <c r="L92" s="21">
        <f t="shared" si="16"/>
        <v>-21.186983919560536</v>
      </c>
      <c r="M92" s="22">
        <f t="shared" si="17"/>
        <v>35.075858120897088</v>
      </c>
      <c r="N92" s="23">
        <f t="shared" si="18"/>
        <v>-57.449072364840319</v>
      </c>
      <c r="O92" s="23">
        <f t="shared" si="19"/>
        <v>-55.680712021993692</v>
      </c>
      <c r="P92" s="22">
        <f t="shared" si="20"/>
        <v>-1.768360342846627</v>
      </c>
    </row>
    <row r="93" spans="1:16" x14ac:dyDescent="0.25">
      <c r="A93" s="8">
        <v>27604000</v>
      </c>
      <c r="B93" s="9">
        <f t="shared" si="21"/>
        <v>27.603999999999999</v>
      </c>
      <c r="C93" s="8">
        <v>0.392775897594423</v>
      </c>
      <c r="D93" s="8">
        <v>-0.25319004310180998</v>
      </c>
      <c r="E93" s="8">
        <v>-0.37660400274968697</v>
      </c>
      <c r="F93" s="10">
        <v>0.259903929451274</v>
      </c>
      <c r="G93" s="20" t="str">
        <f t="shared" si="11"/>
        <v>0.392775897594423-0.25319004310181i</v>
      </c>
      <c r="H93" s="20" t="str">
        <f t="shared" si="12"/>
        <v>-0.376604002749687+0.259903929451274i</v>
      </c>
      <c r="I93" s="20" t="str">
        <f t="shared" si="13"/>
        <v>0.016171894844736+0.00671388634946402i</v>
      </c>
      <c r="J93" s="20" t="str">
        <f t="shared" si="14"/>
        <v>0.76937990034411-0.513093972553084i</v>
      </c>
      <c r="K93" s="20" t="str">
        <f t="shared" si="15"/>
        <v>0.0105207694283615+0.0157425866263986i</v>
      </c>
      <c r="L93" s="21">
        <f t="shared" si="16"/>
        <v>-21.529810862210535</v>
      </c>
      <c r="M93" s="22">
        <f t="shared" si="17"/>
        <v>33.754803944895201</v>
      </c>
      <c r="N93" s="23">
        <f t="shared" si="18"/>
        <v>-57.193481428859705</v>
      </c>
      <c r="O93" s="23">
        <f t="shared" si="19"/>
        <v>-55.389463289100796</v>
      </c>
      <c r="P93" s="22">
        <f t="shared" si="20"/>
        <v>-1.8040181397589095</v>
      </c>
    </row>
    <row r="94" spans="1:16" x14ac:dyDescent="0.25">
      <c r="A94" s="8">
        <v>27903500</v>
      </c>
      <c r="B94" s="9">
        <f t="shared" si="21"/>
        <v>27.903499999999998</v>
      </c>
      <c r="C94" s="8">
        <v>0.39137139124810599</v>
      </c>
      <c r="D94" s="8">
        <v>-0.25488316825243601</v>
      </c>
      <c r="E94" s="8">
        <v>-0.37500821504638898</v>
      </c>
      <c r="F94" s="10">
        <v>0.261587567164978</v>
      </c>
      <c r="G94" s="20" t="str">
        <f t="shared" si="11"/>
        <v>0.391371391248106-0.254883168252436i</v>
      </c>
      <c r="H94" s="20" t="str">
        <f t="shared" si="12"/>
        <v>-0.375008215046389+0.261587567164978i</v>
      </c>
      <c r="I94" s="20" t="str">
        <f t="shared" si="13"/>
        <v>0.016363176201717+0.00670439891254199i</v>
      </c>
      <c r="J94" s="20" t="str">
        <f t="shared" si="14"/>
        <v>0.766379606294495-0.516470735417414i</v>
      </c>
      <c r="K94" s="20" t="str">
        <f t="shared" si="15"/>
        <v>0.0106287252465206+0.0159109459033235i</v>
      </c>
      <c r="L94" s="21">
        <f t="shared" si="16"/>
        <v>-21.487336378602055</v>
      </c>
      <c r="M94" s="22">
        <f t="shared" si="17"/>
        <v>33.74345470664705</v>
      </c>
      <c r="N94" s="23">
        <f t="shared" si="18"/>
        <v>-56.925551309405492</v>
      </c>
      <c r="O94" s="23">
        <f t="shared" si="19"/>
        <v>-55.102239154821476</v>
      </c>
      <c r="P94" s="22">
        <f t="shared" si="20"/>
        <v>-1.8233121545840163</v>
      </c>
    </row>
    <row r="95" spans="1:16" x14ac:dyDescent="0.25">
      <c r="A95" s="8">
        <v>28203000</v>
      </c>
      <c r="B95" s="9">
        <f t="shared" si="21"/>
        <v>28.202999999999999</v>
      </c>
      <c r="C95" s="8">
        <v>0.39007561179864703</v>
      </c>
      <c r="D95" s="8">
        <v>-0.25645309351853501</v>
      </c>
      <c r="E95" s="8">
        <v>-0.37365989890200302</v>
      </c>
      <c r="F95" s="10">
        <v>0.26330966234872599</v>
      </c>
      <c r="G95" s="20" t="str">
        <f t="shared" si="11"/>
        <v>0.390075611798647-0.256453093518535i</v>
      </c>
      <c r="H95" s="20" t="str">
        <f t="shared" si="12"/>
        <v>-0.373659898902003+0.263309662348726i</v>
      </c>
      <c r="I95" s="20" t="str">
        <f t="shared" si="13"/>
        <v>0.016415712896644+0.00685656883019098i</v>
      </c>
      <c r="J95" s="20" t="str">
        <f t="shared" si="14"/>
        <v>0.76373551070065-0.519762755867261i</v>
      </c>
      <c r="K95" s="20" t="str">
        <f t="shared" si="15"/>
        <v>0.010514410541691+0.0161332917705454i</v>
      </c>
      <c r="L95" s="21">
        <f t="shared" si="16"/>
        <v>-21.641531274687331</v>
      </c>
      <c r="M95" s="22">
        <f t="shared" si="17"/>
        <v>33.093145582302171</v>
      </c>
      <c r="N95" s="23">
        <f t="shared" si="18"/>
        <v>-56.67729756488982</v>
      </c>
      <c r="O95" s="23">
        <f t="shared" si="19"/>
        <v>-54.828514582599666</v>
      </c>
      <c r="P95" s="22">
        <f t="shared" si="20"/>
        <v>-1.8487829822901531</v>
      </c>
    </row>
    <row r="96" spans="1:16" x14ac:dyDescent="0.25">
      <c r="A96" s="8">
        <v>28502500</v>
      </c>
      <c r="B96" s="9">
        <f t="shared" si="21"/>
        <v>28.502499999999998</v>
      </c>
      <c r="C96" s="8">
        <v>0.38863034437334498</v>
      </c>
      <c r="D96" s="8">
        <v>-0.25825842726262599</v>
      </c>
      <c r="E96" s="8">
        <v>-0.37221697192483499</v>
      </c>
      <c r="F96" s="10">
        <v>0.26495179115781198</v>
      </c>
      <c r="G96" s="20" t="str">
        <f t="shared" si="11"/>
        <v>0.388630344373345-0.258258427262626i</v>
      </c>
      <c r="H96" s="20" t="str">
        <f t="shared" si="12"/>
        <v>-0.372216971924835+0.264951791157812i</v>
      </c>
      <c r="I96" s="20" t="str">
        <f t="shared" si="13"/>
        <v>0.01641337244851+0.00669336389518599i</v>
      </c>
      <c r="J96" s="20" t="str">
        <f t="shared" si="14"/>
        <v>0.76084731629818-0.523210218420438i</v>
      </c>
      <c r="K96" s="20" t="str">
        <f t="shared" si="15"/>
        <v>0.0105391016006529+0.0160446508571696i</v>
      </c>
      <c r="L96" s="21">
        <f t="shared" si="16"/>
        <v>-21.597230884151113</v>
      </c>
      <c r="M96" s="22">
        <f t="shared" si="17"/>
        <v>33.29934119329063</v>
      </c>
      <c r="N96" s="23">
        <f t="shared" si="18"/>
        <v>-56.394574983464587</v>
      </c>
      <c r="O96" s="23">
        <f t="shared" si="19"/>
        <v>-54.555947038830844</v>
      </c>
      <c r="P96" s="22">
        <f t="shared" si="20"/>
        <v>-1.8386279446337426</v>
      </c>
    </row>
    <row r="97" spans="1:16" x14ac:dyDescent="0.25">
      <c r="A97" s="8">
        <v>28802000</v>
      </c>
      <c r="B97" s="9">
        <f t="shared" si="21"/>
        <v>28.802</v>
      </c>
      <c r="C97" s="8">
        <v>0.38727420431095599</v>
      </c>
      <c r="D97" s="8">
        <v>-0.25997344083454399</v>
      </c>
      <c r="E97" s="8">
        <v>-0.37086586999536197</v>
      </c>
      <c r="F97" s="10">
        <v>0.266707932247434</v>
      </c>
      <c r="G97" s="20" t="str">
        <f t="shared" si="11"/>
        <v>0.387274204310956-0.259973440834544i</v>
      </c>
      <c r="H97" s="20" t="str">
        <f t="shared" si="12"/>
        <v>-0.370865869995362+0.266707932247434i</v>
      </c>
      <c r="I97" s="20" t="str">
        <f t="shared" si="13"/>
        <v>0.016408334315594+0.00673449141289001i</v>
      </c>
      <c r="J97" s="20" t="str">
        <f t="shared" si="14"/>
        <v>0.758140074306318-0.526681373081978i</v>
      </c>
      <c r="K97" s="20" t="str">
        <f t="shared" si="15"/>
        <v>0.0104355801765784+0.0161325294938251i</v>
      </c>
      <c r="L97" s="21">
        <f t="shared" si="16"/>
        <v>-21.706692695434391</v>
      </c>
      <c r="M97" s="22">
        <f t="shared" si="17"/>
        <v>32.897443128051549</v>
      </c>
      <c r="N97" s="23">
        <f t="shared" si="18"/>
        <v>-56.126918721217422</v>
      </c>
      <c r="O97" s="23">
        <f t="shared" si="19"/>
        <v>-54.278226128439563</v>
      </c>
      <c r="P97" s="22">
        <f t="shared" si="20"/>
        <v>-1.8486925927778586</v>
      </c>
    </row>
    <row r="98" spans="1:16" x14ac:dyDescent="0.25">
      <c r="A98" s="8">
        <v>29101500</v>
      </c>
      <c r="B98" s="9">
        <f t="shared" si="21"/>
        <v>29.101499999999998</v>
      </c>
      <c r="C98" s="8">
        <v>0.38601675169795202</v>
      </c>
      <c r="D98" s="8">
        <v>-0.26142701940011098</v>
      </c>
      <c r="E98" s="8">
        <v>-0.36930640843840301</v>
      </c>
      <c r="F98" s="10">
        <v>0.26836961637743101</v>
      </c>
      <c r="G98" s="20" t="str">
        <f t="shared" si="11"/>
        <v>0.386016751697952-0.261427019400111i</v>
      </c>
      <c r="H98" s="20" t="str">
        <f t="shared" si="12"/>
        <v>-0.369306408438403+0.268369616377431i</v>
      </c>
      <c r="I98" s="20" t="str">
        <f t="shared" si="13"/>
        <v>0.016710343259549+0.00694259697732003i</v>
      </c>
      <c r="J98" s="20" t="str">
        <f t="shared" si="14"/>
        <v>0.755323160136355-0.529796635777542i</v>
      </c>
      <c r="K98" s="20" t="str">
        <f t="shared" si="15"/>
        <v>0.0105070141938921+0.0165613586468773i</v>
      </c>
      <c r="L98" s="21">
        <f t="shared" si="16"/>
        <v>-21.761373243076058</v>
      </c>
      <c r="M98" s="22">
        <f t="shared" si="17"/>
        <v>32.392246226114004</v>
      </c>
      <c r="N98" s="23">
        <f t="shared" si="18"/>
        <v>-55.892466242151698</v>
      </c>
      <c r="O98" s="23">
        <f t="shared" si="19"/>
        <v>-53.994638395158127</v>
      </c>
      <c r="P98" s="22">
        <f t="shared" si="20"/>
        <v>-1.8978278469935717</v>
      </c>
    </row>
    <row r="99" spans="1:16" x14ac:dyDescent="0.25">
      <c r="A99" s="8">
        <v>29401000</v>
      </c>
      <c r="B99" s="9">
        <f t="shared" si="21"/>
        <v>29.401</v>
      </c>
      <c r="C99" s="8">
        <v>0.38458133562110902</v>
      </c>
      <c r="D99" s="8">
        <v>-0.26330042685900301</v>
      </c>
      <c r="E99" s="8">
        <v>-0.36793609803043797</v>
      </c>
      <c r="F99" s="10">
        <v>0.26989299480594903</v>
      </c>
      <c r="G99" s="20" t="str">
        <f t="shared" si="11"/>
        <v>0.384581335621109-0.263300426859003i</v>
      </c>
      <c r="H99" s="20" t="str">
        <f t="shared" si="12"/>
        <v>-0.367936098030438+0.269892994805949i</v>
      </c>
      <c r="I99" s="20" t="str">
        <f t="shared" si="13"/>
        <v>0.016645237590671+0.00659256794694602i</v>
      </c>
      <c r="J99" s="20" t="str">
        <f t="shared" si="14"/>
        <v>0.752517433651547-0.533193421664952i</v>
      </c>
      <c r="K99" s="20" t="str">
        <f t="shared" si="15"/>
        <v>0.0105936441513411+0.01626677173511i</v>
      </c>
      <c r="L99" s="21">
        <f t="shared" si="16"/>
        <v>-21.612106113190997</v>
      </c>
      <c r="M99" s="22">
        <f t="shared" si="17"/>
        <v>33.073961663731097</v>
      </c>
      <c r="N99" s="23">
        <f t="shared" si="18"/>
        <v>-55.602830920144392</v>
      </c>
      <c r="O99" s="23">
        <f t="shared" si="19"/>
        <v>-53.7387514687113</v>
      </c>
      <c r="P99" s="22">
        <f t="shared" si="20"/>
        <v>-1.8640794514330921</v>
      </c>
    </row>
    <row r="100" spans="1:16" x14ac:dyDescent="0.25">
      <c r="A100" s="8">
        <v>29700500</v>
      </c>
      <c r="B100" s="9">
        <f t="shared" si="21"/>
        <v>29.700499999999998</v>
      </c>
      <c r="C100" s="8">
        <v>0.38327378992334299</v>
      </c>
      <c r="D100" s="8">
        <v>-0.26501697950305197</v>
      </c>
      <c r="E100" s="8">
        <v>-0.36665806923762301</v>
      </c>
      <c r="F100" s="10">
        <v>0.27174814686467103</v>
      </c>
      <c r="G100" s="20" t="str">
        <f t="shared" si="11"/>
        <v>0.383273789923343-0.265016979503052i</v>
      </c>
      <c r="H100" s="20" t="str">
        <f t="shared" si="12"/>
        <v>-0.366658069237623+0.271748146864671i</v>
      </c>
      <c r="I100" s="20" t="str">
        <f t="shared" si="13"/>
        <v>0.01661572068572+0.00673116736161905i</v>
      </c>
      <c r="J100" s="20" t="str">
        <f t="shared" si="14"/>
        <v>0.749931859160966-0.536765126367723i</v>
      </c>
      <c r="K100" s="20" t="str">
        <f t="shared" si="15"/>
        <v>0.010402646192429+0.0164214187052075i</v>
      </c>
      <c r="L100" s="21">
        <f t="shared" si="16"/>
        <v>-21.811230190268898</v>
      </c>
      <c r="M100" s="22">
        <f t="shared" si="17"/>
        <v>32.353455375107018</v>
      </c>
      <c r="N100" s="23">
        <f t="shared" si="18"/>
        <v>-55.337845518248514</v>
      </c>
      <c r="O100" s="23">
        <f t="shared" si="19"/>
        <v>-53.45605512014324</v>
      </c>
      <c r="P100" s="22">
        <f t="shared" si="20"/>
        <v>-1.8817903981052737</v>
      </c>
    </row>
    <row r="101" spans="1:16" x14ac:dyDescent="0.25">
      <c r="A101" s="8">
        <v>30000000</v>
      </c>
      <c r="B101" s="9">
        <f t="shared" si="21"/>
        <v>30</v>
      </c>
      <c r="C101" s="8">
        <v>0.38210222365537699</v>
      </c>
      <c r="D101" s="8">
        <v>-0.26631631673894102</v>
      </c>
      <c r="E101" s="8">
        <v>-0.36518960835248399</v>
      </c>
      <c r="F101" s="10">
        <v>0.27343528814920098</v>
      </c>
      <c r="G101" s="20" t="str">
        <f t="shared" si="11"/>
        <v>0.382102223655377-0.266316316738941i</v>
      </c>
      <c r="H101" s="20" t="str">
        <f t="shared" si="12"/>
        <v>-0.365189608352484+0.273435288149201i</v>
      </c>
      <c r="I101" s="20" t="str">
        <f t="shared" si="13"/>
        <v>0.016912615302893+0.00711897141025997i</v>
      </c>
      <c r="J101" s="20" t="str">
        <f t="shared" si="14"/>
        <v>0.747291832007861-0.539751604888142i</v>
      </c>
      <c r="K101" s="20" t="str">
        <f t="shared" si="15"/>
        <v>0.0103511677785916+0.0170027695834465i</v>
      </c>
      <c r="L101" s="21">
        <f t="shared" si="16"/>
        <v>-22.005409734766637</v>
      </c>
      <c r="M101" s="22">
        <f t="shared" si="17"/>
        <v>31.332764091776106</v>
      </c>
      <c r="N101" s="23">
        <f t="shared" si="18"/>
        <v>-55.124404642236918</v>
      </c>
      <c r="O101" s="23">
        <f t="shared" si="19"/>
        <v>-53.176009826390256</v>
      </c>
      <c r="P101" s="22">
        <f t="shared" si="20"/>
        <v>-1.9483948158466617</v>
      </c>
    </row>
    <row r="102" spans="1:16" x14ac:dyDescent="0.25">
      <c r="A102" s="11"/>
      <c r="B102" s="12"/>
      <c r="C102" s="13"/>
      <c r="D102" s="13"/>
      <c r="E102" s="13"/>
      <c r="F102" s="13"/>
      <c r="G102" s="24"/>
      <c r="H102" s="24"/>
      <c r="I102" s="24"/>
      <c r="J102" s="24"/>
      <c r="K102" s="24"/>
      <c r="L102" s="25"/>
      <c r="M102" s="25"/>
    </row>
    <row r="103" spans="1:16" x14ac:dyDescent="0.25">
      <c r="A103" s="11"/>
      <c r="B103" s="12"/>
      <c r="C103" s="13"/>
      <c r="D103" s="13"/>
      <c r="E103" s="13"/>
      <c r="F103" s="13"/>
      <c r="G103" s="24"/>
      <c r="H103" s="24"/>
      <c r="I103" s="24"/>
      <c r="J103" s="24"/>
      <c r="K103" s="24"/>
      <c r="L103" s="25"/>
      <c r="M103" s="25"/>
    </row>
    <row r="104" spans="1:16" x14ac:dyDescent="0.25">
      <c r="A104" s="11"/>
      <c r="B104" s="12"/>
      <c r="C104" s="13"/>
      <c r="D104" s="13"/>
      <c r="E104" s="13"/>
      <c r="F104" s="13"/>
      <c r="G104" s="24"/>
      <c r="H104" s="24"/>
      <c r="I104" s="24"/>
      <c r="J104" s="24"/>
      <c r="K104" s="24"/>
      <c r="L104" s="25"/>
      <c r="M104" s="25"/>
    </row>
    <row r="105" spans="1:16" x14ac:dyDescent="0.25">
      <c r="A105" s="11"/>
      <c r="B105" s="12"/>
      <c r="C105" s="13"/>
      <c r="D105" s="13"/>
      <c r="E105" s="13"/>
      <c r="F105" s="13"/>
      <c r="G105" s="24"/>
      <c r="H105" s="24"/>
      <c r="I105" s="24"/>
      <c r="J105" s="24"/>
      <c r="K105" s="24"/>
      <c r="L105" s="25"/>
      <c r="M105" s="25"/>
    </row>
    <row r="106" spans="1:16" x14ac:dyDescent="0.25">
      <c r="A106" s="11"/>
      <c r="B106" s="12"/>
      <c r="C106" s="13"/>
      <c r="D106" s="13"/>
      <c r="E106" s="13"/>
      <c r="F106" s="13"/>
      <c r="G106" s="24"/>
      <c r="H106" s="24"/>
      <c r="I106" s="24"/>
      <c r="J106" s="24"/>
      <c r="K106" s="24"/>
      <c r="L106" s="25"/>
      <c r="M106" s="25"/>
    </row>
    <row r="107" spans="1:16" x14ac:dyDescent="0.25">
      <c r="A107" s="11"/>
      <c r="B107" s="12"/>
      <c r="C107" s="13"/>
      <c r="D107" s="13"/>
      <c r="E107" s="13"/>
      <c r="F107" s="13"/>
      <c r="G107" s="24"/>
      <c r="H107" s="24"/>
      <c r="I107" s="24"/>
      <c r="J107" s="24"/>
      <c r="K107" s="24"/>
      <c r="L107" s="25"/>
      <c r="M107" s="25"/>
    </row>
    <row r="108" spans="1:16" x14ac:dyDescent="0.25">
      <c r="A108" s="11"/>
      <c r="B108" s="12"/>
      <c r="C108" s="13"/>
      <c r="D108" s="13"/>
      <c r="E108" s="13"/>
      <c r="F108" s="13"/>
      <c r="G108" s="24"/>
      <c r="H108" s="24"/>
      <c r="I108" s="24"/>
      <c r="J108" s="24"/>
      <c r="K108" s="24"/>
      <c r="L108" s="25"/>
      <c r="M108" s="25"/>
    </row>
    <row r="109" spans="1:16" x14ac:dyDescent="0.25">
      <c r="A109" s="11"/>
      <c r="B109" s="12"/>
      <c r="C109" s="13"/>
      <c r="D109" s="13"/>
      <c r="E109" s="13"/>
      <c r="F109" s="13"/>
      <c r="G109" s="24"/>
      <c r="H109" s="24"/>
      <c r="I109" s="24"/>
      <c r="J109" s="24"/>
      <c r="K109" s="24"/>
      <c r="L109" s="25"/>
      <c r="M109" s="25"/>
    </row>
    <row r="110" spans="1:16" x14ac:dyDescent="0.25">
      <c r="A110" s="11"/>
      <c r="B110" s="12"/>
      <c r="C110" s="13"/>
      <c r="D110" s="13"/>
      <c r="E110" s="13"/>
      <c r="F110" s="13"/>
      <c r="G110" s="24"/>
      <c r="H110" s="24"/>
      <c r="I110" s="24"/>
      <c r="J110" s="24"/>
      <c r="K110" s="24"/>
      <c r="L110" s="25"/>
      <c r="M110" s="25"/>
    </row>
    <row r="111" spans="1:16" x14ac:dyDescent="0.25">
      <c r="A111" s="11"/>
      <c r="B111" s="12"/>
      <c r="C111" s="13"/>
      <c r="D111" s="13"/>
      <c r="E111" s="13"/>
      <c r="F111" s="13"/>
      <c r="G111" s="24"/>
      <c r="H111" s="24"/>
      <c r="I111" s="24"/>
      <c r="J111" s="24"/>
      <c r="K111" s="24"/>
      <c r="L111" s="25"/>
      <c r="M111" s="25"/>
    </row>
    <row r="112" spans="1:16" x14ac:dyDescent="0.25">
      <c r="A112" s="11"/>
      <c r="B112" s="12"/>
      <c r="C112" s="13"/>
      <c r="D112" s="13"/>
      <c r="E112" s="13"/>
      <c r="F112" s="13"/>
      <c r="G112" s="24"/>
      <c r="H112" s="24"/>
      <c r="I112" s="24"/>
      <c r="J112" s="24"/>
      <c r="K112" s="24"/>
      <c r="L112" s="25"/>
      <c r="M112" s="25"/>
    </row>
    <row r="113" spans="1:13" x14ac:dyDescent="0.25">
      <c r="A113" s="11"/>
      <c r="B113" s="12"/>
      <c r="C113" s="13"/>
      <c r="D113" s="13"/>
      <c r="E113" s="13"/>
      <c r="F113" s="13"/>
      <c r="G113" s="24"/>
      <c r="H113" s="24"/>
      <c r="I113" s="24"/>
      <c r="J113" s="24"/>
      <c r="K113" s="24"/>
      <c r="L113" s="25"/>
      <c r="M113" s="25"/>
    </row>
    <row r="114" spans="1:13" x14ac:dyDescent="0.25">
      <c r="A114" s="11"/>
      <c r="B114" s="12"/>
      <c r="C114" s="13"/>
      <c r="D114" s="13"/>
      <c r="E114" s="13"/>
      <c r="F114" s="13"/>
      <c r="G114" s="24"/>
      <c r="H114" s="24"/>
      <c r="I114" s="24"/>
      <c r="J114" s="24"/>
      <c r="K114" s="24"/>
      <c r="L114" s="25"/>
      <c r="M114" s="25"/>
    </row>
    <row r="115" spans="1:13" x14ac:dyDescent="0.25">
      <c r="A115" s="11"/>
      <c r="B115" s="12"/>
      <c r="C115" s="13"/>
      <c r="D115" s="13"/>
      <c r="E115" s="13"/>
      <c r="F115" s="13"/>
      <c r="G115" s="24"/>
      <c r="H115" s="24"/>
      <c r="I115" s="24"/>
      <c r="J115" s="24"/>
      <c r="K115" s="24"/>
      <c r="L115" s="25"/>
      <c r="M115" s="25"/>
    </row>
    <row r="116" spans="1:13" x14ac:dyDescent="0.25">
      <c r="A116" s="11"/>
      <c r="B116" s="12"/>
      <c r="C116" s="13"/>
      <c r="D116" s="13"/>
      <c r="E116" s="13"/>
      <c r="F116" s="13"/>
      <c r="G116" s="24"/>
      <c r="H116" s="24"/>
      <c r="I116" s="24"/>
      <c r="J116" s="24"/>
      <c r="K116" s="24"/>
      <c r="L116" s="25"/>
      <c r="M116" s="25"/>
    </row>
    <row r="117" spans="1:13" x14ac:dyDescent="0.25">
      <c r="A117" s="11"/>
      <c r="B117" s="12"/>
      <c r="C117" s="13"/>
      <c r="D117" s="13"/>
      <c r="E117" s="13"/>
      <c r="F117" s="13"/>
      <c r="G117" s="24"/>
      <c r="H117" s="24"/>
      <c r="I117" s="24"/>
      <c r="J117" s="24"/>
      <c r="K117" s="24"/>
      <c r="L117" s="25"/>
      <c r="M117" s="25"/>
    </row>
    <row r="118" spans="1:13" x14ac:dyDescent="0.25">
      <c r="A118" s="11"/>
      <c r="B118" s="12"/>
      <c r="C118" s="13"/>
      <c r="D118" s="13"/>
      <c r="E118" s="13"/>
      <c r="F118" s="13"/>
      <c r="G118" s="24"/>
      <c r="H118" s="24"/>
      <c r="I118" s="24"/>
      <c r="J118" s="24"/>
      <c r="K118" s="24"/>
      <c r="L118" s="25"/>
      <c r="M118" s="25"/>
    </row>
    <row r="119" spans="1:13" x14ac:dyDescent="0.25">
      <c r="A119" s="11"/>
      <c r="B119" s="12"/>
      <c r="C119" s="13"/>
      <c r="D119" s="13"/>
      <c r="E119" s="13"/>
      <c r="F119" s="13"/>
      <c r="G119" s="24"/>
      <c r="H119" s="24"/>
      <c r="I119" s="24"/>
      <c r="J119" s="24"/>
      <c r="K119" s="24"/>
      <c r="L119" s="25"/>
      <c r="M119" s="25"/>
    </row>
    <row r="120" spans="1:13" x14ac:dyDescent="0.25">
      <c r="A120" s="11"/>
      <c r="B120" s="12"/>
      <c r="C120" s="13"/>
      <c r="D120" s="13"/>
      <c r="E120" s="13"/>
      <c r="F120" s="13"/>
      <c r="G120" s="24"/>
      <c r="H120" s="24"/>
      <c r="I120" s="24"/>
      <c r="J120" s="24"/>
      <c r="K120" s="24"/>
      <c r="L120" s="25"/>
      <c r="M120" s="25"/>
    </row>
    <row r="121" spans="1:13" x14ac:dyDescent="0.25">
      <c r="A121" s="11"/>
      <c r="B121" s="12"/>
      <c r="C121" s="13"/>
      <c r="D121" s="13"/>
      <c r="E121" s="13"/>
      <c r="F121" s="13"/>
      <c r="G121" s="24"/>
      <c r="H121" s="24"/>
      <c r="I121" s="24"/>
      <c r="J121" s="24"/>
      <c r="K121" s="24"/>
      <c r="L121" s="25"/>
      <c r="M121" s="25"/>
    </row>
    <row r="122" spans="1:13" x14ac:dyDescent="0.25">
      <c r="A122" s="11"/>
      <c r="B122" s="12"/>
      <c r="C122" s="13"/>
      <c r="D122" s="13"/>
      <c r="E122" s="13"/>
      <c r="F122" s="13"/>
      <c r="G122" s="24"/>
      <c r="H122" s="24"/>
      <c r="I122" s="24"/>
      <c r="J122" s="24"/>
      <c r="K122" s="24"/>
      <c r="L122" s="25"/>
      <c r="M122" s="25"/>
    </row>
    <row r="123" spans="1:13" x14ac:dyDescent="0.25">
      <c r="A123" s="11"/>
      <c r="B123" s="12"/>
      <c r="C123" s="13"/>
      <c r="D123" s="13"/>
      <c r="E123" s="13"/>
      <c r="F123" s="13"/>
      <c r="G123" s="24"/>
      <c r="H123" s="24"/>
      <c r="I123" s="24"/>
      <c r="J123" s="24"/>
      <c r="K123" s="24"/>
      <c r="L123" s="25"/>
      <c r="M123" s="25"/>
    </row>
    <row r="124" spans="1:13" x14ac:dyDescent="0.25">
      <c r="A124" s="11"/>
      <c r="B124" s="12"/>
      <c r="C124" s="13"/>
      <c r="D124" s="13"/>
      <c r="E124" s="13"/>
      <c r="F124" s="13"/>
      <c r="G124" s="24"/>
      <c r="H124" s="24"/>
      <c r="I124" s="24"/>
      <c r="J124" s="24"/>
      <c r="K124" s="24"/>
      <c r="L124" s="25"/>
      <c r="M124" s="25"/>
    </row>
    <row r="125" spans="1:13" x14ac:dyDescent="0.25">
      <c r="A125" s="11"/>
      <c r="B125" s="12"/>
      <c r="C125" s="13"/>
      <c r="D125" s="13"/>
      <c r="E125" s="13"/>
      <c r="F125" s="13"/>
      <c r="G125" s="24"/>
      <c r="H125" s="24"/>
      <c r="I125" s="24"/>
      <c r="J125" s="24"/>
      <c r="K125" s="24"/>
      <c r="L125" s="25"/>
      <c r="M125" s="25"/>
    </row>
    <row r="126" spans="1:13" x14ac:dyDescent="0.25">
      <c r="A126" s="11"/>
      <c r="B126" s="12"/>
      <c r="C126" s="13"/>
      <c r="D126" s="13"/>
      <c r="E126" s="13"/>
      <c r="F126" s="13"/>
      <c r="G126" s="24"/>
      <c r="H126" s="24"/>
      <c r="I126" s="24"/>
      <c r="J126" s="24"/>
      <c r="K126" s="24"/>
      <c r="L126" s="25"/>
      <c r="M126" s="25"/>
    </row>
    <row r="127" spans="1:13" x14ac:dyDescent="0.25">
      <c r="A127" s="11"/>
      <c r="B127" s="12"/>
      <c r="C127" s="13"/>
      <c r="D127" s="13"/>
      <c r="E127" s="13"/>
      <c r="F127" s="13"/>
      <c r="G127" s="24"/>
      <c r="H127" s="24"/>
      <c r="I127" s="24"/>
      <c r="J127" s="24"/>
      <c r="K127" s="24"/>
      <c r="L127" s="25"/>
      <c r="M127" s="25"/>
    </row>
    <row r="128" spans="1:13" x14ac:dyDescent="0.25">
      <c r="A128" s="11"/>
      <c r="B128" s="12"/>
      <c r="C128" s="13"/>
      <c r="D128" s="13"/>
      <c r="E128" s="13"/>
      <c r="F128" s="13"/>
      <c r="G128" s="24"/>
      <c r="H128" s="24"/>
      <c r="I128" s="24"/>
      <c r="J128" s="24"/>
      <c r="K128" s="24"/>
      <c r="L128" s="25"/>
      <c r="M128" s="25"/>
    </row>
    <row r="129" spans="1:13" x14ac:dyDescent="0.25">
      <c r="A129" s="11"/>
      <c r="B129" s="12"/>
      <c r="C129" s="13"/>
      <c r="D129" s="13"/>
      <c r="E129" s="13"/>
      <c r="F129" s="13"/>
      <c r="G129" s="24"/>
      <c r="H129" s="24"/>
      <c r="I129" s="24"/>
      <c r="J129" s="24"/>
      <c r="K129" s="24"/>
      <c r="L129" s="25"/>
      <c r="M129" s="25"/>
    </row>
    <row r="130" spans="1:13" x14ac:dyDescent="0.25">
      <c r="A130" s="11"/>
      <c r="B130" s="12"/>
      <c r="C130" s="13"/>
      <c r="D130" s="13"/>
      <c r="E130" s="13"/>
      <c r="F130" s="13"/>
      <c r="G130" s="24"/>
      <c r="H130" s="24"/>
      <c r="I130" s="24"/>
      <c r="J130" s="24"/>
      <c r="K130" s="24"/>
      <c r="L130" s="25"/>
      <c r="M130" s="25"/>
    </row>
    <row r="131" spans="1:13" x14ac:dyDescent="0.25">
      <c r="A131" s="11"/>
      <c r="B131" s="12"/>
      <c r="C131" s="13"/>
      <c r="D131" s="13"/>
      <c r="E131" s="13"/>
      <c r="F131" s="13"/>
      <c r="G131" s="24"/>
      <c r="H131" s="24"/>
      <c r="I131" s="24"/>
      <c r="J131" s="24"/>
      <c r="K131" s="24"/>
      <c r="L131" s="25"/>
      <c r="M131" s="25"/>
    </row>
    <row r="132" spans="1:13" x14ac:dyDescent="0.25">
      <c r="A132" s="11"/>
      <c r="B132" s="12"/>
      <c r="C132" s="13"/>
      <c r="D132" s="13"/>
      <c r="E132" s="13"/>
      <c r="F132" s="13"/>
      <c r="G132" s="24"/>
      <c r="H132" s="24"/>
      <c r="I132" s="24"/>
      <c r="J132" s="24"/>
      <c r="K132" s="24"/>
      <c r="L132" s="25"/>
      <c r="M132" s="25"/>
    </row>
    <row r="133" spans="1:13" x14ac:dyDescent="0.25">
      <c r="A133" s="11"/>
      <c r="B133" s="12"/>
      <c r="C133" s="13"/>
      <c r="D133" s="13"/>
      <c r="E133" s="13"/>
      <c r="F133" s="13"/>
      <c r="G133" s="24"/>
      <c r="H133" s="24"/>
      <c r="I133" s="24"/>
      <c r="J133" s="24"/>
      <c r="K133" s="24"/>
      <c r="L133" s="25"/>
      <c r="M133" s="25"/>
    </row>
    <row r="134" spans="1:13" x14ac:dyDescent="0.25">
      <c r="A134" s="11"/>
      <c r="B134" s="12"/>
      <c r="C134" s="13"/>
      <c r="D134" s="13"/>
      <c r="E134" s="13"/>
      <c r="F134" s="13"/>
      <c r="G134" s="24"/>
      <c r="H134" s="24"/>
      <c r="I134" s="24"/>
      <c r="J134" s="24"/>
      <c r="K134" s="24"/>
      <c r="L134" s="25"/>
      <c r="M134" s="25"/>
    </row>
    <row r="135" spans="1:13" x14ac:dyDescent="0.25">
      <c r="A135" s="11"/>
      <c r="B135" s="12"/>
      <c r="C135" s="13"/>
      <c r="D135" s="13"/>
      <c r="E135" s="13"/>
      <c r="F135" s="13"/>
      <c r="G135" s="24"/>
      <c r="H135" s="24"/>
      <c r="I135" s="24"/>
      <c r="J135" s="24"/>
      <c r="K135" s="24"/>
      <c r="L135" s="25"/>
      <c r="M135" s="25"/>
    </row>
    <row r="136" spans="1:13" x14ac:dyDescent="0.25">
      <c r="A136" s="11"/>
      <c r="B136" s="12"/>
      <c r="C136" s="13"/>
      <c r="D136" s="13"/>
      <c r="E136" s="13"/>
      <c r="F136" s="13"/>
      <c r="G136" s="24"/>
      <c r="H136" s="24"/>
      <c r="I136" s="24"/>
      <c r="J136" s="24"/>
      <c r="K136" s="24"/>
      <c r="L136" s="25"/>
      <c r="M136" s="25"/>
    </row>
    <row r="137" spans="1:13" x14ac:dyDescent="0.25">
      <c r="A137" s="11"/>
      <c r="B137" s="12"/>
      <c r="C137" s="13"/>
      <c r="D137" s="13"/>
      <c r="E137" s="13"/>
      <c r="F137" s="13"/>
      <c r="G137" s="24"/>
      <c r="H137" s="24"/>
      <c r="I137" s="24"/>
      <c r="J137" s="24"/>
      <c r="K137" s="24"/>
      <c r="L137" s="25"/>
      <c r="M137" s="25"/>
    </row>
    <row r="138" spans="1:13" x14ac:dyDescent="0.25">
      <c r="A138" s="11"/>
      <c r="B138" s="12"/>
      <c r="C138" s="13"/>
      <c r="D138" s="13"/>
      <c r="E138" s="13"/>
      <c r="F138" s="13"/>
      <c r="G138" s="24"/>
      <c r="H138" s="24"/>
      <c r="I138" s="24"/>
      <c r="J138" s="24"/>
      <c r="K138" s="24"/>
      <c r="L138" s="25"/>
      <c r="M138" s="25"/>
    </row>
    <row r="139" spans="1:13" x14ac:dyDescent="0.25">
      <c r="A139" s="11"/>
      <c r="B139" s="12"/>
      <c r="C139" s="13"/>
      <c r="D139" s="13"/>
      <c r="E139" s="13"/>
      <c r="F139" s="13"/>
      <c r="G139" s="24"/>
      <c r="H139" s="24"/>
      <c r="I139" s="24"/>
      <c r="J139" s="24"/>
      <c r="K139" s="24"/>
      <c r="L139" s="25"/>
      <c r="M139" s="25"/>
    </row>
    <row r="140" spans="1:13" x14ac:dyDescent="0.25">
      <c r="A140" s="11"/>
      <c r="B140" s="12"/>
      <c r="C140" s="13"/>
      <c r="D140" s="13"/>
      <c r="E140" s="13"/>
      <c r="F140" s="13"/>
      <c r="G140" s="24"/>
      <c r="H140" s="24"/>
      <c r="I140" s="24"/>
      <c r="J140" s="24"/>
      <c r="K140" s="24"/>
      <c r="L140" s="25"/>
      <c r="M140" s="25"/>
    </row>
    <row r="141" spans="1:13" x14ac:dyDescent="0.25">
      <c r="A141" s="11"/>
      <c r="B141" s="12"/>
      <c r="C141" s="13"/>
      <c r="D141" s="13"/>
      <c r="E141" s="13"/>
      <c r="F141" s="13"/>
      <c r="G141" s="24"/>
      <c r="H141" s="24"/>
      <c r="I141" s="24"/>
      <c r="J141" s="24"/>
      <c r="K141" s="24"/>
      <c r="L141" s="25"/>
      <c r="M141" s="25"/>
    </row>
    <row r="142" spans="1:13" x14ac:dyDescent="0.25">
      <c r="A142" s="11"/>
      <c r="B142" s="12"/>
      <c r="C142" s="13"/>
      <c r="D142" s="13"/>
      <c r="E142" s="13"/>
      <c r="F142" s="13"/>
      <c r="G142" s="24"/>
      <c r="H142" s="24"/>
      <c r="I142" s="24"/>
      <c r="J142" s="24"/>
      <c r="K142" s="24"/>
      <c r="L142" s="25"/>
      <c r="M142" s="25"/>
    </row>
    <row r="143" spans="1:13" x14ac:dyDescent="0.25">
      <c r="A143" s="11"/>
      <c r="B143" s="12"/>
      <c r="C143" s="13"/>
      <c r="D143" s="13"/>
      <c r="E143" s="13"/>
      <c r="F143" s="13"/>
      <c r="G143" s="24"/>
      <c r="H143" s="24"/>
      <c r="I143" s="24"/>
      <c r="J143" s="24"/>
      <c r="K143" s="24"/>
      <c r="L143" s="25"/>
      <c r="M143" s="25"/>
    </row>
    <row r="144" spans="1:13" x14ac:dyDescent="0.25">
      <c r="A144" s="11"/>
      <c r="B144" s="12"/>
      <c r="C144" s="13"/>
      <c r="D144" s="13"/>
      <c r="E144" s="13"/>
      <c r="F144" s="13"/>
      <c r="G144" s="24"/>
      <c r="H144" s="24"/>
      <c r="I144" s="24"/>
      <c r="J144" s="24"/>
      <c r="K144" s="24"/>
      <c r="L144" s="25"/>
      <c r="M144" s="25"/>
    </row>
    <row r="145" spans="1:13" x14ac:dyDescent="0.25">
      <c r="A145" s="11"/>
      <c r="B145" s="12"/>
      <c r="C145" s="13"/>
      <c r="D145" s="13"/>
      <c r="E145" s="13"/>
      <c r="F145" s="13"/>
      <c r="G145" s="24"/>
      <c r="H145" s="24"/>
      <c r="I145" s="24"/>
      <c r="J145" s="24"/>
      <c r="K145" s="24"/>
      <c r="L145" s="25"/>
      <c r="M145" s="25"/>
    </row>
    <row r="146" spans="1:13" x14ac:dyDescent="0.25">
      <c r="A146" s="11"/>
      <c r="B146" s="12"/>
      <c r="C146" s="13"/>
      <c r="D146" s="13"/>
      <c r="E146" s="13"/>
      <c r="F146" s="13"/>
      <c r="G146" s="24"/>
      <c r="H146" s="24"/>
      <c r="I146" s="24"/>
      <c r="J146" s="24"/>
      <c r="K146" s="24"/>
      <c r="L146" s="25"/>
      <c r="M146" s="25"/>
    </row>
    <row r="147" spans="1:13" x14ac:dyDescent="0.25">
      <c r="A147" s="11"/>
      <c r="B147" s="12"/>
      <c r="C147" s="13"/>
      <c r="D147" s="13"/>
      <c r="E147" s="13"/>
      <c r="F147" s="13"/>
      <c r="G147" s="24"/>
      <c r="H147" s="24"/>
      <c r="I147" s="24"/>
      <c r="J147" s="24"/>
      <c r="K147" s="24"/>
      <c r="L147" s="25"/>
      <c r="M147" s="25"/>
    </row>
    <row r="148" spans="1:13" x14ac:dyDescent="0.25">
      <c r="A148" s="11"/>
      <c r="B148" s="12"/>
      <c r="C148" s="13"/>
      <c r="D148" s="13"/>
      <c r="E148" s="13"/>
      <c r="F148" s="13"/>
      <c r="G148" s="24"/>
      <c r="H148" s="24"/>
      <c r="I148" s="24"/>
      <c r="J148" s="24"/>
      <c r="K148" s="24"/>
      <c r="L148" s="25"/>
      <c r="M148" s="25"/>
    </row>
    <row r="149" spans="1:13" x14ac:dyDescent="0.25">
      <c r="A149" s="11"/>
      <c r="B149" s="12"/>
      <c r="C149" s="13"/>
      <c r="D149" s="13"/>
      <c r="E149" s="13"/>
      <c r="F149" s="13"/>
      <c r="G149" s="24"/>
      <c r="H149" s="24"/>
      <c r="I149" s="24"/>
      <c r="J149" s="24"/>
      <c r="K149" s="24"/>
      <c r="L149" s="25"/>
      <c r="M149" s="25"/>
    </row>
    <row r="150" spans="1:13" x14ac:dyDescent="0.25">
      <c r="A150" s="11"/>
      <c r="B150" s="12"/>
      <c r="C150" s="13"/>
      <c r="D150" s="13"/>
      <c r="E150" s="13"/>
      <c r="F150" s="13"/>
      <c r="G150" s="24"/>
      <c r="H150" s="24"/>
      <c r="I150" s="24"/>
      <c r="J150" s="24"/>
      <c r="K150" s="24"/>
      <c r="L150" s="25"/>
      <c r="M150" s="25"/>
    </row>
    <row r="151" spans="1:13" x14ac:dyDescent="0.25">
      <c r="A151" s="11"/>
      <c r="B151" s="12"/>
      <c r="C151" s="13"/>
      <c r="D151" s="13"/>
      <c r="E151" s="13"/>
      <c r="F151" s="13"/>
      <c r="G151" s="24"/>
      <c r="H151" s="24"/>
      <c r="I151" s="24"/>
      <c r="J151" s="24"/>
      <c r="K151" s="24"/>
      <c r="L151" s="25"/>
      <c r="M151" s="25"/>
    </row>
    <row r="152" spans="1:13" x14ac:dyDescent="0.25">
      <c r="A152" s="11"/>
      <c r="B152" s="12"/>
      <c r="C152" s="13"/>
      <c r="D152" s="13"/>
      <c r="E152" s="13"/>
      <c r="F152" s="13"/>
      <c r="G152" s="24"/>
      <c r="H152" s="24"/>
      <c r="I152" s="24"/>
      <c r="J152" s="24"/>
      <c r="K152" s="24"/>
      <c r="L152" s="25"/>
      <c r="M152" s="25"/>
    </row>
    <row r="153" spans="1:13" x14ac:dyDescent="0.25">
      <c r="A153" s="11"/>
      <c r="B153" s="12"/>
      <c r="C153" s="13"/>
      <c r="D153" s="13"/>
      <c r="E153" s="13"/>
      <c r="F153" s="13"/>
      <c r="G153" s="24"/>
      <c r="H153" s="24"/>
      <c r="I153" s="24"/>
      <c r="J153" s="24"/>
      <c r="K153" s="24"/>
      <c r="L153" s="25"/>
      <c r="M153" s="25"/>
    </row>
    <row r="154" spans="1:13" x14ac:dyDescent="0.25">
      <c r="A154" s="11"/>
      <c r="B154" s="12"/>
      <c r="C154" s="13"/>
      <c r="D154" s="13"/>
      <c r="E154" s="13"/>
      <c r="F154" s="13"/>
      <c r="G154" s="24"/>
      <c r="H154" s="24"/>
      <c r="I154" s="24"/>
      <c r="J154" s="24"/>
      <c r="K154" s="24"/>
      <c r="L154" s="25"/>
      <c r="M154" s="25"/>
    </row>
    <row r="155" spans="1:13" x14ac:dyDescent="0.25">
      <c r="A155" s="11"/>
      <c r="B155" s="12"/>
      <c r="C155" s="13"/>
      <c r="D155" s="13"/>
      <c r="E155" s="13"/>
      <c r="F155" s="13"/>
      <c r="G155" s="24"/>
      <c r="H155" s="24"/>
      <c r="I155" s="24"/>
      <c r="J155" s="24"/>
      <c r="K155" s="24"/>
      <c r="L155" s="25"/>
      <c r="M155" s="25"/>
    </row>
    <row r="156" spans="1:13" x14ac:dyDescent="0.25">
      <c r="A156" s="11"/>
      <c r="B156" s="12"/>
      <c r="C156" s="13"/>
      <c r="D156" s="13"/>
      <c r="E156" s="13"/>
      <c r="F156" s="13"/>
      <c r="G156" s="24"/>
      <c r="H156" s="24"/>
      <c r="I156" s="24"/>
      <c r="J156" s="24"/>
      <c r="K156" s="24"/>
      <c r="L156" s="25"/>
      <c r="M156" s="25"/>
    </row>
    <row r="157" spans="1:13" x14ac:dyDescent="0.25">
      <c r="A157" s="11"/>
      <c r="B157" s="12"/>
      <c r="C157" s="13"/>
      <c r="D157" s="13"/>
      <c r="E157" s="13"/>
      <c r="F157" s="13"/>
      <c r="G157" s="24"/>
      <c r="H157" s="24"/>
      <c r="I157" s="24"/>
      <c r="J157" s="24"/>
      <c r="K157" s="24"/>
      <c r="L157" s="25"/>
      <c r="M157" s="25"/>
    </row>
    <row r="158" spans="1:13" x14ac:dyDescent="0.25">
      <c r="A158" s="11"/>
      <c r="B158" s="12"/>
      <c r="C158" s="13"/>
      <c r="D158" s="13"/>
      <c r="E158" s="13"/>
      <c r="F158" s="13"/>
      <c r="G158" s="24"/>
      <c r="H158" s="24"/>
      <c r="I158" s="24"/>
      <c r="J158" s="24"/>
      <c r="K158" s="24"/>
      <c r="L158" s="25"/>
      <c r="M158" s="25"/>
    </row>
    <row r="159" spans="1:13" x14ac:dyDescent="0.25">
      <c r="A159" s="11"/>
      <c r="B159" s="12"/>
      <c r="C159" s="13"/>
      <c r="D159" s="13"/>
      <c r="E159" s="13"/>
      <c r="F159" s="13"/>
      <c r="G159" s="24"/>
      <c r="H159" s="24"/>
      <c r="I159" s="24"/>
      <c r="J159" s="24"/>
      <c r="K159" s="24"/>
      <c r="L159" s="25"/>
      <c r="M159" s="25"/>
    </row>
    <row r="160" spans="1:13" x14ac:dyDescent="0.25">
      <c r="A160" s="11"/>
      <c r="B160" s="12"/>
      <c r="C160" s="13"/>
      <c r="D160" s="13"/>
      <c r="E160" s="13"/>
      <c r="F160" s="13"/>
      <c r="G160" s="24"/>
      <c r="H160" s="24"/>
      <c r="I160" s="24"/>
      <c r="J160" s="24"/>
      <c r="K160" s="24"/>
      <c r="L160" s="25"/>
      <c r="M160" s="25"/>
    </row>
    <row r="161" spans="1:13" x14ac:dyDescent="0.25">
      <c r="A161" s="11"/>
      <c r="B161" s="12"/>
      <c r="C161" s="13"/>
      <c r="D161" s="13"/>
      <c r="E161" s="13"/>
      <c r="F161" s="13"/>
      <c r="G161" s="24"/>
      <c r="H161" s="24"/>
      <c r="I161" s="24"/>
      <c r="J161" s="24"/>
      <c r="K161" s="24"/>
      <c r="L161" s="25"/>
      <c r="M161" s="25"/>
    </row>
    <row r="162" spans="1:13" x14ac:dyDescent="0.25">
      <c r="A162" s="11"/>
      <c r="B162" s="12"/>
      <c r="C162" s="13"/>
      <c r="D162" s="13"/>
      <c r="E162" s="13"/>
      <c r="F162" s="13"/>
      <c r="G162" s="24"/>
      <c r="H162" s="24"/>
      <c r="I162" s="24"/>
      <c r="J162" s="24"/>
      <c r="K162" s="24"/>
      <c r="L162" s="25"/>
      <c r="M162" s="25"/>
    </row>
    <row r="163" spans="1:13" x14ac:dyDescent="0.25">
      <c r="A163" s="11"/>
      <c r="B163" s="12"/>
      <c r="C163" s="13"/>
      <c r="D163" s="13"/>
      <c r="E163" s="13"/>
      <c r="F163" s="13"/>
      <c r="G163" s="24"/>
      <c r="H163" s="24"/>
      <c r="I163" s="24"/>
      <c r="J163" s="24"/>
      <c r="K163" s="24"/>
      <c r="L163" s="25"/>
      <c r="M163" s="25"/>
    </row>
    <row r="164" spans="1:13" x14ac:dyDescent="0.25">
      <c r="A164" s="11"/>
      <c r="B164" s="12"/>
      <c r="C164" s="13"/>
      <c r="D164" s="13"/>
      <c r="E164" s="13"/>
      <c r="F164" s="13"/>
      <c r="G164" s="24"/>
      <c r="H164" s="24"/>
      <c r="I164" s="24"/>
      <c r="J164" s="24"/>
      <c r="K164" s="24"/>
      <c r="L164" s="25"/>
      <c r="M164" s="25"/>
    </row>
    <row r="165" spans="1:13" x14ac:dyDescent="0.25">
      <c r="A165" s="11"/>
      <c r="B165" s="12"/>
      <c r="C165" s="13"/>
      <c r="D165" s="13"/>
      <c r="E165" s="13"/>
      <c r="F165" s="13"/>
      <c r="G165" s="24"/>
      <c r="H165" s="24"/>
      <c r="I165" s="24"/>
      <c r="J165" s="24"/>
      <c r="K165" s="24"/>
      <c r="L165" s="25"/>
      <c r="M165" s="25"/>
    </row>
    <row r="166" spans="1:13" x14ac:dyDescent="0.25">
      <c r="A166" s="11"/>
      <c r="B166" s="12"/>
      <c r="C166" s="13"/>
      <c r="D166" s="13"/>
      <c r="E166" s="13"/>
      <c r="F166" s="13"/>
      <c r="G166" s="24"/>
      <c r="H166" s="24"/>
      <c r="I166" s="24"/>
      <c r="J166" s="24"/>
      <c r="K166" s="24"/>
      <c r="L166" s="25"/>
      <c r="M166" s="25"/>
    </row>
    <row r="167" spans="1:13" x14ac:dyDescent="0.25">
      <c r="A167" s="11"/>
      <c r="B167" s="12"/>
      <c r="C167" s="13"/>
      <c r="D167" s="13"/>
      <c r="E167" s="13"/>
      <c r="F167" s="13"/>
      <c r="G167" s="24"/>
      <c r="H167" s="24"/>
      <c r="I167" s="24"/>
      <c r="J167" s="24"/>
      <c r="K167" s="24"/>
      <c r="L167" s="25"/>
      <c r="M167" s="25"/>
    </row>
    <row r="168" spans="1:13" x14ac:dyDescent="0.25">
      <c r="A168" s="11"/>
      <c r="B168" s="12"/>
      <c r="C168" s="13"/>
      <c r="D168" s="13"/>
      <c r="E168" s="13"/>
      <c r="F168" s="13"/>
      <c r="G168" s="24"/>
      <c r="H168" s="24"/>
      <c r="I168" s="24"/>
      <c r="J168" s="24"/>
      <c r="K168" s="24"/>
      <c r="L168" s="25"/>
      <c r="M168" s="25"/>
    </row>
    <row r="169" spans="1:13" x14ac:dyDescent="0.25">
      <c r="A169" s="11"/>
      <c r="B169" s="12"/>
      <c r="C169" s="13"/>
      <c r="D169" s="13"/>
      <c r="E169" s="13"/>
      <c r="F169" s="13"/>
      <c r="G169" s="24"/>
      <c r="H169" s="24"/>
      <c r="I169" s="24"/>
      <c r="J169" s="24"/>
      <c r="K169" s="24"/>
      <c r="L169" s="25"/>
      <c r="M169" s="25"/>
    </row>
    <row r="170" spans="1:13" x14ac:dyDescent="0.25">
      <c r="A170" s="11"/>
      <c r="B170" s="12"/>
      <c r="C170" s="13"/>
      <c r="D170" s="13"/>
      <c r="E170" s="13"/>
      <c r="F170" s="13"/>
      <c r="G170" s="24"/>
      <c r="H170" s="24"/>
      <c r="I170" s="24"/>
      <c r="J170" s="24"/>
      <c r="K170" s="24"/>
      <c r="L170" s="25"/>
      <c r="M170" s="25"/>
    </row>
    <row r="171" spans="1:13" x14ac:dyDescent="0.25">
      <c r="A171" s="11"/>
      <c r="B171" s="12"/>
      <c r="C171" s="13"/>
      <c r="D171" s="13"/>
      <c r="E171" s="13"/>
      <c r="F171" s="13"/>
      <c r="G171" s="24"/>
      <c r="H171" s="24"/>
      <c r="I171" s="24"/>
      <c r="J171" s="24"/>
      <c r="K171" s="24"/>
      <c r="L171" s="25"/>
      <c r="M171" s="25"/>
    </row>
    <row r="172" spans="1:13" x14ac:dyDescent="0.25">
      <c r="A172" s="11"/>
      <c r="B172" s="12"/>
      <c r="C172" s="13"/>
      <c r="D172" s="13"/>
      <c r="E172" s="13"/>
      <c r="F172" s="13"/>
      <c r="G172" s="24"/>
      <c r="H172" s="24"/>
      <c r="I172" s="24"/>
      <c r="J172" s="24"/>
      <c r="K172" s="24"/>
      <c r="L172" s="25"/>
      <c r="M172" s="25"/>
    </row>
    <row r="173" spans="1:13" x14ac:dyDescent="0.25">
      <c r="A173" s="11"/>
      <c r="B173" s="12"/>
      <c r="C173" s="13"/>
      <c r="D173" s="13"/>
      <c r="E173" s="13"/>
      <c r="F173" s="13"/>
      <c r="G173" s="24"/>
      <c r="H173" s="24"/>
      <c r="I173" s="24"/>
      <c r="J173" s="24"/>
      <c r="K173" s="24"/>
      <c r="L173" s="25"/>
      <c r="M173" s="25"/>
    </row>
    <row r="174" spans="1:13" x14ac:dyDescent="0.25">
      <c r="A174" s="11"/>
      <c r="B174" s="12"/>
      <c r="C174" s="13"/>
      <c r="D174" s="13"/>
      <c r="E174" s="13"/>
      <c r="F174" s="13"/>
      <c r="G174" s="24"/>
      <c r="H174" s="24"/>
      <c r="I174" s="24"/>
      <c r="J174" s="24"/>
      <c r="K174" s="24"/>
      <c r="L174" s="25"/>
      <c r="M174" s="25"/>
    </row>
    <row r="175" spans="1:13" x14ac:dyDescent="0.25">
      <c r="A175" s="11"/>
      <c r="B175" s="12"/>
      <c r="C175" s="13"/>
      <c r="D175" s="13"/>
      <c r="E175" s="13"/>
      <c r="F175" s="13"/>
      <c r="G175" s="24"/>
      <c r="H175" s="24"/>
      <c r="I175" s="24"/>
      <c r="J175" s="24"/>
      <c r="K175" s="24"/>
      <c r="L175" s="25"/>
      <c r="M175" s="25"/>
    </row>
    <row r="176" spans="1:13" x14ac:dyDescent="0.25">
      <c r="A176" s="11"/>
      <c r="B176" s="12"/>
      <c r="C176" s="13"/>
      <c r="D176" s="13"/>
      <c r="E176" s="13"/>
      <c r="F176" s="13"/>
      <c r="G176" s="24"/>
      <c r="H176" s="24"/>
      <c r="I176" s="24"/>
      <c r="J176" s="24"/>
      <c r="K176" s="24"/>
      <c r="L176" s="25"/>
      <c r="M176" s="25"/>
    </row>
    <row r="177" spans="1:13" x14ac:dyDescent="0.25">
      <c r="A177" s="11"/>
      <c r="B177" s="12"/>
      <c r="C177" s="13"/>
      <c r="D177" s="13"/>
      <c r="E177" s="13"/>
      <c r="F177" s="13"/>
      <c r="G177" s="24"/>
      <c r="H177" s="24"/>
      <c r="I177" s="24"/>
      <c r="J177" s="24"/>
      <c r="K177" s="24"/>
      <c r="L177" s="25"/>
      <c r="M177" s="25"/>
    </row>
    <row r="178" spans="1:13" x14ac:dyDescent="0.25">
      <c r="A178" s="11"/>
      <c r="B178" s="12"/>
      <c r="C178" s="13"/>
      <c r="D178" s="13"/>
      <c r="E178" s="13"/>
      <c r="F178" s="13"/>
      <c r="G178" s="24"/>
      <c r="H178" s="24"/>
      <c r="I178" s="24"/>
      <c r="J178" s="24"/>
      <c r="K178" s="24"/>
      <c r="L178" s="25"/>
      <c r="M178" s="25"/>
    </row>
    <row r="179" spans="1:13" x14ac:dyDescent="0.25">
      <c r="A179" s="11"/>
      <c r="B179" s="12"/>
      <c r="C179" s="13"/>
      <c r="D179" s="13"/>
      <c r="E179" s="13"/>
      <c r="F179" s="13"/>
      <c r="G179" s="24"/>
      <c r="H179" s="24"/>
      <c r="I179" s="24"/>
      <c r="J179" s="24"/>
      <c r="K179" s="24"/>
      <c r="L179" s="25"/>
      <c r="M179" s="25"/>
    </row>
    <row r="180" spans="1:13" x14ac:dyDescent="0.25">
      <c r="A180" s="11"/>
      <c r="B180" s="12"/>
      <c r="C180" s="13"/>
      <c r="D180" s="13"/>
      <c r="E180" s="13"/>
      <c r="F180" s="13"/>
      <c r="G180" s="24"/>
      <c r="H180" s="24"/>
      <c r="I180" s="24"/>
      <c r="J180" s="24"/>
      <c r="K180" s="24"/>
      <c r="L180" s="25"/>
      <c r="M180" s="25"/>
    </row>
    <row r="181" spans="1:13" x14ac:dyDescent="0.25">
      <c r="A181" s="11"/>
      <c r="B181" s="12"/>
      <c r="C181" s="13"/>
      <c r="D181" s="13"/>
      <c r="E181" s="13"/>
      <c r="F181" s="13"/>
      <c r="G181" s="24"/>
      <c r="H181" s="24"/>
      <c r="I181" s="24"/>
      <c r="J181" s="24"/>
      <c r="K181" s="24"/>
      <c r="L181" s="25"/>
      <c r="M181" s="25"/>
    </row>
    <row r="182" spans="1:13" x14ac:dyDescent="0.25">
      <c r="A182" s="11"/>
      <c r="B182" s="12"/>
      <c r="C182" s="13"/>
      <c r="D182" s="13"/>
      <c r="E182" s="13"/>
      <c r="F182" s="13"/>
      <c r="G182" s="24"/>
      <c r="H182" s="24"/>
      <c r="I182" s="24"/>
      <c r="J182" s="24"/>
      <c r="K182" s="24"/>
      <c r="L182" s="25"/>
      <c r="M182" s="25"/>
    </row>
    <row r="183" spans="1:13" x14ac:dyDescent="0.25">
      <c r="A183" s="11"/>
      <c r="B183" s="12"/>
      <c r="C183" s="13"/>
      <c r="D183" s="13"/>
      <c r="E183" s="13"/>
      <c r="F183" s="13"/>
      <c r="G183" s="24"/>
      <c r="H183" s="24"/>
      <c r="I183" s="24"/>
      <c r="J183" s="24"/>
      <c r="K183" s="24"/>
      <c r="L183" s="25"/>
      <c r="M183" s="25"/>
    </row>
    <row r="184" spans="1:13" x14ac:dyDescent="0.25">
      <c r="A184" s="11"/>
      <c r="B184" s="12"/>
      <c r="C184" s="13"/>
      <c r="D184" s="13"/>
      <c r="E184" s="13"/>
      <c r="F184" s="13"/>
      <c r="G184" s="24"/>
      <c r="H184" s="24"/>
      <c r="I184" s="24"/>
      <c r="J184" s="24"/>
      <c r="K184" s="24"/>
      <c r="L184" s="25"/>
      <c r="M184" s="25"/>
    </row>
    <row r="185" spans="1:13" x14ac:dyDescent="0.25">
      <c r="A185" s="11"/>
      <c r="B185" s="12"/>
      <c r="C185" s="13"/>
      <c r="D185" s="13"/>
      <c r="E185" s="13"/>
      <c r="F185" s="13"/>
      <c r="G185" s="24"/>
      <c r="H185" s="24"/>
      <c r="I185" s="24"/>
      <c r="J185" s="24"/>
      <c r="K185" s="24"/>
      <c r="L185" s="25"/>
      <c r="M185" s="25"/>
    </row>
    <row r="186" spans="1:13" x14ac:dyDescent="0.25">
      <c r="A186" s="11"/>
      <c r="B186" s="12"/>
      <c r="C186" s="13"/>
      <c r="D186" s="13"/>
      <c r="E186" s="13"/>
      <c r="F186" s="13"/>
      <c r="G186" s="24"/>
      <c r="H186" s="24"/>
      <c r="I186" s="24"/>
      <c r="J186" s="24"/>
      <c r="K186" s="24"/>
      <c r="L186" s="25"/>
      <c r="M186" s="25"/>
    </row>
    <row r="187" spans="1:13" x14ac:dyDescent="0.25">
      <c r="A187" s="11"/>
      <c r="B187" s="12"/>
      <c r="C187" s="13"/>
      <c r="D187" s="13"/>
      <c r="E187" s="13"/>
      <c r="F187" s="13"/>
      <c r="G187" s="24"/>
      <c r="H187" s="24"/>
      <c r="I187" s="24"/>
      <c r="J187" s="24"/>
      <c r="K187" s="24"/>
      <c r="L187" s="25"/>
      <c r="M187" s="25"/>
    </row>
    <row r="188" spans="1:13" x14ac:dyDescent="0.25">
      <c r="A188" s="11"/>
      <c r="B188" s="12"/>
      <c r="C188" s="13"/>
      <c r="D188" s="13"/>
      <c r="E188" s="13"/>
      <c r="F188" s="13"/>
      <c r="G188" s="24"/>
      <c r="H188" s="24"/>
      <c r="I188" s="24"/>
      <c r="J188" s="24"/>
      <c r="K188" s="24"/>
      <c r="L188" s="25"/>
      <c r="M188" s="25"/>
    </row>
    <row r="189" spans="1:13" x14ac:dyDescent="0.25">
      <c r="A189" s="11"/>
      <c r="B189" s="12"/>
      <c r="C189" s="13"/>
      <c r="D189" s="13"/>
      <c r="E189" s="13"/>
      <c r="F189" s="13"/>
      <c r="G189" s="24"/>
      <c r="H189" s="24"/>
      <c r="I189" s="24"/>
      <c r="J189" s="24"/>
      <c r="K189" s="24"/>
      <c r="L189" s="25"/>
      <c r="M189" s="25"/>
    </row>
    <row r="190" spans="1:13" x14ac:dyDescent="0.25">
      <c r="A190" s="11"/>
      <c r="B190" s="12"/>
      <c r="C190" s="13"/>
      <c r="D190" s="13"/>
      <c r="E190" s="13"/>
      <c r="F190" s="13"/>
      <c r="G190" s="24"/>
      <c r="H190" s="24"/>
      <c r="I190" s="24"/>
      <c r="J190" s="24"/>
      <c r="K190" s="24"/>
      <c r="L190" s="25"/>
      <c r="M190" s="25"/>
    </row>
    <row r="191" spans="1:13" x14ac:dyDescent="0.25">
      <c r="A191" s="11"/>
      <c r="B191" s="12"/>
      <c r="C191" s="13"/>
      <c r="D191" s="13"/>
      <c r="E191" s="13"/>
      <c r="F191" s="13"/>
      <c r="G191" s="24"/>
      <c r="H191" s="24"/>
      <c r="I191" s="24"/>
      <c r="J191" s="24"/>
      <c r="K191" s="24"/>
      <c r="L191" s="25"/>
      <c r="M191" s="25"/>
    </row>
    <row r="192" spans="1:13" x14ac:dyDescent="0.25">
      <c r="A192" s="11"/>
      <c r="B192" s="12"/>
      <c r="C192" s="13"/>
      <c r="D192" s="13"/>
      <c r="E192" s="13"/>
      <c r="F192" s="13"/>
      <c r="G192" s="24"/>
      <c r="H192" s="24"/>
      <c r="I192" s="24"/>
      <c r="J192" s="24"/>
      <c r="K192" s="24"/>
      <c r="L192" s="25"/>
      <c r="M192" s="25"/>
    </row>
    <row r="193" spans="1:13" x14ac:dyDescent="0.25">
      <c r="A193" s="11"/>
      <c r="B193" s="12"/>
      <c r="C193" s="13"/>
      <c r="D193" s="13"/>
      <c r="E193" s="13"/>
      <c r="F193" s="13"/>
      <c r="G193" s="24"/>
      <c r="H193" s="24"/>
      <c r="I193" s="24"/>
      <c r="J193" s="24"/>
      <c r="K193" s="24"/>
      <c r="L193" s="25"/>
      <c r="M193" s="25"/>
    </row>
    <row r="194" spans="1:13" x14ac:dyDescent="0.25">
      <c r="A194" s="11"/>
      <c r="B194" s="12"/>
      <c r="C194" s="13"/>
      <c r="D194" s="13"/>
      <c r="E194" s="13"/>
      <c r="F194" s="13"/>
      <c r="G194" s="24"/>
      <c r="H194" s="24"/>
      <c r="I194" s="24"/>
      <c r="J194" s="24"/>
      <c r="K194" s="24"/>
      <c r="L194" s="25"/>
      <c r="M194" s="25"/>
    </row>
    <row r="195" spans="1:13" x14ac:dyDescent="0.25">
      <c r="A195" s="11"/>
      <c r="B195" s="12"/>
      <c r="C195" s="13"/>
      <c r="D195" s="13"/>
      <c r="E195" s="13"/>
      <c r="F195" s="13"/>
      <c r="G195" s="24"/>
      <c r="H195" s="24"/>
      <c r="I195" s="24"/>
      <c r="J195" s="24"/>
      <c r="K195" s="24"/>
      <c r="L195" s="25"/>
      <c r="M195" s="25"/>
    </row>
    <row r="196" spans="1:13" x14ac:dyDescent="0.25">
      <c r="A196" s="11"/>
      <c r="B196" s="12"/>
      <c r="C196" s="13"/>
      <c r="D196" s="13"/>
      <c r="E196" s="13"/>
      <c r="F196" s="13"/>
      <c r="G196" s="24"/>
      <c r="H196" s="24"/>
      <c r="I196" s="24"/>
      <c r="J196" s="24"/>
      <c r="K196" s="24"/>
      <c r="L196" s="25"/>
      <c r="M196" s="25"/>
    </row>
    <row r="197" spans="1:13" x14ac:dyDescent="0.25">
      <c r="A197" s="11"/>
      <c r="B197" s="12"/>
      <c r="C197" s="13"/>
      <c r="D197" s="13"/>
      <c r="E197" s="13"/>
      <c r="F197" s="13"/>
      <c r="G197" s="24"/>
      <c r="H197" s="24"/>
      <c r="I197" s="24"/>
      <c r="J197" s="24"/>
      <c r="K197" s="24"/>
      <c r="L197" s="25"/>
      <c r="M197" s="25"/>
    </row>
    <row r="198" spans="1:13" x14ac:dyDescent="0.25">
      <c r="A198" s="11"/>
      <c r="B198" s="12"/>
      <c r="C198" s="13"/>
      <c r="D198" s="13"/>
      <c r="E198" s="13"/>
      <c r="F198" s="13"/>
      <c r="G198" s="24"/>
      <c r="H198" s="24"/>
      <c r="I198" s="24"/>
      <c r="J198" s="24"/>
      <c r="K198" s="24"/>
      <c r="L198" s="25"/>
      <c r="M198" s="25"/>
    </row>
    <row r="199" spans="1:13" x14ac:dyDescent="0.25">
      <c r="A199" s="11"/>
      <c r="B199" s="12"/>
      <c r="C199" s="13"/>
      <c r="D199" s="13"/>
      <c r="E199" s="13"/>
      <c r="F199" s="13"/>
      <c r="G199" s="24"/>
      <c r="H199" s="24"/>
      <c r="I199" s="24"/>
      <c r="J199" s="24"/>
      <c r="K199" s="24"/>
      <c r="L199" s="25"/>
      <c r="M199" s="25"/>
    </row>
    <row r="200" spans="1:13" x14ac:dyDescent="0.25">
      <c r="A200" s="11"/>
      <c r="B200" s="12"/>
      <c r="C200" s="13"/>
      <c r="D200" s="13"/>
      <c r="E200" s="13"/>
      <c r="F200" s="13"/>
      <c r="G200" s="24"/>
      <c r="H200" s="24"/>
      <c r="I200" s="24"/>
      <c r="J200" s="24"/>
      <c r="K200" s="24"/>
      <c r="L200" s="25"/>
      <c r="M200" s="25"/>
    </row>
    <row r="201" spans="1:13" x14ac:dyDescent="0.25">
      <c r="A201" s="11"/>
      <c r="B201" s="12"/>
      <c r="C201" s="13"/>
      <c r="D201" s="13"/>
      <c r="E201" s="13"/>
      <c r="F201" s="13"/>
      <c r="G201" s="24"/>
      <c r="H201" s="24"/>
      <c r="I201" s="24"/>
      <c r="J201" s="24"/>
      <c r="K201" s="24"/>
      <c r="L201" s="25"/>
      <c r="M201" s="25"/>
    </row>
    <row r="202" spans="1:13" x14ac:dyDescent="0.25">
      <c r="A202" s="11"/>
      <c r="B202" s="12"/>
      <c r="C202" s="13"/>
      <c r="D202" s="13"/>
      <c r="E202" s="13"/>
      <c r="F202" s="13"/>
      <c r="G202" s="24"/>
      <c r="H202" s="24"/>
      <c r="I202" s="24"/>
      <c r="J202" s="24"/>
      <c r="K202" s="24"/>
      <c r="L202" s="25"/>
      <c r="M202" s="25"/>
    </row>
    <row r="203" spans="1:13" x14ac:dyDescent="0.25">
      <c r="A203" s="11"/>
      <c r="B203" s="12"/>
      <c r="C203" s="13"/>
      <c r="D203" s="13"/>
      <c r="E203" s="13"/>
      <c r="F203" s="13"/>
      <c r="G203" s="24"/>
      <c r="H203" s="24"/>
      <c r="I203" s="24"/>
      <c r="J203" s="24"/>
      <c r="K203" s="24"/>
      <c r="L203" s="25"/>
      <c r="M203" s="25"/>
    </row>
    <row r="204" spans="1:13" x14ac:dyDescent="0.25">
      <c r="A204" s="11"/>
      <c r="B204" s="12"/>
      <c r="C204" s="13"/>
      <c r="D204" s="13"/>
      <c r="E204" s="13"/>
      <c r="F204" s="13"/>
      <c r="G204" s="24"/>
      <c r="H204" s="24"/>
      <c r="I204" s="24"/>
      <c r="J204" s="24"/>
      <c r="K204" s="24"/>
      <c r="L204" s="25"/>
      <c r="M204" s="25"/>
    </row>
    <row r="205" spans="1:13" x14ac:dyDescent="0.25">
      <c r="A205" s="11"/>
      <c r="B205" s="12"/>
      <c r="C205" s="13"/>
      <c r="D205" s="13"/>
      <c r="E205" s="13"/>
      <c r="F205" s="13"/>
      <c r="G205" s="24"/>
      <c r="H205" s="24"/>
      <c r="I205" s="24"/>
      <c r="J205" s="24"/>
      <c r="K205" s="24"/>
      <c r="L205" s="25"/>
      <c r="M205" s="25"/>
    </row>
    <row r="206" spans="1:13" x14ac:dyDescent="0.25">
      <c r="A206" s="11"/>
      <c r="B206" s="12"/>
      <c r="C206" s="13"/>
      <c r="D206" s="13"/>
      <c r="E206" s="13"/>
      <c r="F206" s="13"/>
      <c r="G206" s="24"/>
      <c r="H206" s="24"/>
      <c r="I206" s="24"/>
      <c r="J206" s="24"/>
      <c r="K206" s="24"/>
      <c r="L206" s="25"/>
      <c r="M206" s="25"/>
    </row>
    <row r="207" spans="1:13" x14ac:dyDescent="0.25">
      <c r="A207" s="11"/>
      <c r="B207" s="12"/>
      <c r="C207" s="13"/>
      <c r="D207" s="13"/>
      <c r="E207" s="13"/>
      <c r="F207" s="13"/>
      <c r="G207" s="24"/>
      <c r="H207" s="24"/>
      <c r="I207" s="24"/>
      <c r="J207" s="24"/>
      <c r="K207" s="24"/>
      <c r="L207" s="25"/>
      <c r="M207" s="25"/>
    </row>
    <row r="208" spans="1:13" x14ac:dyDescent="0.25">
      <c r="A208" s="11"/>
      <c r="B208" s="12"/>
      <c r="C208" s="13"/>
      <c r="D208" s="13"/>
      <c r="E208" s="13"/>
      <c r="F208" s="13"/>
      <c r="G208" s="24"/>
      <c r="H208" s="24"/>
      <c r="I208" s="24"/>
      <c r="J208" s="24"/>
      <c r="K208" s="24"/>
      <c r="L208" s="25"/>
      <c r="M208" s="25"/>
    </row>
    <row r="209" spans="1:13" x14ac:dyDescent="0.25">
      <c r="A209" s="11"/>
      <c r="B209" s="12"/>
      <c r="C209" s="13"/>
      <c r="D209" s="13"/>
      <c r="E209" s="13"/>
      <c r="F209" s="13"/>
      <c r="G209" s="24"/>
      <c r="H209" s="24"/>
      <c r="I209" s="24"/>
      <c r="J209" s="24"/>
      <c r="K209" s="24"/>
      <c r="L209" s="25"/>
      <c r="M209" s="25"/>
    </row>
    <row r="210" spans="1:13" x14ac:dyDescent="0.25">
      <c r="A210" s="11"/>
      <c r="B210" s="12"/>
      <c r="C210" s="13"/>
      <c r="D210" s="13"/>
      <c r="E210" s="13"/>
      <c r="F210" s="13"/>
      <c r="G210" s="24"/>
      <c r="H210" s="24"/>
      <c r="I210" s="24"/>
      <c r="J210" s="24"/>
      <c r="K210" s="24"/>
      <c r="L210" s="25"/>
      <c r="M210" s="25"/>
    </row>
    <row r="211" spans="1:13" x14ac:dyDescent="0.25">
      <c r="A211" s="11"/>
      <c r="B211" s="12"/>
      <c r="C211" s="13"/>
      <c r="D211" s="13"/>
      <c r="E211" s="13"/>
      <c r="F211" s="13"/>
      <c r="G211" s="24"/>
      <c r="H211" s="24"/>
      <c r="I211" s="24"/>
      <c r="J211" s="24"/>
      <c r="K211" s="24"/>
      <c r="L211" s="25"/>
      <c r="M211" s="25"/>
    </row>
    <row r="212" spans="1:13" x14ac:dyDescent="0.25">
      <c r="A212" s="11"/>
      <c r="B212" s="12"/>
      <c r="C212" s="13"/>
      <c r="D212" s="13"/>
      <c r="E212" s="13"/>
      <c r="F212" s="13"/>
      <c r="G212" s="24"/>
      <c r="H212" s="24"/>
      <c r="I212" s="24"/>
      <c r="J212" s="24"/>
      <c r="K212" s="24"/>
      <c r="L212" s="25"/>
      <c r="M212" s="25"/>
    </row>
    <row r="213" spans="1:13" x14ac:dyDescent="0.25">
      <c r="A213" s="11"/>
      <c r="B213" s="12"/>
      <c r="C213" s="13"/>
      <c r="D213" s="13"/>
      <c r="E213" s="13"/>
      <c r="F213" s="13"/>
      <c r="G213" s="24"/>
      <c r="H213" s="24"/>
      <c r="I213" s="24"/>
      <c r="J213" s="24"/>
      <c r="K213" s="24"/>
      <c r="L213" s="25"/>
      <c r="M213" s="25"/>
    </row>
    <row r="214" spans="1:13" x14ac:dyDescent="0.25">
      <c r="A214" s="11"/>
      <c r="B214" s="12"/>
      <c r="C214" s="13"/>
      <c r="D214" s="13"/>
      <c r="E214" s="13"/>
      <c r="F214" s="13"/>
      <c r="G214" s="24"/>
      <c r="H214" s="24"/>
      <c r="I214" s="24"/>
      <c r="J214" s="24"/>
      <c r="K214" s="24"/>
      <c r="L214" s="25"/>
      <c r="M214" s="25"/>
    </row>
    <row r="215" spans="1:13" x14ac:dyDescent="0.25">
      <c r="A215" s="11"/>
      <c r="B215" s="12"/>
      <c r="C215" s="13"/>
      <c r="D215" s="13"/>
      <c r="E215" s="13"/>
      <c r="F215" s="13"/>
      <c r="G215" s="24"/>
      <c r="H215" s="24"/>
      <c r="I215" s="24"/>
      <c r="J215" s="24"/>
      <c r="K215" s="24"/>
      <c r="L215" s="25"/>
      <c r="M215" s="25"/>
    </row>
    <row r="216" spans="1:13" x14ac:dyDescent="0.25">
      <c r="A216" s="11"/>
      <c r="B216" s="12"/>
      <c r="C216" s="13"/>
      <c r="D216" s="13"/>
      <c r="E216" s="13"/>
      <c r="F216" s="13"/>
      <c r="G216" s="24"/>
      <c r="H216" s="24"/>
      <c r="I216" s="24"/>
      <c r="J216" s="24"/>
      <c r="K216" s="24"/>
      <c r="L216" s="25"/>
      <c r="M216" s="25"/>
    </row>
    <row r="217" spans="1:13" x14ac:dyDescent="0.25">
      <c r="A217" s="11"/>
      <c r="B217" s="12"/>
      <c r="C217" s="13"/>
      <c r="D217" s="13"/>
      <c r="E217" s="13"/>
      <c r="F217" s="13"/>
      <c r="G217" s="24"/>
      <c r="H217" s="24"/>
      <c r="I217" s="24"/>
      <c r="J217" s="24"/>
      <c r="K217" s="24"/>
      <c r="L217" s="25"/>
      <c r="M217" s="25"/>
    </row>
    <row r="218" spans="1:13" x14ac:dyDescent="0.25">
      <c r="A218" s="11"/>
      <c r="B218" s="12"/>
      <c r="C218" s="13"/>
      <c r="D218" s="13"/>
      <c r="E218" s="13"/>
      <c r="F218" s="13"/>
      <c r="G218" s="24"/>
      <c r="H218" s="24"/>
      <c r="I218" s="24"/>
      <c r="J218" s="24"/>
      <c r="K218" s="24"/>
      <c r="L218" s="25"/>
      <c r="M218" s="25"/>
    </row>
    <row r="219" spans="1:13" x14ac:dyDescent="0.25">
      <c r="A219" s="11"/>
      <c r="B219" s="12"/>
      <c r="C219" s="13"/>
      <c r="D219" s="13"/>
      <c r="E219" s="13"/>
      <c r="F219" s="13"/>
      <c r="G219" s="24"/>
      <c r="H219" s="24"/>
      <c r="I219" s="24"/>
      <c r="J219" s="24"/>
      <c r="K219" s="24"/>
      <c r="L219" s="25"/>
      <c r="M219" s="25"/>
    </row>
    <row r="220" spans="1:13" x14ac:dyDescent="0.25">
      <c r="A220" s="11"/>
      <c r="B220" s="12"/>
      <c r="C220" s="13"/>
      <c r="D220" s="13"/>
      <c r="E220" s="13"/>
      <c r="F220" s="13"/>
      <c r="G220" s="24"/>
      <c r="H220" s="24"/>
      <c r="I220" s="24"/>
      <c r="J220" s="24"/>
      <c r="K220" s="24"/>
      <c r="L220" s="25"/>
      <c r="M220" s="25"/>
    </row>
    <row r="221" spans="1:13" x14ac:dyDescent="0.25">
      <c r="A221" s="11"/>
      <c r="B221" s="12"/>
      <c r="C221" s="13"/>
      <c r="D221" s="13"/>
      <c r="E221" s="13"/>
      <c r="F221" s="13"/>
      <c r="G221" s="24"/>
      <c r="H221" s="24"/>
      <c r="I221" s="24"/>
      <c r="J221" s="24"/>
      <c r="K221" s="24"/>
      <c r="L221" s="25"/>
      <c r="M221" s="25"/>
    </row>
    <row r="222" spans="1:13" x14ac:dyDescent="0.25">
      <c r="A222" s="11"/>
      <c r="B222" s="12"/>
      <c r="C222" s="13"/>
      <c r="D222" s="13"/>
      <c r="E222" s="13"/>
      <c r="F222" s="13"/>
      <c r="G222" s="24"/>
      <c r="H222" s="24"/>
      <c r="I222" s="24"/>
      <c r="J222" s="24"/>
      <c r="K222" s="24"/>
      <c r="L222" s="25"/>
      <c r="M222" s="25"/>
    </row>
    <row r="223" spans="1:13" x14ac:dyDescent="0.25">
      <c r="A223" s="11"/>
      <c r="B223" s="12"/>
      <c r="C223" s="13"/>
      <c r="D223" s="13"/>
      <c r="E223" s="13"/>
      <c r="F223" s="13"/>
      <c r="G223" s="24"/>
      <c r="H223" s="24"/>
      <c r="I223" s="24"/>
      <c r="J223" s="24"/>
      <c r="K223" s="24"/>
      <c r="L223" s="25"/>
      <c r="M223" s="25"/>
    </row>
    <row r="224" spans="1:13" x14ac:dyDescent="0.25">
      <c r="A224" s="11"/>
      <c r="B224" s="12"/>
      <c r="C224" s="13"/>
      <c r="D224" s="13"/>
      <c r="E224" s="13"/>
      <c r="F224" s="13"/>
      <c r="G224" s="24"/>
      <c r="H224" s="24"/>
      <c r="I224" s="24"/>
      <c r="J224" s="24"/>
      <c r="K224" s="24"/>
      <c r="L224" s="25"/>
      <c r="M224" s="25"/>
    </row>
    <row r="225" spans="1:13" x14ac:dyDescent="0.25">
      <c r="A225" s="11"/>
      <c r="B225" s="12"/>
      <c r="C225" s="13"/>
      <c r="D225" s="13"/>
      <c r="E225" s="13"/>
      <c r="F225" s="13"/>
      <c r="G225" s="24"/>
      <c r="H225" s="24"/>
      <c r="I225" s="24"/>
      <c r="J225" s="24"/>
      <c r="K225" s="24"/>
      <c r="L225" s="25"/>
      <c r="M225" s="25"/>
    </row>
    <row r="226" spans="1:13" x14ac:dyDescent="0.25">
      <c r="A226" s="11"/>
      <c r="B226" s="12"/>
      <c r="C226" s="13"/>
      <c r="D226" s="13"/>
      <c r="E226" s="13"/>
      <c r="F226" s="13"/>
      <c r="G226" s="24"/>
      <c r="H226" s="24"/>
      <c r="I226" s="24"/>
      <c r="J226" s="24"/>
      <c r="K226" s="24"/>
      <c r="L226" s="25"/>
      <c r="M226" s="25"/>
    </row>
    <row r="227" spans="1:13" x14ac:dyDescent="0.25">
      <c r="A227" s="11"/>
      <c r="B227" s="12"/>
      <c r="C227" s="13"/>
      <c r="D227" s="13"/>
      <c r="E227" s="13"/>
      <c r="F227" s="13"/>
      <c r="G227" s="24"/>
      <c r="H227" s="24"/>
      <c r="I227" s="24"/>
      <c r="J227" s="24"/>
      <c r="K227" s="24"/>
      <c r="L227" s="25"/>
      <c r="M227" s="25"/>
    </row>
    <row r="228" spans="1:13" x14ac:dyDescent="0.25">
      <c r="A228" s="11"/>
      <c r="B228" s="12"/>
      <c r="C228" s="13"/>
      <c r="D228" s="13"/>
      <c r="E228" s="13"/>
      <c r="F228" s="13"/>
      <c r="G228" s="24"/>
      <c r="H228" s="24"/>
      <c r="I228" s="24"/>
      <c r="J228" s="24"/>
      <c r="K228" s="24"/>
      <c r="L228" s="25"/>
      <c r="M228" s="25"/>
    </row>
    <row r="229" spans="1:13" x14ac:dyDescent="0.25">
      <c r="A229" s="11"/>
      <c r="B229" s="12"/>
      <c r="C229" s="13"/>
      <c r="D229" s="13"/>
      <c r="E229" s="13"/>
      <c r="F229" s="13"/>
      <c r="G229" s="24"/>
      <c r="H229" s="24"/>
      <c r="I229" s="24"/>
      <c r="J229" s="24"/>
      <c r="K229" s="24"/>
      <c r="L229" s="25"/>
      <c r="M229" s="25"/>
    </row>
    <row r="230" spans="1:13" x14ac:dyDescent="0.25">
      <c r="A230" s="11"/>
      <c r="B230" s="12"/>
      <c r="C230" s="13"/>
      <c r="D230" s="13"/>
      <c r="E230" s="13"/>
      <c r="F230" s="13"/>
      <c r="G230" s="24"/>
      <c r="H230" s="24"/>
      <c r="I230" s="24"/>
      <c r="J230" s="24"/>
      <c r="K230" s="24"/>
      <c r="L230" s="25"/>
      <c r="M230" s="25"/>
    </row>
    <row r="231" spans="1:13" x14ac:dyDescent="0.25">
      <c r="A231" s="11"/>
      <c r="B231" s="12"/>
      <c r="C231" s="13"/>
      <c r="D231" s="13"/>
      <c r="E231" s="13"/>
      <c r="F231" s="13"/>
      <c r="G231" s="24"/>
      <c r="H231" s="24"/>
      <c r="I231" s="24"/>
      <c r="J231" s="24"/>
      <c r="K231" s="24"/>
      <c r="L231" s="25"/>
      <c r="M231" s="25"/>
    </row>
    <row r="232" spans="1:13" x14ac:dyDescent="0.25">
      <c r="A232" s="11"/>
      <c r="B232" s="12"/>
      <c r="C232" s="13"/>
      <c r="D232" s="13"/>
      <c r="E232" s="13"/>
      <c r="F232" s="13"/>
      <c r="G232" s="24"/>
      <c r="H232" s="24"/>
      <c r="I232" s="24"/>
      <c r="J232" s="24"/>
      <c r="K232" s="24"/>
      <c r="L232" s="25"/>
      <c r="M232" s="25"/>
    </row>
    <row r="233" spans="1:13" x14ac:dyDescent="0.25">
      <c r="A233" s="11"/>
      <c r="B233" s="12"/>
      <c r="C233" s="13"/>
      <c r="D233" s="13"/>
      <c r="E233" s="13"/>
      <c r="F233" s="13"/>
      <c r="G233" s="24"/>
      <c r="H233" s="24"/>
      <c r="I233" s="24"/>
      <c r="J233" s="24"/>
      <c r="K233" s="24"/>
      <c r="L233" s="25"/>
      <c r="M233" s="25"/>
    </row>
    <row r="234" spans="1:13" x14ac:dyDescent="0.25">
      <c r="A234" s="11"/>
      <c r="B234" s="12"/>
      <c r="C234" s="13"/>
      <c r="D234" s="13"/>
      <c r="E234" s="13"/>
      <c r="F234" s="13"/>
      <c r="G234" s="24"/>
      <c r="H234" s="24"/>
      <c r="I234" s="24"/>
      <c r="J234" s="24"/>
      <c r="K234" s="24"/>
      <c r="L234" s="25"/>
      <c r="M234" s="25"/>
    </row>
    <row r="235" spans="1:13" x14ac:dyDescent="0.25">
      <c r="A235" s="11"/>
      <c r="B235" s="12"/>
      <c r="C235" s="13"/>
      <c r="D235" s="13"/>
      <c r="E235" s="13"/>
      <c r="F235" s="13"/>
      <c r="G235" s="24"/>
      <c r="H235" s="24"/>
      <c r="I235" s="24"/>
      <c r="J235" s="24"/>
      <c r="K235" s="24"/>
      <c r="L235" s="25"/>
      <c r="M235" s="25"/>
    </row>
    <row r="236" spans="1:13" x14ac:dyDescent="0.25">
      <c r="A236" s="11"/>
      <c r="B236" s="12"/>
      <c r="C236" s="13"/>
      <c r="D236" s="13"/>
      <c r="E236" s="13"/>
      <c r="F236" s="13"/>
      <c r="G236" s="24"/>
      <c r="H236" s="24"/>
      <c r="I236" s="24"/>
      <c r="J236" s="24"/>
      <c r="K236" s="24"/>
      <c r="L236" s="25"/>
      <c r="M236" s="25"/>
    </row>
    <row r="237" spans="1:13" x14ac:dyDescent="0.25">
      <c r="A237" s="11"/>
      <c r="B237" s="12"/>
      <c r="C237" s="13"/>
      <c r="D237" s="13"/>
      <c r="E237" s="13"/>
      <c r="F237" s="13"/>
      <c r="G237" s="24"/>
      <c r="H237" s="24"/>
      <c r="I237" s="24"/>
      <c r="J237" s="24"/>
      <c r="K237" s="24"/>
      <c r="L237" s="25"/>
      <c r="M237" s="25"/>
    </row>
    <row r="238" spans="1:13" x14ac:dyDescent="0.25">
      <c r="A238" s="11"/>
      <c r="B238" s="12"/>
      <c r="C238" s="13"/>
      <c r="D238" s="13"/>
      <c r="E238" s="13"/>
      <c r="F238" s="13"/>
      <c r="G238" s="24"/>
      <c r="H238" s="24"/>
      <c r="I238" s="24"/>
      <c r="J238" s="24"/>
      <c r="K238" s="24"/>
      <c r="L238" s="25"/>
      <c r="M238" s="25"/>
    </row>
    <row r="239" spans="1:13" x14ac:dyDescent="0.25">
      <c r="A239" s="11"/>
      <c r="B239" s="12"/>
      <c r="C239" s="13"/>
      <c r="D239" s="13"/>
      <c r="E239" s="13"/>
      <c r="F239" s="13"/>
      <c r="G239" s="24"/>
      <c r="H239" s="24"/>
      <c r="I239" s="24"/>
      <c r="J239" s="24"/>
      <c r="K239" s="24"/>
      <c r="L239" s="25"/>
      <c r="M239" s="25"/>
    </row>
    <row r="240" spans="1:13" x14ac:dyDescent="0.25">
      <c r="A240" s="11"/>
      <c r="B240" s="12"/>
      <c r="C240" s="13"/>
      <c r="D240" s="13"/>
      <c r="E240" s="13"/>
      <c r="F240" s="13"/>
      <c r="G240" s="24"/>
      <c r="H240" s="24"/>
      <c r="I240" s="24"/>
      <c r="J240" s="24"/>
      <c r="K240" s="24"/>
      <c r="L240" s="25"/>
      <c r="M240" s="25"/>
    </row>
    <row r="241" spans="1:13" x14ac:dyDescent="0.25">
      <c r="A241" s="11"/>
      <c r="B241" s="12"/>
      <c r="C241" s="13"/>
      <c r="D241" s="13"/>
      <c r="E241" s="13"/>
      <c r="F241" s="13"/>
      <c r="G241" s="24"/>
      <c r="H241" s="24"/>
      <c r="I241" s="24"/>
      <c r="J241" s="24"/>
      <c r="K241" s="24"/>
      <c r="L241" s="25"/>
      <c r="M241" s="25"/>
    </row>
    <row r="242" spans="1:13" x14ac:dyDescent="0.25">
      <c r="A242" s="11"/>
      <c r="B242" s="12"/>
      <c r="C242" s="13"/>
      <c r="D242" s="13"/>
      <c r="E242" s="13"/>
      <c r="F242" s="13"/>
      <c r="G242" s="24"/>
      <c r="H242" s="24"/>
      <c r="I242" s="24"/>
      <c r="J242" s="24"/>
      <c r="K242" s="24"/>
      <c r="L242" s="25"/>
      <c r="M242" s="25"/>
    </row>
    <row r="243" spans="1:13" x14ac:dyDescent="0.25">
      <c r="A243" s="11"/>
      <c r="B243" s="12"/>
      <c r="C243" s="13"/>
      <c r="D243" s="13"/>
      <c r="E243" s="13"/>
      <c r="F243" s="13"/>
      <c r="G243" s="24"/>
      <c r="H243" s="24"/>
      <c r="I243" s="24"/>
      <c r="J243" s="24"/>
      <c r="K243" s="24"/>
      <c r="L243" s="25"/>
      <c r="M243" s="25"/>
    </row>
    <row r="244" spans="1:13" x14ac:dyDescent="0.25">
      <c r="A244" s="11"/>
      <c r="B244" s="12"/>
      <c r="C244" s="13"/>
      <c r="D244" s="13"/>
      <c r="E244" s="13"/>
      <c r="F244" s="13"/>
      <c r="G244" s="24"/>
      <c r="H244" s="24"/>
      <c r="I244" s="24"/>
      <c r="J244" s="24"/>
      <c r="K244" s="24"/>
      <c r="L244" s="25"/>
      <c r="M244" s="25"/>
    </row>
    <row r="245" spans="1:13" x14ac:dyDescent="0.25">
      <c r="A245" s="11"/>
      <c r="B245" s="12"/>
      <c r="C245" s="13"/>
      <c r="D245" s="13"/>
      <c r="E245" s="13"/>
      <c r="F245" s="13"/>
      <c r="G245" s="24"/>
      <c r="H245" s="24"/>
      <c r="I245" s="24"/>
      <c r="J245" s="24"/>
      <c r="K245" s="24"/>
      <c r="L245" s="25"/>
      <c r="M245" s="25"/>
    </row>
    <row r="246" spans="1:13" x14ac:dyDescent="0.25">
      <c r="A246" s="11"/>
      <c r="B246" s="12"/>
      <c r="C246" s="13"/>
      <c r="D246" s="13"/>
      <c r="E246" s="13"/>
      <c r="F246" s="13"/>
      <c r="G246" s="24"/>
      <c r="H246" s="24"/>
      <c r="I246" s="24"/>
      <c r="J246" s="24"/>
      <c r="K246" s="24"/>
      <c r="L246" s="25"/>
      <c r="M246" s="25"/>
    </row>
    <row r="247" spans="1:13" x14ac:dyDescent="0.25">
      <c r="A247" s="11"/>
      <c r="B247" s="12"/>
      <c r="C247" s="13"/>
      <c r="D247" s="13"/>
      <c r="E247" s="13"/>
      <c r="F247" s="13"/>
      <c r="G247" s="24"/>
      <c r="H247" s="24"/>
      <c r="I247" s="24"/>
      <c r="J247" s="24"/>
      <c r="K247" s="24"/>
      <c r="L247" s="25"/>
      <c r="M247" s="25"/>
    </row>
    <row r="248" spans="1:13" x14ac:dyDescent="0.25">
      <c r="A248" s="11"/>
      <c r="B248" s="12"/>
      <c r="C248" s="13"/>
      <c r="D248" s="13"/>
      <c r="E248" s="13"/>
      <c r="F248" s="13"/>
      <c r="G248" s="24"/>
      <c r="H248" s="24"/>
      <c r="I248" s="24"/>
      <c r="J248" s="24"/>
      <c r="K248" s="24"/>
      <c r="L248" s="25"/>
      <c r="M248" s="25"/>
    </row>
    <row r="249" spans="1:13" x14ac:dyDescent="0.25">
      <c r="A249" s="11"/>
      <c r="B249" s="12"/>
      <c r="C249" s="13"/>
      <c r="D249" s="13"/>
      <c r="E249" s="13"/>
      <c r="F249" s="13"/>
      <c r="G249" s="24"/>
      <c r="H249" s="24"/>
      <c r="I249" s="24"/>
      <c r="J249" s="24"/>
      <c r="K249" s="24"/>
      <c r="L249" s="25"/>
      <c r="M249" s="25"/>
    </row>
    <row r="250" spans="1:13" x14ac:dyDescent="0.25">
      <c r="A250" s="11"/>
      <c r="B250" s="12"/>
      <c r="C250" s="13"/>
      <c r="D250" s="13"/>
      <c r="E250" s="13"/>
      <c r="F250" s="13"/>
      <c r="G250" s="24"/>
      <c r="H250" s="24"/>
      <c r="I250" s="24"/>
      <c r="J250" s="24"/>
      <c r="K250" s="24"/>
      <c r="L250" s="25"/>
      <c r="M250" s="25"/>
    </row>
    <row r="251" spans="1:13" x14ac:dyDescent="0.25">
      <c r="A251" s="11"/>
      <c r="B251" s="12"/>
      <c r="C251" s="13"/>
      <c r="D251" s="13"/>
      <c r="E251" s="13"/>
      <c r="F251" s="13"/>
      <c r="G251" s="24"/>
      <c r="H251" s="24"/>
      <c r="I251" s="24"/>
      <c r="J251" s="24"/>
      <c r="K251" s="24"/>
      <c r="L251" s="25"/>
      <c r="M251" s="25"/>
    </row>
    <row r="252" spans="1:13" x14ac:dyDescent="0.25">
      <c r="A252" s="11"/>
      <c r="B252" s="12"/>
      <c r="C252" s="13"/>
      <c r="D252" s="13"/>
      <c r="E252" s="13"/>
      <c r="F252" s="13"/>
      <c r="G252" s="24"/>
      <c r="H252" s="24"/>
      <c r="I252" s="24"/>
      <c r="J252" s="24"/>
      <c r="K252" s="24"/>
      <c r="L252" s="25"/>
      <c r="M252" s="25"/>
    </row>
    <row r="253" spans="1:13" x14ac:dyDescent="0.25">
      <c r="A253" s="11"/>
      <c r="B253" s="12"/>
      <c r="C253" s="13"/>
      <c r="D253" s="13"/>
      <c r="E253" s="13"/>
      <c r="F253" s="13"/>
      <c r="G253" s="24"/>
      <c r="H253" s="24"/>
      <c r="I253" s="24"/>
      <c r="J253" s="24"/>
      <c r="K253" s="24"/>
      <c r="L253" s="25"/>
      <c r="M253" s="25"/>
    </row>
    <row r="254" spans="1:13" x14ac:dyDescent="0.25">
      <c r="A254" s="11"/>
      <c r="B254" s="12"/>
      <c r="C254" s="13"/>
      <c r="D254" s="13"/>
      <c r="E254" s="13"/>
      <c r="F254" s="13"/>
      <c r="G254" s="24"/>
      <c r="H254" s="24"/>
      <c r="I254" s="24"/>
      <c r="J254" s="24"/>
      <c r="K254" s="24"/>
      <c r="L254" s="25"/>
      <c r="M254" s="25"/>
    </row>
    <row r="255" spans="1:13" x14ac:dyDescent="0.25">
      <c r="A255" s="11"/>
      <c r="B255" s="12"/>
      <c r="C255" s="13"/>
      <c r="D255" s="13"/>
      <c r="E255" s="13"/>
      <c r="F255" s="13"/>
      <c r="G255" s="24"/>
      <c r="H255" s="24"/>
      <c r="I255" s="24"/>
      <c r="J255" s="24"/>
      <c r="K255" s="24"/>
      <c r="L255" s="25"/>
      <c r="M255" s="25"/>
    </row>
    <row r="256" spans="1:13" x14ac:dyDescent="0.25">
      <c r="A256" s="11"/>
      <c r="B256" s="12"/>
      <c r="C256" s="13"/>
      <c r="D256" s="13"/>
      <c r="E256" s="13"/>
      <c r="F256" s="13"/>
      <c r="G256" s="24"/>
      <c r="H256" s="24"/>
      <c r="I256" s="24"/>
      <c r="J256" s="24"/>
      <c r="K256" s="24"/>
      <c r="L256" s="25"/>
      <c r="M256" s="25"/>
    </row>
    <row r="257" spans="1:13" x14ac:dyDescent="0.25">
      <c r="A257" s="11"/>
      <c r="B257" s="12"/>
      <c r="C257" s="13"/>
      <c r="D257" s="13"/>
      <c r="E257" s="13"/>
      <c r="F257" s="13"/>
      <c r="G257" s="24"/>
      <c r="H257" s="24"/>
      <c r="I257" s="24"/>
      <c r="J257" s="24"/>
      <c r="K257" s="24"/>
      <c r="L257" s="25"/>
      <c r="M257" s="25"/>
    </row>
    <row r="258" spans="1:13" x14ac:dyDescent="0.25">
      <c r="A258" s="11"/>
      <c r="B258" s="12"/>
      <c r="C258" s="13"/>
      <c r="D258" s="13"/>
      <c r="E258" s="13"/>
      <c r="F258" s="13"/>
      <c r="G258" s="24"/>
      <c r="H258" s="24"/>
      <c r="I258" s="24"/>
      <c r="J258" s="24"/>
      <c r="K258" s="24"/>
      <c r="L258" s="25"/>
      <c r="M258" s="25"/>
    </row>
    <row r="259" spans="1:13" x14ac:dyDescent="0.25">
      <c r="A259" s="11"/>
      <c r="B259" s="12"/>
      <c r="C259" s="13"/>
      <c r="D259" s="13"/>
      <c r="E259" s="13"/>
      <c r="F259" s="13"/>
      <c r="G259" s="24"/>
      <c r="H259" s="24"/>
      <c r="I259" s="24"/>
      <c r="J259" s="24"/>
      <c r="K259" s="24"/>
      <c r="L259" s="25"/>
      <c r="M259" s="25"/>
    </row>
    <row r="260" spans="1:13" x14ac:dyDescent="0.25">
      <c r="A260" s="11"/>
      <c r="B260" s="12"/>
      <c r="C260" s="13"/>
      <c r="D260" s="13"/>
      <c r="E260" s="13"/>
      <c r="F260" s="13"/>
      <c r="G260" s="24"/>
      <c r="H260" s="24"/>
      <c r="I260" s="24"/>
      <c r="J260" s="24"/>
      <c r="K260" s="24"/>
      <c r="L260" s="25"/>
      <c r="M260" s="25"/>
    </row>
    <row r="261" spans="1:13" x14ac:dyDescent="0.25">
      <c r="A261" s="11"/>
      <c r="B261" s="12"/>
      <c r="C261" s="13"/>
      <c r="D261" s="13"/>
      <c r="E261" s="13"/>
      <c r="F261" s="13"/>
      <c r="G261" s="24"/>
      <c r="H261" s="24"/>
      <c r="I261" s="24"/>
      <c r="J261" s="24"/>
      <c r="K261" s="24"/>
      <c r="L261" s="25"/>
      <c r="M261" s="25"/>
    </row>
    <row r="262" spans="1:13" x14ac:dyDescent="0.25">
      <c r="A262" s="11"/>
      <c r="B262" s="12"/>
      <c r="C262" s="13"/>
      <c r="D262" s="13"/>
      <c r="E262" s="13"/>
      <c r="F262" s="13"/>
      <c r="G262" s="24"/>
      <c r="H262" s="24"/>
      <c r="I262" s="24"/>
      <c r="J262" s="24"/>
      <c r="K262" s="24"/>
      <c r="L262" s="25"/>
      <c r="M262" s="25"/>
    </row>
    <row r="263" spans="1:13" x14ac:dyDescent="0.25">
      <c r="A263" s="11"/>
      <c r="B263" s="12"/>
      <c r="C263" s="13"/>
      <c r="D263" s="13"/>
      <c r="E263" s="13"/>
      <c r="F263" s="13"/>
      <c r="G263" s="24"/>
      <c r="H263" s="24"/>
      <c r="I263" s="24"/>
      <c r="J263" s="24"/>
      <c r="K263" s="24"/>
      <c r="L263" s="25"/>
      <c r="M263" s="25"/>
    </row>
    <row r="264" spans="1:13" x14ac:dyDescent="0.25">
      <c r="A264" s="11"/>
      <c r="B264" s="12"/>
      <c r="C264" s="13"/>
      <c r="D264" s="13"/>
      <c r="E264" s="13"/>
      <c r="F264" s="13"/>
      <c r="G264" s="24"/>
      <c r="H264" s="24"/>
      <c r="I264" s="24"/>
      <c r="J264" s="24"/>
      <c r="K264" s="24"/>
      <c r="L264" s="25"/>
      <c r="M264" s="25"/>
    </row>
    <row r="265" spans="1:13" x14ac:dyDescent="0.25">
      <c r="A265" s="11"/>
      <c r="B265" s="12"/>
      <c r="C265" s="13"/>
      <c r="D265" s="13"/>
      <c r="E265" s="13"/>
      <c r="F265" s="13"/>
      <c r="G265" s="24"/>
      <c r="H265" s="24"/>
      <c r="I265" s="24"/>
      <c r="J265" s="24"/>
      <c r="K265" s="24"/>
      <c r="L265" s="25"/>
      <c r="M265" s="25"/>
    </row>
    <row r="266" spans="1:13" x14ac:dyDescent="0.25">
      <c r="A266" s="11"/>
      <c r="B266" s="12"/>
      <c r="C266" s="13"/>
      <c r="D266" s="13"/>
      <c r="E266" s="13"/>
      <c r="F266" s="13"/>
      <c r="G266" s="24"/>
      <c r="H266" s="24"/>
      <c r="I266" s="24"/>
      <c r="J266" s="24"/>
      <c r="K266" s="24"/>
      <c r="L266" s="25"/>
      <c r="M266" s="25"/>
    </row>
    <row r="267" spans="1:13" x14ac:dyDescent="0.25">
      <c r="A267" s="11"/>
      <c r="B267" s="12"/>
      <c r="C267" s="13"/>
      <c r="D267" s="13"/>
      <c r="E267" s="13"/>
      <c r="F267" s="13"/>
      <c r="G267" s="24"/>
      <c r="H267" s="24"/>
      <c r="I267" s="24"/>
      <c r="J267" s="24"/>
      <c r="K267" s="24"/>
      <c r="L267" s="25"/>
      <c r="M267" s="25"/>
    </row>
    <row r="268" spans="1:13" x14ac:dyDescent="0.25">
      <c r="A268" s="11"/>
      <c r="B268" s="12"/>
      <c r="C268" s="13"/>
      <c r="D268" s="13"/>
      <c r="E268" s="13"/>
      <c r="F268" s="13"/>
      <c r="G268" s="24"/>
      <c r="H268" s="24"/>
      <c r="I268" s="24"/>
      <c r="J268" s="24"/>
      <c r="K268" s="24"/>
      <c r="L268" s="25"/>
      <c r="M268" s="25"/>
    </row>
    <row r="269" spans="1:13" x14ac:dyDescent="0.25">
      <c r="A269" s="11"/>
      <c r="B269" s="12"/>
      <c r="C269" s="13"/>
      <c r="D269" s="13"/>
      <c r="E269" s="13"/>
      <c r="F269" s="13"/>
      <c r="G269" s="24"/>
      <c r="H269" s="24"/>
      <c r="I269" s="24"/>
      <c r="J269" s="24"/>
      <c r="K269" s="24"/>
      <c r="L269" s="25"/>
      <c r="M269" s="25"/>
    </row>
    <row r="270" spans="1:13" x14ac:dyDescent="0.25">
      <c r="A270" s="11"/>
      <c r="B270" s="12"/>
      <c r="C270" s="13"/>
      <c r="D270" s="13"/>
      <c r="E270" s="13"/>
      <c r="F270" s="13"/>
      <c r="G270" s="24"/>
      <c r="H270" s="24"/>
      <c r="I270" s="24"/>
      <c r="J270" s="24"/>
      <c r="K270" s="24"/>
      <c r="L270" s="25"/>
      <c r="M270" s="25"/>
    </row>
    <row r="271" spans="1:13" x14ac:dyDescent="0.25">
      <c r="A271" s="11"/>
      <c r="B271" s="12"/>
      <c r="C271" s="13"/>
      <c r="D271" s="13"/>
      <c r="E271" s="13"/>
      <c r="F271" s="13"/>
      <c r="G271" s="24"/>
      <c r="H271" s="24"/>
      <c r="I271" s="24"/>
      <c r="J271" s="24"/>
      <c r="K271" s="24"/>
      <c r="L271" s="25"/>
      <c r="M271" s="25"/>
    </row>
    <row r="272" spans="1:13" x14ac:dyDescent="0.25">
      <c r="A272" s="11"/>
      <c r="B272" s="12"/>
      <c r="C272" s="13"/>
      <c r="D272" s="13"/>
      <c r="E272" s="13"/>
      <c r="F272" s="13"/>
      <c r="G272" s="24"/>
      <c r="H272" s="24"/>
      <c r="I272" s="24"/>
      <c r="J272" s="24"/>
      <c r="K272" s="24"/>
      <c r="L272" s="25"/>
      <c r="M272" s="25"/>
    </row>
    <row r="273" spans="1:13" x14ac:dyDescent="0.25">
      <c r="A273" s="11"/>
      <c r="B273" s="12"/>
      <c r="C273" s="13"/>
      <c r="D273" s="13"/>
      <c r="E273" s="13"/>
      <c r="F273" s="13"/>
      <c r="G273" s="24"/>
      <c r="H273" s="24"/>
      <c r="I273" s="24"/>
      <c r="J273" s="24"/>
      <c r="K273" s="24"/>
      <c r="L273" s="25"/>
      <c r="M273" s="25"/>
    </row>
    <row r="274" spans="1:13" x14ac:dyDescent="0.25">
      <c r="A274" s="11"/>
      <c r="B274" s="12"/>
      <c r="C274" s="13"/>
      <c r="D274" s="13"/>
      <c r="E274" s="13"/>
      <c r="F274" s="13"/>
      <c r="G274" s="24"/>
      <c r="H274" s="24"/>
      <c r="I274" s="24"/>
      <c r="J274" s="24"/>
      <c r="K274" s="24"/>
      <c r="L274" s="25"/>
      <c r="M274" s="25"/>
    </row>
    <row r="275" spans="1:13" x14ac:dyDescent="0.25">
      <c r="A275" s="11"/>
      <c r="B275" s="12"/>
      <c r="C275" s="13"/>
      <c r="D275" s="13"/>
      <c r="E275" s="13"/>
      <c r="F275" s="13"/>
      <c r="G275" s="24"/>
      <c r="H275" s="24"/>
      <c r="I275" s="24"/>
      <c r="J275" s="24"/>
      <c r="K275" s="24"/>
      <c r="L275" s="25"/>
      <c r="M275" s="25"/>
    </row>
    <row r="276" spans="1:13" x14ac:dyDescent="0.25">
      <c r="A276" s="11"/>
      <c r="B276" s="12"/>
      <c r="C276" s="13"/>
      <c r="D276" s="13"/>
      <c r="E276" s="13"/>
      <c r="F276" s="13"/>
      <c r="G276" s="24"/>
      <c r="H276" s="24"/>
      <c r="I276" s="24"/>
      <c r="J276" s="24"/>
      <c r="K276" s="24"/>
      <c r="L276" s="25"/>
      <c r="M276" s="25"/>
    </row>
    <row r="277" spans="1:13" x14ac:dyDescent="0.25">
      <c r="A277" s="11"/>
      <c r="B277" s="12"/>
      <c r="C277" s="13"/>
      <c r="D277" s="13"/>
      <c r="E277" s="13"/>
      <c r="F277" s="13"/>
      <c r="G277" s="24"/>
      <c r="H277" s="24"/>
      <c r="I277" s="24"/>
      <c r="J277" s="24"/>
      <c r="K277" s="24"/>
      <c r="L277" s="25"/>
      <c r="M277" s="25"/>
    </row>
    <row r="278" spans="1:13" x14ac:dyDescent="0.25">
      <c r="A278" s="11"/>
      <c r="B278" s="12"/>
      <c r="C278" s="13"/>
      <c r="D278" s="13"/>
      <c r="E278" s="13"/>
      <c r="F278" s="13"/>
      <c r="G278" s="24"/>
      <c r="H278" s="24"/>
      <c r="I278" s="24"/>
      <c r="J278" s="24"/>
      <c r="K278" s="24"/>
      <c r="L278" s="25"/>
      <c r="M278" s="25"/>
    </row>
    <row r="279" spans="1:13" x14ac:dyDescent="0.25">
      <c r="A279" s="11"/>
      <c r="B279" s="12"/>
      <c r="C279" s="13"/>
      <c r="D279" s="13"/>
      <c r="E279" s="13"/>
      <c r="F279" s="13"/>
      <c r="G279" s="24"/>
      <c r="H279" s="24"/>
      <c r="I279" s="24"/>
      <c r="J279" s="24"/>
      <c r="K279" s="24"/>
      <c r="L279" s="25"/>
      <c r="M279" s="25"/>
    </row>
    <row r="280" spans="1:13" x14ac:dyDescent="0.25">
      <c r="A280" s="11"/>
      <c r="B280" s="12"/>
      <c r="C280" s="13"/>
      <c r="D280" s="13"/>
      <c r="E280" s="13"/>
      <c r="F280" s="13"/>
      <c r="G280" s="24"/>
      <c r="H280" s="24"/>
      <c r="I280" s="24"/>
      <c r="J280" s="24"/>
      <c r="K280" s="24"/>
      <c r="L280" s="25"/>
      <c r="M280" s="25"/>
    </row>
    <row r="281" spans="1:13" x14ac:dyDescent="0.25">
      <c r="A281" s="11"/>
      <c r="B281" s="12"/>
      <c r="C281" s="13"/>
      <c r="D281" s="13"/>
      <c r="E281" s="13"/>
      <c r="F281" s="13"/>
      <c r="G281" s="24"/>
      <c r="H281" s="24"/>
      <c r="I281" s="24"/>
      <c r="J281" s="24"/>
      <c r="K281" s="24"/>
      <c r="L281" s="25"/>
      <c r="M281" s="25"/>
    </row>
    <row r="282" spans="1:13" x14ac:dyDescent="0.25">
      <c r="A282" s="11"/>
      <c r="B282" s="12"/>
      <c r="C282" s="13"/>
      <c r="D282" s="13"/>
      <c r="E282" s="13"/>
      <c r="F282" s="13"/>
      <c r="G282" s="24"/>
      <c r="H282" s="24"/>
      <c r="I282" s="24"/>
      <c r="J282" s="24"/>
      <c r="K282" s="24"/>
      <c r="L282" s="25"/>
      <c r="M282" s="25"/>
    </row>
    <row r="283" spans="1:13" x14ac:dyDescent="0.25">
      <c r="A283" s="11"/>
      <c r="B283" s="12"/>
      <c r="C283" s="13"/>
      <c r="D283" s="13"/>
      <c r="E283" s="13"/>
      <c r="F283" s="13"/>
      <c r="G283" s="24"/>
      <c r="H283" s="24"/>
      <c r="I283" s="24"/>
      <c r="J283" s="24"/>
      <c r="K283" s="24"/>
      <c r="L283" s="25"/>
      <c r="M283" s="25"/>
    </row>
    <row r="284" spans="1:13" x14ac:dyDescent="0.25">
      <c r="A284" s="11"/>
      <c r="B284" s="12"/>
      <c r="C284" s="13"/>
      <c r="D284" s="13"/>
      <c r="E284" s="13"/>
      <c r="F284" s="13"/>
      <c r="G284" s="24"/>
      <c r="H284" s="24"/>
      <c r="I284" s="24"/>
      <c r="J284" s="24"/>
      <c r="K284" s="24"/>
      <c r="L284" s="25"/>
      <c r="M284" s="25"/>
    </row>
    <row r="285" spans="1:13" x14ac:dyDescent="0.25">
      <c r="A285" s="11"/>
      <c r="B285" s="12"/>
      <c r="C285" s="13"/>
      <c r="D285" s="13"/>
      <c r="E285" s="13"/>
      <c r="F285" s="13"/>
      <c r="G285" s="24"/>
      <c r="H285" s="24"/>
      <c r="I285" s="24"/>
      <c r="J285" s="24"/>
      <c r="K285" s="24"/>
      <c r="L285" s="25"/>
      <c r="M285" s="25"/>
    </row>
    <row r="286" spans="1:13" x14ac:dyDescent="0.25">
      <c r="A286" s="11"/>
      <c r="B286" s="12"/>
      <c r="C286" s="13"/>
      <c r="D286" s="13"/>
      <c r="E286" s="13"/>
      <c r="F286" s="13"/>
      <c r="G286" s="24"/>
      <c r="H286" s="24"/>
      <c r="I286" s="24"/>
      <c r="J286" s="24"/>
      <c r="K286" s="24"/>
      <c r="L286" s="25"/>
      <c r="M286" s="25"/>
    </row>
    <row r="287" spans="1:13" x14ac:dyDescent="0.25">
      <c r="A287" s="11"/>
      <c r="B287" s="12"/>
      <c r="C287" s="13"/>
      <c r="D287" s="13"/>
      <c r="E287" s="13"/>
      <c r="F287" s="13"/>
      <c r="G287" s="24"/>
      <c r="H287" s="24"/>
      <c r="I287" s="24"/>
      <c r="J287" s="24"/>
      <c r="K287" s="24"/>
      <c r="L287" s="25"/>
      <c r="M287" s="25"/>
    </row>
    <row r="288" spans="1:13" x14ac:dyDescent="0.25">
      <c r="A288" s="11"/>
      <c r="B288" s="12"/>
      <c r="C288" s="13"/>
      <c r="D288" s="13"/>
      <c r="E288" s="13"/>
      <c r="F288" s="13"/>
      <c r="G288" s="24"/>
      <c r="H288" s="24"/>
      <c r="I288" s="24"/>
      <c r="J288" s="24"/>
      <c r="K288" s="24"/>
      <c r="L288" s="25"/>
      <c r="M288" s="25"/>
    </row>
    <row r="289" spans="1:13" x14ac:dyDescent="0.25">
      <c r="A289" s="11"/>
      <c r="B289" s="12"/>
      <c r="C289" s="13"/>
      <c r="D289" s="13"/>
      <c r="E289" s="13"/>
      <c r="F289" s="13"/>
      <c r="G289" s="24"/>
      <c r="H289" s="24"/>
      <c r="I289" s="24"/>
      <c r="J289" s="24"/>
      <c r="K289" s="24"/>
      <c r="L289" s="25"/>
      <c r="M289" s="25"/>
    </row>
    <row r="290" spans="1:13" x14ac:dyDescent="0.25">
      <c r="A290" s="11"/>
      <c r="B290" s="12"/>
      <c r="C290" s="13"/>
      <c r="D290" s="13"/>
      <c r="E290" s="13"/>
      <c r="F290" s="13"/>
      <c r="G290" s="24"/>
      <c r="H290" s="24"/>
      <c r="I290" s="24"/>
      <c r="J290" s="24"/>
      <c r="K290" s="24"/>
      <c r="L290" s="25"/>
      <c r="M290" s="25"/>
    </row>
    <row r="291" spans="1:13" x14ac:dyDescent="0.25">
      <c r="A291" s="11"/>
      <c r="B291" s="12"/>
      <c r="C291" s="13"/>
      <c r="D291" s="13"/>
      <c r="E291" s="13"/>
      <c r="F291" s="13"/>
      <c r="G291" s="24"/>
      <c r="H291" s="24"/>
      <c r="I291" s="24"/>
      <c r="J291" s="24"/>
      <c r="K291" s="24"/>
      <c r="L291" s="25"/>
      <c r="M291" s="25"/>
    </row>
    <row r="292" spans="1:13" x14ac:dyDescent="0.25">
      <c r="A292" s="11"/>
      <c r="B292" s="12"/>
      <c r="C292" s="13"/>
      <c r="D292" s="13"/>
      <c r="E292" s="13"/>
      <c r="F292" s="13"/>
      <c r="G292" s="24"/>
      <c r="H292" s="24"/>
      <c r="I292" s="24"/>
      <c r="J292" s="24"/>
      <c r="K292" s="24"/>
      <c r="L292" s="25"/>
      <c r="M292" s="25"/>
    </row>
    <row r="293" spans="1:13" x14ac:dyDescent="0.25">
      <c r="A293" s="11"/>
      <c r="B293" s="12"/>
      <c r="C293" s="13"/>
      <c r="D293" s="13"/>
      <c r="E293" s="13"/>
      <c r="F293" s="13"/>
      <c r="G293" s="24"/>
      <c r="H293" s="24"/>
      <c r="I293" s="24"/>
      <c r="J293" s="24"/>
      <c r="K293" s="24"/>
      <c r="L293" s="25"/>
      <c r="M293" s="25"/>
    </row>
    <row r="294" spans="1:13" x14ac:dyDescent="0.25">
      <c r="A294" s="11"/>
      <c r="B294" s="12"/>
      <c r="C294" s="13"/>
      <c r="D294" s="13"/>
      <c r="E294" s="13"/>
      <c r="F294" s="13"/>
      <c r="G294" s="24"/>
      <c r="H294" s="24"/>
      <c r="I294" s="24"/>
      <c r="J294" s="24"/>
      <c r="K294" s="24"/>
      <c r="L294" s="25"/>
      <c r="M294" s="25"/>
    </row>
    <row r="295" spans="1:13" x14ac:dyDescent="0.25">
      <c r="A295" s="11"/>
      <c r="B295" s="12"/>
      <c r="C295" s="13"/>
      <c r="D295" s="13"/>
      <c r="E295" s="13"/>
      <c r="F295" s="13"/>
      <c r="G295" s="24"/>
      <c r="H295" s="24"/>
      <c r="I295" s="24"/>
      <c r="J295" s="24"/>
      <c r="K295" s="24"/>
      <c r="L295" s="25"/>
      <c r="M295" s="25"/>
    </row>
    <row r="296" spans="1:13" x14ac:dyDescent="0.25">
      <c r="A296" s="11"/>
      <c r="B296" s="12"/>
      <c r="C296" s="13"/>
      <c r="D296" s="13"/>
      <c r="E296" s="13"/>
      <c r="F296" s="13"/>
      <c r="G296" s="24"/>
      <c r="H296" s="24"/>
      <c r="I296" s="24"/>
      <c r="J296" s="24"/>
      <c r="K296" s="24"/>
      <c r="L296" s="25"/>
      <c r="M296" s="25"/>
    </row>
    <row r="297" spans="1:13" x14ac:dyDescent="0.25">
      <c r="A297" s="11"/>
      <c r="B297" s="12"/>
      <c r="C297" s="13"/>
      <c r="D297" s="13"/>
      <c r="E297" s="13"/>
      <c r="F297" s="13"/>
      <c r="G297" s="24"/>
      <c r="H297" s="24"/>
      <c r="I297" s="24"/>
      <c r="J297" s="24"/>
      <c r="K297" s="24"/>
      <c r="L297" s="25"/>
      <c r="M297" s="25"/>
    </row>
    <row r="298" spans="1:13" x14ac:dyDescent="0.25">
      <c r="A298" s="11"/>
      <c r="B298" s="12"/>
      <c r="C298" s="13"/>
      <c r="D298" s="13"/>
      <c r="E298" s="13"/>
      <c r="F298" s="13"/>
      <c r="G298" s="24"/>
      <c r="H298" s="24"/>
      <c r="I298" s="24"/>
      <c r="J298" s="24"/>
      <c r="K298" s="24"/>
      <c r="L298" s="25"/>
      <c r="M298" s="25"/>
    </row>
    <row r="299" spans="1:13" x14ac:dyDescent="0.25">
      <c r="A299" s="11"/>
      <c r="B299" s="12"/>
      <c r="C299" s="13"/>
      <c r="D299" s="13"/>
      <c r="E299" s="13"/>
      <c r="F299" s="13"/>
      <c r="G299" s="24"/>
      <c r="H299" s="24"/>
      <c r="I299" s="24"/>
      <c r="J299" s="24"/>
      <c r="K299" s="24"/>
      <c r="L299" s="25"/>
      <c r="M299" s="25"/>
    </row>
    <row r="300" spans="1:13" x14ac:dyDescent="0.25">
      <c r="A300" s="11"/>
      <c r="B300" s="12"/>
      <c r="C300" s="13"/>
      <c r="D300" s="13"/>
      <c r="E300" s="13"/>
      <c r="F300" s="13"/>
      <c r="G300" s="24"/>
      <c r="H300" s="24"/>
      <c r="I300" s="24"/>
      <c r="J300" s="24"/>
      <c r="K300" s="24"/>
      <c r="L300" s="25"/>
      <c r="M300" s="25"/>
    </row>
    <row r="301" spans="1:13" x14ac:dyDescent="0.25">
      <c r="A301" s="11"/>
      <c r="B301" s="12"/>
      <c r="C301" s="13"/>
      <c r="D301" s="13"/>
      <c r="E301" s="13"/>
      <c r="F301" s="13"/>
      <c r="G301" s="24"/>
      <c r="H301" s="24"/>
      <c r="I301" s="24"/>
      <c r="J301" s="24"/>
      <c r="K301" s="24"/>
      <c r="L301" s="25"/>
      <c r="M301" s="25"/>
    </row>
    <row r="302" spans="1:13" x14ac:dyDescent="0.25">
      <c r="A302" s="11"/>
      <c r="B302" s="12"/>
      <c r="C302" s="13"/>
      <c r="D302" s="13"/>
      <c r="E302" s="13"/>
      <c r="F302" s="13"/>
      <c r="G302" s="24"/>
      <c r="H302" s="24"/>
      <c r="I302" s="24"/>
      <c r="J302" s="24"/>
      <c r="K302" s="24"/>
      <c r="L302" s="25"/>
      <c r="M302" s="25"/>
    </row>
    <row r="303" spans="1:13" x14ac:dyDescent="0.25">
      <c r="A303" s="11"/>
      <c r="B303" s="12"/>
      <c r="C303" s="13"/>
      <c r="D303" s="13"/>
      <c r="E303" s="13"/>
      <c r="F303" s="13"/>
      <c r="G303" s="24"/>
      <c r="H303" s="24"/>
      <c r="I303" s="24"/>
      <c r="J303" s="24"/>
      <c r="K303" s="24"/>
      <c r="L303" s="25"/>
      <c r="M303" s="25"/>
    </row>
    <row r="304" spans="1:13" x14ac:dyDescent="0.25">
      <c r="A304" s="11"/>
      <c r="B304" s="12"/>
      <c r="C304" s="13"/>
      <c r="D304" s="13"/>
      <c r="E304" s="13"/>
      <c r="F304" s="13"/>
      <c r="G304" s="24"/>
      <c r="H304" s="24"/>
      <c r="I304" s="24"/>
      <c r="J304" s="24"/>
      <c r="K304" s="24"/>
      <c r="L304" s="25"/>
      <c r="M304" s="25"/>
    </row>
    <row r="305" spans="1:13" x14ac:dyDescent="0.25">
      <c r="A305" s="11"/>
      <c r="B305" s="12"/>
      <c r="C305" s="13"/>
      <c r="D305" s="13"/>
      <c r="E305" s="13"/>
      <c r="F305" s="13"/>
      <c r="G305" s="24"/>
      <c r="H305" s="24"/>
      <c r="I305" s="24"/>
      <c r="J305" s="24"/>
      <c r="K305" s="24"/>
      <c r="L305" s="25"/>
      <c r="M305" s="25"/>
    </row>
    <row r="306" spans="1:13" x14ac:dyDescent="0.25">
      <c r="A306" s="11"/>
      <c r="B306" s="12"/>
      <c r="C306" s="13"/>
      <c r="D306" s="13"/>
      <c r="E306" s="13"/>
      <c r="F306" s="13"/>
      <c r="G306" s="24"/>
      <c r="H306" s="24"/>
      <c r="I306" s="24"/>
      <c r="J306" s="24"/>
      <c r="K306" s="24"/>
      <c r="L306" s="25"/>
      <c r="M306" s="25"/>
    </row>
    <row r="307" spans="1:13" x14ac:dyDescent="0.25">
      <c r="A307" s="11"/>
      <c r="B307" s="12"/>
      <c r="C307" s="13"/>
      <c r="D307" s="13"/>
      <c r="E307" s="13"/>
      <c r="F307" s="13"/>
      <c r="G307" s="24"/>
      <c r="H307" s="24"/>
      <c r="I307" s="24"/>
      <c r="J307" s="24"/>
      <c r="K307" s="24"/>
      <c r="L307" s="25"/>
      <c r="M307" s="25"/>
    </row>
    <row r="308" spans="1:13" x14ac:dyDescent="0.25">
      <c r="A308" s="11"/>
      <c r="B308" s="12"/>
      <c r="C308" s="13"/>
      <c r="D308" s="13"/>
      <c r="E308" s="13"/>
      <c r="F308" s="13"/>
      <c r="G308" s="24"/>
      <c r="H308" s="24"/>
      <c r="I308" s="24"/>
      <c r="J308" s="24"/>
      <c r="K308" s="24"/>
      <c r="L308" s="25"/>
      <c r="M308" s="25"/>
    </row>
    <row r="309" spans="1:13" x14ac:dyDescent="0.25">
      <c r="A309" s="11"/>
      <c r="B309" s="12"/>
      <c r="C309" s="13"/>
      <c r="D309" s="13"/>
      <c r="E309" s="13"/>
      <c r="F309" s="13"/>
      <c r="G309" s="24"/>
      <c r="H309" s="24"/>
      <c r="I309" s="24"/>
      <c r="J309" s="24"/>
      <c r="K309" s="24"/>
      <c r="L309" s="25"/>
      <c r="M309" s="25"/>
    </row>
    <row r="310" spans="1:13" x14ac:dyDescent="0.25">
      <c r="A310" s="11"/>
      <c r="B310" s="12"/>
      <c r="C310" s="13"/>
      <c r="D310" s="13"/>
      <c r="E310" s="13"/>
      <c r="F310" s="13"/>
      <c r="G310" s="24"/>
      <c r="H310" s="24"/>
      <c r="I310" s="24"/>
      <c r="J310" s="24"/>
      <c r="K310" s="24"/>
      <c r="L310" s="25"/>
      <c r="M310" s="25"/>
    </row>
    <row r="311" spans="1:13" x14ac:dyDescent="0.25">
      <c r="A311" s="11"/>
      <c r="B311" s="12"/>
      <c r="C311" s="13"/>
      <c r="D311" s="13"/>
      <c r="E311" s="13"/>
      <c r="F311" s="13"/>
      <c r="G311" s="24"/>
      <c r="H311" s="24"/>
      <c r="I311" s="24"/>
      <c r="J311" s="24"/>
      <c r="K311" s="24"/>
      <c r="L311" s="25"/>
      <c r="M311" s="25"/>
    </row>
    <row r="312" spans="1:13" x14ac:dyDescent="0.25">
      <c r="A312" s="11"/>
      <c r="B312" s="12"/>
      <c r="C312" s="13"/>
      <c r="D312" s="13"/>
      <c r="E312" s="13"/>
      <c r="F312" s="13"/>
      <c r="G312" s="24"/>
      <c r="H312" s="24"/>
      <c r="I312" s="24"/>
      <c r="J312" s="24"/>
      <c r="K312" s="24"/>
      <c r="L312" s="25"/>
      <c r="M312" s="25"/>
    </row>
    <row r="313" spans="1:13" x14ac:dyDescent="0.25">
      <c r="A313" s="11"/>
      <c r="B313" s="12"/>
      <c r="C313" s="13"/>
      <c r="D313" s="13"/>
      <c r="E313" s="13"/>
      <c r="F313" s="13"/>
      <c r="G313" s="24"/>
      <c r="H313" s="24"/>
      <c r="I313" s="24"/>
      <c r="J313" s="24"/>
      <c r="K313" s="24"/>
      <c r="L313" s="25"/>
      <c r="M313" s="25"/>
    </row>
    <row r="314" spans="1:13" x14ac:dyDescent="0.25">
      <c r="A314" s="11"/>
      <c r="B314" s="12"/>
      <c r="C314" s="13"/>
      <c r="D314" s="13"/>
      <c r="E314" s="13"/>
      <c r="F314" s="13"/>
      <c r="G314" s="24"/>
      <c r="H314" s="24"/>
      <c r="I314" s="24"/>
      <c r="J314" s="24"/>
      <c r="K314" s="24"/>
      <c r="L314" s="25"/>
      <c r="M314" s="25"/>
    </row>
    <row r="315" spans="1:13" x14ac:dyDescent="0.25">
      <c r="A315" s="11"/>
      <c r="B315" s="12"/>
      <c r="C315" s="13"/>
      <c r="D315" s="13"/>
      <c r="E315" s="13"/>
      <c r="F315" s="13"/>
      <c r="G315" s="24"/>
      <c r="H315" s="24"/>
      <c r="I315" s="24"/>
      <c r="J315" s="24"/>
      <c r="K315" s="24"/>
      <c r="L315" s="25"/>
      <c r="M315" s="25"/>
    </row>
    <row r="316" spans="1:13" x14ac:dyDescent="0.25">
      <c r="A316" s="11"/>
      <c r="B316" s="12"/>
      <c r="C316" s="13"/>
      <c r="D316" s="13"/>
      <c r="E316" s="13"/>
      <c r="F316" s="13"/>
      <c r="G316" s="24"/>
      <c r="H316" s="24"/>
      <c r="I316" s="24"/>
      <c r="J316" s="24"/>
      <c r="K316" s="24"/>
      <c r="L316" s="25"/>
      <c r="M316" s="25"/>
    </row>
    <row r="317" spans="1:13" x14ac:dyDescent="0.25">
      <c r="A317" s="11"/>
      <c r="B317" s="12"/>
      <c r="C317" s="13"/>
      <c r="D317" s="13"/>
      <c r="E317" s="13"/>
      <c r="F317" s="13"/>
      <c r="G317" s="24"/>
      <c r="H317" s="24"/>
      <c r="I317" s="24"/>
      <c r="J317" s="24"/>
      <c r="K317" s="24"/>
      <c r="L317" s="25"/>
      <c r="M317" s="25"/>
    </row>
    <row r="318" spans="1:13" x14ac:dyDescent="0.25">
      <c r="A318" s="11"/>
      <c r="B318" s="12"/>
      <c r="C318" s="13"/>
      <c r="D318" s="13"/>
      <c r="E318" s="13"/>
      <c r="F318" s="13"/>
      <c r="G318" s="24"/>
      <c r="H318" s="24"/>
      <c r="I318" s="24"/>
      <c r="J318" s="24"/>
      <c r="K318" s="24"/>
      <c r="L318" s="25"/>
      <c r="M318" s="25"/>
    </row>
    <row r="319" spans="1:13" x14ac:dyDescent="0.25">
      <c r="A319" s="11"/>
      <c r="B319" s="12"/>
      <c r="C319" s="13"/>
      <c r="D319" s="13"/>
      <c r="E319" s="13"/>
      <c r="F319" s="13"/>
      <c r="G319" s="24"/>
      <c r="H319" s="24"/>
      <c r="I319" s="24"/>
      <c r="J319" s="24"/>
      <c r="K319" s="24"/>
      <c r="L319" s="25"/>
      <c r="M319" s="25"/>
    </row>
    <row r="320" spans="1:13" x14ac:dyDescent="0.25">
      <c r="A320" s="11"/>
      <c r="B320" s="12"/>
      <c r="C320" s="13"/>
      <c r="D320" s="13"/>
      <c r="E320" s="13"/>
      <c r="F320" s="13"/>
      <c r="G320" s="24"/>
      <c r="H320" s="24"/>
      <c r="I320" s="24"/>
      <c r="J320" s="24"/>
      <c r="K320" s="24"/>
      <c r="L320" s="25"/>
      <c r="M320" s="25"/>
    </row>
    <row r="321" spans="1:13" x14ac:dyDescent="0.25">
      <c r="A321" s="11"/>
      <c r="B321" s="12"/>
      <c r="C321" s="13"/>
      <c r="D321" s="13"/>
      <c r="E321" s="13"/>
      <c r="F321" s="13"/>
      <c r="G321" s="24"/>
      <c r="H321" s="24"/>
      <c r="I321" s="24"/>
      <c r="J321" s="24"/>
      <c r="K321" s="24"/>
      <c r="L321" s="25"/>
      <c r="M321" s="25"/>
    </row>
    <row r="322" spans="1:13" x14ac:dyDescent="0.25">
      <c r="A322" s="11"/>
      <c r="B322" s="12"/>
      <c r="C322" s="13"/>
      <c r="D322" s="13"/>
      <c r="E322" s="13"/>
      <c r="F322" s="13"/>
      <c r="G322" s="24"/>
      <c r="H322" s="24"/>
      <c r="I322" s="24"/>
      <c r="J322" s="24"/>
      <c r="K322" s="24"/>
      <c r="L322" s="25"/>
      <c r="M322" s="25"/>
    </row>
    <row r="323" spans="1:13" x14ac:dyDescent="0.25">
      <c r="A323" s="11"/>
      <c r="B323" s="12"/>
      <c r="C323" s="13"/>
      <c r="D323" s="13"/>
      <c r="E323" s="13"/>
      <c r="F323" s="13"/>
      <c r="G323" s="24"/>
      <c r="H323" s="24"/>
      <c r="I323" s="24"/>
      <c r="J323" s="24"/>
      <c r="K323" s="24"/>
      <c r="L323" s="25"/>
      <c r="M323" s="25"/>
    </row>
    <row r="324" spans="1:13" x14ac:dyDescent="0.25">
      <c r="A324" s="11"/>
      <c r="B324" s="12"/>
      <c r="C324" s="13"/>
      <c r="D324" s="13"/>
      <c r="E324" s="13"/>
      <c r="F324" s="13"/>
      <c r="G324" s="24"/>
      <c r="H324" s="24"/>
      <c r="I324" s="24"/>
      <c r="J324" s="24"/>
      <c r="K324" s="24"/>
      <c r="L324" s="25"/>
      <c r="M324" s="25"/>
    </row>
    <row r="325" spans="1:13" x14ac:dyDescent="0.25">
      <c r="A325" s="11"/>
      <c r="B325" s="12"/>
      <c r="C325" s="13"/>
      <c r="D325" s="13"/>
      <c r="E325" s="13"/>
      <c r="F325" s="13"/>
      <c r="G325" s="24"/>
      <c r="H325" s="24"/>
      <c r="I325" s="24"/>
      <c r="J325" s="24"/>
      <c r="K325" s="24"/>
      <c r="L325" s="25"/>
      <c r="M325" s="25"/>
    </row>
    <row r="326" spans="1:13" x14ac:dyDescent="0.25">
      <c r="A326" s="11"/>
      <c r="B326" s="12"/>
      <c r="C326" s="13"/>
      <c r="D326" s="13"/>
      <c r="E326" s="13"/>
      <c r="F326" s="13"/>
      <c r="G326" s="24"/>
      <c r="H326" s="24"/>
      <c r="I326" s="24"/>
      <c r="J326" s="24"/>
      <c r="K326" s="24"/>
      <c r="L326" s="25"/>
      <c r="M326" s="25"/>
    </row>
    <row r="327" spans="1:13" x14ac:dyDescent="0.25">
      <c r="A327" s="11"/>
      <c r="B327" s="12"/>
      <c r="C327" s="13"/>
      <c r="D327" s="13"/>
      <c r="E327" s="13"/>
      <c r="F327" s="13"/>
      <c r="G327" s="24"/>
      <c r="H327" s="24"/>
      <c r="I327" s="24"/>
      <c r="J327" s="24"/>
      <c r="K327" s="24"/>
      <c r="L327" s="25"/>
      <c r="M327" s="25"/>
    </row>
    <row r="328" spans="1:13" x14ac:dyDescent="0.25">
      <c r="A328" s="11"/>
      <c r="B328" s="12"/>
      <c r="C328" s="13"/>
      <c r="D328" s="13"/>
      <c r="E328" s="13"/>
      <c r="F328" s="13"/>
      <c r="G328" s="24"/>
      <c r="H328" s="24"/>
      <c r="I328" s="24"/>
      <c r="J328" s="24"/>
      <c r="K328" s="24"/>
      <c r="L328" s="25"/>
      <c r="M328" s="25"/>
    </row>
    <row r="329" spans="1:13" x14ac:dyDescent="0.25">
      <c r="A329" s="11"/>
      <c r="B329" s="12"/>
      <c r="C329" s="13"/>
      <c r="D329" s="13"/>
      <c r="E329" s="13"/>
      <c r="F329" s="13"/>
      <c r="G329" s="24"/>
      <c r="H329" s="24"/>
      <c r="I329" s="24"/>
      <c r="J329" s="24"/>
      <c r="K329" s="24"/>
      <c r="L329" s="25"/>
      <c r="M329" s="25"/>
    </row>
    <row r="330" spans="1:13" x14ac:dyDescent="0.25">
      <c r="A330" s="11"/>
      <c r="B330" s="12"/>
      <c r="C330" s="13"/>
      <c r="D330" s="13"/>
      <c r="E330" s="13"/>
      <c r="F330" s="13"/>
      <c r="G330" s="24"/>
      <c r="H330" s="24"/>
      <c r="I330" s="24"/>
      <c r="J330" s="24"/>
      <c r="K330" s="24"/>
      <c r="L330" s="25"/>
      <c r="M330" s="25"/>
    </row>
    <row r="331" spans="1:13" x14ac:dyDescent="0.25">
      <c r="A331" s="11"/>
      <c r="B331" s="12"/>
      <c r="C331" s="13"/>
      <c r="D331" s="13"/>
      <c r="E331" s="13"/>
      <c r="F331" s="13"/>
      <c r="G331" s="24"/>
      <c r="H331" s="24"/>
      <c r="I331" s="24"/>
      <c r="J331" s="24"/>
      <c r="K331" s="24"/>
      <c r="L331" s="25"/>
      <c r="M331" s="25"/>
    </row>
    <row r="332" spans="1:13" x14ac:dyDescent="0.25">
      <c r="A332" s="11"/>
      <c r="B332" s="12"/>
      <c r="C332" s="13"/>
      <c r="D332" s="13"/>
      <c r="E332" s="13"/>
      <c r="F332" s="13"/>
      <c r="G332" s="24"/>
      <c r="H332" s="24"/>
      <c r="I332" s="24"/>
      <c r="J332" s="24"/>
      <c r="K332" s="24"/>
      <c r="L332" s="25"/>
      <c r="M332" s="25"/>
    </row>
    <row r="333" spans="1:13" x14ac:dyDescent="0.25">
      <c r="A333" s="11"/>
      <c r="B333" s="12"/>
      <c r="C333" s="13"/>
      <c r="D333" s="13"/>
      <c r="E333" s="13"/>
      <c r="F333" s="13"/>
      <c r="G333" s="24"/>
      <c r="H333" s="24"/>
      <c r="I333" s="24"/>
      <c r="J333" s="24"/>
      <c r="K333" s="24"/>
      <c r="L333" s="25"/>
      <c r="M333" s="25"/>
    </row>
    <row r="334" spans="1:13" x14ac:dyDescent="0.25">
      <c r="A334" s="11"/>
      <c r="B334" s="12"/>
      <c r="C334" s="13"/>
      <c r="D334" s="13"/>
      <c r="E334" s="13"/>
      <c r="F334" s="13"/>
      <c r="G334" s="24"/>
      <c r="H334" s="24"/>
      <c r="I334" s="24"/>
      <c r="J334" s="24"/>
      <c r="K334" s="24"/>
      <c r="L334" s="25"/>
      <c r="M334" s="25"/>
    </row>
    <row r="335" spans="1:13" x14ac:dyDescent="0.25">
      <c r="A335" s="11"/>
      <c r="B335" s="12"/>
      <c r="C335" s="13"/>
      <c r="D335" s="13"/>
      <c r="E335" s="13"/>
      <c r="F335" s="13"/>
      <c r="G335" s="24"/>
      <c r="H335" s="24"/>
      <c r="I335" s="24"/>
      <c r="J335" s="24"/>
      <c r="K335" s="24"/>
      <c r="L335" s="25"/>
      <c r="M335" s="25"/>
    </row>
    <row r="336" spans="1:13" x14ac:dyDescent="0.25">
      <c r="A336" s="11"/>
      <c r="B336" s="12"/>
      <c r="C336" s="13"/>
      <c r="D336" s="13"/>
      <c r="E336" s="13"/>
      <c r="F336" s="13"/>
      <c r="G336" s="24"/>
      <c r="H336" s="24"/>
      <c r="I336" s="24"/>
      <c r="J336" s="24"/>
      <c r="K336" s="24"/>
      <c r="L336" s="25"/>
      <c r="M336" s="25"/>
    </row>
    <row r="337" spans="1:13" x14ac:dyDescent="0.25">
      <c r="A337" s="11"/>
      <c r="B337" s="12"/>
      <c r="C337" s="13"/>
      <c r="D337" s="13"/>
      <c r="E337" s="13"/>
      <c r="F337" s="13"/>
      <c r="G337" s="24"/>
      <c r="H337" s="24"/>
      <c r="I337" s="24"/>
      <c r="J337" s="24"/>
      <c r="K337" s="24"/>
      <c r="L337" s="25"/>
      <c r="M337" s="25"/>
    </row>
    <row r="338" spans="1:13" x14ac:dyDescent="0.25">
      <c r="A338" s="11"/>
      <c r="B338" s="12"/>
      <c r="C338" s="13"/>
      <c r="D338" s="13"/>
      <c r="E338" s="13"/>
      <c r="F338" s="13"/>
      <c r="G338" s="24"/>
      <c r="H338" s="24"/>
      <c r="I338" s="24"/>
      <c r="J338" s="24"/>
      <c r="K338" s="24"/>
      <c r="L338" s="25"/>
      <c r="M338" s="25"/>
    </row>
    <row r="339" spans="1:13" x14ac:dyDescent="0.25">
      <c r="A339" s="11"/>
      <c r="B339" s="12"/>
      <c r="C339" s="13"/>
      <c r="D339" s="13"/>
      <c r="E339" s="13"/>
      <c r="F339" s="13"/>
      <c r="G339" s="24"/>
      <c r="H339" s="24"/>
      <c r="I339" s="24"/>
      <c r="J339" s="24"/>
      <c r="K339" s="24"/>
      <c r="L339" s="25"/>
      <c r="M339" s="25"/>
    </row>
    <row r="340" spans="1:13" x14ac:dyDescent="0.25">
      <c r="A340" s="11"/>
      <c r="B340" s="12"/>
      <c r="C340" s="13"/>
      <c r="D340" s="13"/>
      <c r="E340" s="13"/>
      <c r="F340" s="13"/>
      <c r="G340" s="24"/>
      <c r="H340" s="24"/>
      <c r="I340" s="24"/>
      <c r="J340" s="24"/>
      <c r="K340" s="24"/>
      <c r="L340" s="25"/>
      <c r="M340" s="25"/>
    </row>
    <row r="341" spans="1:13" x14ac:dyDescent="0.25">
      <c r="A341" s="11"/>
      <c r="B341" s="12"/>
      <c r="C341" s="13"/>
      <c r="D341" s="13"/>
      <c r="E341" s="13"/>
      <c r="F341" s="13"/>
      <c r="G341" s="24"/>
      <c r="H341" s="24"/>
      <c r="I341" s="24"/>
      <c r="J341" s="24"/>
      <c r="K341" s="24"/>
      <c r="L341" s="25"/>
      <c r="M341" s="25"/>
    </row>
    <row r="342" spans="1:13" x14ac:dyDescent="0.25">
      <c r="A342" s="11"/>
      <c r="B342" s="12"/>
      <c r="C342" s="13"/>
      <c r="D342" s="13"/>
      <c r="E342" s="13"/>
      <c r="F342" s="13"/>
      <c r="G342" s="24"/>
      <c r="H342" s="24"/>
      <c r="I342" s="24"/>
      <c r="J342" s="24"/>
      <c r="K342" s="24"/>
      <c r="L342" s="25"/>
      <c r="M342" s="25"/>
    </row>
    <row r="343" spans="1:13" x14ac:dyDescent="0.25">
      <c r="A343" s="11"/>
      <c r="B343" s="12"/>
      <c r="C343" s="13"/>
      <c r="D343" s="13"/>
      <c r="E343" s="13"/>
      <c r="F343" s="13"/>
      <c r="G343" s="24"/>
      <c r="H343" s="24"/>
      <c r="I343" s="24"/>
      <c r="J343" s="24"/>
      <c r="K343" s="24"/>
      <c r="L343" s="25"/>
      <c r="M343" s="25"/>
    </row>
    <row r="344" spans="1:13" x14ac:dyDescent="0.25">
      <c r="A344" s="11"/>
      <c r="B344" s="12"/>
      <c r="C344" s="13"/>
      <c r="D344" s="13"/>
      <c r="E344" s="13"/>
      <c r="F344" s="13"/>
      <c r="G344" s="24"/>
      <c r="H344" s="24"/>
      <c r="I344" s="24"/>
      <c r="J344" s="24"/>
      <c r="K344" s="24"/>
      <c r="L344" s="25"/>
      <c r="M344" s="25"/>
    </row>
    <row r="345" spans="1:13" x14ac:dyDescent="0.25">
      <c r="A345" s="11"/>
      <c r="B345" s="12"/>
      <c r="C345" s="13"/>
      <c r="D345" s="13"/>
      <c r="E345" s="13"/>
      <c r="F345" s="13"/>
      <c r="G345" s="24"/>
      <c r="H345" s="24"/>
      <c r="I345" s="24"/>
      <c r="J345" s="24"/>
      <c r="K345" s="24"/>
      <c r="L345" s="25"/>
      <c r="M345" s="25"/>
    </row>
    <row r="346" spans="1:13" x14ac:dyDescent="0.25">
      <c r="A346" s="11"/>
      <c r="B346" s="12"/>
      <c r="C346" s="13"/>
      <c r="D346" s="13"/>
      <c r="E346" s="13"/>
      <c r="F346" s="13"/>
      <c r="G346" s="24"/>
      <c r="H346" s="24"/>
      <c r="I346" s="24"/>
      <c r="J346" s="24"/>
      <c r="K346" s="24"/>
      <c r="L346" s="25"/>
      <c r="M346" s="25"/>
    </row>
    <row r="347" spans="1:13" x14ac:dyDescent="0.25">
      <c r="A347" s="11"/>
      <c r="B347" s="12"/>
      <c r="C347" s="13"/>
      <c r="D347" s="13"/>
      <c r="E347" s="13"/>
      <c r="F347" s="13"/>
      <c r="G347" s="24"/>
      <c r="H347" s="24"/>
      <c r="I347" s="24"/>
      <c r="J347" s="24"/>
      <c r="K347" s="24"/>
      <c r="L347" s="25"/>
      <c r="M347" s="25"/>
    </row>
    <row r="348" spans="1:13" x14ac:dyDescent="0.25">
      <c r="A348" s="11"/>
      <c r="B348" s="12"/>
      <c r="C348" s="13"/>
      <c r="D348" s="13"/>
      <c r="E348" s="13"/>
      <c r="F348" s="13"/>
      <c r="G348" s="24"/>
      <c r="H348" s="24"/>
      <c r="I348" s="24"/>
      <c r="J348" s="24"/>
      <c r="K348" s="24"/>
      <c r="L348" s="25"/>
      <c r="M348" s="25"/>
    </row>
    <row r="349" spans="1:13" x14ac:dyDescent="0.25">
      <c r="A349" s="11"/>
      <c r="B349" s="12"/>
      <c r="C349" s="13"/>
      <c r="D349" s="13"/>
      <c r="E349" s="13"/>
      <c r="F349" s="13"/>
      <c r="G349" s="24"/>
      <c r="H349" s="24"/>
      <c r="I349" s="24"/>
      <c r="J349" s="24"/>
      <c r="K349" s="24"/>
      <c r="L349" s="25"/>
      <c r="M349" s="25"/>
    </row>
    <row r="350" spans="1:13" x14ac:dyDescent="0.25">
      <c r="A350" s="11"/>
      <c r="B350" s="12"/>
      <c r="C350" s="13"/>
      <c r="D350" s="13"/>
      <c r="E350" s="13"/>
      <c r="F350" s="13"/>
      <c r="G350" s="24"/>
      <c r="H350" s="24"/>
      <c r="I350" s="24"/>
      <c r="J350" s="24"/>
      <c r="K350" s="24"/>
      <c r="L350" s="25"/>
      <c r="M350" s="25"/>
    </row>
    <row r="351" spans="1:13" x14ac:dyDescent="0.25">
      <c r="A351" s="11"/>
      <c r="B351" s="12"/>
      <c r="C351" s="13"/>
      <c r="D351" s="13"/>
      <c r="E351" s="13"/>
      <c r="F351" s="13"/>
      <c r="G351" s="24"/>
      <c r="H351" s="24"/>
      <c r="I351" s="24"/>
      <c r="J351" s="24"/>
      <c r="K351" s="24"/>
      <c r="L351" s="25"/>
      <c r="M351" s="25"/>
    </row>
    <row r="352" spans="1:13" x14ac:dyDescent="0.25">
      <c r="A352" s="11"/>
      <c r="B352" s="12"/>
      <c r="C352" s="13"/>
      <c r="D352" s="13"/>
      <c r="E352" s="13"/>
      <c r="F352" s="13"/>
      <c r="G352" s="24"/>
      <c r="H352" s="24"/>
      <c r="I352" s="24"/>
      <c r="J352" s="24"/>
      <c r="K352" s="24"/>
      <c r="L352" s="25"/>
      <c r="M352" s="25"/>
    </row>
    <row r="353" spans="1:13" x14ac:dyDescent="0.25">
      <c r="A353" s="11"/>
      <c r="B353" s="12"/>
      <c r="C353" s="13"/>
      <c r="D353" s="13"/>
      <c r="E353" s="13"/>
      <c r="F353" s="13"/>
      <c r="G353" s="24"/>
      <c r="H353" s="24"/>
      <c r="I353" s="24"/>
      <c r="J353" s="24"/>
      <c r="K353" s="24"/>
      <c r="L353" s="25"/>
      <c r="M353" s="25"/>
    </row>
    <row r="354" spans="1:13" x14ac:dyDescent="0.25">
      <c r="A354" s="11"/>
      <c r="B354" s="12"/>
      <c r="C354" s="13"/>
      <c r="D354" s="13"/>
      <c r="E354" s="13"/>
      <c r="F354" s="13"/>
      <c r="G354" s="24"/>
      <c r="H354" s="24"/>
      <c r="I354" s="24"/>
      <c r="J354" s="24"/>
      <c r="K354" s="24"/>
      <c r="L354" s="25"/>
      <c r="M354" s="25"/>
    </row>
    <row r="355" spans="1:13" x14ac:dyDescent="0.25">
      <c r="A355" s="11"/>
      <c r="B355" s="12"/>
      <c r="C355" s="13"/>
      <c r="D355" s="13"/>
      <c r="E355" s="13"/>
      <c r="F355" s="13"/>
      <c r="G355" s="24"/>
      <c r="H355" s="24"/>
      <c r="I355" s="24"/>
      <c r="J355" s="24"/>
      <c r="K355" s="24"/>
      <c r="L355" s="25"/>
      <c r="M355" s="25"/>
    </row>
    <row r="356" spans="1:13" x14ac:dyDescent="0.25">
      <c r="A356" s="11"/>
      <c r="B356" s="12"/>
      <c r="C356" s="13"/>
      <c r="D356" s="13"/>
      <c r="E356" s="13"/>
      <c r="F356" s="13"/>
      <c r="G356" s="24"/>
      <c r="H356" s="24"/>
      <c r="I356" s="24"/>
      <c r="J356" s="24"/>
      <c r="K356" s="24"/>
      <c r="L356" s="25"/>
      <c r="M356" s="25"/>
    </row>
    <row r="357" spans="1:13" x14ac:dyDescent="0.25">
      <c r="A357" s="11"/>
      <c r="B357" s="12"/>
      <c r="C357" s="13"/>
      <c r="D357" s="13"/>
      <c r="E357" s="13"/>
      <c r="F357" s="13"/>
      <c r="G357" s="24"/>
      <c r="H357" s="24"/>
      <c r="I357" s="24"/>
      <c r="J357" s="24"/>
      <c r="K357" s="24"/>
      <c r="L357" s="25"/>
      <c r="M357" s="25"/>
    </row>
    <row r="358" spans="1:13" x14ac:dyDescent="0.25">
      <c r="A358" s="11"/>
      <c r="B358" s="12"/>
      <c r="C358" s="13"/>
      <c r="D358" s="13"/>
      <c r="E358" s="13"/>
      <c r="F358" s="13"/>
      <c r="G358" s="24"/>
      <c r="H358" s="24"/>
      <c r="I358" s="24"/>
      <c r="J358" s="24"/>
      <c r="K358" s="24"/>
      <c r="L358" s="25"/>
      <c r="M358" s="25"/>
    </row>
    <row r="359" spans="1:13" x14ac:dyDescent="0.25">
      <c r="A359" s="11"/>
      <c r="B359" s="12"/>
      <c r="C359" s="13"/>
      <c r="D359" s="13"/>
      <c r="E359" s="13"/>
      <c r="F359" s="13"/>
      <c r="G359" s="24"/>
      <c r="H359" s="24"/>
      <c r="I359" s="24"/>
      <c r="J359" s="24"/>
      <c r="K359" s="24"/>
      <c r="L359" s="25"/>
      <c r="M359" s="25"/>
    </row>
    <row r="360" spans="1:13" x14ac:dyDescent="0.25">
      <c r="A360" s="11"/>
      <c r="B360" s="12"/>
      <c r="C360" s="13"/>
      <c r="D360" s="13"/>
      <c r="E360" s="13"/>
      <c r="F360" s="13"/>
      <c r="G360" s="24"/>
      <c r="H360" s="24"/>
      <c r="I360" s="24"/>
      <c r="J360" s="24"/>
      <c r="K360" s="24"/>
      <c r="L360" s="25"/>
      <c r="M360" s="25"/>
    </row>
    <row r="361" spans="1:13" x14ac:dyDescent="0.25">
      <c r="A361" s="11"/>
      <c r="B361" s="12"/>
      <c r="C361" s="13"/>
      <c r="D361" s="13"/>
      <c r="E361" s="13"/>
      <c r="F361" s="13"/>
      <c r="G361" s="24"/>
      <c r="H361" s="24"/>
      <c r="I361" s="24"/>
      <c r="J361" s="24"/>
      <c r="K361" s="24"/>
      <c r="L361" s="25"/>
      <c r="M361" s="25"/>
    </row>
    <row r="362" spans="1:13" x14ac:dyDescent="0.25">
      <c r="A362" s="11"/>
      <c r="B362" s="12"/>
      <c r="C362" s="13"/>
      <c r="D362" s="13"/>
      <c r="E362" s="13"/>
      <c r="F362" s="13"/>
      <c r="G362" s="24"/>
      <c r="H362" s="24"/>
      <c r="I362" s="24"/>
      <c r="J362" s="24"/>
      <c r="K362" s="24"/>
      <c r="L362" s="25"/>
      <c r="M362" s="25"/>
    </row>
    <row r="363" spans="1:13" x14ac:dyDescent="0.25">
      <c r="A363" s="11"/>
      <c r="B363" s="12"/>
      <c r="C363" s="13"/>
      <c r="D363" s="13"/>
      <c r="E363" s="13"/>
      <c r="F363" s="13"/>
      <c r="G363" s="24"/>
      <c r="H363" s="24"/>
      <c r="I363" s="24"/>
      <c r="J363" s="24"/>
      <c r="K363" s="24"/>
      <c r="L363" s="25"/>
      <c r="M363" s="25"/>
    </row>
    <row r="364" spans="1:13" x14ac:dyDescent="0.25">
      <c r="A364" s="11"/>
      <c r="B364" s="12"/>
      <c r="C364" s="13"/>
      <c r="D364" s="13"/>
      <c r="E364" s="13"/>
      <c r="F364" s="13"/>
      <c r="G364" s="24"/>
      <c r="H364" s="24"/>
      <c r="I364" s="24"/>
      <c r="J364" s="24"/>
      <c r="K364" s="24"/>
      <c r="L364" s="25"/>
      <c r="M364" s="25"/>
    </row>
    <row r="365" spans="1:13" x14ac:dyDescent="0.25">
      <c r="A365" s="11"/>
      <c r="B365" s="12"/>
      <c r="C365" s="13"/>
      <c r="D365" s="13"/>
      <c r="E365" s="13"/>
      <c r="F365" s="13"/>
      <c r="G365" s="24"/>
      <c r="H365" s="24"/>
      <c r="I365" s="24"/>
      <c r="J365" s="24"/>
      <c r="K365" s="24"/>
      <c r="L365" s="25"/>
      <c r="M365" s="25"/>
    </row>
    <row r="366" spans="1:13" x14ac:dyDescent="0.25">
      <c r="A366" s="11"/>
      <c r="B366" s="12"/>
      <c r="C366" s="13"/>
      <c r="D366" s="13"/>
      <c r="E366" s="13"/>
      <c r="F366" s="13"/>
      <c r="G366" s="24"/>
      <c r="H366" s="24"/>
      <c r="I366" s="24"/>
      <c r="J366" s="24"/>
      <c r="K366" s="24"/>
      <c r="L366" s="25"/>
      <c r="M366" s="25"/>
    </row>
    <row r="367" spans="1:13" x14ac:dyDescent="0.25">
      <c r="A367" s="11"/>
      <c r="B367" s="12"/>
      <c r="C367" s="13"/>
      <c r="D367" s="13"/>
      <c r="E367" s="13"/>
      <c r="F367" s="13"/>
      <c r="G367" s="24"/>
      <c r="H367" s="24"/>
      <c r="I367" s="24"/>
      <c r="J367" s="24"/>
      <c r="K367" s="24"/>
      <c r="L367" s="25"/>
      <c r="M367" s="25"/>
    </row>
    <row r="368" spans="1:13" x14ac:dyDescent="0.25">
      <c r="A368" s="11"/>
      <c r="B368" s="12"/>
      <c r="C368" s="13"/>
      <c r="D368" s="13"/>
      <c r="E368" s="13"/>
      <c r="F368" s="13"/>
      <c r="G368" s="24"/>
      <c r="H368" s="24"/>
      <c r="I368" s="24"/>
      <c r="J368" s="24"/>
      <c r="K368" s="24"/>
      <c r="L368" s="25"/>
      <c r="M368" s="25"/>
    </row>
    <row r="369" spans="1:13" x14ac:dyDescent="0.25">
      <c r="A369" s="11"/>
      <c r="B369" s="12"/>
      <c r="C369" s="13"/>
      <c r="D369" s="13"/>
      <c r="E369" s="13"/>
      <c r="F369" s="13"/>
      <c r="G369" s="24"/>
      <c r="H369" s="24"/>
      <c r="I369" s="24"/>
      <c r="J369" s="24"/>
      <c r="K369" s="24"/>
      <c r="L369" s="25"/>
      <c r="M369" s="25"/>
    </row>
    <row r="370" spans="1:13" x14ac:dyDescent="0.25">
      <c r="A370" s="11"/>
      <c r="B370" s="12"/>
      <c r="C370" s="13"/>
      <c r="D370" s="13"/>
      <c r="E370" s="13"/>
      <c r="F370" s="13"/>
      <c r="G370" s="24"/>
      <c r="H370" s="24"/>
      <c r="I370" s="24"/>
      <c r="J370" s="24"/>
      <c r="K370" s="24"/>
      <c r="L370" s="25"/>
      <c r="M370" s="25"/>
    </row>
    <row r="371" spans="1:13" x14ac:dyDescent="0.25">
      <c r="A371" s="11"/>
      <c r="B371" s="12"/>
      <c r="C371" s="13"/>
      <c r="D371" s="13"/>
      <c r="E371" s="13"/>
      <c r="F371" s="13"/>
      <c r="G371" s="24"/>
      <c r="H371" s="24"/>
      <c r="I371" s="24"/>
      <c r="J371" s="24"/>
      <c r="K371" s="24"/>
      <c r="L371" s="25"/>
      <c r="M371" s="25"/>
    </row>
    <row r="372" spans="1:13" x14ac:dyDescent="0.25">
      <c r="A372" s="11"/>
      <c r="B372" s="12"/>
      <c r="C372" s="13"/>
      <c r="D372" s="13"/>
      <c r="E372" s="13"/>
      <c r="F372" s="13"/>
      <c r="G372" s="24"/>
      <c r="H372" s="24"/>
      <c r="I372" s="24"/>
      <c r="J372" s="24"/>
      <c r="K372" s="24"/>
      <c r="L372" s="25"/>
      <c r="M372" s="25"/>
    </row>
    <row r="373" spans="1:13" x14ac:dyDescent="0.25">
      <c r="A373" s="11"/>
      <c r="B373" s="12"/>
      <c r="C373" s="13"/>
      <c r="D373" s="13"/>
      <c r="E373" s="13"/>
      <c r="F373" s="13"/>
      <c r="G373" s="24"/>
      <c r="H373" s="24"/>
      <c r="I373" s="24"/>
      <c r="J373" s="24"/>
      <c r="K373" s="24"/>
      <c r="L373" s="25"/>
      <c r="M373" s="25"/>
    </row>
    <row r="374" spans="1:13" x14ac:dyDescent="0.25">
      <c r="A374" s="11"/>
      <c r="B374" s="12"/>
      <c r="C374" s="13"/>
      <c r="D374" s="13"/>
      <c r="E374" s="13"/>
      <c r="F374" s="13"/>
      <c r="G374" s="24"/>
      <c r="H374" s="24"/>
      <c r="I374" s="24"/>
      <c r="J374" s="24"/>
      <c r="K374" s="24"/>
      <c r="L374" s="25"/>
      <c r="M374" s="25"/>
    </row>
    <row r="375" spans="1:13" x14ac:dyDescent="0.25">
      <c r="A375" s="11"/>
      <c r="B375" s="12"/>
      <c r="C375" s="13"/>
      <c r="D375" s="13"/>
      <c r="E375" s="13"/>
      <c r="F375" s="13"/>
      <c r="G375" s="24"/>
      <c r="H375" s="24"/>
      <c r="I375" s="24"/>
      <c r="J375" s="24"/>
      <c r="K375" s="24"/>
      <c r="L375" s="25"/>
      <c r="M375" s="25"/>
    </row>
    <row r="376" spans="1:13" x14ac:dyDescent="0.25">
      <c r="A376" s="11"/>
      <c r="B376" s="12"/>
      <c r="C376" s="13"/>
      <c r="D376" s="13"/>
      <c r="E376" s="13"/>
      <c r="F376" s="13"/>
      <c r="G376" s="24"/>
      <c r="H376" s="24"/>
      <c r="I376" s="24"/>
      <c r="J376" s="24"/>
      <c r="K376" s="24"/>
      <c r="L376" s="25"/>
      <c r="M376" s="25"/>
    </row>
    <row r="377" spans="1:13" x14ac:dyDescent="0.25">
      <c r="A377" s="11"/>
      <c r="B377" s="12"/>
      <c r="C377" s="13"/>
      <c r="D377" s="13"/>
      <c r="E377" s="13"/>
      <c r="F377" s="13"/>
      <c r="G377" s="24"/>
      <c r="H377" s="24"/>
      <c r="I377" s="24"/>
      <c r="J377" s="24"/>
      <c r="K377" s="24"/>
      <c r="L377" s="25"/>
      <c r="M377" s="25"/>
    </row>
    <row r="378" spans="1:13" x14ac:dyDescent="0.25">
      <c r="A378" s="11"/>
      <c r="B378" s="12"/>
      <c r="C378" s="13"/>
      <c r="D378" s="13"/>
      <c r="E378" s="13"/>
      <c r="F378" s="13"/>
      <c r="G378" s="24"/>
      <c r="H378" s="24"/>
      <c r="I378" s="24"/>
      <c r="J378" s="24"/>
      <c r="K378" s="24"/>
      <c r="L378" s="25"/>
      <c r="M378" s="25"/>
    </row>
    <row r="379" spans="1:13" x14ac:dyDescent="0.25">
      <c r="A379" s="11"/>
      <c r="B379" s="12"/>
      <c r="C379" s="13"/>
      <c r="D379" s="13"/>
      <c r="E379" s="13"/>
      <c r="F379" s="13"/>
      <c r="G379" s="24"/>
      <c r="H379" s="24"/>
      <c r="I379" s="24"/>
      <c r="J379" s="24"/>
      <c r="K379" s="24"/>
      <c r="L379" s="25"/>
      <c r="M379" s="25"/>
    </row>
    <row r="380" spans="1:13" x14ac:dyDescent="0.25">
      <c r="A380" s="11"/>
      <c r="B380" s="12"/>
      <c r="C380" s="13"/>
      <c r="D380" s="13"/>
      <c r="E380" s="13"/>
      <c r="F380" s="13"/>
      <c r="G380" s="24"/>
      <c r="H380" s="24"/>
      <c r="I380" s="24"/>
      <c r="J380" s="24"/>
      <c r="K380" s="24"/>
      <c r="L380" s="25"/>
      <c r="M380" s="25"/>
    </row>
    <row r="381" spans="1:13" x14ac:dyDescent="0.25">
      <c r="A381" s="11"/>
      <c r="B381" s="12"/>
      <c r="C381" s="13"/>
      <c r="D381" s="13"/>
      <c r="E381" s="13"/>
      <c r="F381" s="13"/>
      <c r="G381" s="24"/>
      <c r="H381" s="24"/>
      <c r="I381" s="24"/>
      <c r="J381" s="24"/>
      <c r="K381" s="24"/>
      <c r="L381" s="25"/>
      <c r="M381" s="25"/>
    </row>
    <row r="382" spans="1:13" x14ac:dyDescent="0.25">
      <c r="A382" s="11"/>
      <c r="B382" s="12"/>
      <c r="C382" s="13"/>
      <c r="D382" s="13"/>
      <c r="E382" s="13"/>
      <c r="F382" s="13"/>
      <c r="G382" s="24"/>
      <c r="H382" s="24"/>
      <c r="I382" s="24"/>
      <c r="J382" s="24"/>
      <c r="K382" s="24"/>
      <c r="L382" s="25"/>
      <c r="M382" s="25"/>
    </row>
    <row r="383" spans="1:13" x14ac:dyDescent="0.25">
      <c r="A383" s="11"/>
      <c r="B383" s="12"/>
      <c r="C383" s="13"/>
      <c r="D383" s="13"/>
      <c r="E383" s="13"/>
      <c r="F383" s="13"/>
      <c r="G383" s="24"/>
      <c r="H383" s="24"/>
      <c r="I383" s="24"/>
      <c r="J383" s="24"/>
      <c r="K383" s="24"/>
      <c r="L383" s="25"/>
      <c r="M383" s="25"/>
    </row>
    <row r="384" spans="1:13" x14ac:dyDescent="0.25">
      <c r="A384" s="11"/>
      <c r="B384" s="12"/>
      <c r="C384" s="13"/>
      <c r="D384" s="13"/>
      <c r="E384" s="13"/>
      <c r="F384" s="13"/>
      <c r="G384" s="24"/>
      <c r="H384" s="24"/>
      <c r="I384" s="24"/>
      <c r="J384" s="24"/>
      <c r="K384" s="24"/>
      <c r="L384" s="25"/>
      <c r="M384" s="25"/>
    </row>
    <row r="385" spans="1:13" x14ac:dyDescent="0.25">
      <c r="A385" s="11"/>
      <c r="B385" s="12"/>
      <c r="C385" s="13"/>
      <c r="D385" s="13"/>
      <c r="E385" s="13"/>
      <c r="F385" s="13"/>
      <c r="G385" s="24"/>
      <c r="H385" s="24"/>
      <c r="I385" s="24"/>
      <c r="J385" s="24"/>
      <c r="K385" s="24"/>
      <c r="L385" s="25"/>
      <c r="M385" s="25"/>
    </row>
    <row r="386" spans="1:13" x14ac:dyDescent="0.25">
      <c r="A386" s="11"/>
      <c r="B386" s="12"/>
      <c r="C386" s="13"/>
      <c r="D386" s="13"/>
      <c r="E386" s="13"/>
      <c r="F386" s="13"/>
      <c r="G386" s="24"/>
      <c r="H386" s="24"/>
      <c r="I386" s="24"/>
      <c r="J386" s="24"/>
      <c r="K386" s="24"/>
      <c r="L386" s="25"/>
      <c r="M386" s="25"/>
    </row>
    <row r="387" spans="1:13" x14ac:dyDescent="0.25">
      <c r="A387" s="11"/>
      <c r="B387" s="12"/>
      <c r="C387" s="13"/>
      <c r="D387" s="13"/>
      <c r="E387" s="13"/>
      <c r="F387" s="13"/>
      <c r="G387" s="24"/>
      <c r="H387" s="24"/>
      <c r="I387" s="24"/>
      <c r="J387" s="24"/>
      <c r="K387" s="24"/>
      <c r="L387" s="25"/>
      <c r="M387" s="25"/>
    </row>
    <row r="388" spans="1:13" x14ac:dyDescent="0.25">
      <c r="A388" s="11"/>
      <c r="B388" s="12"/>
      <c r="C388" s="13"/>
      <c r="D388" s="13"/>
      <c r="E388" s="13"/>
      <c r="F388" s="13"/>
      <c r="G388" s="24"/>
      <c r="H388" s="24"/>
      <c r="I388" s="24"/>
      <c r="J388" s="24"/>
      <c r="K388" s="24"/>
      <c r="L388" s="25"/>
      <c r="M388" s="25"/>
    </row>
    <row r="389" spans="1:13" x14ac:dyDescent="0.25">
      <c r="A389" s="11"/>
      <c r="B389" s="12"/>
      <c r="C389" s="13"/>
      <c r="D389" s="13"/>
      <c r="E389" s="13"/>
      <c r="F389" s="13"/>
      <c r="G389" s="24"/>
      <c r="H389" s="24"/>
      <c r="I389" s="24"/>
      <c r="J389" s="24"/>
      <c r="K389" s="24"/>
      <c r="L389" s="25"/>
      <c r="M389" s="25"/>
    </row>
    <row r="390" spans="1:13" x14ac:dyDescent="0.25">
      <c r="A390" s="11"/>
      <c r="B390" s="12"/>
      <c r="C390" s="13"/>
      <c r="D390" s="13"/>
      <c r="E390" s="13"/>
      <c r="F390" s="13"/>
      <c r="G390" s="24"/>
      <c r="H390" s="24"/>
      <c r="I390" s="24"/>
      <c r="J390" s="24"/>
      <c r="K390" s="24"/>
      <c r="L390" s="25"/>
      <c r="M390" s="25"/>
    </row>
    <row r="391" spans="1:13" x14ac:dyDescent="0.25">
      <c r="A391" s="11"/>
      <c r="B391" s="12"/>
      <c r="C391" s="13"/>
      <c r="D391" s="13"/>
      <c r="E391" s="13"/>
      <c r="F391" s="13"/>
      <c r="G391" s="24"/>
      <c r="H391" s="24"/>
      <c r="I391" s="24"/>
      <c r="J391" s="24"/>
      <c r="K391" s="24"/>
      <c r="L391" s="25"/>
      <c r="M391" s="25"/>
    </row>
    <row r="392" spans="1:13" x14ac:dyDescent="0.25">
      <c r="A392" s="11"/>
      <c r="B392" s="12"/>
      <c r="C392" s="13"/>
      <c r="D392" s="13"/>
      <c r="E392" s="13"/>
      <c r="F392" s="13"/>
      <c r="G392" s="24"/>
      <c r="H392" s="24"/>
      <c r="I392" s="24"/>
      <c r="J392" s="24"/>
      <c r="K392" s="24"/>
      <c r="L392" s="25"/>
      <c r="M392" s="25"/>
    </row>
    <row r="393" spans="1:13" x14ac:dyDescent="0.25">
      <c r="A393" s="11"/>
      <c r="B393" s="12"/>
      <c r="C393" s="13"/>
      <c r="D393" s="13"/>
      <c r="E393" s="13"/>
      <c r="F393" s="13"/>
      <c r="G393" s="24"/>
      <c r="H393" s="24"/>
      <c r="I393" s="24"/>
      <c r="J393" s="24"/>
      <c r="K393" s="24"/>
      <c r="L393" s="25"/>
      <c r="M393" s="25"/>
    </row>
    <row r="394" spans="1:13" x14ac:dyDescent="0.25">
      <c r="A394" s="11"/>
      <c r="B394" s="12"/>
      <c r="C394" s="13"/>
      <c r="D394" s="13"/>
      <c r="E394" s="13"/>
      <c r="F394" s="13"/>
      <c r="G394" s="24"/>
      <c r="H394" s="24"/>
      <c r="I394" s="24"/>
      <c r="J394" s="24"/>
      <c r="K394" s="24"/>
      <c r="L394" s="25"/>
      <c r="M394" s="25"/>
    </row>
    <row r="395" spans="1:13" x14ac:dyDescent="0.25">
      <c r="A395" s="11"/>
      <c r="B395" s="12"/>
      <c r="C395" s="13"/>
      <c r="D395" s="13"/>
      <c r="E395" s="13"/>
      <c r="F395" s="13"/>
      <c r="G395" s="24"/>
      <c r="H395" s="24"/>
      <c r="I395" s="24"/>
      <c r="J395" s="24"/>
      <c r="K395" s="24"/>
      <c r="L395" s="25"/>
      <c r="M395" s="25"/>
    </row>
    <row r="396" spans="1:13" x14ac:dyDescent="0.25">
      <c r="A396" s="11"/>
      <c r="B396" s="12"/>
      <c r="C396" s="13"/>
      <c r="D396" s="13"/>
      <c r="E396" s="13"/>
      <c r="F396" s="13"/>
      <c r="G396" s="24"/>
      <c r="H396" s="24"/>
      <c r="I396" s="24"/>
      <c r="J396" s="24"/>
      <c r="K396" s="24"/>
      <c r="L396" s="25"/>
      <c r="M396" s="25"/>
    </row>
    <row r="397" spans="1:13" x14ac:dyDescent="0.25">
      <c r="A397" s="11"/>
      <c r="B397" s="12"/>
      <c r="C397" s="13"/>
      <c r="D397" s="13"/>
      <c r="E397" s="13"/>
      <c r="F397" s="13"/>
      <c r="G397" s="24"/>
      <c r="H397" s="24"/>
      <c r="I397" s="24"/>
      <c r="J397" s="24"/>
      <c r="K397" s="24"/>
      <c r="L397" s="25"/>
      <c r="M397" s="25"/>
    </row>
    <row r="398" spans="1:13" x14ac:dyDescent="0.25">
      <c r="A398" s="11"/>
      <c r="B398" s="12"/>
      <c r="C398" s="13"/>
      <c r="D398" s="13"/>
      <c r="E398" s="13"/>
      <c r="F398" s="13"/>
      <c r="G398" s="24"/>
      <c r="H398" s="24"/>
      <c r="I398" s="24"/>
      <c r="J398" s="24"/>
      <c r="K398" s="24"/>
      <c r="L398" s="25"/>
      <c r="M398" s="25"/>
    </row>
    <row r="399" spans="1:13" x14ac:dyDescent="0.25">
      <c r="A399" s="11"/>
      <c r="B399" s="12"/>
      <c r="C399" s="13"/>
      <c r="D399" s="13"/>
      <c r="E399" s="13"/>
      <c r="F399" s="13"/>
      <c r="G399" s="24"/>
      <c r="H399" s="24"/>
      <c r="I399" s="24"/>
      <c r="J399" s="24"/>
      <c r="K399" s="24"/>
      <c r="L399" s="25"/>
      <c r="M399" s="25"/>
    </row>
    <row r="400" spans="1:13" x14ac:dyDescent="0.25">
      <c r="A400" s="11"/>
      <c r="B400" s="12"/>
      <c r="C400" s="13"/>
      <c r="D400" s="13"/>
      <c r="E400" s="13"/>
      <c r="F400" s="13"/>
      <c r="G400" s="24"/>
      <c r="H400" s="24"/>
      <c r="I400" s="24"/>
      <c r="J400" s="24"/>
      <c r="K400" s="24"/>
      <c r="L400" s="25"/>
      <c r="M400" s="25"/>
    </row>
    <row r="401" spans="1:13" x14ac:dyDescent="0.25">
      <c r="A401" s="11"/>
      <c r="B401" s="12"/>
      <c r="C401" s="13"/>
      <c r="D401" s="13"/>
      <c r="E401" s="13"/>
      <c r="F401" s="13"/>
      <c r="G401" s="24"/>
      <c r="H401" s="24"/>
      <c r="I401" s="24"/>
      <c r="J401" s="24"/>
      <c r="K401" s="24"/>
      <c r="L401" s="25"/>
      <c r="M401" s="25"/>
    </row>
    <row r="402" spans="1:13" x14ac:dyDescent="0.25">
      <c r="A402" s="11"/>
      <c r="B402" s="12"/>
      <c r="C402" s="13"/>
      <c r="D402" s="13"/>
      <c r="E402" s="13"/>
      <c r="F402" s="13"/>
      <c r="G402" s="24"/>
      <c r="H402" s="24"/>
      <c r="I402" s="24"/>
      <c r="J402" s="24"/>
      <c r="K402" s="24"/>
      <c r="L402" s="25"/>
      <c r="M402" s="25"/>
    </row>
    <row r="403" spans="1:13" x14ac:dyDescent="0.25">
      <c r="A403" s="11"/>
      <c r="B403" s="12"/>
      <c r="C403" s="13"/>
      <c r="D403" s="13"/>
      <c r="E403" s="13"/>
      <c r="F403" s="13"/>
      <c r="G403" s="24"/>
      <c r="H403" s="24"/>
      <c r="I403" s="24"/>
      <c r="J403" s="24"/>
      <c r="K403" s="24"/>
      <c r="L403" s="25"/>
      <c r="M403" s="25"/>
    </row>
    <row r="404" spans="1:13" x14ac:dyDescent="0.25">
      <c r="A404" s="11"/>
      <c r="B404" s="12"/>
      <c r="C404" s="13"/>
      <c r="D404" s="13"/>
      <c r="E404" s="13"/>
      <c r="F404" s="13"/>
      <c r="G404" s="24"/>
      <c r="H404" s="24"/>
      <c r="I404" s="24"/>
      <c r="J404" s="24"/>
      <c r="K404" s="24"/>
      <c r="L404" s="25"/>
      <c r="M404" s="25"/>
    </row>
    <row r="405" spans="1:13" x14ac:dyDescent="0.25">
      <c r="A405" s="11"/>
      <c r="B405" s="12"/>
      <c r="C405" s="13"/>
      <c r="D405" s="13"/>
      <c r="E405" s="13"/>
      <c r="F405" s="13"/>
      <c r="G405" s="24"/>
      <c r="H405" s="24"/>
      <c r="I405" s="24"/>
      <c r="J405" s="24"/>
      <c r="K405" s="24"/>
      <c r="L405" s="25"/>
      <c r="M405" s="25"/>
    </row>
    <row r="406" spans="1:13" x14ac:dyDescent="0.25">
      <c r="A406" s="11"/>
      <c r="B406" s="12"/>
      <c r="C406" s="13"/>
      <c r="D406" s="13"/>
      <c r="E406" s="13"/>
      <c r="F406" s="13"/>
      <c r="G406" s="24"/>
      <c r="H406" s="24"/>
      <c r="I406" s="24"/>
      <c r="J406" s="24"/>
      <c r="K406" s="24"/>
      <c r="L406" s="25"/>
      <c r="M406" s="25"/>
    </row>
    <row r="407" spans="1:13" x14ac:dyDescent="0.25">
      <c r="A407" s="11"/>
      <c r="B407" s="12"/>
      <c r="C407" s="13"/>
      <c r="D407" s="13"/>
      <c r="E407" s="13"/>
      <c r="F407" s="13"/>
      <c r="G407" s="24"/>
      <c r="H407" s="24"/>
      <c r="I407" s="24"/>
      <c r="J407" s="24"/>
      <c r="K407" s="24"/>
      <c r="L407" s="25"/>
      <c r="M407" s="25"/>
    </row>
    <row r="408" spans="1:13" x14ac:dyDescent="0.25">
      <c r="A408" s="11"/>
      <c r="B408" s="12"/>
      <c r="C408" s="13"/>
      <c r="D408" s="13"/>
      <c r="E408" s="13"/>
      <c r="F408" s="13"/>
      <c r="G408" s="24"/>
      <c r="H408" s="24"/>
      <c r="I408" s="24"/>
      <c r="J408" s="24"/>
      <c r="K408" s="24"/>
      <c r="L408" s="25"/>
      <c r="M408" s="25"/>
    </row>
    <row r="409" spans="1:13" x14ac:dyDescent="0.25">
      <c r="A409" s="11"/>
      <c r="B409" s="12"/>
      <c r="C409" s="13"/>
      <c r="D409" s="13"/>
      <c r="E409" s="13"/>
      <c r="F409" s="13"/>
      <c r="G409" s="24"/>
      <c r="H409" s="24"/>
      <c r="I409" s="24"/>
      <c r="J409" s="24"/>
      <c r="K409" s="24"/>
      <c r="L409" s="25"/>
      <c r="M409" s="25"/>
    </row>
    <row r="410" spans="1:13" x14ac:dyDescent="0.25">
      <c r="A410" s="11"/>
      <c r="B410" s="12"/>
      <c r="C410" s="13"/>
      <c r="D410" s="13"/>
      <c r="E410" s="13"/>
      <c r="F410" s="13"/>
      <c r="G410" s="24"/>
      <c r="H410" s="24"/>
      <c r="I410" s="24"/>
      <c r="J410" s="24"/>
      <c r="K410" s="24"/>
      <c r="L410" s="25"/>
      <c r="M410" s="25"/>
    </row>
    <row r="411" spans="1:13" x14ac:dyDescent="0.25">
      <c r="A411" s="11"/>
      <c r="B411" s="12"/>
      <c r="C411" s="13"/>
      <c r="D411" s="13"/>
      <c r="E411" s="13"/>
      <c r="F411" s="13"/>
      <c r="G411" s="24"/>
      <c r="H411" s="24"/>
      <c r="I411" s="24"/>
      <c r="J411" s="24"/>
      <c r="K411" s="24"/>
      <c r="L411" s="25"/>
      <c r="M411" s="25"/>
    </row>
    <row r="412" spans="1:13" x14ac:dyDescent="0.25">
      <c r="A412" s="11"/>
      <c r="B412" s="12"/>
      <c r="C412" s="13"/>
      <c r="D412" s="13"/>
      <c r="E412" s="13"/>
      <c r="F412" s="13"/>
      <c r="G412" s="24"/>
      <c r="H412" s="24"/>
      <c r="I412" s="24"/>
      <c r="J412" s="24"/>
      <c r="K412" s="24"/>
      <c r="L412" s="25"/>
      <c r="M412" s="25"/>
    </row>
    <row r="413" spans="1:13" x14ac:dyDescent="0.25">
      <c r="A413" s="11"/>
      <c r="B413" s="12"/>
      <c r="C413" s="13"/>
      <c r="D413" s="13"/>
      <c r="E413" s="13"/>
      <c r="F413" s="13"/>
      <c r="G413" s="24"/>
      <c r="H413" s="24"/>
      <c r="I413" s="24"/>
      <c r="J413" s="24"/>
      <c r="K413" s="24"/>
      <c r="L413" s="25"/>
      <c r="M413" s="25"/>
    </row>
    <row r="414" spans="1:13" x14ac:dyDescent="0.25">
      <c r="A414" s="11"/>
      <c r="B414" s="12"/>
      <c r="C414" s="13"/>
      <c r="D414" s="13"/>
      <c r="E414" s="13"/>
      <c r="F414" s="13"/>
      <c r="G414" s="24"/>
      <c r="H414" s="24"/>
      <c r="I414" s="24"/>
      <c r="J414" s="24"/>
      <c r="K414" s="24"/>
      <c r="L414" s="25"/>
      <c r="M414" s="25"/>
    </row>
    <row r="415" spans="1:13" x14ac:dyDescent="0.25">
      <c r="A415" s="11"/>
      <c r="B415" s="12"/>
      <c r="C415" s="13"/>
      <c r="D415" s="13"/>
      <c r="E415" s="13"/>
      <c r="F415" s="13"/>
      <c r="G415" s="24"/>
      <c r="H415" s="24"/>
      <c r="I415" s="24"/>
      <c r="J415" s="24"/>
      <c r="K415" s="24"/>
      <c r="L415" s="25"/>
      <c r="M415" s="25"/>
    </row>
    <row r="416" spans="1:13" x14ac:dyDescent="0.25">
      <c r="A416" s="11"/>
      <c r="B416" s="12"/>
      <c r="C416" s="13"/>
      <c r="D416" s="13"/>
      <c r="E416" s="13"/>
      <c r="F416" s="13"/>
      <c r="G416" s="24"/>
      <c r="H416" s="24"/>
      <c r="I416" s="24"/>
      <c r="J416" s="24"/>
      <c r="K416" s="24"/>
      <c r="L416" s="25"/>
      <c r="M416" s="25"/>
    </row>
    <row r="417" spans="1:13" x14ac:dyDescent="0.25">
      <c r="A417" s="11"/>
      <c r="B417" s="12"/>
      <c r="C417" s="13"/>
      <c r="D417" s="13"/>
      <c r="E417" s="13"/>
      <c r="F417" s="13"/>
      <c r="G417" s="24"/>
      <c r="H417" s="24"/>
      <c r="I417" s="24"/>
      <c r="J417" s="24"/>
      <c r="K417" s="24"/>
      <c r="L417" s="25"/>
      <c r="M417" s="25"/>
    </row>
    <row r="418" spans="1:13" x14ac:dyDescent="0.25">
      <c r="A418" s="11"/>
      <c r="B418" s="12"/>
      <c r="C418" s="13"/>
      <c r="D418" s="13"/>
      <c r="E418" s="13"/>
      <c r="F418" s="13"/>
      <c r="G418" s="24"/>
      <c r="H418" s="24"/>
      <c r="I418" s="24"/>
      <c r="J418" s="24"/>
      <c r="K418" s="24"/>
      <c r="L418" s="25"/>
      <c r="M418" s="25"/>
    </row>
    <row r="419" spans="1:13" x14ac:dyDescent="0.25">
      <c r="A419" s="11"/>
      <c r="B419" s="12"/>
      <c r="C419" s="13"/>
      <c r="D419" s="13"/>
      <c r="E419" s="13"/>
      <c r="F419" s="13"/>
      <c r="G419" s="24"/>
      <c r="H419" s="24"/>
      <c r="I419" s="24"/>
      <c r="J419" s="24"/>
      <c r="K419" s="24"/>
      <c r="L419" s="25"/>
      <c r="M419" s="25"/>
    </row>
    <row r="420" spans="1:13" x14ac:dyDescent="0.25">
      <c r="A420" s="11"/>
      <c r="B420" s="12"/>
      <c r="C420" s="13"/>
      <c r="D420" s="13"/>
      <c r="E420" s="13"/>
      <c r="F420" s="13"/>
      <c r="G420" s="24"/>
      <c r="H420" s="24"/>
      <c r="I420" s="24"/>
      <c r="J420" s="24"/>
      <c r="K420" s="24"/>
      <c r="L420" s="25"/>
      <c r="M420" s="25"/>
    </row>
    <row r="421" spans="1:13" x14ac:dyDescent="0.25">
      <c r="A421" s="11"/>
      <c r="B421" s="12"/>
      <c r="C421" s="13"/>
      <c r="D421" s="13"/>
      <c r="E421" s="13"/>
      <c r="F421" s="13"/>
      <c r="G421" s="24"/>
      <c r="H421" s="24"/>
      <c r="I421" s="24"/>
      <c r="J421" s="24"/>
      <c r="K421" s="24"/>
      <c r="L421" s="25"/>
      <c r="M421" s="25"/>
    </row>
    <row r="422" spans="1:13" x14ac:dyDescent="0.25">
      <c r="A422" s="11"/>
      <c r="B422" s="12"/>
      <c r="C422" s="13"/>
      <c r="D422" s="13"/>
      <c r="E422" s="13"/>
      <c r="F422" s="13"/>
      <c r="G422" s="24"/>
      <c r="H422" s="24"/>
      <c r="I422" s="24"/>
      <c r="J422" s="24"/>
      <c r="K422" s="24"/>
      <c r="L422" s="25"/>
      <c r="M422" s="25"/>
    </row>
    <row r="423" spans="1:13" x14ac:dyDescent="0.25">
      <c r="A423" s="11"/>
      <c r="B423" s="12"/>
      <c r="C423" s="13"/>
      <c r="D423" s="13"/>
      <c r="E423" s="13"/>
      <c r="F423" s="13"/>
      <c r="G423" s="24"/>
      <c r="H423" s="24"/>
      <c r="I423" s="24"/>
      <c r="J423" s="24"/>
      <c r="K423" s="24"/>
      <c r="L423" s="25"/>
      <c r="M423" s="25"/>
    </row>
    <row r="424" spans="1:13" x14ac:dyDescent="0.25">
      <c r="A424" s="11"/>
      <c r="B424" s="12"/>
      <c r="C424" s="13"/>
      <c r="D424" s="13"/>
      <c r="E424" s="13"/>
      <c r="F424" s="13"/>
      <c r="G424" s="24"/>
      <c r="H424" s="24"/>
      <c r="I424" s="24"/>
      <c r="J424" s="24"/>
      <c r="K424" s="24"/>
      <c r="L424" s="25"/>
      <c r="M424" s="25"/>
    </row>
    <row r="425" spans="1:13" x14ac:dyDescent="0.25">
      <c r="A425" s="11"/>
      <c r="B425" s="12"/>
      <c r="C425" s="13"/>
      <c r="D425" s="13"/>
      <c r="E425" s="13"/>
      <c r="F425" s="13"/>
      <c r="G425" s="24"/>
      <c r="H425" s="24"/>
      <c r="I425" s="24"/>
      <c r="J425" s="24"/>
      <c r="K425" s="24"/>
      <c r="L425" s="25"/>
      <c r="M425" s="25"/>
    </row>
    <row r="426" spans="1:13" x14ac:dyDescent="0.25">
      <c r="A426" s="11"/>
      <c r="B426" s="12"/>
      <c r="C426" s="13"/>
      <c r="D426" s="13"/>
      <c r="E426" s="13"/>
      <c r="F426" s="13"/>
      <c r="G426" s="24"/>
      <c r="H426" s="24"/>
      <c r="I426" s="24"/>
      <c r="J426" s="24"/>
      <c r="K426" s="24"/>
      <c r="L426" s="25"/>
      <c r="M426" s="25"/>
    </row>
    <row r="427" spans="1:13" x14ac:dyDescent="0.25">
      <c r="A427" s="11"/>
      <c r="B427" s="12"/>
      <c r="C427" s="13"/>
      <c r="D427" s="13"/>
      <c r="E427" s="13"/>
      <c r="F427" s="13"/>
      <c r="G427" s="24"/>
      <c r="H427" s="24"/>
      <c r="I427" s="24"/>
      <c r="J427" s="24"/>
      <c r="K427" s="24"/>
      <c r="L427" s="25"/>
      <c r="M427" s="25"/>
    </row>
    <row r="428" spans="1:13" x14ac:dyDescent="0.25">
      <c r="A428" s="11"/>
      <c r="B428" s="12"/>
      <c r="C428" s="13"/>
      <c r="D428" s="13"/>
      <c r="E428" s="13"/>
      <c r="F428" s="13"/>
      <c r="G428" s="24"/>
      <c r="H428" s="24"/>
      <c r="I428" s="24"/>
      <c r="J428" s="24"/>
      <c r="K428" s="24"/>
      <c r="L428" s="25"/>
      <c r="M428" s="25"/>
    </row>
    <row r="429" spans="1:13" x14ac:dyDescent="0.25">
      <c r="A429" s="11"/>
      <c r="B429" s="12"/>
      <c r="C429" s="13"/>
      <c r="D429" s="13"/>
      <c r="E429" s="13"/>
      <c r="F429" s="13"/>
      <c r="G429" s="24"/>
      <c r="H429" s="24"/>
      <c r="I429" s="24"/>
      <c r="J429" s="24"/>
      <c r="K429" s="24"/>
      <c r="L429" s="25"/>
      <c r="M429" s="25"/>
    </row>
    <row r="430" spans="1:13" x14ac:dyDescent="0.25">
      <c r="A430" s="11"/>
      <c r="B430" s="12"/>
      <c r="C430" s="13"/>
      <c r="D430" s="13"/>
      <c r="E430" s="13"/>
      <c r="F430" s="13"/>
      <c r="G430" s="24"/>
      <c r="H430" s="24"/>
      <c r="I430" s="24"/>
      <c r="J430" s="24"/>
      <c r="K430" s="24"/>
      <c r="L430" s="25"/>
      <c r="M430" s="25"/>
    </row>
    <row r="431" spans="1:13" x14ac:dyDescent="0.25">
      <c r="A431" s="11"/>
      <c r="B431" s="12"/>
      <c r="C431" s="13"/>
      <c r="D431" s="13"/>
      <c r="E431" s="13"/>
      <c r="F431" s="13"/>
      <c r="G431" s="24"/>
      <c r="H431" s="24"/>
      <c r="I431" s="24"/>
      <c r="J431" s="24"/>
      <c r="K431" s="24"/>
      <c r="L431" s="25"/>
      <c r="M431" s="25"/>
    </row>
    <row r="432" spans="1:13" x14ac:dyDescent="0.25">
      <c r="A432" s="11"/>
      <c r="B432" s="12"/>
      <c r="C432" s="13"/>
      <c r="D432" s="13"/>
      <c r="E432" s="13"/>
      <c r="F432" s="13"/>
      <c r="G432" s="24"/>
      <c r="H432" s="24"/>
      <c r="I432" s="24"/>
      <c r="J432" s="24"/>
      <c r="K432" s="24"/>
      <c r="L432" s="25"/>
      <c r="M432" s="25"/>
    </row>
    <row r="433" spans="1:13" x14ac:dyDescent="0.25">
      <c r="A433" s="11"/>
      <c r="B433" s="12"/>
      <c r="C433" s="13"/>
      <c r="D433" s="13"/>
      <c r="E433" s="13"/>
      <c r="F433" s="13"/>
      <c r="G433" s="24"/>
      <c r="H433" s="24"/>
      <c r="I433" s="24"/>
      <c r="J433" s="24"/>
      <c r="K433" s="24"/>
      <c r="L433" s="25"/>
      <c r="M433" s="25"/>
    </row>
    <row r="434" spans="1:13" x14ac:dyDescent="0.25">
      <c r="A434" s="11"/>
      <c r="B434" s="12"/>
      <c r="C434" s="13"/>
      <c r="D434" s="13"/>
      <c r="E434" s="13"/>
      <c r="F434" s="13"/>
      <c r="G434" s="24"/>
      <c r="H434" s="24"/>
      <c r="I434" s="24"/>
      <c r="J434" s="24"/>
      <c r="K434" s="24"/>
      <c r="L434" s="25"/>
      <c r="M434" s="25"/>
    </row>
    <row r="435" spans="1:13" x14ac:dyDescent="0.25">
      <c r="A435" s="11"/>
      <c r="B435" s="12"/>
      <c r="C435" s="13"/>
      <c r="D435" s="13"/>
      <c r="E435" s="13"/>
      <c r="F435" s="13"/>
      <c r="G435" s="24"/>
      <c r="H435" s="24"/>
      <c r="I435" s="24"/>
      <c r="J435" s="24"/>
      <c r="K435" s="24"/>
      <c r="L435" s="25"/>
      <c r="M435" s="25"/>
    </row>
    <row r="436" spans="1:13" x14ac:dyDescent="0.25">
      <c r="A436" s="11"/>
      <c r="B436" s="12"/>
      <c r="C436" s="13"/>
      <c r="D436" s="13"/>
      <c r="E436" s="13"/>
      <c r="F436" s="13"/>
      <c r="G436" s="24"/>
      <c r="H436" s="24"/>
      <c r="I436" s="24"/>
      <c r="J436" s="24"/>
      <c r="K436" s="24"/>
      <c r="L436" s="25"/>
      <c r="M436" s="25"/>
    </row>
    <row r="437" spans="1:13" x14ac:dyDescent="0.25">
      <c r="A437" s="11"/>
      <c r="B437" s="12"/>
      <c r="C437" s="13"/>
      <c r="D437" s="13"/>
      <c r="E437" s="13"/>
      <c r="F437" s="13"/>
      <c r="G437" s="24"/>
      <c r="H437" s="24"/>
      <c r="I437" s="24"/>
      <c r="J437" s="24"/>
      <c r="K437" s="24"/>
      <c r="L437" s="25"/>
      <c r="M437" s="25"/>
    </row>
    <row r="438" spans="1:13" x14ac:dyDescent="0.25">
      <c r="A438" s="11"/>
      <c r="B438" s="12"/>
      <c r="C438" s="13"/>
      <c r="D438" s="13"/>
      <c r="E438" s="13"/>
      <c r="F438" s="13"/>
      <c r="G438" s="24"/>
      <c r="H438" s="24"/>
      <c r="I438" s="24"/>
      <c r="J438" s="24"/>
      <c r="K438" s="24"/>
      <c r="L438" s="25"/>
      <c r="M438" s="25"/>
    </row>
    <row r="439" spans="1:13" x14ac:dyDescent="0.25">
      <c r="A439" s="11"/>
      <c r="B439" s="12"/>
      <c r="C439" s="13"/>
      <c r="D439" s="13"/>
      <c r="E439" s="13"/>
      <c r="F439" s="13"/>
      <c r="G439" s="24"/>
      <c r="H439" s="24"/>
      <c r="I439" s="24"/>
      <c r="J439" s="24"/>
      <c r="K439" s="24"/>
      <c r="L439" s="25"/>
      <c r="M439" s="25"/>
    </row>
    <row r="440" spans="1:13" x14ac:dyDescent="0.25">
      <c r="A440" s="11"/>
      <c r="B440" s="12"/>
      <c r="C440" s="13"/>
      <c r="D440" s="13"/>
      <c r="E440" s="13"/>
      <c r="F440" s="13"/>
      <c r="G440" s="24"/>
      <c r="H440" s="24"/>
      <c r="I440" s="24"/>
      <c r="J440" s="24"/>
      <c r="K440" s="24"/>
      <c r="L440" s="25"/>
      <c r="M440" s="25"/>
    </row>
    <row r="441" spans="1:13" x14ac:dyDescent="0.25">
      <c r="A441" s="11"/>
      <c r="B441" s="12"/>
      <c r="C441" s="13"/>
      <c r="D441" s="13"/>
      <c r="E441" s="13"/>
      <c r="F441" s="13"/>
      <c r="G441" s="24"/>
      <c r="H441" s="24"/>
      <c r="I441" s="24"/>
      <c r="J441" s="24"/>
      <c r="K441" s="24"/>
      <c r="L441" s="25"/>
      <c r="M441" s="25"/>
    </row>
    <row r="442" spans="1:13" x14ac:dyDescent="0.25">
      <c r="A442" s="11"/>
      <c r="B442" s="12"/>
      <c r="C442" s="13"/>
      <c r="D442" s="13"/>
      <c r="E442" s="13"/>
      <c r="F442" s="13"/>
      <c r="G442" s="24"/>
      <c r="H442" s="24"/>
      <c r="I442" s="24"/>
      <c r="J442" s="24"/>
      <c r="K442" s="24"/>
      <c r="L442" s="25"/>
      <c r="M442" s="25"/>
    </row>
    <row r="443" spans="1:13" x14ac:dyDescent="0.25">
      <c r="A443" s="11"/>
      <c r="B443" s="12"/>
      <c r="C443" s="13"/>
      <c r="D443" s="13"/>
      <c r="E443" s="13"/>
      <c r="F443" s="13"/>
      <c r="G443" s="24"/>
      <c r="H443" s="24"/>
      <c r="I443" s="24"/>
      <c r="J443" s="24"/>
      <c r="K443" s="24"/>
      <c r="L443" s="25"/>
      <c r="M443" s="25"/>
    </row>
    <row r="444" spans="1:13" x14ac:dyDescent="0.25">
      <c r="A444" s="11"/>
      <c r="B444" s="12"/>
      <c r="C444" s="13"/>
      <c r="D444" s="13"/>
      <c r="E444" s="13"/>
      <c r="F444" s="13"/>
      <c r="G444" s="24"/>
      <c r="H444" s="24"/>
      <c r="I444" s="24"/>
      <c r="J444" s="24"/>
      <c r="K444" s="24"/>
      <c r="L444" s="25"/>
      <c r="M444" s="25"/>
    </row>
    <row r="445" spans="1:13" x14ac:dyDescent="0.25">
      <c r="A445" s="11"/>
      <c r="B445" s="12"/>
      <c r="C445" s="13"/>
      <c r="D445" s="13"/>
      <c r="E445" s="13"/>
      <c r="F445" s="13"/>
      <c r="G445" s="24"/>
      <c r="H445" s="24"/>
      <c r="I445" s="24"/>
      <c r="J445" s="24"/>
      <c r="K445" s="24"/>
      <c r="L445" s="25"/>
      <c r="M445" s="25"/>
    </row>
    <row r="446" spans="1:13" x14ac:dyDescent="0.25">
      <c r="A446" s="11"/>
      <c r="B446" s="12"/>
      <c r="C446" s="13"/>
      <c r="D446" s="13"/>
      <c r="E446" s="13"/>
      <c r="F446" s="13"/>
      <c r="G446" s="24"/>
      <c r="H446" s="24"/>
      <c r="I446" s="24"/>
      <c r="J446" s="24"/>
      <c r="K446" s="24"/>
      <c r="L446" s="25"/>
      <c r="M446" s="25"/>
    </row>
    <row r="447" spans="1:13" x14ac:dyDescent="0.25">
      <c r="A447" s="11"/>
      <c r="B447" s="12"/>
      <c r="C447" s="13"/>
      <c r="D447" s="13"/>
      <c r="E447" s="13"/>
      <c r="F447" s="13"/>
      <c r="G447" s="24"/>
      <c r="H447" s="24"/>
      <c r="I447" s="24"/>
      <c r="J447" s="24"/>
      <c r="K447" s="24"/>
      <c r="L447" s="25"/>
      <c r="M447" s="25"/>
    </row>
    <row r="448" spans="1:13" x14ac:dyDescent="0.25">
      <c r="A448" s="11"/>
      <c r="B448" s="12"/>
      <c r="C448" s="13"/>
      <c r="D448" s="13"/>
      <c r="E448" s="13"/>
      <c r="F448" s="13"/>
      <c r="G448" s="24"/>
      <c r="H448" s="24"/>
      <c r="I448" s="24"/>
      <c r="J448" s="24"/>
      <c r="K448" s="24"/>
      <c r="L448" s="25"/>
      <c r="M448" s="25"/>
    </row>
    <row r="449" spans="1:13" x14ac:dyDescent="0.25">
      <c r="A449" s="11"/>
      <c r="B449" s="12"/>
      <c r="C449" s="13"/>
      <c r="D449" s="13"/>
      <c r="E449" s="13"/>
      <c r="F449" s="13"/>
      <c r="G449" s="24"/>
      <c r="H449" s="24"/>
      <c r="I449" s="24"/>
      <c r="J449" s="24"/>
      <c r="K449" s="24"/>
      <c r="L449" s="25"/>
      <c r="M449" s="25"/>
    </row>
    <row r="450" spans="1:13" x14ac:dyDescent="0.25">
      <c r="A450" s="11"/>
      <c r="B450" s="12"/>
      <c r="C450" s="13"/>
      <c r="D450" s="13"/>
      <c r="E450" s="13"/>
      <c r="F450" s="13"/>
      <c r="G450" s="24"/>
      <c r="H450" s="24"/>
      <c r="I450" s="24"/>
      <c r="J450" s="24"/>
      <c r="K450" s="24"/>
      <c r="L450" s="25"/>
      <c r="M450" s="25"/>
    </row>
    <row r="451" spans="1:13" x14ac:dyDescent="0.25">
      <c r="A451" s="11"/>
      <c r="B451" s="12"/>
      <c r="C451" s="13"/>
      <c r="D451" s="13"/>
      <c r="E451" s="13"/>
      <c r="F451" s="13"/>
      <c r="G451" s="24"/>
      <c r="H451" s="24"/>
      <c r="I451" s="24"/>
      <c r="J451" s="24"/>
      <c r="K451" s="24"/>
      <c r="L451" s="25"/>
      <c r="M451" s="25"/>
    </row>
    <row r="452" spans="1:13" x14ac:dyDescent="0.25">
      <c r="A452" s="11"/>
      <c r="B452" s="12"/>
      <c r="C452" s="13"/>
      <c r="D452" s="13"/>
      <c r="E452" s="13"/>
      <c r="F452" s="13"/>
      <c r="G452" s="24"/>
      <c r="H452" s="24"/>
      <c r="I452" s="24"/>
      <c r="J452" s="24"/>
      <c r="K452" s="24"/>
      <c r="L452" s="25"/>
      <c r="M452" s="25"/>
    </row>
    <row r="453" spans="1:13" x14ac:dyDescent="0.25">
      <c r="A453" s="11"/>
      <c r="B453" s="12"/>
      <c r="C453" s="13"/>
      <c r="D453" s="13"/>
      <c r="E453" s="13"/>
      <c r="F453" s="13"/>
      <c r="G453" s="24"/>
      <c r="H453" s="24"/>
      <c r="I453" s="24"/>
      <c r="J453" s="24"/>
      <c r="K453" s="24"/>
      <c r="L453" s="25"/>
      <c r="M453" s="25"/>
    </row>
    <row r="454" spans="1:13" x14ac:dyDescent="0.25">
      <c r="A454" s="11"/>
      <c r="B454" s="12"/>
      <c r="C454" s="13"/>
      <c r="D454" s="13"/>
      <c r="E454" s="13"/>
      <c r="F454" s="13"/>
      <c r="G454" s="24"/>
      <c r="H454" s="24"/>
      <c r="I454" s="24"/>
      <c r="J454" s="24"/>
      <c r="K454" s="24"/>
      <c r="L454" s="25"/>
      <c r="M454" s="25"/>
    </row>
    <row r="455" spans="1:13" x14ac:dyDescent="0.25">
      <c r="A455" s="11"/>
      <c r="B455" s="12"/>
      <c r="C455" s="13"/>
      <c r="D455" s="13"/>
      <c r="E455" s="13"/>
      <c r="F455" s="13"/>
      <c r="G455" s="24"/>
      <c r="H455" s="24"/>
      <c r="I455" s="24"/>
      <c r="J455" s="24"/>
      <c r="K455" s="24"/>
      <c r="L455" s="25"/>
      <c r="M455" s="25"/>
    </row>
    <row r="456" spans="1:13" x14ac:dyDescent="0.25">
      <c r="A456" s="11"/>
      <c r="B456" s="12"/>
      <c r="C456" s="13"/>
      <c r="D456" s="13"/>
      <c r="E456" s="13"/>
      <c r="F456" s="13"/>
      <c r="G456" s="24"/>
      <c r="H456" s="24"/>
      <c r="I456" s="24"/>
      <c r="J456" s="24"/>
      <c r="K456" s="24"/>
      <c r="L456" s="25"/>
      <c r="M456" s="25"/>
    </row>
    <row r="457" spans="1:13" x14ac:dyDescent="0.25">
      <c r="A457" s="11"/>
      <c r="B457" s="12"/>
      <c r="C457" s="13"/>
      <c r="D457" s="13"/>
      <c r="E457" s="13"/>
      <c r="F457" s="13"/>
      <c r="G457" s="24"/>
      <c r="H457" s="24"/>
      <c r="I457" s="24"/>
      <c r="J457" s="24"/>
      <c r="K457" s="24"/>
      <c r="L457" s="25"/>
      <c r="M457" s="25"/>
    </row>
    <row r="458" spans="1:13" x14ac:dyDescent="0.25">
      <c r="A458" s="11"/>
      <c r="B458" s="12"/>
      <c r="C458" s="13"/>
      <c r="D458" s="13"/>
      <c r="E458" s="13"/>
      <c r="F458" s="13"/>
      <c r="G458" s="24"/>
      <c r="H458" s="24"/>
      <c r="I458" s="24"/>
      <c r="J458" s="24"/>
      <c r="K458" s="24"/>
      <c r="L458" s="25"/>
      <c r="M458" s="25"/>
    </row>
    <row r="459" spans="1:13" x14ac:dyDescent="0.25">
      <c r="A459" s="11"/>
      <c r="B459" s="12"/>
      <c r="C459" s="13"/>
      <c r="D459" s="13"/>
      <c r="E459" s="13"/>
      <c r="F459" s="13"/>
      <c r="G459" s="24"/>
      <c r="H459" s="24"/>
      <c r="I459" s="24"/>
      <c r="J459" s="24"/>
      <c r="K459" s="24"/>
      <c r="L459" s="25"/>
      <c r="M459" s="25"/>
    </row>
    <row r="460" spans="1:13" x14ac:dyDescent="0.25">
      <c r="A460" s="11"/>
      <c r="B460" s="12"/>
      <c r="C460" s="13"/>
      <c r="D460" s="13"/>
      <c r="E460" s="13"/>
      <c r="F460" s="13"/>
      <c r="G460" s="24"/>
      <c r="H460" s="24"/>
      <c r="I460" s="24"/>
      <c r="J460" s="24"/>
      <c r="K460" s="24"/>
      <c r="L460" s="25"/>
      <c r="M460" s="25"/>
    </row>
    <row r="461" spans="1:13" x14ac:dyDescent="0.25">
      <c r="A461" s="11"/>
      <c r="B461" s="12"/>
      <c r="C461" s="13"/>
      <c r="D461" s="13"/>
      <c r="E461" s="13"/>
      <c r="F461" s="13"/>
      <c r="G461" s="24"/>
      <c r="H461" s="24"/>
      <c r="I461" s="24"/>
      <c r="J461" s="24"/>
      <c r="K461" s="24"/>
      <c r="L461" s="25"/>
      <c r="M461" s="25"/>
    </row>
    <row r="462" spans="1:13" x14ac:dyDescent="0.25">
      <c r="A462" s="11"/>
      <c r="B462" s="12"/>
      <c r="C462" s="13"/>
      <c r="D462" s="13"/>
      <c r="E462" s="13"/>
      <c r="F462" s="13"/>
      <c r="G462" s="24"/>
      <c r="H462" s="24"/>
      <c r="I462" s="24"/>
      <c r="J462" s="24"/>
      <c r="K462" s="24"/>
      <c r="L462" s="25"/>
      <c r="M462" s="25"/>
    </row>
    <row r="463" spans="1:13" x14ac:dyDescent="0.25">
      <c r="A463" s="11"/>
      <c r="B463" s="12"/>
      <c r="C463" s="13"/>
      <c r="D463" s="13"/>
      <c r="E463" s="13"/>
      <c r="F463" s="13"/>
      <c r="G463" s="24"/>
      <c r="H463" s="24"/>
      <c r="I463" s="24"/>
      <c r="J463" s="24"/>
      <c r="K463" s="24"/>
      <c r="L463" s="25"/>
      <c r="M463" s="25"/>
    </row>
    <row r="464" spans="1:13" x14ac:dyDescent="0.25">
      <c r="A464" s="11"/>
      <c r="B464" s="12"/>
      <c r="C464" s="13"/>
      <c r="D464" s="13"/>
      <c r="E464" s="13"/>
      <c r="F464" s="13"/>
      <c r="G464" s="24"/>
      <c r="H464" s="24"/>
      <c r="I464" s="24"/>
      <c r="J464" s="24"/>
      <c r="K464" s="24"/>
      <c r="L464" s="25"/>
      <c r="M464" s="25"/>
    </row>
    <row r="465" spans="1:13" x14ac:dyDescent="0.25">
      <c r="A465" s="11"/>
      <c r="B465" s="12"/>
      <c r="C465" s="13"/>
      <c r="D465" s="13"/>
      <c r="E465" s="13"/>
      <c r="F465" s="13"/>
      <c r="G465" s="24"/>
      <c r="H465" s="24"/>
      <c r="I465" s="24"/>
      <c r="J465" s="24"/>
      <c r="K465" s="24"/>
      <c r="L465" s="25"/>
      <c r="M465" s="25"/>
    </row>
    <row r="466" spans="1:13" x14ac:dyDescent="0.25">
      <c r="A466" s="11"/>
      <c r="B466" s="12"/>
      <c r="C466" s="13"/>
      <c r="D466" s="13"/>
      <c r="E466" s="13"/>
      <c r="F466" s="13"/>
      <c r="G466" s="24"/>
      <c r="H466" s="24"/>
      <c r="I466" s="24"/>
      <c r="J466" s="24"/>
      <c r="K466" s="24"/>
      <c r="L466" s="25"/>
      <c r="M466" s="25"/>
    </row>
    <row r="467" spans="1:13" x14ac:dyDescent="0.25">
      <c r="A467" s="11"/>
      <c r="B467" s="12"/>
      <c r="C467" s="13"/>
      <c r="D467" s="13"/>
      <c r="E467" s="13"/>
      <c r="F467" s="13"/>
      <c r="G467" s="24"/>
      <c r="H467" s="24"/>
      <c r="I467" s="24"/>
      <c r="J467" s="24"/>
      <c r="K467" s="24"/>
      <c r="L467" s="25"/>
      <c r="M467" s="25"/>
    </row>
    <row r="468" spans="1:13" x14ac:dyDescent="0.25">
      <c r="A468" s="11"/>
      <c r="B468" s="12"/>
      <c r="C468" s="13"/>
      <c r="D468" s="13"/>
      <c r="E468" s="13"/>
      <c r="F468" s="13"/>
      <c r="G468" s="24"/>
      <c r="H468" s="24"/>
      <c r="I468" s="24"/>
      <c r="J468" s="24"/>
      <c r="K468" s="24"/>
      <c r="L468" s="25"/>
      <c r="M468" s="25"/>
    </row>
    <row r="469" spans="1:13" x14ac:dyDescent="0.25">
      <c r="A469" s="11"/>
      <c r="B469" s="12"/>
      <c r="C469" s="13"/>
      <c r="D469" s="13"/>
      <c r="E469" s="13"/>
      <c r="F469" s="13"/>
      <c r="G469" s="24"/>
      <c r="H469" s="24"/>
      <c r="I469" s="24"/>
      <c r="J469" s="24"/>
      <c r="K469" s="24"/>
      <c r="L469" s="25"/>
      <c r="M469" s="25"/>
    </row>
    <row r="470" spans="1:13" x14ac:dyDescent="0.25">
      <c r="A470" s="11"/>
      <c r="B470" s="12"/>
      <c r="C470" s="13"/>
      <c r="D470" s="13"/>
      <c r="E470" s="13"/>
      <c r="F470" s="13"/>
      <c r="G470" s="24"/>
      <c r="H470" s="24"/>
      <c r="I470" s="24"/>
      <c r="J470" s="24"/>
      <c r="K470" s="24"/>
      <c r="L470" s="25"/>
      <c r="M470" s="25"/>
    </row>
    <row r="471" spans="1:13" x14ac:dyDescent="0.25">
      <c r="A471" s="11"/>
      <c r="B471" s="12"/>
      <c r="C471" s="13"/>
      <c r="D471" s="13"/>
      <c r="E471" s="13"/>
      <c r="F471" s="13"/>
      <c r="G471" s="24"/>
      <c r="H471" s="24"/>
      <c r="I471" s="24"/>
      <c r="J471" s="24"/>
      <c r="K471" s="24"/>
      <c r="L471" s="25"/>
      <c r="M471" s="25"/>
    </row>
    <row r="472" spans="1:13" x14ac:dyDescent="0.25">
      <c r="A472" s="11"/>
      <c r="B472" s="12"/>
      <c r="C472" s="13"/>
      <c r="D472" s="13"/>
      <c r="E472" s="13"/>
      <c r="F472" s="13"/>
      <c r="G472" s="24"/>
      <c r="H472" s="24"/>
      <c r="I472" s="24"/>
      <c r="J472" s="24"/>
      <c r="K472" s="24"/>
      <c r="L472" s="25"/>
      <c r="M472" s="25"/>
    </row>
    <row r="473" spans="1:13" x14ac:dyDescent="0.25">
      <c r="A473" s="11"/>
      <c r="B473" s="12"/>
      <c r="C473" s="13"/>
      <c r="D473" s="13"/>
      <c r="E473" s="13"/>
      <c r="F473" s="13"/>
      <c r="G473" s="24"/>
      <c r="H473" s="24"/>
      <c r="I473" s="24"/>
      <c r="J473" s="24"/>
      <c r="K473" s="24"/>
      <c r="L473" s="25"/>
      <c r="M473" s="25"/>
    </row>
    <row r="474" spans="1:13" x14ac:dyDescent="0.25">
      <c r="A474" s="11"/>
      <c r="B474" s="12"/>
      <c r="C474" s="13"/>
      <c r="D474" s="13"/>
      <c r="E474" s="13"/>
      <c r="F474" s="13"/>
      <c r="G474" s="24"/>
      <c r="H474" s="24"/>
      <c r="I474" s="24"/>
      <c r="J474" s="24"/>
      <c r="K474" s="24"/>
      <c r="L474" s="25"/>
      <c r="M474" s="25"/>
    </row>
    <row r="475" spans="1:13" x14ac:dyDescent="0.25">
      <c r="A475" s="11"/>
      <c r="B475" s="12"/>
      <c r="C475" s="13"/>
      <c r="D475" s="13"/>
      <c r="E475" s="13"/>
      <c r="F475" s="13"/>
      <c r="G475" s="24"/>
      <c r="H475" s="24"/>
      <c r="I475" s="24"/>
      <c r="J475" s="24"/>
      <c r="K475" s="24"/>
      <c r="L475" s="25"/>
      <c r="M475" s="25"/>
    </row>
    <row r="476" spans="1:13" x14ac:dyDescent="0.25">
      <c r="A476" s="11"/>
      <c r="B476" s="12"/>
      <c r="C476" s="13"/>
      <c r="D476" s="13"/>
      <c r="E476" s="13"/>
      <c r="F476" s="13"/>
      <c r="G476" s="24"/>
      <c r="H476" s="24"/>
      <c r="I476" s="24"/>
      <c r="J476" s="24"/>
      <c r="K476" s="24"/>
      <c r="L476" s="25"/>
      <c r="M476" s="25"/>
    </row>
    <row r="477" spans="1:13" x14ac:dyDescent="0.25">
      <c r="A477" s="11"/>
      <c r="B477" s="12"/>
      <c r="C477" s="13"/>
      <c r="D477" s="13"/>
      <c r="E477" s="13"/>
      <c r="F477" s="13"/>
      <c r="G477" s="24"/>
      <c r="H477" s="24"/>
      <c r="I477" s="24"/>
      <c r="J477" s="24"/>
      <c r="K477" s="24"/>
      <c r="L477" s="25"/>
      <c r="M477" s="25"/>
    </row>
    <row r="478" spans="1:13" x14ac:dyDescent="0.25">
      <c r="A478" s="11"/>
      <c r="B478" s="12"/>
      <c r="C478" s="13"/>
      <c r="D478" s="13"/>
      <c r="E478" s="13"/>
      <c r="F478" s="13"/>
      <c r="G478" s="24"/>
      <c r="H478" s="24"/>
      <c r="I478" s="24"/>
      <c r="J478" s="24"/>
      <c r="K478" s="24"/>
      <c r="L478" s="25"/>
      <c r="M478" s="25"/>
    </row>
    <row r="479" spans="1:13" x14ac:dyDescent="0.25">
      <c r="A479" s="11"/>
      <c r="B479" s="12"/>
      <c r="C479" s="13"/>
      <c r="D479" s="13"/>
      <c r="E479" s="13"/>
      <c r="F479" s="13"/>
      <c r="G479" s="24"/>
      <c r="H479" s="24"/>
      <c r="I479" s="24"/>
      <c r="J479" s="24"/>
      <c r="K479" s="24"/>
      <c r="L479" s="25"/>
      <c r="M479" s="25"/>
    </row>
    <row r="480" spans="1:13" x14ac:dyDescent="0.25">
      <c r="A480" s="11"/>
      <c r="B480" s="12"/>
      <c r="C480" s="13"/>
      <c r="D480" s="13"/>
      <c r="E480" s="13"/>
      <c r="F480" s="13"/>
      <c r="G480" s="24"/>
      <c r="H480" s="24"/>
      <c r="I480" s="24"/>
      <c r="J480" s="24"/>
      <c r="K480" s="24"/>
      <c r="L480" s="25"/>
      <c r="M480" s="25"/>
    </row>
    <row r="481" spans="1:13" x14ac:dyDescent="0.25">
      <c r="A481" s="11"/>
      <c r="B481" s="12"/>
      <c r="C481" s="13"/>
      <c r="D481" s="13"/>
      <c r="E481" s="13"/>
      <c r="F481" s="13"/>
      <c r="G481" s="24"/>
      <c r="H481" s="24"/>
      <c r="I481" s="24"/>
      <c r="J481" s="24"/>
      <c r="K481" s="24"/>
      <c r="L481" s="25"/>
      <c r="M481" s="25"/>
    </row>
    <row r="482" spans="1:13" x14ac:dyDescent="0.25">
      <c r="A482" s="11"/>
      <c r="B482" s="12"/>
      <c r="C482" s="13"/>
      <c r="D482" s="13"/>
      <c r="E482" s="13"/>
      <c r="F482" s="13"/>
      <c r="G482" s="24"/>
      <c r="H482" s="24"/>
      <c r="I482" s="24"/>
      <c r="J482" s="24"/>
      <c r="K482" s="24"/>
      <c r="L482" s="25"/>
      <c r="M482" s="25"/>
    </row>
    <row r="483" spans="1:13" x14ac:dyDescent="0.25">
      <c r="A483" s="11"/>
      <c r="B483" s="12"/>
      <c r="C483" s="13"/>
      <c r="D483" s="13"/>
      <c r="E483" s="13"/>
      <c r="F483" s="13"/>
      <c r="G483" s="24"/>
      <c r="H483" s="24"/>
      <c r="I483" s="24"/>
      <c r="J483" s="24"/>
      <c r="K483" s="24"/>
      <c r="L483" s="25"/>
      <c r="M483" s="25"/>
    </row>
    <row r="484" spans="1:13" x14ac:dyDescent="0.25">
      <c r="A484" s="11"/>
      <c r="B484" s="12"/>
      <c r="C484" s="13"/>
      <c r="D484" s="13"/>
      <c r="E484" s="13"/>
      <c r="F484" s="13"/>
      <c r="G484" s="24"/>
      <c r="H484" s="24"/>
      <c r="I484" s="24"/>
      <c r="J484" s="24"/>
      <c r="K484" s="24"/>
      <c r="L484" s="25"/>
      <c r="M484" s="25"/>
    </row>
    <row r="485" spans="1:13" x14ac:dyDescent="0.25">
      <c r="A485" s="11"/>
      <c r="B485" s="12"/>
      <c r="C485" s="13"/>
      <c r="D485" s="13"/>
      <c r="E485" s="13"/>
      <c r="F485" s="13"/>
      <c r="G485" s="24"/>
      <c r="H485" s="24"/>
      <c r="I485" s="24"/>
      <c r="J485" s="24"/>
      <c r="K485" s="24"/>
      <c r="L485" s="25"/>
      <c r="M485" s="25"/>
    </row>
    <row r="486" spans="1:13" x14ac:dyDescent="0.25">
      <c r="A486" s="11"/>
      <c r="B486" s="12"/>
      <c r="C486" s="13"/>
      <c r="D486" s="13"/>
      <c r="E486" s="13"/>
      <c r="F486" s="13"/>
      <c r="G486" s="24"/>
      <c r="H486" s="24"/>
      <c r="I486" s="24"/>
      <c r="J486" s="24"/>
      <c r="K486" s="24"/>
      <c r="L486" s="25"/>
      <c r="M486" s="25"/>
    </row>
    <row r="487" spans="1:13" x14ac:dyDescent="0.25">
      <c r="A487" s="11"/>
      <c r="B487" s="12"/>
      <c r="C487" s="13"/>
      <c r="D487" s="13"/>
      <c r="E487" s="13"/>
      <c r="F487" s="13"/>
      <c r="G487" s="24"/>
      <c r="H487" s="24"/>
      <c r="I487" s="24"/>
      <c r="J487" s="24"/>
      <c r="K487" s="24"/>
      <c r="L487" s="25"/>
      <c r="M487" s="25"/>
    </row>
    <row r="488" spans="1:13" x14ac:dyDescent="0.25">
      <c r="A488" s="11"/>
      <c r="B488" s="12"/>
      <c r="C488" s="13"/>
      <c r="D488" s="13"/>
      <c r="E488" s="13"/>
      <c r="F488" s="13"/>
      <c r="G488" s="24"/>
      <c r="H488" s="24"/>
      <c r="I488" s="24"/>
      <c r="J488" s="24"/>
      <c r="K488" s="24"/>
      <c r="L488" s="25"/>
      <c r="M488" s="25"/>
    </row>
    <row r="489" spans="1:13" x14ac:dyDescent="0.25">
      <c r="A489" s="11"/>
      <c r="B489" s="12"/>
      <c r="C489" s="13"/>
      <c r="D489" s="13"/>
      <c r="E489" s="13"/>
      <c r="F489" s="13"/>
      <c r="G489" s="24"/>
      <c r="H489" s="24"/>
      <c r="I489" s="24"/>
      <c r="J489" s="24"/>
      <c r="K489" s="24"/>
      <c r="L489" s="25"/>
      <c r="M489" s="25"/>
    </row>
    <row r="490" spans="1:13" x14ac:dyDescent="0.25">
      <c r="A490" s="11"/>
      <c r="B490" s="12"/>
      <c r="C490" s="13"/>
      <c r="D490" s="13"/>
      <c r="E490" s="13"/>
      <c r="F490" s="13"/>
      <c r="G490" s="24"/>
      <c r="H490" s="24"/>
      <c r="I490" s="24"/>
      <c r="J490" s="24"/>
      <c r="K490" s="24"/>
      <c r="L490" s="25"/>
      <c r="M490" s="25"/>
    </row>
    <row r="491" spans="1:13" x14ac:dyDescent="0.25">
      <c r="A491" s="11"/>
      <c r="B491" s="12"/>
      <c r="C491" s="13"/>
      <c r="D491" s="13"/>
      <c r="E491" s="13"/>
      <c r="F491" s="13"/>
      <c r="G491" s="24"/>
      <c r="H491" s="24"/>
      <c r="I491" s="24"/>
      <c r="J491" s="24"/>
      <c r="K491" s="24"/>
      <c r="L491" s="25"/>
      <c r="M491" s="25"/>
    </row>
    <row r="492" spans="1:13" x14ac:dyDescent="0.25">
      <c r="A492" s="11"/>
      <c r="B492" s="12"/>
      <c r="C492" s="13"/>
      <c r="D492" s="13"/>
      <c r="E492" s="13"/>
      <c r="F492" s="13"/>
      <c r="G492" s="24"/>
      <c r="H492" s="24"/>
      <c r="I492" s="24"/>
      <c r="J492" s="24"/>
      <c r="K492" s="24"/>
      <c r="L492" s="25"/>
      <c r="M492" s="25"/>
    </row>
    <row r="493" spans="1:13" x14ac:dyDescent="0.25">
      <c r="A493" s="11"/>
      <c r="B493" s="12"/>
      <c r="C493" s="13"/>
      <c r="D493" s="13"/>
      <c r="E493" s="13"/>
      <c r="F493" s="13"/>
      <c r="G493" s="24"/>
      <c r="H493" s="24"/>
      <c r="I493" s="24"/>
      <c r="J493" s="24"/>
      <c r="K493" s="24"/>
      <c r="L493" s="25"/>
      <c r="M493" s="25"/>
    </row>
    <row r="494" spans="1:13" x14ac:dyDescent="0.25">
      <c r="A494" s="11"/>
      <c r="B494" s="12"/>
      <c r="C494" s="13"/>
      <c r="D494" s="13"/>
      <c r="E494" s="13"/>
      <c r="F494" s="13"/>
      <c r="G494" s="24"/>
      <c r="H494" s="24"/>
      <c r="I494" s="24"/>
      <c r="J494" s="24"/>
      <c r="K494" s="24"/>
      <c r="L494" s="25"/>
      <c r="M494" s="25"/>
    </row>
    <row r="495" spans="1:13" x14ac:dyDescent="0.25">
      <c r="A495" s="11"/>
      <c r="B495" s="12"/>
      <c r="C495" s="13"/>
      <c r="D495" s="13"/>
      <c r="E495" s="13"/>
      <c r="F495" s="13"/>
      <c r="G495" s="24"/>
      <c r="H495" s="24"/>
      <c r="I495" s="24"/>
      <c r="J495" s="24"/>
      <c r="K495" s="24"/>
      <c r="L495" s="25"/>
      <c r="M495" s="25"/>
    </row>
    <row r="496" spans="1:13" x14ac:dyDescent="0.25">
      <c r="A496" s="11"/>
      <c r="B496" s="12"/>
      <c r="C496" s="13"/>
      <c r="D496" s="13"/>
      <c r="E496" s="13"/>
      <c r="F496" s="13"/>
      <c r="G496" s="24"/>
      <c r="H496" s="24"/>
      <c r="I496" s="24"/>
      <c r="J496" s="24"/>
      <c r="K496" s="24"/>
      <c r="L496" s="25"/>
      <c r="M496" s="25"/>
    </row>
    <row r="497" spans="1:13" x14ac:dyDescent="0.25">
      <c r="A497" s="11"/>
      <c r="B497" s="12"/>
      <c r="C497" s="13"/>
      <c r="D497" s="13"/>
      <c r="E497" s="13"/>
      <c r="F497" s="13"/>
      <c r="G497" s="24"/>
      <c r="H497" s="24"/>
      <c r="I497" s="24"/>
      <c r="J497" s="24"/>
      <c r="K497" s="24"/>
      <c r="L497" s="25"/>
      <c r="M497" s="25"/>
    </row>
    <row r="498" spans="1:13" x14ac:dyDescent="0.25">
      <c r="A498" s="11"/>
      <c r="B498" s="12"/>
      <c r="C498" s="13"/>
      <c r="D498" s="13"/>
      <c r="E498" s="13"/>
      <c r="F498" s="13"/>
      <c r="G498" s="24"/>
      <c r="H498" s="24"/>
      <c r="I498" s="24"/>
      <c r="J498" s="24"/>
      <c r="K498" s="24"/>
      <c r="L498" s="25"/>
      <c r="M498" s="25"/>
    </row>
    <row r="499" spans="1:13" x14ac:dyDescent="0.25">
      <c r="A499" s="11"/>
      <c r="B499" s="12"/>
      <c r="C499" s="13"/>
      <c r="D499" s="13"/>
      <c r="E499" s="13"/>
      <c r="F499" s="13"/>
      <c r="G499" s="24"/>
      <c r="H499" s="24"/>
      <c r="I499" s="24"/>
      <c r="J499" s="24"/>
      <c r="K499" s="24"/>
      <c r="L499" s="25"/>
      <c r="M499" s="25"/>
    </row>
    <row r="500" spans="1:13" x14ac:dyDescent="0.25">
      <c r="A500" s="11"/>
      <c r="B500" s="12"/>
      <c r="C500" s="13"/>
      <c r="D500" s="13"/>
      <c r="E500" s="13"/>
      <c r="F500" s="13"/>
      <c r="G500" s="24"/>
      <c r="H500" s="24"/>
      <c r="I500" s="24"/>
      <c r="J500" s="24"/>
      <c r="K500" s="24"/>
      <c r="L500" s="25"/>
      <c r="M500" s="25"/>
    </row>
    <row r="501" spans="1:13" x14ac:dyDescent="0.25">
      <c r="A501" s="11"/>
      <c r="B501" s="12"/>
      <c r="C501" s="13"/>
      <c r="D501" s="13"/>
      <c r="E501" s="13"/>
      <c r="F501" s="13"/>
      <c r="G501" s="24"/>
      <c r="H501" s="24"/>
      <c r="I501" s="24"/>
      <c r="J501" s="24"/>
      <c r="K501" s="24"/>
      <c r="L501" s="25"/>
      <c r="M501" s="25"/>
    </row>
    <row r="502" spans="1:13" x14ac:dyDescent="0.25">
      <c r="A502" s="11"/>
      <c r="B502" s="12"/>
      <c r="C502" s="13"/>
      <c r="D502" s="13"/>
      <c r="E502" s="13"/>
      <c r="F502" s="13"/>
      <c r="G502" s="24"/>
      <c r="H502" s="24"/>
      <c r="I502" s="24"/>
      <c r="J502" s="24"/>
      <c r="K502" s="24"/>
      <c r="L502" s="25"/>
      <c r="M502" s="25"/>
    </row>
    <row r="503" spans="1:13" x14ac:dyDescent="0.25">
      <c r="A503" s="11"/>
      <c r="B503" s="12"/>
      <c r="C503" s="13"/>
      <c r="D503" s="13"/>
      <c r="E503" s="13"/>
      <c r="F503" s="13"/>
      <c r="G503" s="24"/>
      <c r="H503" s="24"/>
      <c r="I503" s="24"/>
      <c r="J503" s="24"/>
      <c r="K503" s="24"/>
      <c r="L503" s="25"/>
      <c r="M503" s="25"/>
    </row>
    <row r="504" spans="1:13" x14ac:dyDescent="0.25">
      <c r="A504" s="11"/>
      <c r="B504" s="12"/>
      <c r="C504" s="13"/>
      <c r="D504" s="13"/>
      <c r="E504" s="13"/>
      <c r="F504" s="13"/>
      <c r="G504" s="24"/>
      <c r="H504" s="24"/>
      <c r="I504" s="24"/>
      <c r="J504" s="24"/>
      <c r="K504" s="24"/>
      <c r="L504" s="25"/>
      <c r="M504" s="25"/>
    </row>
    <row r="505" spans="1:13" x14ac:dyDescent="0.25">
      <c r="A505" s="11"/>
      <c r="B505" s="12"/>
      <c r="C505" s="13"/>
      <c r="D505" s="13"/>
      <c r="E505" s="13"/>
      <c r="F505" s="13"/>
      <c r="G505" s="24"/>
      <c r="H505" s="24"/>
      <c r="I505" s="24"/>
      <c r="J505" s="24"/>
      <c r="K505" s="24"/>
      <c r="L505" s="25"/>
      <c r="M505" s="25"/>
    </row>
    <row r="506" spans="1:13" x14ac:dyDescent="0.25">
      <c r="A506" s="11"/>
      <c r="B506" s="12"/>
      <c r="C506" s="13"/>
      <c r="D506" s="13"/>
      <c r="E506" s="13"/>
      <c r="F506" s="13"/>
      <c r="G506" s="24"/>
      <c r="H506" s="24"/>
      <c r="I506" s="24"/>
      <c r="J506" s="24"/>
      <c r="K506" s="24"/>
      <c r="L506" s="25"/>
      <c r="M506" s="25"/>
    </row>
    <row r="507" spans="1:13" x14ac:dyDescent="0.25">
      <c r="A507" s="11"/>
      <c r="B507" s="12"/>
      <c r="C507" s="13"/>
      <c r="D507" s="13"/>
      <c r="E507" s="13"/>
      <c r="F507" s="13"/>
      <c r="G507" s="24"/>
      <c r="H507" s="24"/>
      <c r="I507" s="24"/>
      <c r="J507" s="24"/>
      <c r="K507" s="24"/>
      <c r="L507" s="25"/>
      <c r="M507" s="25"/>
    </row>
    <row r="508" spans="1:13" x14ac:dyDescent="0.25">
      <c r="A508" s="11"/>
      <c r="B508" s="12"/>
      <c r="C508" s="13"/>
      <c r="D508" s="13"/>
      <c r="E508" s="13"/>
      <c r="F508" s="13"/>
      <c r="G508" s="24"/>
      <c r="H508" s="24"/>
      <c r="I508" s="24"/>
      <c r="J508" s="24"/>
      <c r="K508" s="24"/>
      <c r="L508" s="25"/>
      <c r="M508" s="25"/>
    </row>
    <row r="509" spans="1:13" x14ac:dyDescent="0.25">
      <c r="A509" s="11"/>
      <c r="B509" s="12"/>
      <c r="C509" s="13"/>
      <c r="D509" s="13"/>
      <c r="E509" s="13"/>
      <c r="F509" s="13"/>
      <c r="G509" s="24"/>
      <c r="H509" s="24"/>
      <c r="I509" s="24"/>
      <c r="J509" s="24"/>
      <c r="K509" s="24"/>
      <c r="L509" s="25"/>
      <c r="M509" s="25"/>
    </row>
    <row r="510" spans="1:13" x14ac:dyDescent="0.25">
      <c r="A510" s="11"/>
      <c r="B510" s="12"/>
      <c r="C510" s="13"/>
      <c r="D510" s="13"/>
      <c r="E510" s="13"/>
      <c r="F510" s="13"/>
      <c r="G510" s="24"/>
      <c r="H510" s="24"/>
      <c r="I510" s="24"/>
      <c r="J510" s="24"/>
      <c r="K510" s="24"/>
      <c r="L510" s="25"/>
      <c r="M510" s="25"/>
    </row>
    <row r="511" spans="1:13" x14ac:dyDescent="0.25">
      <c r="A511" s="11"/>
      <c r="B511" s="12"/>
      <c r="C511" s="13"/>
      <c r="D511" s="13"/>
      <c r="E511" s="13"/>
      <c r="F511" s="13"/>
      <c r="G511" s="24"/>
      <c r="H511" s="24"/>
      <c r="I511" s="24"/>
      <c r="J511" s="24"/>
      <c r="K511" s="24"/>
      <c r="L511" s="25"/>
      <c r="M511" s="25"/>
    </row>
    <row r="512" spans="1:13" x14ac:dyDescent="0.25">
      <c r="A512" s="11"/>
      <c r="B512" s="12"/>
      <c r="C512" s="13"/>
      <c r="D512" s="13"/>
      <c r="E512" s="13"/>
      <c r="F512" s="13"/>
      <c r="G512" s="24"/>
      <c r="H512" s="24"/>
      <c r="I512" s="24"/>
      <c r="J512" s="24"/>
      <c r="K512" s="24"/>
      <c r="L512" s="25"/>
      <c r="M512" s="25"/>
    </row>
    <row r="513" spans="1:13" x14ac:dyDescent="0.25">
      <c r="A513" s="11"/>
      <c r="B513" s="12"/>
      <c r="C513" s="13"/>
      <c r="D513" s="13"/>
      <c r="E513" s="13"/>
      <c r="F513" s="13"/>
      <c r="G513" s="24"/>
      <c r="H513" s="24"/>
      <c r="I513" s="24"/>
      <c r="J513" s="24"/>
      <c r="K513" s="24"/>
      <c r="L513" s="25"/>
      <c r="M513" s="25"/>
    </row>
    <row r="514" spans="1:13" x14ac:dyDescent="0.25">
      <c r="A514" s="11"/>
      <c r="B514" s="12"/>
      <c r="C514" s="13"/>
      <c r="D514" s="13"/>
      <c r="E514" s="13"/>
      <c r="F514" s="13"/>
      <c r="G514" s="24"/>
      <c r="H514" s="24"/>
      <c r="I514" s="24"/>
      <c r="J514" s="24"/>
      <c r="K514" s="24"/>
      <c r="L514" s="25"/>
      <c r="M514" s="25"/>
    </row>
    <row r="515" spans="1:13" x14ac:dyDescent="0.25">
      <c r="A515" s="11"/>
      <c r="B515" s="12"/>
      <c r="C515" s="13"/>
      <c r="D515" s="13"/>
      <c r="E515" s="13"/>
      <c r="F515" s="13"/>
      <c r="G515" s="24"/>
      <c r="H515" s="24"/>
      <c r="I515" s="24"/>
      <c r="J515" s="24"/>
      <c r="K515" s="24"/>
      <c r="L515" s="25"/>
      <c r="M515" s="25"/>
    </row>
    <row r="516" spans="1:13" x14ac:dyDescent="0.25">
      <c r="A516" s="11"/>
      <c r="B516" s="12"/>
      <c r="C516" s="13"/>
      <c r="D516" s="13"/>
      <c r="E516" s="13"/>
      <c r="F516" s="13"/>
      <c r="G516" s="24"/>
      <c r="H516" s="24"/>
      <c r="I516" s="24"/>
      <c r="J516" s="24"/>
      <c r="K516" s="24"/>
      <c r="L516" s="25"/>
      <c r="M516" s="25"/>
    </row>
    <row r="517" spans="1:13" x14ac:dyDescent="0.25">
      <c r="A517" s="11"/>
      <c r="B517" s="12"/>
      <c r="C517" s="13"/>
      <c r="D517" s="13"/>
      <c r="E517" s="13"/>
      <c r="F517" s="13"/>
      <c r="G517" s="24"/>
      <c r="H517" s="24"/>
      <c r="I517" s="24"/>
      <c r="J517" s="24"/>
      <c r="K517" s="24"/>
      <c r="L517" s="25"/>
      <c r="M517" s="25"/>
    </row>
    <row r="518" spans="1:13" x14ac:dyDescent="0.25">
      <c r="A518" s="11"/>
      <c r="B518" s="12"/>
      <c r="C518" s="13"/>
      <c r="D518" s="13"/>
      <c r="E518" s="13"/>
      <c r="F518" s="13"/>
      <c r="G518" s="24"/>
      <c r="H518" s="24"/>
      <c r="I518" s="24"/>
      <c r="J518" s="24"/>
      <c r="K518" s="24"/>
      <c r="L518" s="25"/>
      <c r="M518" s="25"/>
    </row>
    <row r="519" spans="1:13" x14ac:dyDescent="0.25">
      <c r="A519" s="11"/>
      <c r="B519" s="12"/>
      <c r="C519" s="13"/>
      <c r="D519" s="13"/>
      <c r="E519" s="13"/>
      <c r="F519" s="13"/>
      <c r="G519" s="24"/>
      <c r="H519" s="24"/>
      <c r="I519" s="24"/>
      <c r="J519" s="24"/>
      <c r="K519" s="24"/>
      <c r="L519" s="25"/>
      <c r="M519" s="25"/>
    </row>
    <row r="520" spans="1:13" x14ac:dyDescent="0.25">
      <c r="A520" s="11"/>
      <c r="B520" s="12"/>
      <c r="C520" s="13"/>
      <c r="D520" s="13"/>
      <c r="E520" s="13"/>
      <c r="F520" s="13"/>
      <c r="G520" s="24"/>
      <c r="H520" s="24"/>
      <c r="I520" s="24"/>
      <c r="J520" s="24"/>
      <c r="K520" s="24"/>
      <c r="L520" s="25"/>
      <c r="M520" s="25"/>
    </row>
    <row r="521" spans="1:13" x14ac:dyDescent="0.25">
      <c r="A521" s="11"/>
      <c r="B521" s="12"/>
      <c r="C521" s="13"/>
      <c r="D521" s="13"/>
      <c r="E521" s="13"/>
      <c r="F521" s="13"/>
      <c r="G521" s="24"/>
      <c r="H521" s="24"/>
      <c r="I521" s="24"/>
      <c r="J521" s="24"/>
      <c r="K521" s="24"/>
      <c r="L521" s="25"/>
      <c r="M521" s="25"/>
    </row>
    <row r="522" spans="1:13" x14ac:dyDescent="0.25">
      <c r="A522" s="11"/>
      <c r="B522" s="12"/>
      <c r="C522" s="13"/>
      <c r="D522" s="13"/>
      <c r="E522" s="13"/>
      <c r="F522" s="13"/>
      <c r="G522" s="24"/>
      <c r="H522" s="24"/>
      <c r="I522" s="24"/>
      <c r="J522" s="24"/>
      <c r="K522" s="24"/>
      <c r="L522" s="25"/>
      <c r="M522" s="25"/>
    </row>
    <row r="523" spans="1:13" x14ac:dyDescent="0.25">
      <c r="A523" s="11"/>
      <c r="B523" s="12"/>
      <c r="C523" s="13"/>
      <c r="D523" s="13"/>
      <c r="E523" s="13"/>
      <c r="F523" s="13"/>
      <c r="G523" s="24"/>
      <c r="H523" s="24"/>
      <c r="I523" s="24"/>
      <c r="J523" s="24"/>
      <c r="K523" s="24"/>
      <c r="L523" s="25"/>
      <c r="M523" s="25"/>
    </row>
    <row r="524" spans="1:13" x14ac:dyDescent="0.25">
      <c r="A524" s="11"/>
      <c r="B524" s="12"/>
      <c r="C524" s="13"/>
      <c r="D524" s="13"/>
      <c r="E524" s="13"/>
      <c r="F524" s="13"/>
      <c r="G524" s="24"/>
      <c r="H524" s="24"/>
      <c r="I524" s="24"/>
      <c r="J524" s="24"/>
      <c r="K524" s="24"/>
      <c r="L524" s="25"/>
      <c r="M524" s="25"/>
    </row>
    <row r="525" spans="1:13" x14ac:dyDescent="0.25">
      <c r="A525" s="11"/>
      <c r="B525" s="12"/>
      <c r="C525" s="13"/>
      <c r="D525" s="13"/>
      <c r="E525" s="13"/>
      <c r="F525" s="13"/>
      <c r="G525" s="24"/>
      <c r="H525" s="24"/>
      <c r="I525" s="24"/>
      <c r="J525" s="24"/>
      <c r="K525" s="24"/>
      <c r="L525" s="25"/>
      <c r="M525" s="25"/>
    </row>
    <row r="526" spans="1:13" x14ac:dyDescent="0.25">
      <c r="A526" s="11"/>
      <c r="B526" s="12"/>
      <c r="C526" s="13"/>
      <c r="D526" s="13"/>
      <c r="E526" s="13"/>
      <c r="F526" s="13"/>
      <c r="G526" s="24"/>
      <c r="H526" s="24"/>
      <c r="I526" s="24"/>
      <c r="J526" s="24"/>
      <c r="K526" s="24"/>
      <c r="L526" s="25"/>
      <c r="M526" s="25"/>
    </row>
    <row r="527" spans="1:13" x14ac:dyDescent="0.25">
      <c r="A527" s="11"/>
      <c r="B527" s="12"/>
      <c r="C527" s="13"/>
      <c r="D527" s="13"/>
      <c r="E527" s="13"/>
      <c r="F527" s="13"/>
      <c r="G527" s="24"/>
      <c r="H527" s="24"/>
      <c r="I527" s="24"/>
      <c r="J527" s="24"/>
      <c r="K527" s="24"/>
      <c r="L527" s="25"/>
      <c r="M527" s="25"/>
    </row>
    <row r="528" spans="1:13" x14ac:dyDescent="0.25">
      <c r="A528" s="11"/>
      <c r="B528" s="12"/>
      <c r="C528" s="13"/>
      <c r="D528" s="13"/>
      <c r="E528" s="13"/>
      <c r="F528" s="13"/>
      <c r="G528" s="24"/>
      <c r="H528" s="24"/>
      <c r="I528" s="24"/>
      <c r="J528" s="24"/>
      <c r="K528" s="24"/>
      <c r="L528" s="25"/>
      <c r="M528" s="25"/>
    </row>
    <row r="529" spans="1:13" x14ac:dyDescent="0.25">
      <c r="A529" s="11"/>
      <c r="B529" s="12"/>
      <c r="C529" s="13"/>
      <c r="D529" s="13"/>
      <c r="E529" s="13"/>
      <c r="F529" s="13"/>
      <c r="G529" s="24"/>
      <c r="H529" s="24"/>
      <c r="I529" s="24"/>
      <c r="J529" s="24"/>
      <c r="K529" s="24"/>
      <c r="L529" s="25"/>
      <c r="M529" s="25"/>
    </row>
    <row r="530" spans="1:13" x14ac:dyDescent="0.25">
      <c r="A530" s="11"/>
      <c r="B530" s="12"/>
      <c r="C530" s="13"/>
      <c r="D530" s="13"/>
      <c r="E530" s="13"/>
      <c r="F530" s="13"/>
      <c r="G530" s="24"/>
      <c r="H530" s="24"/>
      <c r="I530" s="24"/>
      <c r="J530" s="24"/>
      <c r="K530" s="24"/>
      <c r="L530" s="25"/>
      <c r="M530" s="25"/>
    </row>
    <row r="531" spans="1:13" x14ac:dyDescent="0.25">
      <c r="A531" s="11"/>
      <c r="B531" s="12"/>
      <c r="C531" s="13"/>
      <c r="D531" s="13"/>
      <c r="E531" s="13"/>
      <c r="F531" s="13"/>
      <c r="G531" s="24"/>
      <c r="H531" s="24"/>
      <c r="I531" s="24"/>
      <c r="J531" s="24"/>
      <c r="K531" s="24"/>
      <c r="L531" s="25"/>
      <c r="M531" s="25"/>
    </row>
    <row r="532" spans="1:13" x14ac:dyDescent="0.25">
      <c r="A532" s="11"/>
      <c r="B532" s="12"/>
      <c r="C532" s="13"/>
      <c r="D532" s="13"/>
      <c r="E532" s="13"/>
      <c r="F532" s="13"/>
      <c r="G532" s="24"/>
      <c r="H532" s="24"/>
      <c r="I532" s="24"/>
      <c r="J532" s="24"/>
      <c r="K532" s="24"/>
      <c r="L532" s="25"/>
      <c r="M532" s="25"/>
    </row>
    <row r="533" spans="1:13" x14ac:dyDescent="0.25">
      <c r="A533" s="11"/>
      <c r="B533" s="12"/>
      <c r="C533" s="13"/>
      <c r="D533" s="13"/>
      <c r="E533" s="13"/>
      <c r="F533" s="13"/>
      <c r="G533" s="24"/>
      <c r="H533" s="24"/>
      <c r="I533" s="24"/>
      <c r="J533" s="24"/>
      <c r="K533" s="24"/>
      <c r="L533" s="25"/>
      <c r="M533" s="25"/>
    </row>
    <row r="534" spans="1:13" x14ac:dyDescent="0.25">
      <c r="A534" s="11"/>
      <c r="B534" s="12"/>
      <c r="C534" s="13"/>
      <c r="D534" s="13"/>
      <c r="E534" s="13"/>
      <c r="F534" s="13"/>
      <c r="G534" s="24"/>
      <c r="H534" s="24"/>
      <c r="I534" s="24"/>
      <c r="J534" s="24"/>
      <c r="K534" s="24"/>
      <c r="L534" s="25"/>
      <c r="M534" s="25"/>
    </row>
    <row r="535" spans="1:13" x14ac:dyDescent="0.25">
      <c r="A535" s="11"/>
      <c r="B535" s="12"/>
      <c r="C535" s="13"/>
      <c r="D535" s="13"/>
      <c r="E535" s="13"/>
      <c r="F535" s="13"/>
      <c r="G535" s="24"/>
      <c r="H535" s="24"/>
      <c r="I535" s="24"/>
      <c r="J535" s="24"/>
      <c r="K535" s="24"/>
      <c r="L535" s="25"/>
      <c r="M535" s="25"/>
    </row>
    <row r="536" spans="1:13" x14ac:dyDescent="0.25">
      <c r="A536" s="11"/>
      <c r="B536" s="12"/>
      <c r="C536" s="13"/>
      <c r="D536" s="13"/>
      <c r="E536" s="13"/>
      <c r="F536" s="13"/>
      <c r="G536" s="24"/>
      <c r="H536" s="24"/>
      <c r="I536" s="24"/>
      <c r="J536" s="24"/>
      <c r="K536" s="24"/>
      <c r="L536" s="25"/>
      <c r="M536" s="25"/>
    </row>
    <row r="537" spans="1:13" x14ac:dyDescent="0.25">
      <c r="A537" s="11"/>
      <c r="B537" s="12"/>
      <c r="C537" s="13"/>
      <c r="D537" s="13"/>
      <c r="E537" s="13"/>
      <c r="F537" s="13"/>
      <c r="G537" s="24"/>
      <c r="H537" s="24"/>
      <c r="I537" s="24"/>
      <c r="J537" s="24"/>
      <c r="K537" s="24"/>
      <c r="L537" s="25"/>
      <c r="M537" s="25"/>
    </row>
    <row r="538" spans="1:13" x14ac:dyDescent="0.25">
      <c r="A538" s="11"/>
      <c r="B538" s="12"/>
      <c r="C538" s="13"/>
      <c r="D538" s="13"/>
      <c r="E538" s="13"/>
      <c r="F538" s="13"/>
      <c r="G538" s="24"/>
      <c r="H538" s="24"/>
      <c r="I538" s="24"/>
      <c r="J538" s="24"/>
      <c r="K538" s="24"/>
      <c r="L538" s="25"/>
      <c r="M538" s="25"/>
    </row>
  </sheetData>
  <sheetProtection algorithmName="SHA-512" hashValue="mNATgYWRrSx6cCKpQMpmTMuU5I/Xh7i3ZerdDLGxoB69rqEv88DaQURvH+z6bwKRW/hhoirp965LYAUq+15gAg==" saltValue="uml0pZck0pKCwX81becbzw==" spinCount="100000" sheet="1" objects="1" scenarios="1"/>
  <mergeCells count="2">
    <mergeCell ref="A1:F1"/>
    <mergeCell ref="G1:P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36" orientation="landscape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User Notes</vt:lpstr>
      <vt:lpstr>DataSheet</vt:lpstr>
      <vt:lpstr>CMRR Chart</vt:lpstr>
      <vt:lpstr>DataSheet!Print_Area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Richards</dc:creator>
  <cp:lastModifiedBy>Mike</cp:lastModifiedBy>
  <cp:lastPrinted>2021-10-06T22:37:25Z</cp:lastPrinted>
  <dcterms:created xsi:type="dcterms:W3CDTF">2021-10-06T18:40:19Z</dcterms:created>
  <dcterms:modified xsi:type="dcterms:W3CDTF">2022-03-22T09:48:39Z</dcterms:modified>
</cp:coreProperties>
</file>